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G:\LFS\2017 regrossing\Historical tables\Monthly table for website\"/>
    </mc:Choice>
  </mc:AlternateContent>
  <bookViews>
    <workbookView xWindow="0" yWindow="30" windowWidth="15195" windowHeight="7680" tabRatio="821" activeTab="1"/>
  </bookViews>
  <sheets>
    <sheet name="Overview" sheetId="18" r:id="rId1"/>
    <sheet name="Output" sheetId="24" r:id="rId2"/>
    <sheet name="Notes" sheetId="14" r:id="rId3"/>
    <sheet name="2.1a" sheetId="15" r:id="rId4"/>
    <sheet name="2.1b" sheetId="2" r:id="rId5"/>
    <sheet name="2.2" sheetId="4" r:id="rId6"/>
    <sheet name="2.3" sheetId="5" r:id="rId7"/>
    <sheet name="2.4a" sheetId="6" r:id="rId8"/>
    <sheet name="2.4b" sheetId="7" r:id="rId9"/>
    <sheet name="2.5" sheetId="8" r:id="rId10"/>
    <sheet name="2.6" sheetId="9" r:id="rId11"/>
    <sheet name="2.7" sheetId="10" r:id="rId12"/>
    <sheet name="2.8" sheetId="11" r:id="rId13"/>
    <sheet name="2.9" sheetId="12" r:id="rId14"/>
    <sheet name="2.10" sheetId="13" r:id="rId15"/>
  </sheets>
  <externalReferences>
    <externalReference r:id="rId16"/>
  </externalReferences>
  <definedNames>
    <definedName name="_xlnm._FilterDatabase" localSheetId="4" hidden="1">'2.1b'!$A$7:$J$289</definedName>
  </definedNames>
  <calcPr calcId="152511"/>
</workbook>
</file>

<file path=xl/calcChain.xml><?xml version="1.0" encoding="utf-8"?>
<calcChain xmlns="http://schemas.openxmlformats.org/spreadsheetml/2006/main">
  <c r="A91" i="24" l="1"/>
  <c r="A87" i="24"/>
  <c r="A84" i="24"/>
  <c r="A90" i="24"/>
  <c r="A92" i="24"/>
  <c r="A88" i="24"/>
  <c r="A85" i="24"/>
  <c r="A89" i="24"/>
  <c r="A86" i="24"/>
  <c r="A79" i="24" l="1"/>
  <c r="A78" i="24"/>
  <c r="A77" i="24"/>
  <c r="A76" i="24"/>
  <c r="A75" i="24"/>
  <c r="A74" i="24"/>
  <c r="A73" i="24"/>
  <c r="A72" i="24"/>
  <c r="A71" i="24"/>
  <c r="A70" i="24"/>
  <c r="A69" i="24"/>
  <c r="A68" i="24"/>
  <c r="A67" i="24"/>
  <c r="A66" i="24"/>
  <c r="A65" i="24"/>
  <c r="A64" i="24"/>
  <c r="A63" i="24"/>
  <c r="A62" i="24"/>
  <c r="A61" i="24"/>
  <c r="A60" i="24"/>
  <c r="A59" i="24"/>
  <c r="A58" i="24"/>
  <c r="A57" i="24"/>
  <c r="A55" i="24"/>
  <c r="A54" i="24"/>
  <c r="A53" i="24"/>
  <c r="A52" i="24"/>
  <c r="A51" i="24"/>
  <c r="A50" i="24"/>
  <c r="A49" i="24"/>
  <c r="A48" i="24"/>
  <c r="A47" i="24"/>
  <c r="A46" i="24"/>
  <c r="A45" i="24"/>
  <c r="A44" i="24"/>
  <c r="A43" i="24"/>
  <c r="A42" i="24"/>
  <c r="A41" i="24"/>
  <c r="A40" i="24"/>
  <c r="A39" i="24"/>
  <c r="A38" i="24"/>
  <c r="A37" i="24"/>
  <c r="A36" i="24"/>
  <c r="A35" i="24"/>
  <c r="A34" i="24"/>
  <c r="A33" i="24"/>
  <c r="A31" i="24"/>
  <c r="A30" i="24"/>
  <c r="A29" i="24"/>
  <c r="A28" i="24"/>
  <c r="A27" i="24"/>
  <c r="A26" i="24"/>
  <c r="A25" i="24"/>
  <c r="A24" i="24"/>
  <c r="A23" i="24"/>
  <c r="A22" i="24"/>
  <c r="A21" i="24"/>
  <c r="A20" i="24"/>
  <c r="A19" i="24"/>
  <c r="A18" i="24"/>
  <c r="A17" i="24"/>
  <c r="A16" i="24"/>
  <c r="A15" i="24"/>
  <c r="A14" i="24"/>
  <c r="A13" i="24"/>
  <c r="A12" i="24"/>
  <c r="A11" i="24"/>
  <c r="A10" i="24"/>
  <c r="A9" i="24"/>
  <c r="B4" i="24"/>
  <c r="I75" i="24"/>
  <c r="E47" i="24"/>
  <c r="J68" i="24"/>
  <c r="H16" i="24"/>
  <c r="H67" i="24"/>
  <c r="I10" i="24"/>
  <c r="F52" i="24"/>
  <c r="J33" i="24"/>
  <c r="F60" i="24"/>
  <c r="F58" i="24"/>
  <c r="D29" i="24"/>
  <c r="G24" i="24"/>
  <c r="E30" i="24"/>
  <c r="K11" i="24"/>
  <c r="E48" i="24"/>
  <c r="G42" i="24"/>
  <c r="D50" i="24"/>
  <c r="E58" i="24"/>
  <c r="D20" i="24"/>
  <c r="I34" i="24"/>
  <c r="B29" i="24"/>
  <c r="F23" i="24"/>
  <c r="I64" i="24"/>
  <c r="E23" i="24"/>
  <c r="B17" i="24"/>
  <c r="D57" i="24"/>
  <c r="C72" i="24"/>
  <c r="F22" i="24"/>
  <c r="C44" i="24"/>
  <c r="K23" i="24"/>
  <c r="F29" i="24"/>
  <c r="C26" i="24"/>
  <c r="G78" i="24"/>
  <c r="I47" i="24"/>
  <c r="B24" i="24"/>
  <c r="E18" i="24"/>
  <c r="C65" i="24"/>
  <c r="E77" i="24"/>
  <c r="J54" i="24"/>
  <c r="G40" i="24"/>
  <c r="B63" i="24"/>
  <c r="H26" i="24"/>
  <c r="H35" i="24"/>
  <c r="D38" i="24"/>
  <c r="C68" i="24"/>
  <c r="D31" i="24"/>
  <c r="G66" i="24"/>
  <c r="F26" i="24"/>
  <c r="I27" i="24"/>
  <c r="C15" i="24"/>
  <c r="F48" i="24"/>
  <c r="F63" i="24"/>
  <c r="F54" i="24"/>
  <c r="D41" i="24"/>
  <c r="G29" i="24"/>
  <c r="K30" i="24"/>
  <c r="F74" i="24"/>
  <c r="C78" i="24"/>
  <c r="B52" i="24"/>
  <c r="D45" i="24"/>
  <c r="K70" i="24"/>
  <c r="D9" i="24"/>
  <c r="C51" i="24"/>
  <c r="C23" i="24"/>
  <c r="K37" i="24"/>
  <c r="F46" i="24"/>
  <c r="H47" i="24"/>
  <c r="I11" i="24"/>
  <c r="F25" i="24"/>
  <c r="E50" i="24"/>
  <c r="B37" i="24"/>
  <c r="J60" i="24"/>
  <c r="H9" i="24"/>
  <c r="C43" i="24"/>
  <c r="F28" i="24"/>
  <c r="K22" i="24"/>
  <c r="K21" i="24"/>
  <c r="E68" i="24"/>
  <c r="F62" i="24"/>
  <c r="I72" i="24"/>
  <c r="B72" i="24"/>
  <c r="E63" i="24"/>
  <c r="D55" i="24"/>
  <c r="E67" i="24"/>
  <c r="F31" i="24"/>
  <c r="E21" i="24"/>
  <c r="B7" i="24"/>
  <c r="C63" i="24"/>
  <c r="B31" i="24"/>
  <c r="B15" i="24"/>
  <c r="E12" i="24"/>
  <c r="K75" i="24"/>
  <c r="D62" i="24"/>
  <c r="H65" i="24"/>
  <c r="D49" i="24"/>
  <c r="C55" i="24"/>
  <c r="K20" i="24"/>
  <c r="F69" i="24"/>
  <c r="K15" i="24"/>
  <c r="I44" i="24"/>
  <c r="D72" i="24"/>
  <c r="C58" i="24"/>
  <c r="C52" i="24"/>
  <c r="F33" i="24"/>
  <c r="G37" i="24"/>
  <c r="C31" i="24"/>
  <c r="I18" i="24"/>
  <c r="I55" i="24"/>
  <c r="C60" i="24"/>
  <c r="D24" i="24"/>
  <c r="G18" i="24"/>
  <c r="D28" i="24"/>
  <c r="G58" i="24"/>
  <c r="E78" i="24"/>
  <c r="I45" i="24"/>
  <c r="D19" i="24"/>
  <c r="D59" i="24"/>
  <c r="D77" i="24"/>
  <c r="C74" i="24"/>
  <c r="H66" i="24"/>
  <c r="K64" i="24"/>
  <c r="D67" i="24"/>
  <c r="G64" i="24"/>
  <c r="I29" i="24"/>
  <c r="D40" i="24"/>
  <c r="I36" i="24"/>
  <c r="G33" i="24"/>
  <c r="J34" i="24"/>
  <c r="G44" i="24"/>
  <c r="D14" i="24"/>
  <c r="I59" i="24"/>
  <c r="I33" i="24"/>
  <c r="B67" i="24"/>
  <c r="E73" i="24"/>
  <c r="H52" i="24"/>
  <c r="I61" i="24"/>
  <c r="F36" i="24"/>
  <c r="C36" i="24"/>
  <c r="C45" i="24"/>
  <c r="H37" i="24"/>
  <c r="B12" i="24"/>
  <c r="H44" i="24"/>
  <c r="C5" i="24"/>
  <c r="F35" i="24"/>
  <c r="G50" i="24"/>
  <c r="J30" i="24"/>
  <c r="J16" i="24"/>
  <c r="I60" i="24"/>
  <c r="I20" i="24"/>
  <c r="G27" i="24"/>
  <c r="H15" i="24"/>
  <c r="J6" i="24"/>
  <c r="B45" i="24"/>
  <c r="K7" i="24"/>
  <c r="J55" i="24"/>
  <c r="G74" i="24"/>
  <c r="B25" i="24"/>
  <c r="I78" i="24"/>
  <c r="J63" i="24"/>
  <c r="B66" i="24"/>
  <c r="B54" i="24"/>
  <c r="E39" i="24"/>
  <c r="I31" i="24"/>
  <c r="E69" i="24"/>
  <c r="G53" i="24"/>
  <c r="I51" i="24"/>
  <c r="E38" i="24"/>
  <c r="E46" i="24"/>
  <c r="B10" i="24"/>
  <c r="J44" i="24"/>
  <c r="G34" i="24"/>
  <c r="K72" i="24"/>
  <c r="G9" i="24"/>
  <c r="D48" i="24"/>
  <c r="E59" i="24"/>
  <c r="C19" i="24"/>
  <c r="G21" i="24"/>
  <c r="C70" i="24"/>
  <c r="F75" i="24"/>
  <c r="H42" i="24"/>
  <c r="J78" i="24"/>
  <c r="D27" i="24"/>
  <c r="J20" i="24"/>
  <c r="H45" i="24"/>
  <c r="B36" i="24"/>
  <c r="D33" i="24"/>
  <c r="E26" i="24"/>
  <c r="D44" i="24"/>
  <c r="F79" i="24"/>
  <c r="C37" i="24"/>
  <c r="E13" i="24"/>
  <c r="H77" i="24"/>
  <c r="D11" i="24"/>
  <c r="K57" i="24"/>
  <c r="H70" i="24"/>
  <c r="B13" i="24"/>
  <c r="D75" i="24"/>
  <c r="I13" i="24"/>
  <c r="I62" i="24"/>
  <c r="H24" i="24"/>
  <c r="E60" i="24"/>
  <c r="K63" i="24"/>
  <c r="B30" i="24"/>
  <c r="F6" i="24"/>
  <c r="H14" i="24"/>
  <c r="I79" i="24"/>
  <c r="I46" i="24"/>
  <c r="J71" i="24"/>
  <c r="C9" i="24"/>
  <c r="G12" i="24"/>
  <c r="F19" i="24"/>
  <c r="J31" i="24"/>
  <c r="H40" i="24"/>
  <c r="B21" i="24"/>
  <c r="C20" i="24"/>
  <c r="B9" i="24"/>
  <c r="E9" i="24"/>
  <c r="B11" i="24"/>
  <c r="B57" i="24"/>
  <c r="J9" i="24"/>
  <c r="K47" i="24"/>
  <c r="B71" i="24"/>
  <c r="K53" i="24"/>
  <c r="J53" i="24"/>
  <c r="J77" i="24"/>
  <c r="K12" i="24"/>
  <c r="I69" i="24"/>
  <c r="D70" i="24"/>
  <c r="F20" i="24"/>
  <c r="B26" i="24"/>
  <c r="H22" i="24"/>
  <c r="K71" i="24"/>
  <c r="C42" i="24"/>
  <c r="E22" i="24"/>
  <c r="K34" i="24"/>
  <c r="H58" i="24"/>
  <c r="D34" i="24"/>
  <c r="I77" i="24"/>
  <c r="J51" i="24"/>
  <c r="B5" i="24"/>
  <c r="F18" i="24"/>
  <c r="G62" i="24"/>
  <c r="F77" i="24"/>
  <c r="C18" i="24"/>
  <c r="F73" i="24"/>
  <c r="J12" i="24"/>
  <c r="G16" i="24"/>
  <c r="J13" i="24"/>
  <c r="F55" i="24"/>
  <c r="F42" i="24"/>
  <c r="I42" i="24"/>
  <c r="K17" i="24"/>
  <c r="K58" i="24"/>
  <c r="E70" i="24"/>
  <c r="I26" i="24"/>
  <c r="B69" i="24"/>
  <c r="E34" i="24"/>
  <c r="K52" i="24"/>
  <c r="J10" i="24"/>
  <c r="D35" i="24"/>
  <c r="G10" i="24"/>
  <c r="J49" i="24"/>
  <c r="E44" i="24"/>
  <c r="D66" i="24"/>
  <c r="J11" i="24"/>
  <c r="H48" i="24"/>
  <c r="C34" i="24"/>
  <c r="H78" i="24"/>
  <c r="G48" i="24"/>
  <c r="H5" i="24"/>
  <c r="E29" i="24"/>
  <c r="B6" i="24"/>
  <c r="E61" i="24"/>
  <c r="F57" i="24"/>
  <c r="E49" i="24"/>
  <c r="H59" i="24"/>
  <c r="D65" i="24"/>
  <c r="F11" i="24"/>
  <c r="D60" i="24"/>
  <c r="J73" i="24"/>
  <c r="F38" i="24"/>
  <c r="H74" i="24"/>
  <c r="D6" i="24"/>
  <c r="I23" i="24"/>
  <c r="F7" i="24"/>
  <c r="I67" i="24"/>
  <c r="C59" i="24"/>
  <c r="J22" i="24"/>
  <c r="D5" i="24"/>
  <c r="J29" i="24"/>
  <c r="C48" i="24"/>
  <c r="C22" i="24"/>
  <c r="F50" i="24"/>
  <c r="I24" i="24"/>
  <c r="F17" i="24"/>
  <c r="E45" i="24"/>
  <c r="D52" i="24"/>
  <c r="J15" i="24"/>
  <c r="B60" i="24"/>
  <c r="I70" i="24"/>
  <c r="F16" i="24"/>
  <c r="F45" i="24"/>
  <c r="D68" i="24"/>
  <c r="E79" i="24"/>
  <c r="C29" i="24"/>
  <c r="G22" i="24"/>
  <c r="J52" i="24"/>
  <c r="F59" i="24"/>
  <c r="F27" i="24"/>
  <c r="H64" i="24"/>
  <c r="E65" i="24"/>
  <c r="J75" i="24"/>
  <c r="I41" i="24"/>
  <c r="F39" i="24"/>
  <c r="J79" i="24"/>
  <c r="B55" i="24"/>
  <c r="D7" i="24"/>
  <c r="H75" i="24"/>
  <c r="E11" i="24"/>
  <c r="J62" i="24"/>
  <c r="K76" i="24"/>
  <c r="G15" i="24"/>
  <c r="G65" i="24"/>
  <c r="D30" i="24"/>
  <c r="C66" i="24"/>
  <c r="K33" i="24"/>
  <c r="I22" i="24"/>
  <c r="H39" i="24"/>
  <c r="G46" i="24"/>
  <c r="F47" i="24"/>
  <c r="K69" i="24"/>
  <c r="H38" i="24"/>
  <c r="B47" i="24"/>
  <c r="E71" i="24"/>
  <c r="I39" i="24"/>
  <c r="J74" i="24"/>
  <c r="D78" i="24"/>
  <c r="F64" i="24"/>
  <c r="I48" i="24"/>
  <c r="J5" i="24"/>
  <c r="H53" i="24"/>
  <c r="I71" i="24"/>
  <c r="I63" i="24"/>
  <c r="B62" i="24"/>
  <c r="E10" i="24"/>
  <c r="J76" i="24"/>
  <c r="G17" i="24"/>
  <c r="J69" i="24"/>
  <c r="K61" i="24"/>
  <c r="K36" i="24"/>
  <c r="C57" i="24"/>
  <c r="B38" i="24"/>
  <c r="B22" i="24"/>
  <c r="B44" i="24"/>
  <c r="G23" i="24"/>
  <c r="B64" i="24"/>
  <c r="C14" i="24"/>
  <c r="F44" i="24"/>
  <c r="G25" i="24"/>
  <c r="J59" i="24"/>
  <c r="F72" i="24"/>
  <c r="J40" i="24"/>
  <c r="B49" i="24"/>
  <c r="J67" i="24"/>
  <c r="C47" i="24"/>
  <c r="K41" i="24"/>
  <c r="C24" i="24"/>
  <c r="E76" i="24"/>
  <c r="B79" i="24"/>
  <c r="C39" i="24"/>
  <c r="I19" i="24"/>
  <c r="I50" i="24"/>
  <c r="D51" i="24"/>
  <c r="I66" i="24"/>
  <c r="G75" i="24"/>
  <c r="J41" i="24"/>
  <c r="H12" i="24"/>
  <c r="F21" i="24"/>
  <c r="G45" i="24"/>
  <c r="J17" i="24"/>
  <c r="I14" i="24"/>
  <c r="B33" i="24"/>
  <c r="C10" i="24"/>
  <c r="C79" i="24"/>
  <c r="H60" i="24"/>
  <c r="I43" i="24"/>
  <c r="J72" i="24"/>
  <c r="F9" i="24"/>
  <c r="F78" i="24"/>
  <c r="F13" i="24"/>
  <c r="F68" i="24"/>
  <c r="C46" i="24"/>
  <c r="J23" i="24"/>
  <c r="C28" i="24"/>
  <c r="K9" i="24"/>
  <c r="G47" i="24"/>
  <c r="J18" i="24"/>
  <c r="F30" i="24"/>
  <c r="G72" i="24"/>
  <c r="K24" i="24"/>
  <c r="H13" i="24"/>
  <c r="D73" i="24"/>
  <c r="E57" i="24"/>
  <c r="C40" i="24"/>
  <c r="K27" i="24"/>
  <c r="H27" i="24"/>
  <c r="F14" i="24"/>
  <c r="C71" i="24"/>
  <c r="D21" i="24"/>
  <c r="B76" i="24"/>
  <c r="I5" i="24"/>
  <c r="I57" i="24"/>
  <c r="C67" i="24"/>
  <c r="D43" i="24"/>
  <c r="K62" i="24"/>
  <c r="J14" i="24"/>
  <c r="G55" i="24"/>
  <c r="J65" i="24"/>
  <c r="D18" i="24"/>
  <c r="C16" i="24"/>
  <c r="E53" i="24"/>
  <c r="E62" i="24"/>
  <c r="C13" i="24"/>
  <c r="I25" i="24"/>
  <c r="E42" i="24"/>
  <c r="H20" i="24"/>
  <c r="H61" i="24"/>
  <c r="E17" i="24"/>
  <c r="I6" i="24"/>
  <c r="K68" i="24"/>
  <c r="G36" i="24"/>
  <c r="C75" i="24"/>
  <c r="D79" i="24"/>
  <c r="F49" i="24"/>
  <c r="F76" i="24"/>
  <c r="E64" i="24"/>
  <c r="B58" i="24"/>
  <c r="B39" i="24"/>
  <c r="G71" i="24"/>
  <c r="K43" i="24"/>
  <c r="E20" i="24"/>
  <c r="E51" i="24"/>
  <c r="D76" i="24"/>
  <c r="D26" i="24"/>
  <c r="B59" i="24"/>
  <c r="H18" i="24"/>
  <c r="B19" i="24"/>
  <c r="I12" i="24"/>
  <c r="E41" i="24"/>
  <c r="H23" i="24"/>
  <c r="E35" i="24"/>
  <c r="D22" i="24"/>
  <c r="C17" i="24"/>
  <c r="J21" i="24"/>
  <c r="F67" i="24"/>
  <c r="B68" i="24"/>
  <c r="E37" i="24"/>
  <c r="D69" i="24"/>
  <c r="K44" i="24"/>
  <c r="J45" i="24"/>
  <c r="G63" i="24"/>
  <c r="B78" i="24"/>
  <c r="J66" i="24"/>
  <c r="B42" i="24"/>
  <c r="E28" i="24"/>
  <c r="D54" i="24"/>
  <c r="G73" i="24"/>
  <c r="K67" i="24"/>
  <c r="K46" i="24"/>
  <c r="D63" i="24"/>
  <c r="J47" i="24"/>
  <c r="J35" i="24"/>
  <c r="H33" i="24"/>
  <c r="K5" i="24"/>
  <c r="J64" i="24"/>
  <c r="G41" i="24"/>
  <c r="K28" i="24"/>
  <c r="G68" i="24"/>
  <c r="H72" i="24"/>
  <c r="B18" i="24"/>
  <c r="B46" i="24"/>
  <c r="H31" i="24"/>
  <c r="D64" i="24"/>
  <c r="B43" i="24"/>
  <c r="H73" i="24"/>
  <c r="H54" i="24"/>
  <c r="C38" i="24"/>
  <c r="F15" i="24"/>
  <c r="H51" i="24"/>
  <c r="I7" i="24"/>
  <c r="K13" i="24"/>
  <c r="G26" i="24"/>
  <c r="G30" i="24"/>
  <c r="J61" i="24"/>
  <c r="E55" i="24"/>
  <c r="H76" i="24"/>
  <c r="I40" i="24"/>
  <c r="J38" i="24"/>
  <c r="G76" i="24"/>
  <c r="K50" i="24"/>
  <c r="I54" i="24"/>
  <c r="I38" i="24"/>
  <c r="C27" i="24"/>
  <c r="C30" i="24"/>
  <c r="B20" i="24"/>
  <c r="K77" i="24"/>
  <c r="E36" i="24"/>
  <c r="F71" i="24"/>
  <c r="I76" i="24"/>
  <c r="B14" i="24"/>
  <c r="B48" i="24"/>
  <c r="B61" i="24"/>
  <c r="B35" i="24"/>
  <c r="E40" i="24"/>
  <c r="J36" i="24"/>
  <c r="H34" i="24"/>
  <c r="C50" i="24"/>
  <c r="C64" i="24"/>
  <c r="K49" i="24"/>
  <c r="C6" i="24"/>
  <c r="E31" i="24"/>
  <c r="G35" i="24"/>
  <c r="E27" i="24"/>
  <c r="D25" i="24"/>
  <c r="J19" i="24"/>
  <c r="E16" i="24"/>
  <c r="E24" i="24"/>
  <c r="E6" i="24"/>
  <c r="I58" i="24"/>
  <c r="D74" i="24"/>
  <c r="H19" i="24"/>
  <c r="G43" i="24"/>
  <c r="I65" i="24"/>
  <c r="G79" i="24"/>
  <c r="K6" i="24"/>
  <c r="K55" i="24"/>
  <c r="I15" i="24"/>
  <c r="H10" i="24"/>
  <c r="K39" i="24"/>
  <c r="E14" i="24"/>
  <c r="J26" i="24"/>
  <c r="C25" i="24"/>
  <c r="D12" i="24"/>
  <c r="K45" i="24"/>
  <c r="K74" i="24"/>
  <c r="C12" i="24"/>
  <c r="G14" i="24"/>
  <c r="I53" i="24"/>
  <c r="D13" i="24"/>
  <c r="D36" i="24"/>
  <c r="H17" i="24"/>
  <c r="E75" i="24"/>
  <c r="H6" i="24"/>
  <c r="I21" i="24"/>
  <c r="J37" i="24"/>
  <c r="C41" i="24"/>
  <c r="H30" i="24"/>
  <c r="B53" i="24"/>
  <c r="H11" i="24"/>
  <c r="G77" i="24"/>
  <c r="D17" i="24"/>
  <c r="B51" i="24"/>
  <c r="G54" i="24"/>
  <c r="E54" i="24"/>
  <c r="H25" i="24"/>
  <c r="K35" i="24"/>
  <c r="I16" i="24"/>
  <c r="B70" i="24"/>
  <c r="C33" i="24"/>
  <c r="B27" i="24"/>
  <c r="I74" i="24"/>
  <c r="J48" i="24"/>
  <c r="E25" i="24"/>
  <c r="F70" i="24"/>
  <c r="C49" i="24"/>
  <c r="K26" i="24"/>
  <c r="J57" i="24"/>
  <c r="F40" i="24"/>
  <c r="J50" i="24"/>
  <c r="I37" i="24"/>
  <c r="E52" i="24"/>
  <c r="H7" i="24"/>
  <c r="G13" i="24"/>
  <c r="F10" i="24"/>
  <c r="F66" i="24"/>
  <c r="E72" i="24"/>
  <c r="I52" i="24"/>
  <c r="K65" i="24"/>
  <c r="E33" i="24"/>
  <c r="K60" i="24"/>
  <c r="K40" i="24"/>
  <c r="I30" i="24"/>
  <c r="D15" i="24"/>
  <c r="G6" i="24"/>
  <c r="K78" i="24"/>
  <c r="H46" i="24"/>
  <c r="K48" i="24"/>
  <c r="J70" i="24"/>
  <c r="F34" i="24"/>
  <c r="C76" i="24"/>
  <c r="H79" i="24"/>
  <c r="B41" i="24"/>
  <c r="G7" i="24"/>
  <c r="I49" i="24"/>
  <c r="I68" i="24"/>
  <c r="E43" i="24"/>
  <c r="G39" i="24"/>
  <c r="F5" i="24"/>
  <c r="B77" i="24"/>
  <c r="G28" i="24"/>
  <c r="H63" i="24"/>
  <c r="C54" i="24"/>
  <c r="J46" i="24"/>
  <c r="E74" i="24"/>
  <c r="F24" i="24"/>
  <c r="G49" i="24"/>
  <c r="I17" i="24"/>
  <c r="H69" i="24"/>
  <c r="E19" i="24"/>
  <c r="D16" i="24"/>
  <c r="I28" i="24"/>
  <c r="K66" i="24"/>
  <c r="C69" i="24"/>
  <c r="E15" i="24"/>
  <c r="D53" i="24"/>
  <c r="G5" i="24"/>
  <c r="K42" i="24"/>
  <c r="G19" i="24"/>
  <c r="H50" i="24"/>
  <c r="K79" i="24"/>
  <c r="D10" i="24"/>
  <c r="C53" i="24"/>
  <c r="K31" i="24"/>
  <c r="D47" i="24"/>
  <c r="H49" i="24"/>
  <c r="B23" i="24"/>
  <c r="C35" i="24"/>
  <c r="K29" i="24"/>
  <c r="K38" i="24"/>
  <c r="F53" i="24"/>
  <c r="H71" i="24"/>
  <c r="G59" i="24"/>
  <c r="H68" i="24"/>
  <c r="J25" i="24"/>
  <c r="D61" i="24"/>
  <c r="D39" i="24"/>
  <c r="H36" i="24"/>
  <c r="K14" i="24"/>
  <c r="B40" i="24"/>
  <c r="H29" i="24"/>
  <c r="E66" i="24"/>
  <c r="H41" i="24"/>
  <c r="D71" i="24"/>
  <c r="G31" i="24"/>
  <c r="K73" i="24"/>
  <c r="H43" i="24"/>
  <c r="E5" i="24"/>
  <c r="D23" i="24"/>
  <c r="J28" i="24"/>
  <c r="C11" i="24"/>
  <c r="H57" i="24"/>
  <c r="F43" i="24"/>
  <c r="B75" i="24"/>
  <c r="G61" i="24"/>
  <c r="H28" i="24"/>
  <c r="K10" i="24"/>
  <c r="F12" i="24"/>
  <c r="C73" i="24"/>
  <c r="B74" i="24"/>
  <c r="C62" i="24"/>
  <c r="G69" i="24"/>
  <c r="G60" i="24"/>
  <c r="B28" i="24"/>
  <c r="D46" i="24"/>
  <c r="K19" i="24"/>
  <c r="E7" i="24"/>
  <c r="F51" i="24"/>
  <c r="G57" i="24"/>
  <c r="I35" i="24"/>
  <c r="F41" i="24"/>
  <c r="K51" i="24"/>
  <c r="G51" i="24"/>
  <c r="F65" i="24"/>
  <c r="K25" i="24"/>
  <c r="C61" i="24"/>
  <c r="G52" i="24"/>
  <c r="J58" i="24"/>
  <c r="B34" i="24"/>
  <c r="H62" i="24"/>
  <c r="B50" i="24"/>
  <c r="J42" i="24"/>
  <c r="K16" i="24"/>
  <c r="K18" i="24"/>
  <c r="G20" i="24"/>
  <c r="D42" i="24"/>
  <c r="G67" i="24"/>
  <c r="G38" i="24"/>
  <c r="I73" i="24"/>
  <c r="C77" i="24"/>
  <c r="D58" i="24"/>
  <c r="F61" i="24"/>
  <c r="G70" i="24"/>
  <c r="D37" i="24"/>
  <c r="H21" i="24"/>
  <c r="C21" i="24"/>
  <c r="B65" i="24"/>
  <c r="F37" i="24"/>
  <c r="J43" i="24"/>
  <c r="J7" i="24"/>
  <c r="J24" i="24"/>
  <c r="I9" i="24"/>
  <c r="B16" i="24"/>
  <c r="J39" i="24"/>
  <c r="J27" i="24"/>
  <c r="G11" i="24"/>
  <c r="K59" i="24"/>
  <c r="H55" i="24"/>
  <c r="B73" i="24"/>
  <c r="K54" i="24"/>
</calcChain>
</file>

<file path=xl/sharedStrings.xml><?xml version="1.0" encoding="utf-8"?>
<sst xmlns="http://schemas.openxmlformats.org/spreadsheetml/2006/main" count="17591" uniqueCount="508">
  <si>
    <t>TABLE 2.1b</t>
  </si>
  <si>
    <t>Economically</t>
  </si>
  <si>
    <t xml:space="preserve">Activity rate </t>
  </si>
  <si>
    <t>A</t>
  </si>
  <si>
    <t>B</t>
  </si>
  <si>
    <t>C</t>
  </si>
  <si>
    <t>D</t>
  </si>
  <si>
    <t>E</t>
  </si>
  <si>
    <t>F</t>
  </si>
  <si>
    <t>G</t>
  </si>
  <si>
    <t>H</t>
  </si>
  <si>
    <t>I</t>
  </si>
  <si>
    <t>TABLE 2.2</t>
  </si>
  <si>
    <t>(Thousands)</t>
  </si>
  <si>
    <t>16-17</t>
  </si>
  <si>
    <t>18-24</t>
  </si>
  <si>
    <t>25-49</t>
  </si>
  <si>
    <t>50+</t>
  </si>
  <si>
    <t>All PERSONS</t>
  </si>
  <si>
    <t>WOMEN</t>
  </si>
  <si>
    <t>TABLE 2.3</t>
  </si>
  <si>
    <t>ALL PERSONS</t>
  </si>
  <si>
    <t>MEN</t>
  </si>
  <si>
    <t>TABLE 2.4a</t>
  </si>
  <si>
    <t>Available</t>
  </si>
  <si>
    <t>Not available</t>
  </si>
  <si>
    <t>Total</t>
  </si>
  <si>
    <t>Long-term sick</t>
  </si>
  <si>
    <t>Family and home care</t>
  </si>
  <si>
    <t>J</t>
  </si>
  <si>
    <t>TABLE 2.4b</t>
  </si>
  <si>
    <t>Wants job</t>
  </si>
  <si>
    <t>Retired</t>
  </si>
  <si>
    <t>Student</t>
  </si>
  <si>
    <t>TABLE 2.5</t>
  </si>
  <si>
    <t>TABLE 2.6</t>
  </si>
  <si>
    <t xml:space="preserve">Total in Employment* </t>
  </si>
  <si>
    <t>Employees</t>
  </si>
  <si>
    <t>Workers with second jobs</t>
  </si>
  <si>
    <t>TABLE  2.7</t>
  </si>
  <si>
    <t xml:space="preserve">UNEMPLOYMENT BY AGE </t>
  </si>
  <si>
    <t>Rate%</t>
  </si>
  <si>
    <t>16+</t>
  </si>
  <si>
    <t>UNEMPLOYMENT BY DURATION</t>
  </si>
  <si>
    <t>6-12 months</t>
  </si>
  <si>
    <t>long term unemployed as % of total</t>
  </si>
  <si>
    <t>-</t>
  </si>
  <si>
    <t>Mar-May 1992</t>
  </si>
  <si>
    <t>Mar-May 1993</t>
  </si>
  <si>
    <t>Mar-May 1994</t>
  </si>
  <si>
    <t>Jan-Mar 1995</t>
  </si>
  <si>
    <t>Feb-Apr 1995</t>
  </si>
  <si>
    <t>Mar-May 1995</t>
  </si>
  <si>
    <t>Apr-Jun 1995</t>
  </si>
  <si>
    <t>May-Jul 1995</t>
  </si>
  <si>
    <t>Jun-Aug 1995</t>
  </si>
  <si>
    <t>Jul-Sep 1995</t>
  </si>
  <si>
    <t>Aug-Oct 1995</t>
  </si>
  <si>
    <t>Sep-Nov 1995</t>
  </si>
  <si>
    <t>Oct-Dec 1995</t>
  </si>
  <si>
    <t>Jan-Mar 1996</t>
  </si>
  <si>
    <t>Feb-Apr 1996</t>
  </si>
  <si>
    <t>Mar-May 1996</t>
  </si>
  <si>
    <t>Apr-Jun 1996</t>
  </si>
  <si>
    <t>May-Jul 1996</t>
  </si>
  <si>
    <t>Jun-Aug 1996</t>
  </si>
  <si>
    <t>Jul-Sep 1996</t>
  </si>
  <si>
    <t>Aug-Oct 1996</t>
  </si>
  <si>
    <t>Sep-Nov 1996</t>
  </si>
  <si>
    <t>Oct-Dec 1996</t>
  </si>
  <si>
    <t>Jan-Mar 1997</t>
  </si>
  <si>
    <t>Feb-Apr 1997</t>
  </si>
  <si>
    <t>Mar-May 1997</t>
  </si>
  <si>
    <t>Apr-Jun 1997</t>
  </si>
  <si>
    <t>May-Jul 1997</t>
  </si>
  <si>
    <t>Jun-Aug 1997</t>
  </si>
  <si>
    <t>Jul-Sep 1997</t>
  </si>
  <si>
    <t>Aug-Oct 1997</t>
  </si>
  <si>
    <t>Sep-Nov 1997</t>
  </si>
  <si>
    <t>Oct-Dec 1997</t>
  </si>
  <si>
    <t>Jan-Mar 1998</t>
  </si>
  <si>
    <t>Feb-Apr 1998</t>
  </si>
  <si>
    <t>Mar-May 1998</t>
  </si>
  <si>
    <t>Apr-Jun 1998</t>
  </si>
  <si>
    <t>May-Jul 1998</t>
  </si>
  <si>
    <t>Jun-Aug 1998</t>
  </si>
  <si>
    <t>Jul-Sep 1998</t>
  </si>
  <si>
    <t>Aug-Oct 1998</t>
  </si>
  <si>
    <t>Sep-Nov 1998</t>
  </si>
  <si>
    <t>Oct-Dec 1998</t>
  </si>
  <si>
    <t>Jan-Mar 1999</t>
  </si>
  <si>
    <t>Feb-Apr 1999</t>
  </si>
  <si>
    <t>Mar-May 1999</t>
  </si>
  <si>
    <t>Apr-Jun 1999</t>
  </si>
  <si>
    <t>May-Jul 1999</t>
  </si>
  <si>
    <t>Jun-Aug 1999</t>
  </si>
  <si>
    <t>Jul-Sep 1999</t>
  </si>
  <si>
    <t>Aug-Oct 1999</t>
  </si>
  <si>
    <t>Sep-Nov 1999</t>
  </si>
  <si>
    <t>Oct-Dec 1999</t>
  </si>
  <si>
    <t>Jan-Mar 2000</t>
  </si>
  <si>
    <t>Feb-Apr 2000</t>
  </si>
  <si>
    <t>Mar-May 2000</t>
  </si>
  <si>
    <t>Apr-Jun 2000</t>
  </si>
  <si>
    <t>May-Jul 2000</t>
  </si>
  <si>
    <t>Jun-Aug 2000</t>
  </si>
  <si>
    <t>Jul-Sep 2000</t>
  </si>
  <si>
    <t>Aug-Oct 2000</t>
  </si>
  <si>
    <t>Sep-Nov 2000</t>
  </si>
  <si>
    <t>Oct-Dec 2000</t>
  </si>
  <si>
    <t>Jan-Mar 2001</t>
  </si>
  <si>
    <t>Feb-Apr 2001</t>
  </si>
  <si>
    <t>Mar-May 2001</t>
  </si>
  <si>
    <t>Apr-Jun 2001</t>
  </si>
  <si>
    <t>May-Jul 2001</t>
  </si>
  <si>
    <t>Jun-Aug 2001</t>
  </si>
  <si>
    <t>Jul-Sep 2001</t>
  </si>
  <si>
    <t>Aug-Oct 2001</t>
  </si>
  <si>
    <t>Sep-Nov 2001</t>
  </si>
  <si>
    <t>Oct-Dec 2001</t>
  </si>
  <si>
    <t>Jan-Mar 2002</t>
  </si>
  <si>
    <t>Feb-Apr 2002</t>
  </si>
  <si>
    <t>Mar-May 2002</t>
  </si>
  <si>
    <t>Apr-Jun 2002</t>
  </si>
  <si>
    <t>May-Jul 2002</t>
  </si>
  <si>
    <t>Jun-Aug 2002</t>
  </si>
  <si>
    <t>Jul-Sep 2002</t>
  </si>
  <si>
    <t>Aug-Oct 2002</t>
  </si>
  <si>
    <t>Sep-Nov 2002</t>
  </si>
  <si>
    <t>Oct-Dec 2002</t>
  </si>
  <si>
    <t>Jan-Mar 2003</t>
  </si>
  <si>
    <t>Feb-Apr 2003</t>
  </si>
  <si>
    <t>Mar-May 2003</t>
  </si>
  <si>
    <t>Apr-Jun 2003</t>
  </si>
  <si>
    <t>May-Jul 2003</t>
  </si>
  <si>
    <t>Jun-Aug 2003</t>
  </si>
  <si>
    <t>Jul-Sep 2003</t>
  </si>
  <si>
    <t>Aug-Oct 2003</t>
  </si>
  <si>
    <t>Sep-Nov 2003</t>
  </si>
  <si>
    <t>Oct-Dec 2003</t>
  </si>
  <si>
    <t>Jan-Mar 2004</t>
  </si>
  <si>
    <t>Feb-Apr 2004</t>
  </si>
  <si>
    <t>Mar-May 2004</t>
  </si>
  <si>
    <t>Apr-Jun 2004</t>
  </si>
  <si>
    <t>May-Jul 2004</t>
  </si>
  <si>
    <t>Jun-Aug 2004</t>
  </si>
  <si>
    <t>Jul-Sep 2004</t>
  </si>
  <si>
    <t>Aug-Oct 2004</t>
  </si>
  <si>
    <t>Sep-Nov 2004</t>
  </si>
  <si>
    <t>Oct-Dec 2004</t>
  </si>
  <si>
    <t>Jan-Mar 2005</t>
  </si>
  <si>
    <t>Feb-Apr 2005</t>
  </si>
  <si>
    <t>Mar-May 2005</t>
  </si>
  <si>
    <t>Apr-Jun 2005</t>
  </si>
  <si>
    <t>May-Jul 2005</t>
  </si>
  <si>
    <t>Jun-Aug 2005</t>
  </si>
  <si>
    <t>Jul-Sep 2005</t>
  </si>
  <si>
    <t>Aug-Oct 2005</t>
  </si>
  <si>
    <t>Sep-Nov 2005</t>
  </si>
  <si>
    <t>Oct-Dec 2005</t>
  </si>
  <si>
    <t>Jan-Mar 2006</t>
  </si>
  <si>
    <t>Feb-Apr 2006</t>
  </si>
  <si>
    <t>Mar-May 2006</t>
  </si>
  <si>
    <t>Apr-Jun 2006</t>
  </si>
  <si>
    <t>May-Jul 2006</t>
  </si>
  <si>
    <t>Jun-Aug 2006</t>
  </si>
  <si>
    <t>Jul-Sep 2006</t>
  </si>
  <si>
    <t>Aug-Oct 2006</t>
  </si>
  <si>
    <t>Sep-Nov 2006</t>
  </si>
  <si>
    <t>Oct-Dec 2006</t>
  </si>
  <si>
    <t>Jan-Mar 2007</t>
  </si>
  <si>
    <t>Feb-Apr 2007</t>
  </si>
  <si>
    <t>Mar-May 2007</t>
  </si>
  <si>
    <t>Apr-Jun 2007</t>
  </si>
  <si>
    <t>May-Jul 2007</t>
  </si>
  <si>
    <t>Jun-Aug 2007</t>
  </si>
  <si>
    <t>Jul-Sep 2007</t>
  </si>
  <si>
    <t>Aug-Oct 2007</t>
  </si>
  <si>
    <t>Sep-Nov 2007</t>
  </si>
  <si>
    <t>Oct-Dec 2007</t>
  </si>
  <si>
    <t>Jan-Mar 2008</t>
  </si>
  <si>
    <t>Feb-Apr 2008</t>
  </si>
  <si>
    <t>Mar-May 2008</t>
  </si>
  <si>
    <t>Apr-Jun 2008</t>
  </si>
  <si>
    <t>May-Jul 2008</t>
  </si>
  <si>
    <t>Jun-Aug 2008</t>
  </si>
  <si>
    <t>Jul-Sep 2008</t>
  </si>
  <si>
    <t>Aug-Oct 2008</t>
  </si>
  <si>
    <t xml:space="preserve">Relationship between columns: A=C+F; C=D+E; G=E/C, H=economically active of working age/total population of working age, I=in employment of working age/total population  of working age, </t>
  </si>
  <si>
    <t>Figures may not sum due to rounding.</t>
  </si>
  <si>
    <t>Relationship between columns: A=C+D+E+F; B=C+D+E+G, F=G+H</t>
  </si>
  <si>
    <t>The total weekly hours worked is calculated by multiplying the total average hours worked by the total in employment.</t>
  </si>
  <si>
    <t>TABLE 2.8</t>
  </si>
  <si>
    <t>TABLE  2.9</t>
  </si>
  <si>
    <t>TABLE  2.10</t>
  </si>
  <si>
    <t>Up to 6 months</t>
  </si>
  <si>
    <t>Over 12 months</t>
  </si>
  <si>
    <t>total unemployed*</t>
  </si>
  <si>
    <t>Dec-Feb 1995</t>
  </si>
  <si>
    <t>Nov-Jan 1996</t>
  </si>
  <si>
    <t>Dec-Feb 1996</t>
  </si>
  <si>
    <t>Nov-Jan 1997</t>
  </si>
  <si>
    <t>Dec-Feb 1997</t>
  </si>
  <si>
    <t>Nov-Jan 1998</t>
  </si>
  <si>
    <t>Dec-Feb 1998</t>
  </si>
  <si>
    <t>Nov-Jan 1999</t>
  </si>
  <si>
    <t>Dec-Feb 1999</t>
  </si>
  <si>
    <t>Nov-Jan 2000</t>
  </si>
  <si>
    <t>Dec-Feb 2000</t>
  </si>
  <si>
    <t>Nov-Jan 2001</t>
  </si>
  <si>
    <t>Dec-Feb 2001</t>
  </si>
  <si>
    <t>Nov-Jan 2002</t>
  </si>
  <si>
    <t>Dec-Feb 2002</t>
  </si>
  <si>
    <t>Nov-Jan 2003</t>
  </si>
  <si>
    <t>Dec-Feb 2003</t>
  </si>
  <si>
    <t>Nov-Jan 2004</t>
  </si>
  <si>
    <t>Dec-Feb 2004</t>
  </si>
  <si>
    <t>Nov-Jan 2005</t>
  </si>
  <si>
    <t>Dec-Feb 2005</t>
  </si>
  <si>
    <t>Nov-Jan 2006</t>
  </si>
  <si>
    <t>Dec-Feb 2006</t>
  </si>
  <si>
    <t>Nov-Jan 2007</t>
  </si>
  <si>
    <t>Dec-Feb 2007</t>
  </si>
  <si>
    <t>LABOUR FORCE SURVEY</t>
  </si>
  <si>
    <t xml:space="preserve">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the Valuation &amp; Lands Agency list of domestic properties in Northern Ireland (only private household addresses are eligible as the LFS is a survey of the private household population). </t>
  </si>
  <si>
    <t>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consists of around 3,250 addresses, made up of five 'waves', each containing approximately 650 private households.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</si>
  <si>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 xml:space="preserve">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sex and age shown by the population figures.  </t>
  </si>
  <si>
    <t>Because the LFS is a sample survey, results are subject to sampling error, i.e. the actual proportion of the population in private households with a particular characteristic may differ from the proportion of the LFS sample with that characteristic.  See Note 14 for details of sampling errors from the latest LFS results.</t>
  </si>
  <si>
    <t>NOTES AND DEFINITIONS</t>
  </si>
  <si>
    <t>TABLE 2.1a</t>
  </si>
  <si>
    <t xml:space="preserve"> Unemployed</t>
  </si>
  <si>
    <t xml:space="preserve"> Unemployment </t>
  </si>
  <si>
    <t xml:space="preserve">  </t>
  </si>
  <si>
    <t>Nov-Jan 2008</t>
  </si>
  <si>
    <t>Dec-Feb 2008</t>
  </si>
  <si>
    <t>Sep-Nov 2008</t>
  </si>
  <si>
    <t>Oct-Dec 2008</t>
  </si>
  <si>
    <t>Nov-Jan 2009</t>
  </si>
  <si>
    <t>Dec-Feb 2009</t>
  </si>
  <si>
    <t>Jan-Mar 2009</t>
  </si>
  <si>
    <t>Feb-Apr 2009</t>
  </si>
  <si>
    <t>Mar-May 2009</t>
  </si>
  <si>
    <t>Apr-Jun 2009</t>
  </si>
  <si>
    <t>May-Jul 2009</t>
  </si>
  <si>
    <t>Jun-Aug 2009</t>
  </si>
  <si>
    <t>Jul-Sep 2009</t>
  </si>
  <si>
    <t>Aug-Oct 2009</t>
  </si>
  <si>
    <t>Sep-Nov 2009</t>
  </si>
  <si>
    <t>Oct-Dec 2009</t>
  </si>
  <si>
    <t>Nov-Jan 2010</t>
  </si>
  <si>
    <t>Dec-Feb 2010</t>
  </si>
  <si>
    <t>Jan-Mar 2010</t>
  </si>
  <si>
    <t>Feb-Apr 2010</t>
  </si>
  <si>
    <t>Mar-May 2010</t>
  </si>
  <si>
    <t>Apr-Jun 2010</t>
  </si>
  <si>
    <t>May-Jul 2010</t>
  </si>
  <si>
    <t>Jun-Aug 2010</t>
  </si>
  <si>
    <t>Jul-Sep 2010</t>
  </si>
  <si>
    <t>Aug-Oct 2010</t>
  </si>
  <si>
    <t>Sep-Nov 2010</t>
  </si>
  <si>
    <t>Oct-Dec 2010</t>
  </si>
  <si>
    <t>Nov-Jan 2011</t>
  </si>
  <si>
    <t>Dec-Feb 2011</t>
  </si>
  <si>
    <t>Jan-Mar 2011</t>
  </si>
  <si>
    <t>Family &amp; home care</t>
  </si>
  <si>
    <t>Nov-Jan 1995</t>
  </si>
  <si>
    <t xml:space="preserve">Employment rate </t>
  </si>
  <si>
    <t>The term 'working-age' refers to the 16-64 population for both males and females.  See notes for further details.</t>
  </si>
  <si>
    <t>16-64</t>
  </si>
  <si>
    <t>50-64</t>
  </si>
  <si>
    <t>65+</t>
  </si>
  <si>
    <t>*</t>
  </si>
  <si>
    <t>Feb-Apr 2011</t>
  </si>
  <si>
    <t>Mar-May 2011</t>
  </si>
  <si>
    <t>Apr-Jun 2011</t>
  </si>
  <si>
    <t>May-Jul 2011</t>
  </si>
  <si>
    <t>Jun-Aug 2011</t>
  </si>
  <si>
    <t>Jul-Sep 2011</t>
  </si>
  <si>
    <t>Aug-Oct 2011</t>
  </si>
  <si>
    <t>Sep-Nov 2011</t>
  </si>
  <si>
    <t>Oct-Dec 2011</t>
  </si>
  <si>
    <t>Nov-Jan 2012</t>
  </si>
  <si>
    <t>Dec-Feb 2012</t>
  </si>
  <si>
    <t>Jan-Mar 2012</t>
  </si>
  <si>
    <t>Feb-Apr 2012</t>
  </si>
  <si>
    <t>Northern Ireland Labour Market Structure: SEASONALLY ADJUSTED - Total</t>
  </si>
  <si>
    <t>Northern Ireland Labour Market Structure: SEASONALLY ADJUSTED - Males</t>
  </si>
  <si>
    <t>Northern Ireland Labour Market Structure: SEASONALLY ADJUSTED - Females</t>
  </si>
  <si>
    <t>LFS estimates have been revised to incorporate the latest population figures. See note 16 for further information.</t>
  </si>
  <si>
    <t>Relationship between columns: A=C+F; C=D+E; G=E/C, H=economically active of working age/total population of working age,</t>
  </si>
  <si>
    <t xml:space="preserve"> I=in employment of working age/total population  of working age.</t>
  </si>
  <si>
    <t>As figures are based on a sample survey and in order to achieve a large enough sample size the figures are based</t>
  </si>
  <si>
    <t>on what are called 'Rolling Monthly Quarters'. Figures from this period should be only compared to non-overlapping</t>
  </si>
  <si>
    <t>periods e.g. Figures from Jan-Mar can be compared to  Apr-Jun, Jul-Sep Oct-Dec.</t>
  </si>
  <si>
    <t>Northern Ireland Labour Market Structure: UNADJUSTED - Total</t>
  </si>
  <si>
    <t>Northern Ireland Labour Market Structure: UNADJUSTED - Males</t>
  </si>
  <si>
    <t>Northern Ireland Labour Market Structure: UNADJUSTED - Females</t>
  </si>
  <si>
    <t>ECONOMIC ACTIVITY BY AGE - Males</t>
  </si>
  <si>
    <t>ECONOMIC ACTIVITY BY AGE - Females</t>
  </si>
  <si>
    <t>ECONOMIC ACTIVITY BY AGE - All Persons</t>
  </si>
  <si>
    <t>ECONOMICALLY INACTIVE WHO WANT WORK: REASONS (16+) - All Persons</t>
  </si>
  <si>
    <t>ECONOMICALLY INACTIVE WHO WANT WORK: REASONS (16+)- Males</t>
  </si>
  <si>
    <t>ECONOMICALLY INACTIVE WHO WANT WORK: REASONS (16+) - Females</t>
  </si>
  <si>
    <t>ECONOMICALLY INACTIVE WHO DO NOT WANT WORK: REASONS (WORKING AGE, 16-64) - All Persons</t>
  </si>
  <si>
    <t>ECONOMICALLY INACTIVE WHO DO NOT WANT WORK: REASONS (WORKING AGE, 16-64) - Males</t>
  </si>
  <si>
    <t>ECONOMICALLY INACTIVE WHO DO NOT WANT WORK: REASONS (WORKING AGE, 16-64) - Females</t>
  </si>
  <si>
    <t>ECONOMIC INACTIVITY BY AGE - All Persons</t>
  </si>
  <si>
    <t>ECONOMIC INACTIVITY BY AGE - Males</t>
  </si>
  <si>
    <t>ECONOMIC INACTIVITY BY AGE - Females</t>
  </si>
  <si>
    <t>EMPLOYMENT BY CATEGORY - All Persons</t>
  </si>
  <si>
    <t>EMPLOYMENT BY CATEGORY - Males</t>
  </si>
  <si>
    <t>EMPLOYMENT BY CATEGORY - Females</t>
  </si>
  <si>
    <t>ACTUAL WEEKLY HOURS OF WORK - All Persons</t>
  </si>
  <si>
    <t>ACTUAL WEEKLY HOURS OF WORK - Males</t>
  </si>
  <si>
    <t>ACTUAL WEEKLY HOURS OF WORK - Females</t>
  </si>
  <si>
    <t>50-59(f)</t>
  </si>
  <si>
    <t>60+(f)</t>
  </si>
  <si>
    <t>EMPLOYMENT BY AGE - All Persons</t>
  </si>
  <si>
    <t>EMPLOYMENT BY AGE - Males</t>
  </si>
  <si>
    <t>EMPLOYMENT BY AGE - Females</t>
  </si>
  <si>
    <t>Mar-May 2012</t>
  </si>
  <si>
    <t>Apr-Jun 2012</t>
  </si>
  <si>
    <t>May-Jul 2012</t>
  </si>
  <si>
    <t>Jun-Aug 2012</t>
  </si>
  <si>
    <t>Jul-Sep 2012</t>
  </si>
  <si>
    <t>Aug-Oct 2012</t>
  </si>
  <si>
    <t>Sep-Nov 2012</t>
  </si>
  <si>
    <t>Oct-Dec 2012</t>
  </si>
  <si>
    <t>Nov-Jan 2013</t>
  </si>
  <si>
    <t>Dec-Feb 2013</t>
  </si>
  <si>
    <t>Jan-Mar 2013</t>
  </si>
  <si>
    <t>Feb-Apr 2013</t>
  </si>
  <si>
    <t>Mar-May 2013</t>
  </si>
  <si>
    <t>Apr-Jun 2013</t>
  </si>
  <si>
    <t>May-Jul 2013</t>
  </si>
  <si>
    <t>Jun-Aug 2013</t>
  </si>
  <si>
    <t>Table</t>
  </si>
  <si>
    <t>Period</t>
  </si>
  <si>
    <t>2.1a</t>
  </si>
  <si>
    <t>2.1b</t>
  </si>
  <si>
    <t>2.4a</t>
  </si>
  <si>
    <t>2.4b</t>
  </si>
  <si>
    <t>2.10</t>
  </si>
  <si>
    <t>Jan-Mar</t>
  </si>
  <si>
    <t>Feb-Apr</t>
  </si>
  <si>
    <t>Mar-May</t>
  </si>
  <si>
    <t>Apr-Jun</t>
  </si>
  <si>
    <t>May-Jul</t>
  </si>
  <si>
    <t>Jun-Aug</t>
  </si>
  <si>
    <t>Jul-Sep</t>
  </si>
  <si>
    <t>Aug-Oct</t>
  </si>
  <si>
    <t>Sep-Nov</t>
  </si>
  <si>
    <t>Oct-Dec</t>
  </si>
  <si>
    <t>Nov-Jan</t>
  </si>
  <si>
    <t>Dec-Feb</t>
  </si>
  <si>
    <t>Male</t>
  </si>
  <si>
    <t>Female</t>
  </si>
  <si>
    <t>Jul-Sep 2013</t>
  </si>
  <si>
    <t>Aug-Oct 2013</t>
  </si>
  <si>
    <t>Sep-Nov 2013</t>
  </si>
  <si>
    <t>Oct-Dec 2013</t>
  </si>
  <si>
    <t>Nov-Jan 2014</t>
  </si>
  <si>
    <t>Dec-Feb 2014</t>
  </si>
  <si>
    <t>Jan-Mar 2014</t>
  </si>
  <si>
    <t>Feb-Apr 2014</t>
  </si>
  <si>
    <t>Mar-May 2014</t>
  </si>
  <si>
    <t>Apr-Jun 2014</t>
  </si>
  <si>
    <t>May-Jul 2014</t>
  </si>
  <si>
    <t>Jun-Aug 2014</t>
  </si>
  <si>
    <t>Jul-Sep 2014</t>
  </si>
  <si>
    <t>Aug-Oct 2014</t>
  </si>
  <si>
    <t>Sep-Nov 2014</t>
  </si>
  <si>
    <t>Oct-Dec 2014</t>
  </si>
  <si>
    <t xml:space="preserve">Total </t>
  </si>
  <si>
    <t>(16+)</t>
  </si>
  <si>
    <t>Active</t>
  </si>
  <si>
    <t>Activity</t>
  </si>
  <si>
    <t>Others Include</t>
  </si>
  <si>
    <t>Employment</t>
  </si>
  <si>
    <t>Doesn't want job</t>
  </si>
  <si>
    <t>but not seeking</t>
  </si>
  <si>
    <t xml:space="preserve">    Wants a Job </t>
  </si>
  <si>
    <t>in the last 4wks</t>
  </si>
  <si>
    <t>Does not want</t>
  </si>
  <si>
    <t xml:space="preserve"> a job at present</t>
  </si>
  <si>
    <t xml:space="preserve">Self Employed    </t>
  </si>
  <si>
    <t>Government Programmes</t>
  </si>
  <si>
    <t>Full- time Worker</t>
  </si>
  <si>
    <t>Part-time Worker</t>
  </si>
  <si>
    <t>Temporary workers</t>
  </si>
  <si>
    <t>Total Average hours</t>
  </si>
  <si>
    <t>over 24 Months</t>
  </si>
  <si>
    <t>Table No.</t>
  </si>
  <si>
    <t>Title</t>
  </si>
  <si>
    <t>(16-64)</t>
  </si>
  <si>
    <t>(16+ Rate)</t>
  </si>
  <si>
    <t>(16-64 Rate)</t>
  </si>
  <si>
    <t xml:space="preserve">Relationship between columns: E=C+D or F+G+H, I=A+B. Includes discouraged workers, students, temporary sick or injured, waiting for reply to job application, not yet </t>
  </si>
  <si>
    <t>Labour Force Survey Historical Data Series</t>
  </si>
  <si>
    <t>Northern Ireland Labour Market Structure: Seasonally Adjusted</t>
  </si>
  <si>
    <t>Northern Ireland Labour Market Structure: Not Seasonally Adjusted</t>
  </si>
  <si>
    <t>Economic Activity by Age</t>
  </si>
  <si>
    <t>Economic inactivity by age</t>
  </si>
  <si>
    <t>Employment by category</t>
  </si>
  <si>
    <t>Actual weekly hours of work</t>
  </si>
  <si>
    <t>Employment by age</t>
  </si>
  <si>
    <t>Economically inactive who want work: Reasons (16+)</t>
  </si>
  <si>
    <t>Economically inactive who do not want work: Reasons (16-64)</t>
  </si>
  <si>
    <t>Full data sets are available on request, see details below.</t>
  </si>
  <si>
    <r>
      <rPr>
        <b/>
        <u/>
        <sz val="10"/>
        <rFont val="Calibri"/>
        <family val="2"/>
        <scheme val="minor"/>
      </rPr>
      <t>1. In Employment</t>
    </r>
    <r>
      <rPr>
        <sz val="10"/>
        <rFont val="Calibri"/>
        <family val="2"/>
        <scheme val="minor"/>
      </rPr>
      <t xml:space="preserve">
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
</t>
    </r>
  </si>
  <si>
    <r>
      <rPr>
        <b/>
        <u/>
        <sz val="10"/>
        <rFont val="Calibri"/>
        <family val="2"/>
        <scheme val="minor"/>
      </rPr>
      <t>2. Employees</t>
    </r>
    <r>
      <rPr>
        <sz val="10"/>
        <rFont val="Calibri"/>
        <family val="2"/>
        <scheme val="minor"/>
      </rPr>
      <t xml:space="preserve">
The division between employees and self-employed is based on survey respondents' own assessment of their employment status.
Note that there are revisions to the component employee and self-employment series back to Spring 1992.  These arise from improvements to the LFS editing procedures, based on the SOC 2000 Occupational Classification, which allow data edits to be removed which previously re-classified some self-employed as employees.
</t>
    </r>
  </si>
  <si>
    <r>
      <rPr>
        <b/>
        <u/>
        <sz val="10"/>
        <rFont val="Calibri"/>
        <family val="2"/>
        <scheme val="minor"/>
      </rPr>
      <t>3. Unpaid Family Workers</t>
    </r>
    <r>
      <rPr>
        <sz val="10"/>
        <rFont val="Calibri"/>
        <family val="2"/>
        <scheme val="minor"/>
      </rPr>
      <t xml:space="preserve">
The separate identification of this group in the LFS is in accordance with international recommendations. It comprises of persons doing unpaid work for a business they own or for a business that a relative owns.
</t>
    </r>
  </si>
  <si>
    <r>
      <rPr>
        <b/>
        <u/>
        <sz val="10"/>
        <rFont val="Calibri"/>
        <family val="2"/>
        <scheme val="minor"/>
      </rPr>
      <t>4. Full-time/Part-time</t>
    </r>
    <r>
      <rPr>
        <sz val="10"/>
        <rFont val="Calibri"/>
        <family val="2"/>
        <scheme val="minor"/>
      </rPr>
      <t xml:space="preserve">
The classification of employees, self-employed, those on government work-related training programmes and unpaid family workers in their main job as full-time or part-time is on the basis of self-assessment.  People on Government supported training and employment programmes who are at college in the survey reference week are classified, by convention, as part-time.
</t>
    </r>
  </si>
  <si>
    <r>
      <rPr>
        <b/>
        <u/>
        <sz val="10"/>
        <rFont val="Calibri"/>
        <family val="2"/>
        <scheme val="minor"/>
      </rPr>
      <t>5. Temporary Employees</t>
    </r>
    <r>
      <rPr>
        <sz val="10"/>
        <rFont val="Calibri"/>
        <family val="2"/>
        <scheme val="minor"/>
      </rPr>
      <t xml:space="preserve">
These are defined as those employees who say that their main job is non permanent in one of the following ways: fixed period contract; agency temping; casual work; seasonal work; other temporary work.
</t>
    </r>
  </si>
  <si>
    <r>
      <rPr>
        <b/>
        <u/>
        <sz val="10"/>
        <rFont val="Calibri"/>
        <family val="2"/>
        <scheme val="minor"/>
      </rPr>
      <t>6. Working Age</t>
    </r>
    <r>
      <rPr>
        <sz val="10"/>
        <rFont val="Calibri"/>
        <family val="2"/>
        <scheme val="minor"/>
      </rPr>
      <t xml:space="preserve">
Working age is taken as ages 16 to 64 for both males and females.
</t>
    </r>
  </si>
  <si>
    <r>
      <rPr>
        <b/>
        <u/>
        <sz val="10"/>
        <rFont val="Calibri"/>
        <family val="2"/>
        <scheme val="minor"/>
      </rPr>
      <t>7. Employment Rate (working age)</t>
    </r>
    <r>
      <rPr>
        <sz val="10"/>
        <rFont val="Calibri"/>
        <family val="2"/>
        <scheme val="minor"/>
      </rPr>
      <t xml:space="preserve">
The number of working age in employment as a percentage of the total population of working age.
</t>
    </r>
  </si>
  <si>
    <r>
      <rPr>
        <b/>
        <u/>
        <sz val="10"/>
        <rFont val="Calibri"/>
        <family val="2"/>
        <scheme val="minor"/>
      </rPr>
      <t>8. Discouraged Workers</t>
    </r>
    <r>
      <rPr>
        <sz val="10"/>
        <rFont val="Calibri"/>
        <family val="2"/>
        <scheme val="minor"/>
      </rPr>
      <t xml:space="preserve">
This is a sub-group of the economically inactive population, defined as those neither in employment nor unemployed who said they would like a job and whose main reason for not seeking work was because they believed there were no jobs available.
</t>
    </r>
  </si>
  <si>
    <r>
      <rPr>
        <b/>
        <u/>
        <sz val="10"/>
        <rFont val="Calibri"/>
        <family val="2"/>
        <scheme val="minor"/>
      </rPr>
      <t>9. Unemployment</t>
    </r>
    <r>
      <rPr>
        <sz val="10"/>
        <rFont val="Calibri"/>
        <family val="2"/>
        <scheme val="minor"/>
      </rPr>
      <t xml:space="preserve">
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 
</t>
    </r>
  </si>
  <si>
    <r>
      <rPr>
        <b/>
        <u/>
        <sz val="10"/>
        <rFont val="Calibri"/>
        <family val="2"/>
        <scheme val="minor"/>
      </rPr>
      <t>10. Duration of Unemployment</t>
    </r>
    <r>
      <rPr>
        <sz val="10"/>
        <rFont val="Calibri"/>
        <family val="2"/>
        <scheme val="minor"/>
      </rPr>
      <t xml:space="preserve">
Duration of unemployment is defined as the shorter of the following two periods: (a) duration of active search for work; and (b) length of time since employment.  The short-term unemployed are those people who have been unemployed for under 1 year while the long-term unemployed are defined as those who have been unemployed for 1 year or more.
</t>
    </r>
  </si>
  <si>
    <r>
      <rPr>
        <b/>
        <u/>
        <sz val="10"/>
        <rFont val="Calibri"/>
        <family val="2"/>
        <scheme val="minor"/>
      </rPr>
      <t>11. Economically Active</t>
    </r>
    <r>
      <rPr>
        <sz val="10"/>
        <rFont val="Calibri"/>
        <family val="2"/>
        <scheme val="minor"/>
      </rPr>
      <t xml:space="preserve">
People aged 16 and over who are either in employment or unemployed.
</t>
    </r>
  </si>
  <si>
    <r>
      <rPr>
        <b/>
        <u/>
        <sz val="10"/>
        <rFont val="Calibri"/>
        <family val="2"/>
        <scheme val="minor"/>
      </rPr>
      <t xml:space="preserve">12. Economic Activity Rate (working age) </t>
    </r>
    <r>
      <rPr>
        <sz val="10"/>
        <rFont val="Calibri"/>
        <family val="2"/>
        <scheme val="minor"/>
      </rPr>
      <t xml:space="preserve">
The number of people who are in employment or unemployed as a percentage of the total population of working age.
</t>
    </r>
  </si>
  <si>
    <r>
      <rPr>
        <b/>
        <u/>
        <sz val="10"/>
        <rFont val="Calibri"/>
        <family val="2"/>
        <scheme val="minor"/>
      </rPr>
      <t>13. Economically Inactive</t>
    </r>
    <r>
      <rPr>
        <sz val="10"/>
        <rFont val="Calibri"/>
        <family val="2"/>
        <scheme val="minor"/>
      </rPr>
      <t xml:space="preserve">
People who are neither in employment nor unemployed.  This group includes, for example, all those who were looking after a home or retired.  Although most LFS analyses is for the 16 plus population, this group would also include all people aged under 16.</t>
    </r>
  </si>
  <si>
    <r>
      <rPr>
        <b/>
        <u/>
        <sz val="10"/>
        <rFont val="Calibri"/>
        <family val="2"/>
        <scheme val="minor"/>
      </rPr>
      <t>14. Sampling</t>
    </r>
    <r>
      <rPr>
        <sz val="10"/>
        <rFont val="Calibri"/>
        <family val="2"/>
        <scheme val="minor"/>
      </rPr>
      <t xml:space="preserve">
The Labour Force Survey is a sample survey, and as such, estimates obtained from it are subject to sampling variability.  If we drew many samples each would give a different result.  The ranges shown for the LFS data in the table below represent 95% confidence intervals.  We would expect that in 95% of samples the range would contain the true value.
</t>
    </r>
  </si>
  <si>
    <r>
      <rPr>
        <b/>
        <u/>
        <sz val="10"/>
        <rFont val="Calibri"/>
        <family val="2"/>
        <scheme val="minor"/>
      </rPr>
      <t xml:space="preserve">15. Publication Threshold </t>
    </r>
    <r>
      <rPr>
        <sz val="10"/>
        <rFont val="Calibri"/>
        <family val="2"/>
        <scheme val="minor"/>
      </rPr>
      <t xml:space="preserve">
It is the nature of a sampling variability that the smaller the group whose size is being estimated, the (proportionately) less precise that estimate is.  LFS estimates of under 8,000 are not published as they are likely to be unreliable.
</t>
    </r>
  </si>
  <si>
    <t xml:space="preserve">Total weekly hours </t>
  </si>
  <si>
    <t>(millions)</t>
  </si>
  <si>
    <t>Full-time</t>
  </si>
  <si>
    <t xml:space="preserve">Part-time </t>
  </si>
  <si>
    <t>(Main Job)</t>
  </si>
  <si>
    <t>MALES</t>
  </si>
  <si>
    <t>FEMALES</t>
  </si>
  <si>
    <t xml:space="preserve">Relationship between columns: A=B+C+D  (Includes some who did not state whether they worked full or part-time and unpaid family workers. ) </t>
  </si>
  <si>
    <t>Please Note</t>
  </si>
  <si>
    <t>- Data is unavailable</t>
  </si>
  <si>
    <t>* Sample size too small for a reliable estimate</t>
  </si>
  <si>
    <t>Unemployment by age (Totals Only)</t>
  </si>
  <si>
    <t>Unemployment by duration (Totals Only)</t>
  </si>
  <si>
    <t>Economic Activity By Age Rates</t>
  </si>
  <si>
    <t>For further information see:</t>
  </si>
  <si>
    <t>This platform expands the data range available and allows users to access each tables data back to 1995 with yearly output.</t>
  </si>
  <si>
    <r>
      <rPr>
        <b/>
        <sz val="14"/>
        <color indexed="8"/>
        <rFont val="Calibri"/>
        <family val="2"/>
        <scheme val="minor"/>
      </rPr>
      <t>A</t>
    </r>
    <r>
      <rPr>
        <sz val="14"/>
        <color indexed="8"/>
        <rFont val="Calibri"/>
        <family val="2"/>
        <scheme val="minor"/>
      </rPr>
      <t xml:space="preserve"> and </t>
    </r>
    <r>
      <rPr>
        <b/>
        <sz val="14"/>
        <color indexed="8"/>
        <rFont val="Calibri"/>
        <family val="2"/>
        <scheme val="minor"/>
      </rPr>
      <t>B</t>
    </r>
    <r>
      <rPr>
        <sz val="14"/>
        <color indexed="8"/>
        <rFont val="Calibri"/>
        <family val="2"/>
        <scheme val="minor"/>
      </rPr>
      <t xml:space="preserve"> are underlying population estimates and are therefore not seasonally adjusted</t>
    </r>
  </si>
  <si>
    <t>Relationship between columns: A=C+D+E+F;  B= C+D+E+G;  F=G+H.</t>
  </si>
  <si>
    <t xml:space="preserve">Denominator = all persons in the relevant age group. </t>
  </si>
  <si>
    <r>
      <t>Other</t>
    </r>
    <r>
      <rPr>
        <b/>
        <vertAlign val="superscript"/>
        <sz val="14"/>
        <color indexed="8"/>
        <rFont val="Calibri"/>
        <family val="2"/>
        <scheme val="minor"/>
      </rPr>
      <t>#</t>
    </r>
  </si>
  <si>
    <t>looking and not looking.  #Includes a small number of people who wanted a job were seeking but unavailable.</t>
  </si>
  <si>
    <t>Relationship between columns : A=C+D+E+F;  B=C+D+E+G;  F=G+H.</t>
  </si>
  <si>
    <t>Brian Grogan</t>
  </si>
  <si>
    <t>Please note:</t>
  </si>
  <si>
    <t>Please Note:</t>
  </si>
  <si>
    <t>ECONOMIC ACTIVITY RATES BY AGE All Persons</t>
  </si>
  <si>
    <t>ECONOMIC ACTIVITY RATES BY AGE Males</t>
  </si>
  <si>
    <t>ECONOMIC ACTIVITY RATES BY AGE Females</t>
  </si>
  <si>
    <t>Other#</t>
  </si>
  <si>
    <t>Nov-Jan 2015</t>
  </si>
  <si>
    <t>Dec-Feb 2015</t>
  </si>
  <si>
    <t>Jan-Mar 2015</t>
  </si>
  <si>
    <t>Feb-Apr 2015</t>
  </si>
  <si>
    <t>Mar-May 2015</t>
  </si>
  <si>
    <t>Apr-Jun 2015</t>
  </si>
  <si>
    <t>May-Jul 2015</t>
  </si>
  <si>
    <t>Jun-Aug 2015</t>
  </si>
  <si>
    <t>Jul-Sep 2015</t>
  </si>
  <si>
    <t>Aug-Oct 2015</t>
  </si>
  <si>
    <t>Sep-Nov 2015</t>
  </si>
  <si>
    <t>Oct-Dec 2015</t>
  </si>
  <si>
    <t>Nov-Jan 2016</t>
  </si>
  <si>
    <t>Dec-Feb 2016</t>
  </si>
  <si>
    <t>Jan-Mar 2016</t>
  </si>
  <si>
    <t>Feb-Apr 2016</t>
  </si>
  <si>
    <t>Mar-May 2016</t>
  </si>
  <si>
    <t>Apr-Jun 2016</t>
  </si>
  <si>
    <t>May-Jul 2016</t>
  </si>
  <si>
    <t>Jun-Aug 2016</t>
  </si>
  <si>
    <t>Jul-Sep 2016</t>
  </si>
  <si>
    <t>Aug-Oct 2016</t>
  </si>
  <si>
    <t>Sep-Nov 2016</t>
  </si>
  <si>
    <t>Oct-Dec 2016</t>
  </si>
  <si>
    <t>Nov-Jan 2017</t>
  </si>
  <si>
    <t>Dec-Feb 2017</t>
  </si>
  <si>
    <t>Jan-Mar 2017</t>
  </si>
  <si>
    <t>Feb-Apr 2017</t>
  </si>
  <si>
    <t>Mar-May 2017</t>
  </si>
  <si>
    <t>Apr-Jun 2017</t>
  </si>
  <si>
    <t>May-Jul 2017</t>
  </si>
  <si>
    <t>Jun-Aug 2017</t>
  </si>
  <si>
    <t>Jul-Sep 2017</t>
  </si>
  <si>
    <t>Aug-Oct 2017</t>
  </si>
  <si>
    <t>Economically Inactive</t>
  </si>
  <si>
    <t>Tel: 02890529311</t>
  </si>
  <si>
    <t>Instructions:</t>
  </si>
  <si>
    <r>
      <t xml:space="preserve">3 - Click on </t>
    </r>
    <r>
      <rPr>
        <b/>
        <u/>
        <sz val="12"/>
        <color rgb="FFFF0000"/>
        <rFont val="Calibri"/>
        <family val="2"/>
        <scheme val="minor"/>
      </rPr>
      <t>UPDATE FORMAT</t>
    </r>
    <r>
      <rPr>
        <b/>
        <sz val="12"/>
        <color rgb="FFFF0000"/>
        <rFont val="Calibri"/>
        <family val="2"/>
        <scheme val="minor"/>
      </rPr>
      <t xml:space="preserve"> button</t>
    </r>
  </si>
  <si>
    <r>
      <t xml:space="preserve">2 - Select Table &amp; Period from </t>
    </r>
    <r>
      <rPr>
        <b/>
        <u/>
        <sz val="12"/>
        <color rgb="FFFF0000"/>
        <rFont val="Calibri"/>
        <family val="2"/>
        <scheme val="minor"/>
      </rPr>
      <t>GREY</t>
    </r>
    <r>
      <rPr>
        <b/>
        <sz val="12"/>
        <color rgb="FFFF0000"/>
        <rFont val="Calibri"/>
        <family val="2"/>
        <scheme val="minor"/>
      </rPr>
      <t xml:space="preserve"> boxes</t>
    </r>
  </si>
  <si>
    <r>
      <t xml:space="preserve">1 - </t>
    </r>
    <r>
      <rPr>
        <b/>
        <u/>
        <sz val="12"/>
        <color rgb="FFFF0000"/>
        <rFont val="Calibri"/>
        <family val="2"/>
        <scheme val="minor"/>
      </rPr>
      <t>ENABLE</t>
    </r>
    <r>
      <rPr>
        <b/>
        <sz val="12"/>
        <color rgb="FFFF0000"/>
        <rFont val="Calibri"/>
        <family val="2"/>
        <scheme val="minor"/>
      </rPr>
      <t xml:space="preserve"> Macros &amp; Links</t>
    </r>
  </si>
  <si>
    <t>Labour Force Survey Tables</t>
  </si>
  <si>
    <t>Available Feb-18</t>
  </si>
  <si>
    <t>Available Mar-18</t>
  </si>
  <si>
    <t>Sep-Nov 2017</t>
  </si>
  <si>
    <t>Oct-Dec 2017</t>
  </si>
  <si>
    <t>Nov-Jan 2018</t>
  </si>
  <si>
    <t>Below is a list of tables which are available each month on the Department for the Economy (DfE) website:</t>
  </si>
  <si>
    <r>
      <rPr>
        <b/>
        <u/>
        <sz val="10"/>
        <rFont val="Calibri"/>
        <family val="2"/>
        <scheme val="minor"/>
      </rPr>
      <t>17. Working Age</t>
    </r>
    <r>
      <rPr>
        <sz val="10"/>
        <rFont val="Calibri"/>
        <family val="2"/>
        <scheme val="minor"/>
      </rPr>
      <t xml:space="preserve">
The ‘working age’ definition, used in the calculation of employment and economic inactivity rates, was changed in August 2010 to include those aged from 16 to 64 for both men and women. Previously these rates were based on upper age limits of 59 for women and 64 for men, reflecting the state pension ages in the UK. 
The change in definition follows a UK wide public consultation on the issue and the approach being applied to Northern Ireland labour market statistics mirrors the approach that the Office for National Statistics (ONS) are applying to other UK regions.
Please note that there are no implications for the headline unemployment rate, which will continue to be based on the economically active population aged 16 and over.                     </t>
    </r>
  </si>
  <si>
    <r>
      <rPr>
        <b/>
        <u/>
        <sz val="10"/>
        <rFont val="Calibri"/>
        <family val="2"/>
        <scheme val="minor"/>
      </rPr>
      <t>16. LFS Revision</t>
    </r>
    <r>
      <rPr>
        <b/>
        <sz val="10"/>
        <rFont val="Calibri"/>
        <family val="2"/>
        <scheme val="minor"/>
      </rPr>
      <t xml:space="preserve">s   </t>
    </r>
    <r>
      <rPr>
        <sz val="10"/>
        <rFont val="Calibri"/>
        <family val="2"/>
        <scheme val="minor"/>
      </rPr>
      <t xml:space="preserve">                                                                                                                                                                                                                                                                                                
LFS microdata have recently been revised to incorporate the latest population estimates. The revisions affect LFS data from the period May - July 2012 onwards and were first published in May 2017. The magnitude of the revisions are relatively small, with the revisions to the unemployment rate falling within +/-0.1 percentage points and the working age employment rate within +/- 0.2 percentage points. The procedures being applied to the NI LFS results are consistent with those applied by the Office for National Statistics to other UK regions.
More information on the revision policy concerning labour market statistics can be found through the link below:
http://www.ons.gov.uk/ons/guide-method/method-quality/specific/labour-market/articles-and-reports/revisions-to-labour-force-survey-estimates.pdf 
 </t>
    </r>
    <r>
      <rPr>
        <u/>
        <sz val="10"/>
        <rFont val="Calibri"/>
        <family val="2"/>
        <scheme val="minor"/>
      </rPr>
      <t xml:space="preserve">
</t>
    </r>
  </si>
  <si>
    <t>Colby House</t>
  </si>
  <si>
    <t>Stranmillis Court</t>
  </si>
  <si>
    <t>Belfast BT9 5RR</t>
  </si>
  <si>
    <t>brian.grogan@nisra.gov.uk</t>
  </si>
  <si>
    <t>Dec-Feb 2018</t>
  </si>
  <si>
    <t>Available Apr-19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</si>
</sst>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0%"/>
    <numFmt numFmtId="165" formatCode="0.0"/>
    <numFmt numFmtId="166" formatCode="_-* #,##0_-;\-* #,##0_-;_-* &quot;-&quot;??_-;_-@_-"/>
  </numFmts>
  <fonts count="42">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4"/>
      <name val="Calibri"/>
      <family val="2"/>
      <scheme val="minor"/>
    </font>
    <font>
      <b/>
      <sz val="14"/>
      <color indexed="8"/>
      <name val="Calibri"/>
      <family val="2"/>
      <scheme val="minor"/>
    </font>
    <font>
      <b/>
      <sz val="14"/>
      <name val="Calibri"/>
      <family val="2"/>
      <scheme val="minor"/>
    </font>
    <font>
      <sz val="14"/>
      <color indexed="8"/>
      <name val="Calibri"/>
      <family val="2"/>
      <scheme val="minor"/>
    </font>
    <font>
      <sz val="16"/>
      <name val="Calibri"/>
      <family val="2"/>
      <scheme val="minor"/>
    </font>
    <font>
      <b/>
      <u/>
      <sz val="14"/>
      <name val="Calibri"/>
      <family val="2"/>
      <scheme val="minor"/>
    </font>
    <font>
      <u/>
      <sz val="10"/>
      <color theme="10"/>
      <name val="Arial"/>
      <family val="2"/>
    </font>
    <font>
      <b/>
      <u/>
      <sz val="16"/>
      <name val="Calibri"/>
      <family val="2"/>
      <scheme val="minor"/>
    </font>
    <font>
      <sz val="10"/>
      <name val="Calibri"/>
      <family val="2"/>
      <scheme val="minor"/>
    </font>
    <font>
      <u/>
      <sz val="10"/>
      <name val="Calibri"/>
      <family val="2"/>
      <scheme val="minor"/>
    </font>
    <font>
      <b/>
      <u/>
      <sz val="10"/>
      <name val="Calibri"/>
      <family val="2"/>
      <scheme val="minor"/>
    </font>
    <font>
      <b/>
      <sz val="10"/>
      <name val="Calibri"/>
      <family val="2"/>
      <scheme val="minor"/>
    </font>
    <font>
      <b/>
      <sz val="8"/>
      <name val="Calibri"/>
      <family val="2"/>
      <scheme val="minor"/>
    </font>
    <font>
      <sz val="8"/>
      <name val="Calibri"/>
      <family val="2"/>
      <scheme val="minor"/>
    </font>
    <font>
      <sz val="8"/>
      <color theme="0"/>
      <name val="Calibri"/>
      <family val="2"/>
      <scheme val="minor"/>
    </font>
    <font>
      <sz val="8"/>
      <color theme="9" tint="0.59999389629810485"/>
      <name val="Calibri"/>
      <family val="2"/>
      <scheme val="minor"/>
    </font>
    <font>
      <b/>
      <sz val="8"/>
      <color theme="0"/>
      <name val="Calibri"/>
      <family val="2"/>
      <scheme val="minor"/>
    </font>
    <font>
      <b/>
      <u/>
      <sz val="24"/>
      <name val="Calibri"/>
      <family val="2"/>
      <scheme val="minor"/>
    </font>
    <font>
      <sz val="48"/>
      <name val="DoE - Statistics &amp; Research Lo"/>
      <charset val="2"/>
    </font>
    <font>
      <sz val="11"/>
      <name val="Calibri"/>
      <family val="2"/>
      <scheme val="minor"/>
    </font>
    <font>
      <b/>
      <sz val="11"/>
      <name val="Calibri"/>
      <family val="2"/>
      <scheme val="minor"/>
    </font>
    <font>
      <sz val="11"/>
      <color indexed="8"/>
      <name val="Calibri"/>
      <family val="2"/>
      <scheme val="minor"/>
    </font>
    <font>
      <sz val="11"/>
      <name val="Calibri"/>
      <family val="2"/>
    </font>
    <font>
      <sz val="11"/>
      <color rgb="FF000000"/>
      <name val="Calibri"/>
      <family val="2"/>
    </font>
    <font>
      <sz val="12"/>
      <name val="Calibri"/>
      <family val="2"/>
      <scheme val="minor"/>
    </font>
    <font>
      <sz val="8.1999999999999993"/>
      <name val="Arial"/>
      <family val="2"/>
    </font>
    <font>
      <sz val="9"/>
      <name val="Calibri"/>
      <family val="2"/>
      <scheme val="minor"/>
    </font>
    <font>
      <b/>
      <sz val="9"/>
      <name val="Calibri"/>
      <family val="2"/>
      <scheme val="minor"/>
    </font>
    <font>
      <b/>
      <vertAlign val="superscript"/>
      <sz val="14"/>
      <color indexed="8"/>
      <name val="Calibri"/>
      <family val="2"/>
      <scheme val="minor"/>
    </font>
    <font>
      <u/>
      <sz val="10"/>
      <color indexed="12"/>
      <name val="Arial"/>
      <family val="2"/>
    </font>
    <font>
      <sz val="14"/>
      <color theme="0"/>
      <name val="Calibri"/>
      <family val="2"/>
      <scheme val="minor"/>
    </font>
    <font>
      <b/>
      <sz val="14"/>
      <color theme="0"/>
      <name val="Calibri"/>
      <family val="2"/>
      <scheme val="minor"/>
    </font>
    <font>
      <b/>
      <sz val="12"/>
      <color rgb="FFFF0000"/>
      <name val="Calibri"/>
      <family val="2"/>
      <scheme val="minor"/>
    </font>
    <font>
      <b/>
      <u/>
      <sz val="12"/>
      <color rgb="FFFF0000"/>
      <name val="Calibri"/>
      <family val="2"/>
      <scheme val="minor"/>
    </font>
    <font>
      <b/>
      <sz val="12"/>
      <color rgb="FF0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59999389629810485"/>
        <bgColor indexed="64"/>
      </patternFill>
    </fill>
  </fills>
  <borders count="52">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double">
        <color indexed="64"/>
      </right>
      <top/>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double">
        <color indexed="64"/>
      </left>
      <right/>
      <top/>
      <bottom/>
      <diagonal/>
    </border>
    <border>
      <left style="thin">
        <color indexed="64"/>
      </left>
      <right/>
      <top/>
      <bottom/>
      <diagonal/>
    </border>
    <border>
      <left/>
      <right style="thin">
        <color indexed="64"/>
      </right>
      <top/>
      <bottom/>
      <diagonal/>
    </border>
    <border>
      <left style="double">
        <color indexed="64"/>
      </left>
      <right style="thin">
        <color indexed="64"/>
      </right>
      <top/>
      <bottom style="double">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bottom style="double">
        <color indexed="64"/>
      </bottom>
      <diagonal/>
    </border>
  </borders>
  <cellStyleXfs count="26">
    <xf numFmtId="0" fontId="0" fillId="0" borderId="0"/>
    <xf numFmtId="9" fontId="4"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43" fontId="4" fillId="0" borderId="0" applyFont="0" applyFill="0" applyBorder="0" applyAlignment="0" applyProtection="0"/>
    <xf numFmtId="0" fontId="13"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43" fontId="6"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0" fontId="1"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4" fillId="0" borderId="0" applyFont="0" applyFill="0" applyBorder="0" applyAlignment="0" applyProtection="0"/>
    <xf numFmtId="0" fontId="1" fillId="0" borderId="0"/>
  </cellStyleXfs>
  <cellXfs count="491">
    <xf numFmtId="0" fontId="0" fillId="0" borderId="0" xfId="0"/>
    <xf numFmtId="0" fontId="7" fillId="0" borderId="0" xfId="0" applyFont="1" applyFill="1"/>
    <xf numFmtId="0" fontId="7" fillId="0" borderId="0" xfId="0" applyFont="1" applyFill="1" applyAlignment="1">
      <alignment horizontal="right"/>
    </xf>
    <xf numFmtId="0" fontId="7" fillId="0" borderId="0" xfId="0" applyFont="1" applyFill="1" applyBorder="1"/>
    <xf numFmtId="0" fontId="8" fillId="0" borderId="0" xfId="0" applyFont="1" applyFill="1" applyAlignment="1">
      <alignment horizontal="left"/>
    </xf>
    <xf numFmtId="0" fontId="9" fillId="0" borderId="0" xfId="0" applyFont="1" applyFill="1" applyAlignment="1">
      <alignment horizontal="left"/>
    </xf>
    <xf numFmtId="0" fontId="8" fillId="0" borderId="9" xfId="0" applyFont="1" applyFill="1" applyBorder="1" applyAlignment="1">
      <alignment horizontal="center" vertical="top"/>
    </xf>
    <xf numFmtId="0" fontId="8" fillId="0" borderId="29" xfId="0" applyFont="1" applyFill="1" applyBorder="1" applyAlignment="1">
      <alignment vertical="top" wrapText="1"/>
    </xf>
    <xf numFmtId="0" fontId="10" fillId="0" borderId="14" xfId="0" applyFont="1" applyFill="1" applyBorder="1" applyAlignment="1">
      <alignment horizontal="center" vertical="top" wrapText="1"/>
    </xf>
    <xf numFmtId="0" fontId="10" fillId="0" borderId="0" xfId="0" applyFont="1" applyFill="1" applyAlignment="1">
      <alignment horizontal="center" vertical="top" wrapText="1"/>
    </xf>
    <xf numFmtId="0" fontId="10" fillId="0" borderId="6" xfId="0" applyFont="1" applyFill="1" applyBorder="1" applyAlignment="1">
      <alignment horizontal="center" vertical="top" wrapText="1"/>
    </xf>
    <xf numFmtId="0" fontId="10" fillId="0" borderId="3" xfId="0" applyFont="1" applyFill="1" applyBorder="1" applyAlignment="1">
      <alignment wrapText="1"/>
    </xf>
    <xf numFmtId="0" fontId="10" fillId="0" borderId="0" xfId="0" applyFont="1" applyFill="1"/>
    <xf numFmtId="0" fontId="10" fillId="0" borderId="0" xfId="0" applyFont="1" applyFill="1" applyBorder="1"/>
    <xf numFmtId="0" fontId="7" fillId="0" borderId="0" xfId="0" applyFont="1" applyFill="1" applyAlignment="1">
      <alignment vertical="top" wrapText="1"/>
    </xf>
    <xf numFmtId="0" fontId="7" fillId="0" borderId="0" xfId="0" applyFont="1" applyFill="1" applyAlignment="1"/>
    <xf numFmtId="0" fontId="8" fillId="0" borderId="22" xfId="0" applyFont="1" applyFill="1" applyBorder="1" applyAlignment="1">
      <alignment vertical="top"/>
    </xf>
    <xf numFmtId="0" fontId="8" fillId="0" borderId="2" xfId="0" applyFont="1" applyFill="1" applyBorder="1" applyAlignment="1">
      <alignment vertical="top"/>
    </xf>
    <xf numFmtId="0" fontId="8" fillId="0" borderId="23" xfId="0" applyFont="1" applyFill="1" applyBorder="1" applyAlignment="1">
      <alignment vertical="top"/>
    </xf>
    <xf numFmtId="0" fontId="8" fillId="0" borderId="14" xfId="0" applyFont="1" applyFill="1" applyBorder="1" applyAlignment="1">
      <alignment vertical="top"/>
    </xf>
    <xf numFmtId="0" fontId="8" fillId="0" borderId="0" xfId="0" applyFont="1" applyFill="1" applyAlignment="1">
      <alignment vertical="top"/>
    </xf>
    <xf numFmtId="0" fontId="8" fillId="0" borderId="6" xfId="0" applyFont="1" applyFill="1" applyBorder="1" applyAlignment="1">
      <alignment vertical="top"/>
    </xf>
    <xf numFmtId="0" fontId="10" fillId="0" borderId="9" xfId="0" applyFont="1" applyFill="1" applyBorder="1" applyAlignment="1">
      <alignment horizontal="center" vertical="top"/>
    </xf>
    <xf numFmtId="0" fontId="10" fillId="0" borderId="10" xfId="0" applyFont="1" applyFill="1" applyBorder="1" applyAlignment="1">
      <alignment horizontal="center" vertical="top"/>
    </xf>
    <xf numFmtId="0" fontId="8" fillId="0" borderId="26" xfId="0" applyFont="1" applyFill="1" applyBorder="1" applyAlignment="1">
      <alignment vertical="top" wrapText="1"/>
    </xf>
    <xf numFmtId="0" fontId="7" fillId="0" borderId="0" xfId="0" applyFont="1"/>
    <xf numFmtId="0" fontId="8" fillId="0" borderId="0" xfId="0" applyFont="1" applyAlignment="1">
      <alignment horizontal="left"/>
    </xf>
    <xf numFmtId="0" fontId="7" fillId="0" borderId="0" xfId="0" applyFont="1" applyAlignment="1">
      <alignment horizontal="left"/>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8" fillId="0" borderId="13" xfId="0" applyFont="1" applyBorder="1" applyAlignment="1">
      <alignment vertical="top"/>
    </xf>
    <xf numFmtId="0" fontId="7" fillId="0" borderId="14" xfId="0" applyFont="1" applyBorder="1" applyAlignment="1">
      <alignment horizontal="center" vertical="top" wrapText="1"/>
    </xf>
    <xf numFmtId="0" fontId="7" fillId="0" borderId="0" xfId="0" applyFont="1" applyBorder="1" applyAlignment="1">
      <alignment horizontal="center" vertical="top" wrapText="1"/>
    </xf>
    <xf numFmtId="0" fontId="7" fillId="0" borderId="6" xfId="0" applyFont="1" applyBorder="1" applyAlignment="1">
      <alignment horizontal="center" vertical="top" wrapText="1"/>
    </xf>
    <xf numFmtId="0" fontId="10" fillId="0" borderId="3" xfId="0" applyFont="1" applyBorder="1" applyAlignment="1">
      <alignment wrapText="1"/>
    </xf>
    <xf numFmtId="0" fontId="10" fillId="0" borderId="16" xfId="0" applyFont="1" applyBorder="1" applyAlignment="1">
      <alignment wrapText="1"/>
    </xf>
    <xf numFmtId="0" fontId="10" fillId="0" borderId="0" xfId="0" applyFont="1" applyBorder="1" applyAlignment="1">
      <alignment wrapText="1"/>
    </xf>
    <xf numFmtId="0" fontId="7" fillId="0" borderId="0" xfId="0" applyFont="1" applyBorder="1" applyAlignment="1">
      <alignment horizontal="center" wrapText="1"/>
    </xf>
    <xf numFmtId="0" fontId="10" fillId="0" borderId="0" xfId="0" applyFont="1"/>
    <xf numFmtId="0" fontId="7" fillId="0" borderId="0" xfId="0" applyFont="1" applyAlignment="1">
      <alignment vertical="top" wrapText="1"/>
    </xf>
    <xf numFmtId="0" fontId="7" fillId="0" borderId="0" xfId="0" applyFont="1" applyAlignment="1"/>
    <xf numFmtId="0" fontId="7" fillId="0" borderId="0" xfId="0" applyFont="1" applyAlignment="1">
      <alignment wrapText="1"/>
    </xf>
    <xf numFmtId="0" fontId="8" fillId="0" borderId="2" xfId="0" applyFont="1" applyBorder="1" applyAlignment="1">
      <alignment horizontal="center" vertical="top" wrapText="1"/>
    </xf>
    <xf numFmtId="0" fontId="8" fillId="0" borderId="23" xfId="0" applyFont="1" applyBorder="1" applyAlignment="1">
      <alignment horizontal="center" vertical="top" wrapText="1"/>
    </xf>
    <xf numFmtId="0" fontId="8" fillId="0" borderId="0" xfId="0" applyFont="1" applyBorder="1" applyAlignment="1">
      <alignment horizontal="center" vertical="top" wrapText="1"/>
    </xf>
    <xf numFmtId="0" fontId="8" fillId="0" borderId="6" xfId="0" applyFont="1" applyBorder="1" applyAlignment="1">
      <alignment horizontal="center" vertical="top" wrapText="1"/>
    </xf>
    <xf numFmtId="0" fontId="10" fillId="0" borderId="0" xfId="0" applyFont="1" applyFill="1" applyBorder="1" applyAlignment="1">
      <alignment vertical="top" wrapText="1"/>
    </xf>
    <xf numFmtId="0" fontId="7" fillId="0" borderId="0" xfId="0" applyFont="1" applyBorder="1"/>
    <xf numFmtId="0" fontId="8" fillId="0" borderId="8" xfId="0" applyFont="1" applyBorder="1" applyAlignment="1">
      <alignment horizontal="center" vertical="top" wrapText="1"/>
    </xf>
    <xf numFmtId="0" fontId="8" fillId="0" borderId="26" xfId="0" applyFont="1" applyBorder="1" applyAlignment="1">
      <alignment vertical="top"/>
    </xf>
    <xf numFmtId="0" fontId="10" fillId="0" borderId="14" xfId="0" applyFont="1" applyBorder="1" applyAlignment="1">
      <alignment horizontal="center" vertical="top"/>
    </xf>
    <xf numFmtId="0" fontId="10" fillId="0" borderId="0" xfId="0" applyFont="1" applyBorder="1" applyAlignment="1">
      <alignment horizontal="center" vertical="top"/>
    </xf>
    <xf numFmtId="0" fontId="10" fillId="0" borderId="6" xfId="0" applyFont="1" applyBorder="1" applyAlignment="1">
      <alignment horizontal="center" vertical="top"/>
    </xf>
    <xf numFmtId="165" fontId="7" fillId="0" borderId="0" xfId="0" applyNumberFormat="1" applyFont="1" applyBorder="1" applyAlignment="1">
      <alignment horizontal="center" vertical="top" wrapText="1"/>
    </xf>
    <xf numFmtId="165" fontId="7" fillId="0" borderId="0" xfId="0" applyNumberFormat="1" applyFont="1" applyBorder="1" applyAlignment="1">
      <alignment horizontal="center" wrapText="1"/>
    </xf>
    <xf numFmtId="0" fontId="8" fillId="0" borderId="29" xfId="0" applyFont="1" applyBorder="1" applyAlignment="1">
      <alignment vertical="top"/>
    </xf>
    <xf numFmtId="0" fontId="10" fillId="0" borderId="4" xfId="0" applyFont="1" applyBorder="1" applyAlignment="1">
      <alignment horizontal="center" vertical="top"/>
    </xf>
    <xf numFmtId="0" fontId="10" fillId="0" borderId="5" xfId="0" applyFont="1" applyBorder="1" applyAlignment="1">
      <alignment horizontal="center" vertical="top"/>
    </xf>
    <xf numFmtId="0" fontId="10" fillId="0" borderId="28" xfId="0" applyFont="1" applyBorder="1" applyAlignment="1">
      <alignment horizontal="center" vertical="top"/>
    </xf>
    <xf numFmtId="0" fontId="10" fillId="0" borderId="0" xfId="0" applyFont="1" applyAlignment="1">
      <alignment horizontal="left"/>
    </xf>
    <xf numFmtId="0" fontId="7" fillId="0" borderId="0" xfId="0" applyFont="1" applyAlignment="1">
      <alignment horizontal="right"/>
    </xf>
    <xf numFmtId="0" fontId="8" fillId="0" borderId="21" xfId="0" applyFont="1" applyBorder="1" applyAlignment="1">
      <alignment vertical="top" wrapText="1"/>
    </xf>
    <xf numFmtId="0" fontId="8" fillId="0" borderId="0" xfId="0" applyFont="1" applyAlignment="1">
      <alignment horizontal="center" vertical="top"/>
    </xf>
    <xf numFmtId="0" fontId="8" fillId="0" borderId="0" xfId="0" applyFont="1" applyBorder="1" applyAlignment="1">
      <alignment horizontal="center" vertical="top"/>
    </xf>
    <xf numFmtId="0" fontId="8" fillId="0" borderId="8" xfId="0" applyFont="1" applyBorder="1" applyAlignment="1">
      <alignment horizontal="center" vertical="top"/>
    </xf>
    <xf numFmtId="0" fontId="8" fillId="0" borderId="9" xfId="0" applyFont="1" applyBorder="1" applyAlignment="1">
      <alignment horizontal="center" vertical="top"/>
    </xf>
    <xf numFmtId="0" fontId="8" fillId="0" borderId="9" xfId="0" applyFont="1" applyBorder="1" applyAlignment="1">
      <alignment vertical="center"/>
    </xf>
    <xf numFmtId="0" fontId="8" fillId="0" borderId="5" xfId="0" applyFont="1" applyBorder="1" applyAlignment="1">
      <alignment horizontal="center" vertical="top" wrapText="1"/>
    </xf>
    <xf numFmtId="0" fontId="9" fillId="0" borderId="14" xfId="0" applyFont="1" applyBorder="1" applyAlignment="1">
      <alignment vertical="center"/>
    </xf>
    <xf numFmtId="0" fontId="8" fillId="0" borderId="1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top" wrapText="1"/>
    </xf>
    <xf numFmtId="0" fontId="8" fillId="0" borderId="26" xfId="0" applyFont="1" applyBorder="1" applyAlignment="1">
      <alignment vertical="top" wrapText="1"/>
    </xf>
    <xf numFmtId="0" fontId="10" fillId="0" borderId="5" xfId="0" applyFont="1" applyBorder="1" applyAlignment="1">
      <alignment vertical="top" wrapText="1"/>
    </xf>
    <xf numFmtId="0" fontId="10" fillId="0" borderId="0" xfId="0" applyFont="1" applyAlignment="1">
      <alignment vertical="top" wrapText="1"/>
    </xf>
    <xf numFmtId="0" fontId="10" fillId="0" borderId="14" xfId="0" applyFont="1" applyBorder="1" applyAlignment="1">
      <alignment vertical="top" wrapText="1"/>
    </xf>
    <xf numFmtId="0" fontId="10" fillId="0" borderId="15" xfId="0" applyFont="1" applyBorder="1" applyAlignment="1">
      <alignment vertical="top" wrapText="1"/>
    </xf>
    <xf numFmtId="0" fontId="10" fillId="0" borderId="28" xfId="0" applyFont="1" applyBorder="1" applyAlignment="1">
      <alignment vertical="top" wrapText="1"/>
    </xf>
    <xf numFmtId="0" fontId="8" fillId="0" borderId="22" xfId="0" applyFont="1" applyBorder="1" applyAlignment="1">
      <alignment horizontal="center" vertical="top" wrapText="1"/>
    </xf>
    <xf numFmtId="0" fontId="8" fillId="0" borderId="0" xfId="0" applyFont="1" applyBorder="1" applyAlignment="1">
      <alignment vertical="top"/>
    </xf>
    <xf numFmtId="0" fontId="8" fillId="0" borderId="3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0" xfId="0" applyFont="1" applyBorder="1" applyAlignment="1">
      <alignment vertical="top" wrapText="1"/>
    </xf>
    <xf numFmtId="0" fontId="10" fillId="0" borderId="6" xfId="0" applyFont="1" applyBorder="1" applyAlignment="1">
      <alignment vertical="top" wrapText="1"/>
    </xf>
    <xf numFmtId="0" fontId="8" fillId="0" borderId="25" xfId="0" applyFont="1" applyBorder="1" applyAlignment="1">
      <alignment horizontal="center" vertical="top" wrapText="1"/>
    </xf>
    <xf numFmtId="0" fontId="10" fillId="0" borderId="5" xfId="0" applyFont="1" applyBorder="1" applyAlignment="1">
      <alignment vertical="top"/>
    </xf>
    <xf numFmtId="0" fontId="10" fillId="0" borderId="4" xfId="0" applyFont="1" applyBorder="1" applyAlignment="1">
      <alignment vertical="top"/>
    </xf>
    <xf numFmtId="0" fontId="10" fillId="0" borderId="27" xfId="0" applyFont="1" applyBorder="1" applyAlignment="1">
      <alignment vertical="top"/>
    </xf>
    <xf numFmtId="0" fontId="10" fillId="0" borderId="28" xfId="0" applyFont="1" applyBorder="1" applyAlignment="1">
      <alignment vertical="top"/>
    </xf>
    <xf numFmtId="0" fontId="10" fillId="0" borderId="5" xfId="0" applyFont="1" applyBorder="1" applyAlignment="1">
      <alignment horizontal="right" vertical="top"/>
    </xf>
    <xf numFmtId="0" fontId="10" fillId="0" borderId="4" xfId="0" applyFont="1" applyBorder="1" applyAlignment="1">
      <alignment horizontal="right" vertical="top"/>
    </xf>
    <xf numFmtId="0" fontId="10" fillId="0" borderId="27" xfId="0" applyFont="1" applyBorder="1" applyAlignment="1">
      <alignment horizontal="right" vertical="top"/>
    </xf>
    <xf numFmtId="0" fontId="10" fillId="0" borderId="28" xfId="0" applyFont="1" applyBorder="1" applyAlignment="1">
      <alignment horizontal="right" vertical="top"/>
    </xf>
    <xf numFmtId="164" fontId="7" fillId="0" borderId="0" xfId="0" applyNumberFormat="1" applyFont="1"/>
    <xf numFmtId="0" fontId="8" fillId="0" borderId="22" xfId="0" applyFont="1" applyBorder="1" applyAlignment="1">
      <alignment vertical="top" wrapText="1"/>
    </xf>
    <xf numFmtId="0" fontId="8" fillId="0" borderId="2" xfId="0" applyFont="1" applyBorder="1" applyAlignment="1">
      <alignment vertical="top"/>
    </xf>
    <xf numFmtId="0" fontId="8" fillId="0" borderId="23" xfId="0" applyFont="1" applyBorder="1" applyAlignment="1">
      <alignment vertical="top"/>
    </xf>
    <xf numFmtId="0" fontId="8" fillId="0" borderId="13" xfId="0" applyFont="1" applyBorder="1" applyAlignment="1">
      <alignment vertical="top" wrapText="1"/>
    </xf>
    <xf numFmtId="0" fontId="8" fillId="0" borderId="6" xfId="0" applyFont="1" applyBorder="1" applyAlignment="1">
      <alignment vertical="top"/>
    </xf>
    <xf numFmtId="0" fontId="8" fillId="0" borderId="30" xfId="0" applyFont="1" applyBorder="1" applyAlignment="1">
      <alignment vertical="top"/>
    </xf>
    <xf numFmtId="0" fontId="8" fillId="0" borderId="31" xfId="0" applyFont="1" applyBorder="1" applyAlignment="1">
      <alignment vertical="top"/>
    </xf>
    <xf numFmtId="164" fontId="7" fillId="0" borderId="0" xfId="0" applyNumberFormat="1" applyFont="1" applyBorder="1" applyAlignment="1">
      <alignment horizontal="center" vertical="top" wrapText="1"/>
    </xf>
    <xf numFmtId="164" fontId="7" fillId="0" borderId="6" xfId="0" applyNumberFormat="1" applyFont="1" applyBorder="1" applyAlignment="1">
      <alignment horizontal="center" vertical="top" wrapText="1"/>
    </xf>
    <xf numFmtId="0" fontId="8" fillId="0" borderId="18" xfId="0" applyFont="1" applyBorder="1" applyAlignment="1">
      <alignment horizontal="center" vertical="top"/>
    </xf>
    <xf numFmtId="0" fontId="8" fillId="0" borderId="19" xfId="0" applyFont="1" applyBorder="1" applyAlignment="1">
      <alignment horizontal="center" vertical="top"/>
    </xf>
    <xf numFmtId="0" fontId="8" fillId="0" borderId="20" xfId="0" applyFont="1" applyBorder="1" applyAlignment="1">
      <alignment horizontal="center" vertical="top"/>
    </xf>
    <xf numFmtId="0" fontId="8" fillId="0" borderId="2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164" fontId="8" fillId="0" borderId="15"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164" fontId="8" fillId="0" borderId="0" xfId="0" applyNumberFormat="1" applyFont="1" applyBorder="1" applyAlignment="1">
      <alignment vertical="top" wrapText="1"/>
    </xf>
    <xf numFmtId="0" fontId="8" fillId="0" borderId="15" xfId="0" applyFont="1" applyBorder="1" applyAlignment="1">
      <alignment horizontal="center" vertical="center" wrapText="1"/>
    </xf>
    <xf numFmtId="164" fontId="8" fillId="0" borderId="0" xfId="0" applyNumberFormat="1" applyFont="1" applyBorder="1" applyAlignment="1">
      <alignment horizontal="center" vertical="top" wrapText="1"/>
    </xf>
    <xf numFmtId="0" fontId="8" fillId="0" borderId="0" xfId="0" applyFont="1" applyBorder="1" applyAlignment="1">
      <alignment vertical="center" wrapText="1"/>
    </xf>
    <xf numFmtId="0" fontId="8" fillId="0" borderId="18" xfId="0" applyFont="1" applyBorder="1" applyAlignment="1">
      <alignment horizontal="center" vertical="top" wrapText="1"/>
    </xf>
    <xf numFmtId="0" fontId="8" fillId="0" borderId="19" xfId="0" applyFont="1" applyBorder="1" applyAlignment="1">
      <alignment horizontal="center" vertical="top" wrapText="1"/>
    </xf>
    <xf numFmtId="164" fontId="8" fillId="0" borderId="41" xfId="0" applyNumberFormat="1" applyFont="1" applyBorder="1" applyAlignment="1">
      <alignment horizontal="center" vertical="top" wrapText="1"/>
    </xf>
    <xf numFmtId="164" fontId="8" fillId="0" borderId="19" xfId="0" applyNumberFormat="1" applyFont="1" applyBorder="1" applyAlignment="1">
      <alignment horizontal="center" vertical="top" wrapText="1"/>
    </xf>
    <xf numFmtId="164" fontId="8" fillId="0" borderId="20" xfId="0" applyNumberFormat="1" applyFont="1" applyBorder="1" applyAlignment="1">
      <alignment horizontal="center" vertical="top" wrapText="1"/>
    </xf>
    <xf numFmtId="3" fontId="7" fillId="0" borderId="0" xfId="0" applyNumberFormat="1" applyFont="1" applyBorder="1" applyAlignment="1">
      <alignment horizontal="center" wrapText="1"/>
    </xf>
    <xf numFmtId="164" fontId="7" fillId="0" borderId="0" xfId="0" applyNumberFormat="1" applyFont="1" applyBorder="1" applyAlignment="1">
      <alignment horizontal="center" wrapText="1"/>
    </xf>
    <xf numFmtId="0" fontId="8" fillId="0" borderId="0" xfId="0" applyFont="1" applyAlignment="1"/>
    <xf numFmtId="0" fontId="7" fillId="0" borderId="30" xfId="0" applyFont="1" applyBorder="1"/>
    <xf numFmtId="164" fontId="8" fillId="0" borderId="0" xfId="0" applyNumberFormat="1" applyFont="1" applyBorder="1" applyAlignment="1">
      <alignment vertical="top"/>
    </xf>
    <xf numFmtId="0" fontId="8" fillId="0" borderId="14" xfId="0"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vertical="top" wrapText="1"/>
    </xf>
    <xf numFmtId="164" fontId="10" fillId="0" borderId="15" xfId="0" applyNumberFormat="1" applyFont="1" applyBorder="1" applyAlignment="1">
      <alignment vertical="top" wrapText="1"/>
    </xf>
    <xf numFmtId="164" fontId="7" fillId="0" borderId="0" xfId="0" applyNumberFormat="1" applyFont="1" applyBorder="1" applyAlignment="1">
      <alignment vertical="top" wrapText="1"/>
    </xf>
    <xf numFmtId="164" fontId="10" fillId="0" borderId="6" xfId="0" applyNumberFormat="1" applyFont="1" applyBorder="1" applyAlignment="1">
      <alignment vertical="top" wrapText="1"/>
    </xf>
    <xf numFmtId="164" fontId="10" fillId="0" borderId="0" xfId="0" applyNumberFormat="1" applyFont="1" applyBorder="1" applyAlignment="1">
      <alignment vertical="top" wrapText="1"/>
    </xf>
    <xf numFmtId="164" fontId="7" fillId="0" borderId="0" xfId="0" applyNumberFormat="1" applyFont="1" applyBorder="1" applyAlignment="1">
      <alignment horizontal="center" vertical="top"/>
    </xf>
    <xf numFmtId="0" fontId="10" fillId="0" borderId="15" xfId="0" applyFont="1" applyBorder="1" applyAlignment="1">
      <alignment wrapText="1"/>
    </xf>
    <xf numFmtId="0" fontId="7" fillId="0" borderId="0" xfId="0" applyFont="1" applyAlignment="1">
      <alignment horizontal="center"/>
    </xf>
    <xf numFmtId="164" fontId="7" fillId="0" borderId="0" xfId="0" applyNumberFormat="1" applyFont="1" applyBorder="1" applyAlignment="1">
      <alignment horizontal="center"/>
    </xf>
    <xf numFmtId="0" fontId="8" fillId="0" borderId="14"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0" xfId="0" applyFont="1" applyBorder="1" applyAlignment="1">
      <alignment vertical="top" wrapText="1"/>
    </xf>
    <xf numFmtId="0" fontId="8" fillId="0" borderId="14" xfId="0" applyFont="1" applyBorder="1" applyAlignment="1">
      <alignment vertical="top" wrapText="1"/>
    </xf>
    <xf numFmtId="0" fontId="8" fillId="0" borderId="23" xfId="0" applyFont="1" applyBorder="1" applyAlignment="1">
      <alignment horizontal="center" vertical="top"/>
    </xf>
    <xf numFmtId="0" fontId="8" fillId="0" borderId="6" xfId="0" applyFont="1" applyBorder="1" applyAlignment="1">
      <alignment horizontal="center" vertical="top"/>
    </xf>
    <xf numFmtId="0" fontId="8" fillId="0" borderId="2" xfId="0" applyFont="1" applyBorder="1" applyAlignment="1">
      <alignment vertical="top" wrapText="1"/>
    </xf>
    <xf numFmtId="0" fontId="8" fillId="0" borderId="23" xfId="0" applyFont="1" applyBorder="1" applyAlignment="1">
      <alignment vertical="top" wrapText="1"/>
    </xf>
    <xf numFmtId="0" fontId="8" fillId="0" borderId="6" xfId="0" applyFont="1" applyBorder="1" applyAlignment="1">
      <alignment vertical="top" wrapText="1"/>
    </xf>
    <xf numFmtId="0" fontId="8" fillId="0" borderId="0" xfId="0" applyFont="1" applyFill="1" applyAlignment="1">
      <alignment vertical="top" wrapText="1"/>
    </xf>
    <xf numFmtId="0" fontId="8" fillId="0" borderId="6" xfId="0" applyFont="1" applyFill="1" applyBorder="1" applyAlignment="1">
      <alignment vertical="top" wrapText="1"/>
    </xf>
    <xf numFmtId="0" fontId="8" fillId="0" borderId="8" xfId="0" applyFont="1" applyFill="1" applyBorder="1" applyAlignment="1">
      <alignment vertical="top"/>
    </xf>
    <xf numFmtId="0" fontId="8" fillId="0" borderId="9" xfId="0" applyFont="1" applyFill="1" applyBorder="1" applyAlignment="1">
      <alignment vertical="top"/>
    </xf>
    <xf numFmtId="0" fontId="8" fillId="0" borderId="9" xfId="0" applyFont="1" applyFill="1" applyBorder="1" applyAlignment="1">
      <alignment vertical="top" wrapText="1"/>
    </xf>
    <xf numFmtId="0" fontId="8" fillId="0" borderId="10" xfId="0" applyFont="1" applyFill="1" applyBorder="1" applyAlignment="1">
      <alignment vertical="top" wrapText="1"/>
    </xf>
    <xf numFmtId="0" fontId="8" fillId="0" borderId="14" xfId="0" applyFont="1" applyFill="1" applyBorder="1" applyAlignment="1">
      <alignment vertical="top" wrapText="1"/>
    </xf>
    <xf numFmtId="0" fontId="8" fillId="0" borderId="0" xfId="0" applyFont="1" applyFill="1" applyAlignment="1">
      <alignment horizontal="center" vertical="top" wrapText="1"/>
    </xf>
    <xf numFmtId="1" fontId="10" fillId="0" borderId="0" xfId="0" applyNumberFormat="1" applyFont="1" applyBorder="1" applyAlignment="1">
      <alignment vertical="top" wrapText="1"/>
    </xf>
    <xf numFmtId="0" fontId="7" fillId="0" borderId="30" xfId="0" applyFont="1" applyBorder="1" applyAlignment="1">
      <alignment horizontal="center"/>
    </xf>
    <xf numFmtId="0" fontId="7" fillId="0" borderId="6" xfId="0" applyFont="1" applyBorder="1"/>
    <xf numFmtId="164" fontId="7" fillId="0" borderId="13" xfId="0" applyNumberFormat="1" applyFont="1" applyBorder="1" applyAlignment="1">
      <alignment horizontal="center" vertical="top" wrapText="1"/>
    </xf>
    <xf numFmtId="164" fontId="7" fillId="0" borderId="13" xfId="0" applyNumberFormat="1" applyFont="1" applyBorder="1" applyAlignment="1">
      <alignment horizontal="center" vertical="top"/>
    </xf>
    <xf numFmtId="0" fontId="7" fillId="0" borderId="13" xfId="0" applyFont="1" applyBorder="1"/>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164" fontId="8" fillId="0" borderId="40" xfId="0" applyNumberFormat="1" applyFont="1" applyBorder="1" applyAlignment="1">
      <alignment horizontal="center" vertical="center" wrapText="1"/>
    </xf>
    <xf numFmtId="164" fontId="8" fillId="0" borderId="35" xfId="0" applyNumberFormat="1" applyFont="1" applyBorder="1" applyAlignment="1">
      <alignment horizontal="center" vertical="center" wrapText="1"/>
    </xf>
    <xf numFmtId="164" fontId="8" fillId="0" borderId="36" xfId="0" applyNumberFormat="1" applyFont="1" applyBorder="1" applyAlignment="1">
      <alignment horizontal="center" vertical="center" wrapText="1"/>
    </xf>
    <xf numFmtId="0" fontId="7" fillId="0" borderId="30" xfId="0" applyFont="1" applyBorder="1" applyAlignment="1">
      <alignment horizontal="right"/>
    </xf>
    <xf numFmtId="0" fontId="8" fillId="0" borderId="13" xfId="0" applyFont="1" applyBorder="1" applyAlignment="1">
      <alignment horizontal="center" vertical="top"/>
    </xf>
    <xf numFmtId="1" fontId="7" fillId="0" borderId="0" xfId="0" applyNumberFormat="1" applyFont="1"/>
    <xf numFmtId="3" fontId="7" fillId="0" borderId="0" xfId="0" applyNumberFormat="1" applyFont="1" applyBorder="1" applyAlignment="1">
      <alignment horizontal="right" vertical="center" wrapText="1"/>
    </xf>
    <xf numFmtId="3" fontId="7" fillId="0" borderId="0" xfId="0" applyNumberFormat="1" applyFont="1" applyAlignment="1">
      <alignment horizontal="right" vertical="center" wrapText="1"/>
    </xf>
    <xf numFmtId="3" fontId="7" fillId="0" borderId="14" xfId="0" applyNumberFormat="1" applyFont="1" applyBorder="1" applyAlignment="1">
      <alignment horizontal="right" vertical="center" wrapText="1"/>
    </xf>
    <xf numFmtId="3" fontId="7" fillId="0" borderId="24" xfId="0" applyNumberFormat="1" applyFont="1" applyBorder="1" applyAlignment="1">
      <alignment horizontal="right" vertical="center" wrapText="1"/>
    </xf>
    <xf numFmtId="3" fontId="7" fillId="0" borderId="6" xfId="0" applyNumberFormat="1" applyFont="1" applyBorder="1" applyAlignment="1">
      <alignment horizontal="right" vertical="center" wrapText="1"/>
    </xf>
    <xf numFmtId="3" fontId="7" fillId="0" borderId="15" xfId="0" applyNumberFormat="1" applyFont="1" applyBorder="1" applyAlignment="1">
      <alignment horizontal="right" vertical="center" wrapText="1"/>
    </xf>
    <xf numFmtId="166" fontId="7" fillId="0" borderId="0" xfId="5" applyNumberFormat="1" applyFont="1" applyBorder="1" applyAlignment="1">
      <alignment horizontal="right" vertical="center" wrapText="1"/>
    </xf>
    <xf numFmtId="166" fontId="7" fillId="0" borderId="0" xfId="5" applyNumberFormat="1" applyFont="1" applyAlignment="1">
      <alignment horizontal="right" vertical="center" wrapText="1"/>
    </xf>
    <xf numFmtId="0" fontId="7" fillId="0" borderId="0" xfId="0" applyFont="1" applyAlignment="1">
      <alignment horizontal="right" vertical="center"/>
    </xf>
    <xf numFmtId="166" fontId="7" fillId="0" borderId="6" xfId="5" applyNumberFormat="1" applyFont="1" applyBorder="1" applyAlignment="1">
      <alignment horizontal="right" vertical="center" wrapText="1"/>
    </xf>
    <xf numFmtId="166" fontId="7" fillId="0" borderId="15" xfId="5" applyNumberFormat="1" applyFont="1" applyBorder="1" applyAlignment="1">
      <alignment horizontal="right" vertical="center" wrapText="1"/>
    </xf>
    <xf numFmtId="166" fontId="7" fillId="0" borderId="24" xfId="5" applyNumberFormat="1" applyFont="1" applyBorder="1" applyAlignment="1">
      <alignment horizontal="right" vertical="center" wrapText="1"/>
    </xf>
    <xf numFmtId="0" fontId="8" fillId="0" borderId="34" xfId="0" applyFont="1" applyBorder="1" applyAlignment="1">
      <alignment horizontal="center" vertical="top" wrapText="1"/>
    </xf>
    <xf numFmtId="0" fontId="9" fillId="0" borderId="9" xfId="0" applyFont="1" applyBorder="1" applyAlignment="1">
      <alignment vertical="center"/>
    </xf>
    <xf numFmtId="0" fontId="8" fillId="0" borderId="9" xfId="0" applyFont="1" applyBorder="1" applyAlignment="1">
      <alignment vertical="center" wrapText="1"/>
    </xf>
    <xf numFmtId="0" fontId="8" fillId="0" borderId="12" xfId="0" applyFont="1" applyBorder="1" applyAlignment="1">
      <alignment vertical="top" wrapText="1"/>
    </xf>
    <xf numFmtId="0" fontId="7" fillId="0" borderId="30" xfId="0" applyFont="1" applyBorder="1" applyAlignment="1">
      <alignment horizontal="left"/>
    </xf>
    <xf numFmtId="0" fontId="8" fillId="0" borderId="35" xfId="0" applyFont="1" applyBorder="1" applyAlignment="1">
      <alignment vertical="center" wrapText="1"/>
    </xf>
    <xf numFmtId="0" fontId="9" fillId="0" borderId="30" xfId="0" applyFont="1" applyBorder="1"/>
    <xf numFmtId="0" fontId="9" fillId="0" borderId="30" xfId="0" applyFont="1" applyBorder="1" applyAlignment="1">
      <alignment horizontal="left"/>
    </xf>
    <xf numFmtId="0" fontId="8" fillId="0" borderId="42" xfId="0" applyFont="1" applyBorder="1" applyAlignment="1">
      <alignment horizontal="center" vertical="center" wrapText="1"/>
    </xf>
    <xf numFmtId="166" fontId="7" fillId="0" borderId="0" xfId="5" applyNumberFormat="1" applyFont="1" applyBorder="1" applyAlignment="1">
      <alignment horizontal="center" vertical="top" wrapText="1"/>
    </xf>
    <xf numFmtId="0" fontId="8" fillId="0" borderId="0" xfId="0" applyFont="1" applyBorder="1" applyAlignment="1">
      <alignment horizontal="center" vertical="center"/>
    </xf>
    <xf numFmtId="0" fontId="8" fillId="0" borderId="33" xfId="0" applyFont="1" applyBorder="1" applyAlignment="1">
      <alignment vertical="center"/>
    </xf>
    <xf numFmtId="0" fontId="10" fillId="0" borderId="15" xfId="0" applyFont="1" applyBorder="1" applyAlignment="1">
      <alignment horizontal="center" vertical="center"/>
    </xf>
    <xf numFmtId="0" fontId="8" fillId="0" borderId="34" xfId="0" applyFont="1" applyBorder="1" applyAlignment="1">
      <alignment vertical="center"/>
    </xf>
    <xf numFmtId="0" fontId="8" fillId="0" borderId="14" xfId="0" applyFont="1" applyBorder="1" applyAlignment="1">
      <alignment horizontal="center" vertical="center"/>
    </xf>
    <xf numFmtId="0" fontId="8" fillId="0" borderId="35" xfId="0" applyFont="1" applyBorder="1" applyAlignment="1">
      <alignment vertical="center"/>
    </xf>
    <xf numFmtId="0" fontId="8" fillId="0" borderId="36" xfId="0" applyFont="1" applyBorder="1" applyAlignment="1">
      <alignment vertical="center"/>
    </xf>
    <xf numFmtId="0" fontId="8" fillId="0" borderId="40" xfId="0" applyFont="1" applyBorder="1" applyAlignment="1">
      <alignment vertical="center"/>
    </xf>
    <xf numFmtId="0" fontId="8" fillId="0" borderId="2" xfId="0" applyFont="1" applyBorder="1" applyAlignment="1">
      <alignment horizontal="center" vertical="top"/>
    </xf>
    <xf numFmtId="0" fontId="8" fillId="0" borderId="10" xfId="0" applyFont="1" applyBorder="1" applyAlignment="1">
      <alignment horizontal="center" vertical="top"/>
    </xf>
    <xf numFmtId="0" fontId="8" fillId="0" borderId="0" xfId="0" applyFont="1" applyBorder="1" applyAlignment="1">
      <alignment horizontal="center" vertical="top"/>
    </xf>
    <xf numFmtId="0" fontId="8" fillId="0" borderId="6" xfId="0" applyFont="1" applyBorder="1" applyAlignment="1">
      <alignment horizontal="center" vertical="top"/>
    </xf>
    <xf numFmtId="0" fontId="8" fillId="0" borderId="0" xfId="0" applyFont="1" applyBorder="1" applyAlignment="1">
      <alignment horizontal="center" vertical="top" wrapText="1"/>
    </xf>
    <xf numFmtId="0" fontId="8" fillId="0" borderId="22" xfId="0" applyFont="1" applyBorder="1" applyAlignment="1">
      <alignment vertical="top" wrapText="1"/>
    </xf>
    <xf numFmtId="0" fontId="8" fillId="0" borderId="23"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Border="1" applyAlignment="1">
      <alignment horizontal="center" vertical="top" wrapText="1"/>
    </xf>
    <xf numFmtId="0" fontId="8" fillId="0" borderId="22" xfId="0" applyFont="1" applyBorder="1" applyAlignment="1">
      <alignment vertical="top" wrapText="1"/>
    </xf>
    <xf numFmtId="0" fontId="8" fillId="0" borderId="2"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center" vertical="top" wrapText="1"/>
    </xf>
    <xf numFmtId="0" fontId="8" fillId="0" borderId="6" xfId="0" applyFont="1" applyBorder="1" applyAlignment="1">
      <alignment horizontal="center" vertical="top" wrapText="1"/>
    </xf>
    <xf numFmtId="3" fontId="7" fillId="0" borderId="0" xfId="0" applyNumberFormat="1" applyFont="1"/>
    <xf numFmtId="0" fontId="8" fillId="0" borderId="22" xfId="0" applyFont="1" applyBorder="1" applyAlignment="1">
      <alignment vertical="center"/>
    </xf>
    <xf numFmtId="166" fontId="7" fillId="0" borderId="14" xfId="5" applyNumberFormat="1" applyFont="1" applyBorder="1" applyAlignment="1">
      <alignment horizontal="center" vertical="top" wrapText="1"/>
    </xf>
    <xf numFmtId="3" fontId="7" fillId="0" borderId="6" xfId="0" applyNumberFormat="1" applyFont="1" applyBorder="1"/>
    <xf numFmtId="166" fontId="7" fillId="0" borderId="6" xfId="5" applyNumberFormat="1" applyFont="1" applyBorder="1" applyAlignment="1">
      <alignment horizontal="center" vertical="top" wrapText="1"/>
    </xf>
    <xf numFmtId="3" fontId="7" fillId="0" borderId="0" xfId="0" applyNumberFormat="1" applyFont="1" applyBorder="1" applyAlignment="1">
      <alignment horizontal="right" vertical="top" wrapText="1"/>
    </xf>
    <xf numFmtId="3" fontId="7" fillId="0" borderId="0" xfId="0" applyNumberFormat="1" applyFont="1" applyBorder="1" applyAlignment="1">
      <alignment horizontal="right"/>
    </xf>
    <xf numFmtId="3" fontId="7" fillId="0" borderId="0" xfId="0" applyNumberFormat="1" applyFont="1" applyAlignment="1">
      <alignment horizontal="right"/>
    </xf>
    <xf numFmtId="3" fontId="7" fillId="0" borderId="6" xfId="0" applyNumberFormat="1" applyFont="1" applyBorder="1" applyAlignment="1">
      <alignment horizontal="right" vertical="top" wrapText="1"/>
    </xf>
    <xf numFmtId="3" fontId="7" fillId="0" borderId="6" xfId="0" applyNumberFormat="1" applyFont="1" applyBorder="1" applyAlignment="1">
      <alignment horizontal="right"/>
    </xf>
    <xf numFmtId="0" fontId="8" fillId="0" borderId="30" xfId="0" applyFont="1" applyBorder="1" applyAlignment="1">
      <alignment horizontal="left"/>
    </xf>
    <xf numFmtId="0" fontId="7" fillId="0" borderId="6" xfId="0" applyFont="1" applyFill="1" applyBorder="1"/>
    <xf numFmtId="0" fontId="7" fillId="0" borderId="0" xfId="0" applyFont="1" applyBorder="1" applyAlignment="1">
      <alignment horizontal="right"/>
    </xf>
    <xf numFmtId="0" fontId="7" fillId="0" borderId="0" xfId="0" applyFont="1" applyBorder="1" applyAlignment="1">
      <alignment vertical="top"/>
    </xf>
    <xf numFmtId="0" fontId="8" fillId="0" borderId="0" xfId="0" applyFont="1" applyBorder="1" applyAlignment="1">
      <alignment horizontal="left"/>
    </xf>
    <xf numFmtId="3" fontId="7" fillId="0" borderId="0" xfId="0" applyNumberFormat="1" applyFont="1" applyBorder="1" applyAlignment="1">
      <alignment horizontal="right" wrapText="1"/>
    </xf>
    <xf numFmtId="3" fontId="7" fillId="0" borderId="6" xfId="0" applyNumberFormat="1" applyFont="1" applyBorder="1" applyAlignment="1">
      <alignment horizontal="right" wrapText="1"/>
    </xf>
    <xf numFmtId="0" fontId="8" fillId="0" borderId="8" xfId="0" applyFont="1" applyBorder="1" applyAlignment="1">
      <alignment vertical="top" wrapText="1"/>
    </xf>
    <xf numFmtId="0" fontId="8" fillId="0" borderId="10" xfId="0" applyFont="1" applyBorder="1" applyAlignment="1">
      <alignment vertical="top" wrapText="1"/>
    </xf>
    <xf numFmtId="0" fontId="9" fillId="0" borderId="26" xfId="0" applyFont="1" applyBorder="1"/>
    <xf numFmtId="0" fontId="9" fillId="0" borderId="15" xfId="0" applyFont="1" applyBorder="1"/>
    <xf numFmtId="166" fontId="7" fillId="0" borderId="0" xfId="5" applyNumberFormat="1" applyFont="1" applyBorder="1" applyAlignment="1">
      <alignment horizontal="right" wrapText="1"/>
    </xf>
    <xf numFmtId="166" fontId="7" fillId="0" borderId="6" xfId="5" applyNumberFormat="1" applyFont="1" applyBorder="1" applyAlignment="1">
      <alignment horizontal="right" wrapText="1"/>
    </xf>
    <xf numFmtId="166" fontId="7" fillId="0" borderId="0" xfId="5" applyNumberFormat="1" applyFont="1" applyFill="1" applyBorder="1" applyAlignment="1">
      <alignment horizontal="right" vertical="top" wrapText="1"/>
    </xf>
    <xf numFmtId="0" fontId="10" fillId="0" borderId="14" xfId="0" applyFont="1" applyFill="1" applyBorder="1" applyAlignment="1">
      <alignment vertical="top" wrapText="1"/>
    </xf>
    <xf numFmtId="0" fontId="15" fillId="9" borderId="0" xfId="0" applyFont="1" applyFill="1" applyProtection="1">
      <protection hidden="1"/>
    </xf>
    <xf numFmtId="0" fontId="12" fillId="9" borderId="0" xfId="0" applyFont="1" applyFill="1" applyAlignment="1" applyProtection="1">
      <alignment horizontal="center"/>
      <protection hidden="1"/>
    </xf>
    <xf numFmtId="0" fontId="9" fillId="9" borderId="0" xfId="0" applyFont="1" applyFill="1" applyAlignment="1" applyProtection="1">
      <alignment horizontal="center"/>
      <protection hidden="1"/>
    </xf>
    <xf numFmtId="0" fontId="14" fillId="8" borderId="0" xfId="0" applyFont="1" applyFill="1" applyBorder="1" applyProtection="1">
      <protection hidden="1"/>
    </xf>
    <xf numFmtId="0" fontId="11" fillId="8" borderId="0" xfId="0" applyFont="1" applyFill="1" applyBorder="1" applyProtection="1">
      <protection hidden="1"/>
    </xf>
    <xf numFmtId="0" fontId="24" fillId="8" borderId="0" xfId="0" applyFont="1" applyFill="1" applyBorder="1" applyProtection="1">
      <protection hidden="1"/>
    </xf>
    <xf numFmtId="0" fontId="25" fillId="8" borderId="0" xfId="0" applyFont="1" applyFill="1"/>
    <xf numFmtId="0" fontId="15" fillId="8" borderId="0" xfId="0" applyFont="1" applyFill="1" applyBorder="1" applyProtection="1">
      <protection hidden="1"/>
    </xf>
    <xf numFmtId="0" fontId="18" fillId="8" borderId="0" xfId="0" applyFont="1" applyFill="1" applyBorder="1" applyProtection="1">
      <protection hidden="1"/>
    </xf>
    <xf numFmtId="0" fontId="26" fillId="8" borderId="0" xfId="0" applyFont="1" applyFill="1" applyBorder="1" applyProtection="1">
      <protection hidden="1"/>
    </xf>
    <xf numFmtId="0" fontId="27" fillId="8" borderId="43" xfId="0" applyFont="1" applyFill="1" applyBorder="1" applyProtection="1">
      <protection hidden="1"/>
    </xf>
    <xf numFmtId="0" fontId="27" fillId="8" borderId="44" xfId="0" applyFont="1" applyFill="1" applyBorder="1" applyProtection="1">
      <protection hidden="1"/>
    </xf>
    <xf numFmtId="0" fontId="26" fillId="8" borderId="44" xfId="0" applyFont="1" applyFill="1" applyBorder="1" applyProtection="1">
      <protection hidden="1"/>
    </xf>
    <xf numFmtId="49" fontId="26" fillId="8" borderId="46" xfId="0" applyNumberFormat="1" applyFont="1" applyFill="1" applyBorder="1" applyAlignment="1" applyProtection="1">
      <alignment horizontal="left"/>
      <protection hidden="1"/>
    </xf>
    <xf numFmtId="0" fontId="28" fillId="8" borderId="0" xfId="0" applyFont="1" applyFill="1" applyBorder="1" applyAlignment="1" applyProtection="1">
      <protection hidden="1"/>
    </xf>
    <xf numFmtId="0" fontId="28" fillId="8" borderId="0" xfId="0" applyFont="1" applyFill="1" applyBorder="1" applyAlignment="1" applyProtection="1">
      <alignment horizontal="left"/>
      <protection hidden="1"/>
    </xf>
    <xf numFmtId="49" fontId="26" fillId="8" borderId="46" xfId="0" applyNumberFormat="1" applyFont="1" applyFill="1" applyBorder="1" applyProtection="1">
      <protection hidden="1"/>
    </xf>
    <xf numFmtId="0" fontId="29" fillId="8" borderId="0" xfId="0" applyFont="1" applyFill="1" applyBorder="1" applyProtection="1">
      <protection hidden="1"/>
    </xf>
    <xf numFmtId="0" fontId="30" fillId="8" borderId="0" xfId="0" applyFont="1" applyFill="1" applyBorder="1" applyProtection="1">
      <protection hidden="1"/>
    </xf>
    <xf numFmtId="49" fontId="26" fillId="8" borderId="47" xfId="0" applyNumberFormat="1" applyFont="1" applyFill="1" applyBorder="1" applyAlignment="1" applyProtection="1">
      <alignment horizontal="left"/>
      <protection hidden="1"/>
    </xf>
    <xf numFmtId="0" fontId="29" fillId="8" borderId="37" xfId="0" applyFont="1" applyFill="1" applyBorder="1" applyProtection="1">
      <protection hidden="1"/>
    </xf>
    <xf numFmtId="0" fontId="26" fillId="8" borderId="37" xfId="0" applyFont="1" applyFill="1" applyBorder="1" applyProtection="1">
      <protection hidden="1"/>
    </xf>
    <xf numFmtId="0" fontId="31" fillId="8" borderId="0" xfId="0" applyFont="1" applyFill="1" applyBorder="1" applyProtection="1">
      <protection hidden="1"/>
    </xf>
    <xf numFmtId="0" fontId="26" fillId="8" borderId="45" xfId="0" applyFont="1" applyFill="1" applyBorder="1" applyProtection="1">
      <protection hidden="1"/>
    </xf>
    <xf numFmtId="0" fontId="26" fillId="8" borderId="32" xfId="0" applyFont="1" applyFill="1" applyBorder="1" applyProtection="1">
      <protection hidden="1"/>
    </xf>
    <xf numFmtId="0" fontId="26" fillId="8" borderId="38" xfId="0" applyFont="1" applyFill="1" applyBorder="1" applyProtection="1">
      <protection hidden="1"/>
    </xf>
    <xf numFmtId="0" fontId="0" fillId="8" borderId="0" xfId="0" applyFill="1"/>
    <xf numFmtId="0" fontId="32" fillId="8" borderId="0" xfId="0" applyFont="1" applyFill="1"/>
    <xf numFmtId="0" fontId="8" fillId="0" borderId="22" xfId="0" applyFont="1" applyBorder="1" applyAlignment="1">
      <alignment horizontal="center" vertical="top" wrapText="1"/>
    </xf>
    <xf numFmtId="0" fontId="8" fillId="0" borderId="8" xfId="0" applyFont="1" applyBorder="1" applyAlignment="1">
      <alignment horizontal="center" vertical="top" wrapText="1"/>
    </xf>
    <xf numFmtId="0" fontId="8" fillId="0" borderId="2" xfId="0" applyFont="1" applyBorder="1" applyAlignment="1">
      <alignment horizontal="center" vertical="top"/>
    </xf>
    <xf numFmtId="0" fontId="8" fillId="0" borderId="9" xfId="0" applyFont="1" applyBorder="1" applyAlignment="1">
      <alignment horizontal="center" vertical="top"/>
    </xf>
    <xf numFmtId="0" fontId="8" fillId="0" borderId="23" xfId="0" applyFont="1" applyBorder="1" applyAlignment="1">
      <alignment horizontal="center" vertical="top"/>
    </xf>
    <xf numFmtId="0" fontId="8" fillId="0" borderId="10" xfId="0" applyFont="1" applyBorder="1" applyAlignment="1">
      <alignment horizontal="center" vertical="top"/>
    </xf>
    <xf numFmtId="0" fontId="8" fillId="0" borderId="14" xfId="0" applyFont="1" applyBorder="1" applyAlignment="1">
      <alignment horizontal="center" vertical="top" wrapText="1"/>
    </xf>
    <xf numFmtId="0" fontId="8" fillId="0" borderId="0" xfId="0" applyFont="1" applyBorder="1" applyAlignment="1">
      <alignment horizontal="center" vertical="top"/>
    </xf>
    <xf numFmtId="0" fontId="8" fillId="0" borderId="6" xfId="0" applyFont="1" applyBorder="1" applyAlignment="1">
      <alignment horizontal="center" vertical="top"/>
    </xf>
    <xf numFmtId="3" fontId="7" fillId="0" borderId="14" xfId="0" applyNumberFormat="1" applyFont="1" applyBorder="1" applyAlignment="1">
      <alignment horizontal="right" vertical="top"/>
    </xf>
    <xf numFmtId="164" fontId="7" fillId="0" borderId="13" xfId="0" applyNumberFormat="1" applyFont="1" applyBorder="1" applyAlignment="1">
      <alignment horizontal="left" vertical="top" wrapText="1"/>
    </xf>
    <xf numFmtId="166" fontId="7" fillId="0" borderId="14" xfId="5" applyNumberFormat="1" applyFont="1" applyBorder="1" applyAlignment="1">
      <alignment horizontal="right" vertical="center" wrapText="1"/>
    </xf>
    <xf numFmtId="3" fontId="7" fillId="0" borderId="14" xfId="0" applyNumberFormat="1" applyFont="1" applyBorder="1" applyAlignment="1">
      <alignment horizontal="right" vertical="top" wrapText="1"/>
    </xf>
    <xf numFmtId="3" fontId="7" fillId="0" borderId="0" xfId="0" applyNumberFormat="1" applyFont="1" applyBorder="1" applyAlignment="1">
      <alignment horizontal="right" vertical="top"/>
    </xf>
    <xf numFmtId="3" fontId="7" fillId="0" borderId="0" xfId="0" applyNumberFormat="1" applyFont="1" applyAlignment="1">
      <alignment horizontal="right" vertical="top"/>
    </xf>
    <xf numFmtId="164" fontId="7" fillId="0" borderId="15" xfId="0" applyNumberFormat="1" applyFont="1" applyBorder="1" applyAlignment="1">
      <alignment horizontal="right" vertical="top"/>
    </xf>
    <xf numFmtId="164" fontId="7" fillId="0" borderId="0" xfId="0" applyNumberFormat="1" applyFont="1" applyBorder="1" applyAlignment="1">
      <alignment horizontal="right" vertical="top"/>
    </xf>
    <xf numFmtId="164" fontId="7" fillId="0" borderId="6" xfId="0" applyNumberFormat="1" applyFont="1" applyBorder="1" applyAlignment="1">
      <alignment horizontal="right" vertical="top"/>
    </xf>
    <xf numFmtId="3" fontId="7" fillId="0" borderId="15" xfId="0" applyNumberFormat="1" applyFont="1" applyBorder="1" applyAlignment="1">
      <alignment horizontal="right" vertical="top"/>
    </xf>
    <xf numFmtId="0" fontId="10" fillId="0" borderId="14" xfId="0" applyFont="1" applyBorder="1" applyAlignment="1">
      <alignment horizontal="right" vertical="top" wrapText="1"/>
    </xf>
    <xf numFmtId="0" fontId="7" fillId="0" borderId="0" xfId="0" applyFont="1" applyAlignment="1">
      <alignment horizontal="right" vertical="top" wrapText="1"/>
    </xf>
    <xf numFmtId="0" fontId="10" fillId="0" borderId="15" xfId="0" applyFont="1" applyBorder="1" applyAlignment="1">
      <alignment horizontal="right" vertical="top" wrapText="1"/>
    </xf>
    <xf numFmtId="0" fontId="10" fillId="0" borderId="6" xfId="0" applyFont="1" applyBorder="1" applyAlignment="1">
      <alignment horizontal="right" vertical="top" wrapText="1"/>
    </xf>
    <xf numFmtId="3" fontId="7" fillId="0" borderId="0" xfId="0" applyNumberFormat="1" applyFont="1" applyAlignment="1">
      <alignment horizontal="right" wrapText="1"/>
    </xf>
    <xf numFmtId="0" fontId="7" fillId="0" borderId="0" xfId="0" applyFont="1" applyAlignment="1">
      <alignment horizontal="right" wrapText="1"/>
    </xf>
    <xf numFmtId="164" fontId="7" fillId="0" borderId="15" xfId="0" applyNumberFormat="1" applyFont="1" applyBorder="1" applyAlignment="1">
      <alignment horizontal="right" wrapText="1"/>
    </xf>
    <xf numFmtId="164" fontId="7" fillId="0" borderId="0" xfId="0" applyNumberFormat="1" applyFont="1" applyAlignment="1">
      <alignment horizontal="right" wrapText="1"/>
    </xf>
    <xf numFmtId="164" fontId="7" fillId="0" borderId="6" xfId="0" applyNumberFormat="1" applyFont="1" applyBorder="1" applyAlignment="1">
      <alignment horizontal="right" wrapText="1"/>
    </xf>
    <xf numFmtId="3" fontId="7" fillId="0" borderId="14" xfId="0" applyNumberFormat="1" applyFont="1" applyBorder="1" applyAlignment="1">
      <alignment horizontal="right" wrapText="1"/>
    </xf>
    <xf numFmtId="3" fontId="7" fillId="0" borderId="15" xfId="0" applyNumberFormat="1" applyFont="1" applyBorder="1" applyAlignment="1">
      <alignment horizontal="right" wrapText="1"/>
    </xf>
    <xf numFmtId="164" fontId="7" fillId="0" borderId="0" xfId="0" applyNumberFormat="1" applyFont="1" applyBorder="1" applyAlignment="1">
      <alignment horizontal="right" wrapText="1"/>
    </xf>
    <xf numFmtId="3" fontId="7" fillId="0" borderId="15" xfId="0" applyNumberFormat="1" applyFont="1" applyBorder="1" applyAlignment="1">
      <alignment horizontal="right"/>
    </xf>
    <xf numFmtId="164" fontId="7" fillId="0" borderId="15" xfId="0" applyNumberFormat="1" applyFont="1" applyBorder="1" applyAlignment="1">
      <alignment horizontal="right"/>
    </xf>
    <xf numFmtId="164" fontId="7" fillId="0" borderId="0" xfId="0" applyNumberFormat="1" applyFont="1" applyAlignment="1">
      <alignment horizontal="right"/>
    </xf>
    <xf numFmtId="164" fontId="7" fillId="0" borderId="6" xfId="0" applyNumberFormat="1" applyFont="1" applyBorder="1" applyAlignment="1">
      <alignment horizontal="right"/>
    </xf>
    <xf numFmtId="3" fontId="7" fillId="0" borderId="30" xfId="0" applyNumberFormat="1" applyFont="1" applyBorder="1" applyAlignment="1">
      <alignment horizontal="right"/>
    </xf>
    <xf numFmtId="164" fontId="10" fillId="0" borderId="15" xfId="3" applyNumberFormat="1" applyFont="1" applyFill="1" applyBorder="1" applyAlignment="1">
      <alignment horizontal="right"/>
    </xf>
    <xf numFmtId="164" fontId="10" fillId="0" borderId="0" xfId="3" applyNumberFormat="1" applyFont="1" applyFill="1" applyAlignment="1">
      <alignment horizontal="right"/>
    </xf>
    <xf numFmtId="164" fontId="10" fillId="0" borderId="6" xfId="3" applyNumberFormat="1" applyFont="1" applyFill="1" applyBorder="1" applyAlignment="1">
      <alignment horizontal="right"/>
    </xf>
    <xf numFmtId="3" fontId="7" fillId="0" borderId="14" xfId="0" applyNumberFormat="1" applyFont="1" applyBorder="1" applyAlignment="1">
      <alignment horizontal="right"/>
    </xf>
    <xf numFmtId="0" fontId="7" fillId="0" borderId="0" xfId="0" applyFont="1" applyBorder="1" applyAlignment="1">
      <alignment horizontal="right" vertical="top" wrapText="1"/>
    </xf>
    <xf numFmtId="3" fontId="7" fillId="0" borderId="31" xfId="0" applyNumberFormat="1" applyFont="1" applyBorder="1" applyAlignment="1">
      <alignment horizontal="right"/>
    </xf>
    <xf numFmtId="0" fontId="7" fillId="0" borderId="6" xfId="0" applyFont="1" applyBorder="1" applyAlignment="1">
      <alignment horizontal="right"/>
    </xf>
    <xf numFmtId="0" fontId="10" fillId="0" borderId="22" xfId="0" applyFont="1" applyBorder="1" applyAlignment="1">
      <alignment horizontal="right" vertical="top"/>
    </xf>
    <xf numFmtId="0" fontId="10" fillId="0" borderId="2" xfId="0" applyFont="1" applyBorder="1" applyAlignment="1">
      <alignment horizontal="right" vertical="top"/>
    </xf>
    <xf numFmtId="0" fontId="10" fillId="0" borderId="23" xfId="0" applyFont="1" applyBorder="1" applyAlignment="1">
      <alignment horizontal="right" vertical="top"/>
    </xf>
    <xf numFmtId="164" fontId="7" fillId="0" borderId="14" xfId="0" applyNumberFormat="1" applyFont="1" applyBorder="1" applyAlignment="1">
      <alignment horizontal="right" vertical="top" wrapText="1"/>
    </xf>
    <xf numFmtId="164" fontId="7" fillId="0" borderId="0" xfId="0" applyNumberFormat="1" applyFont="1" applyBorder="1" applyAlignment="1">
      <alignment horizontal="right" vertical="top" wrapText="1"/>
    </xf>
    <xf numFmtId="164" fontId="7" fillId="0" borderId="6" xfId="0" applyNumberFormat="1" applyFont="1" applyBorder="1" applyAlignment="1">
      <alignment horizontal="right" vertical="top" wrapText="1"/>
    </xf>
    <xf numFmtId="164" fontId="7" fillId="0" borderId="0" xfId="0" applyNumberFormat="1" applyFont="1" applyBorder="1" applyAlignment="1">
      <alignment horizontal="right"/>
    </xf>
    <xf numFmtId="164" fontId="7" fillId="0" borderId="14" xfId="0" applyNumberFormat="1" applyFont="1" applyBorder="1" applyAlignment="1">
      <alignment horizontal="right"/>
    </xf>
    <xf numFmtId="3" fontId="7" fillId="0" borderId="0" xfId="0" applyNumberFormat="1" applyFont="1" applyAlignment="1">
      <alignment horizontal="right" vertical="top" wrapText="1"/>
    </xf>
    <xf numFmtId="3" fontId="7" fillId="0" borderId="24" xfId="0" applyNumberFormat="1" applyFont="1" applyBorder="1" applyAlignment="1">
      <alignment horizontal="right" vertical="top" wrapText="1"/>
    </xf>
    <xf numFmtId="3" fontId="7" fillId="0" borderId="15" xfId="0" applyNumberFormat="1" applyFont="1" applyBorder="1" applyAlignment="1">
      <alignment horizontal="right" vertical="top" wrapText="1"/>
    </xf>
    <xf numFmtId="3" fontId="7" fillId="0" borderId="0" xfId="0" applyNumberFormat="1" applyFont="1" applyBorder="1" applyAlignment="1">
      <alignment horizontal="right" vertical="center"/>
    </xf>
    <xf numFmtId="3" fontId="7" fillId="0" borderId="15" xfId="0" applyNumberFormat="1" applyFont="1" applyBorder="1" applyAlignment="1">
      <alignment horizontal="right" vertical="center"/>
    </xf>
    <xf numFmtId="3" fontId="7" fillId="0" borderId="24" xfId="0" applyNumberFormat="1" applyFont="1" applyBorder="1" applyAlignment="1">
      <alignment horizontal="right" vertical="center"/>
    </xf>
    <xf numFmtId="3" fontId="7" fillId="0" borderId="6" xfId="0" applyNumberFormat="1" applyFont="1" applyBorder="1" applyAlignment="1">
      <alignment horizontal="right" vertical="center"/>
    </xf>
    <xf numFmtId="3" fontId="7" fillId="0" borderId="0" xfId="0" applyNumberFormat="1" applyFont="1" applyAlignment="1">
      <alignment horizontal="right" vertical="center"/>
    </xf>
    <xf numFmtId="3" fontId="7" fillId="0" borderId="14" xfId="0" applyNumberFormat="1" applyFont="1" applyBorder="1" applyAlignment="1">
      <alignment horizontal="right" vertical="center"/>
    </xf>
    <xf numFmtId="166" fontId="7" fillId="0" borderId="0" xfId="5" applyNumberFormat="1" applyFont="1" applyAlignment="1">
      <alignment horizontal="right" wrapText="1"/>
    </xf>
    <xf numFmtId="166" fontId="7" fillId="0" borderId="14" xfId="5" applyNumberFormat="1" applyFont="1" applyBorder="1" applyAlignment="1">
      <alignment horizontal="right" wrapText="1"/>
    </xf>
    <xf numFmtId="166" fontId="7" fillId="0" borderId="24" xfId="5" applyNumberFormat="1" applyFont="1" applyBorder="1" applyAlignment="1">
      <alignment horizontal="right" wrapText="1"/>
    </xf>
    <xf numFmtId="166" fontId="7" fillId="0" borderId="15" xfId="5" applyNumberFormat="1" applyFont="1" applyBorder="1" applyAlignment="1">
      <alignment horizontal="right" wrapText="1"/>
    </xf>
    <xf numFmtId="166" fontId="7" fillId="0" borderId="0" xfId="5" applyNumberFormat="1" applyFont="1" applyBorder="1" applyAlignment="1">
      <alignment horizontal="right" vertical="top" wrapText="1"/>
    </xf>
    <xf numFmtId="166" fontId="7" fillId="0" borderId="15" xfId="5" applyNumberFormat="1" applyFont="1" applyBorder="1" applyAlignment="1">
      <alignment horizontal="right" vertical="top" wrapText="1"/>
    </xf>
    <xf numFmtId="166" fontId="7" fillId="0" borderId="24" xfId="5" applyNumberFormat="1" applyFont="1" applyBorder="1" applyAlignment="1">
      <alignment horizontal="right" vertical="top" wrapText="1"/>
    </xf>
    <xf numFmtId="166" fontId="7" fillId="0" borderId="42" xfId="5" applyNumberFormat="1" applyFont="1" applyBorder="1" applyAlignment="1">
      <alignment horizontal="right" vertical="top" wrapText="1"/>
    </xf>
    <xf numFmtId="0" fontId="10" fillId="0" borderId="5" xfId="0" applyFont="1" applyBorder="1" applyAlignment="1">
      <alignment horizontal="right" vertical="top" wrapText="1"/>
    </xf>
    <xf numFmtId="0" fontId="10" fillId="0" borderId="0" xfId="0" applyFont="1" applyAlignment="1">
      <alignment horizontal="right" vertical="top" wrapText="1"/>
    </xf>
    <xf numFmtId="0" fontId="10" fillId="0" borderId="28" xfId="0" applyFont="1" applyBorder="1" applyAlignment="1">
      <alignment horizontal="right" vertical="top" wrapText="1"/>
    </xf>
    <xf numFmtId="0" fontId="7" fillId="0" borderId="14" xfId="0" applyFont="1" applyBorder="1" applyAlignment="1">
      <alignment horizontal="right" vertical="top" wrapText="1"/>
    </xf>
    <xf numFmtId="0" fontId="7" fillId="0" borderId="15" xfId="0" applyFont="1" applyBorder="1" applyAlignment="1">
      <alignment horizontal="right" wrapText="1"/>
    </xf>
    <xf numFmtId="0" fontId="7" fillId="0" borderId="6" xfId="0" applyFont="1" applyBorder="1" applyAlignment="1">
      <alignment horizontal="right" wrapText="1"/>
    </xf>
    <xf numFmtId="166" fontId="7" fillId="0" borderId="0" xfId="5" applyNumberFormat="1" applyFont="1" applyAlignment="1">
      <alignment horizontal="right" vertical="top" wrapText="1"/>
    </xf>
    <xf numFmtId="166" fontId="7" fillId="0" borderId="14" xfId="5" applyNumberFormat="1" applyFont="1" applyBorder="1" applyAlignment="1">
      <alignment horizontal="right" vertical="top" wrapText="1"/>
    </xf>
    <xf numFmtId="166" fontId="7" fillId="0" borderId="6" xfId="5" applyNumberFormat="1" applyFont="1" applyBorder="1" applyAlignment="1">
      <alignment horizontal="right" vertical="top" wrapText="1"/>
    </xf>
    <xf numFmtId="165" fontId="7" fillId="0" borderId="14" xfId="0" applyNumberFormat="1" applyFont="1" applyBorder="1" applyAlignment="1">
      <alignment horizontal="right" vertical="top" wrapText="1"/>
    </xf>
    <xf numFmtId="165" fontId="7" fillId="0" borderId="0" xfId="0" applyNumberFormat="1" applyFont="1" applyAlignment="1">
      <alignment horizontal="right" vertical="top" wrapText="1"/>
    </xf>
    <xf numFmtId="165" fontId="7" fillId="0" borderId="6" xfId="0" applyNumberFormat="1" applyFont="1" applyBorder="1" applyAlignment="1">
      <alignment horizontal="right" vertical="top" wrapText="1"/>
    </xf>
    <xf numFmtId="165" fontId="7" fillId="0" borderId="0" xfId="0" applyNumberFormat="1" applyFont="1" applyBorder="1" applyAlignment="1">
      <alignment horizontal="right" vertical="top" wrapText="1"/>
    </xf>
    <xf numFmtId="165" fontId="7" fillId="0" borderId="0" xfId="0" applyNumberFormat="1" applyFont="1" applyBorder="1" applyAlignment="1">
      <alignment horizontal="right" wrapText="1"/>
    </xf>
    <xf numFmtId="165" fontId="7" fillId="0" borderId="6" xfId="0" applyNumberFormat="1" applyFont="1" applyBorder="1" applyAlignment="1">
      <alignment horizontal="right" wrapText="1"/>
    </xf>
    <xf numFmtId="165" fontId="7" fillId="0" borderId="0" xfId="0" applyNumberFormat="1" applyFont="1" applyAlignment="1">
      <alignment horizontal="right"/>
    </xf>
    <xf numFmtId="165" fontId="7" fillId="0" borderId="6" xfId="0" applyNumberFormat="1" applyFont="1" applyBorder="1" applyAlignment="1">
      <alignment horizontal="right"/>
    </xf>
    <xf numFmtId="166" fontId="7" fillId="0" borderId="14" xfId="5" applyNumberFormat="1" applyFont="1" applyFill="1" applyBorder="1" applyAlignment="1">
      <alignment horizontal="right" vertical="top" wrapText="1"/>
    </xf>
    <xf numFmtId="164" fontId="7" fillId="0" borderId="0" xfId="0" applyNumberFormat="1" applyFont="1" applyFill="1" applyAlignment="1">
      <alignment horizontal="right" vertical="top" wrapText="1"/>
    </xf>
    <xf numFmtId="166" fontId="7" fillId="0" borderId="0" xfId="5" applyNumberFormat="1" applyFont="1" applyFill="1" applyAlignment="1">
      <alignment horizontal="right" vertical="top" wrapText="1"/>
    </xf>
    <xf numFmtId="164" fontId="7" fillId="0" borderId="0" xfId="1" applyNumberFormat="1" applyFont="1" applyFill="1" applyAlignment="1">
      <alignment horizontal="right" vertical="top" wrapText="1"/>
    </xf>
    <xf numFmtId="164" fontId="7" fillId="0" borderId="6" xfId="0" applyNumberFormat="1" applyFont="1" applyFill="1" applyBorder="1" applyAlignment="1">
      <alignment horizontal="right" vertical="top" wrapText="1"/>
    </xf>
    <xf numFmtId="164" fontId="7" fillId="0" borderId="0" xfId="0" applyNumberFormat="1" applyFont="1" applyFill="1" applyBorder="1" applyAlignment="1">
      <alignment horizontal="right" vertical="top" wrapText="1"/>
    </xf>
    <xf numFmtId="164" fontId="7" fillId="0" borderId="0" xfId="1" applyNumberFormat="1" applyFont="1" applyFill="1" applyBorder="1" applyAlignment="1">
      <alignment horizontal="right" vertical="top" wrapText="1"/>
    </xf>
    <xf numFmtId="166" fontId="7" fillId="0" borderId="0" xfId="5" applyNumberFormat="1" applyFont="1" applyFill="1" applyBorder="1" applyAlignment="1">
      <alignment horizontal="right" wrapText="1"/>
    </xf>
    <xf numFmtId="166" fontId="7" fillId="0" borderId="14" xfId="5" applyNumberFormat="1" applyFont="1" applyFill="1" applyBorder="1" applyAlignment="1">
      <alignment horizontal="right" vertical="center" wrapText="1"/>
    </xf>
    <xf numFmtId="166" fontId="7" fillId="0" borderId="0" xfId="5" applyNumberFormat="1" applyFont="1" applyFill="1" applyAlignment="1">
      <alignment horizontal="right" vertical="center" wrapText="1"/>
    </xf>
    <xf numFmtId="164" fontId="7" fillId="0" borderId="6" xfId="0" applyNumberFormat="1" applyFont="1" applyFill="1" applyBorder="1" applyAlignment="1">
      <alignment horizontal="right" vertical="center" wrapText="1"/>
    </xf>
    <xf numFmtId="166" fontId="7" fillId="0" borderId="0" xfId="5" applyNumberFormat="1" applyFont="1" applyFill="1" applyBorder="1" applyAlignment="1">
      <alignment horizontal="right" vertical="center" wrapText="1"/>
    </xf>
    <xf numFmtId="0" fontId="37" fillId="0" borderId="1" xfId="0" applyFont="1" applyBorder="1" applyAlignment="1">
      <alignment vertical="top" wrapText="1"/>
    </xf>
    <xf numFmtId="0" fontId="37" fillId="0" borderId="3" xfId="0" applyFont="1" applyBorder="1" applyAlignment="1">
      <alignment vertical="center" wrapText="1"/>
    </xf>
    <xf numFmtId="0" fontId="37" fillId="0" borderId="17" xfId="0" applyFont="1" applyBorder="1" applyAlignment="1">
      <alignment vertical="top" wrapText="1"/>
    </xf>
    <xf numFmtId="0" fontId="7" fillId="0" borderId="30" xfId="0" applyFont="1" applyBorder="1" applyAlignment="1"/>
    <xf numFmtId="164" fontId="7" fillId="0" borderId="30" xfId="0" applyNumberFormat="1" applyFont="1" applyBorder="1"/>
    <xf numFmtId="0" fontId="38" fillId="0" borderId="21" xfId="0" applyFont="1" applyBorder="1" applyAlignment="1">
      <alignment vertical="top" wrapText="1"/>
    </xf>
    <xf numFmtId="0" fontId="38" fillId="0" borderId="7" xfId="0" applyFont="1" applyBorder="1" applyAlignment="1">
      <alignment vertical="top" wrapText="1"/>
    </xf>
    <xf numFmtId="0" fontId="37" fillId="0" borderId="17" xfId="0" applyFont="1" applyBorder="1" applyAlignment="1">
      <alignment vertical="top"/>
    </xf>
    <xf numFmtId="164" fontId="7" fillId="3" borderId="0" xfId="0" applyNumberFormat="1" applyFont="1" applyFill="1" applyProtection="1">
      <protection locked="0" hidden="1"/>
    </xf>
    <xf numFmtId="0" fontId="37" fillId="0" borderId="0" xfId="0" applyFont="1"/>
    <xf numFmtId="0" fontId="9" fillId="0" borderId="0" xfId="0" applyFont="1"/>
    <xf numFmtId="0" fontId="9" fillId="0" borderId="0" xfId="0" applyFont="1" applyAlignment="1">
      <alignment horizontal="left"/>
    </xf>
    <xf numFmtId="0" fontId="38" fillId="0" borderId="16" xfId="0" applyFont="1" applyBorder="1" applyAlignment="1">
      <alignment vertical="top" wrapText="1"/>
    </xf>
    <xf numFmtId="0" fontId="8" fillId="0" borderId="30" xfId="0" applyFont="1" applyBorder="1" applyAlignment="1">
      <alignment vertical="top" wrapText="1"/>
    </xf>
    <xf numFmtId="0" fontId="38" fillId="0" borderId="3" xfId="0" applyFont="1" applyBorder="1" applyAlignment="1">
      <alignment vertical="top" wrapText="1"/>
    </xf>
    <xf numFmtId="0" fontId="37" fillId="0" borderId="21" xfId="0" applyFont="1" applyBorder="1" applyAlignment="1">
      <alignment vertical="top" wrapText="1"/>
    </xf>
    <xf numFmtId="0" fontId="37" fillId="0" borderId="13" xfId="0" applyFont="1" applyBorder="1" applyAlignment="1">
      <alignment vertical="top" wrapText="1"/>
    </xf>
    <xf numFmtId="0" fontId="37" fillId="0" borderId="11" xfId="0" applyFont="1" applyBorder="1" applyAlignment="1">
      <alignment horizontal="right" vertical="top" wrapText="1"/>
    </xf>
    <xf numFmtId="0" fontId="37" fillId="0" borderId="3" xfId="0" applyFont="1" applyBorder="1" applyAlignment="1">
      <alignment vertical="top" wrapText="1"/>
    </xf>
    <xf numFmtId="0" fontId="37" fillId="0" borderId="7" xfId="0" applyFont="1" applyBorder="1" applyAlignment="1">
      <alignment vertical="top" wrapText="1"/>
    </xf>
    <xf numFmtId="0" fontId="7" fillId="0" borderId="0" xfId="0" applyFont="1" applyBorder="1" applyAlignment="1">
      <alignment horizontal="left" vertical="top" wrapText="1"/>
    </xf>
    <xf numFmtId="0" fontId="37" fillId="0" borderId="11" xfId="0" applyFont="1" applyBorder="1" applyAlignment="1">
      <alignment vertical="top"/>
    </xf>
    <xf numFmtId="0" fontId="37" fillId="0" borderId="11" xfId="0" applyFont="1" applyBorder="1" applyAlignment="1">
      <alignment vertical="top" wrapText="1"/>
    </xf>
    <xf numFmtId="0" fontId="37" fillId="0" borderId="1" xfId="0" applyFont="1" applyBorder="1" applyAlignment="1">
      <alignment horizontal="right"/>
    </xf>
    <xf numFmtId="0" fontId="37" fillId="0" borderId="3" xfId="0" applyFont="1" applyBorder="1"/>
    <xf numFmtId="0" fontId="37" fillId="0" borderId="0" xfId="0" applyFont="1" applyFill="1"/>
    <xf numFmtId="0" fontId="37" fillId="0" borderId="21" xfId="0" applyFont="1" applyFill="1" applyBorder="1" applyAlignment="1">
      <alignment vertical="top"/>
    </xf>
    <xf numFmtId="0" fontId="37" fillId="0" borderId="3" xfId="0" applyFont="1" applyFill="1" applyBorder="1" applyAlignment="1">
      <alignment vertical="top"/>
    </xf>
    <xf numFmtId="0" fontId="37" fillId="0" borderId="11" xfId="0" applyFont="1" applyFill="1" applyBorder="1" applyAlignment="1">
      <alignment vertical="top"/>
    </xf>
    <xf numFmtId="0" fontId="37" fillId="0" borderId="0" xfId="0" applyFont="1" applyFill="1" applyBorder="1"/>
    <xf numFmtId="0" fontId="37" fillId="0" borderId="0" xfId="0" applyFont="1" applyBorder="1" applyAlignment="1">
      <alignment wrapText="1"/>
    </xf>
    <xf numFmtId="0" fontId="37" fillId="0" borderId="1" xfId="0" applyFont="1" applyFill="1" applyBorder="1" applyAlignment="1">
      <alignment vertical="top"/>
    </xf>
    <xf numFmtId="0" fontId="37" fillId="0" borderId="7" xfId="0" applyFont="1" applyFill="1" applyBorder="1" applyAlignment="1">
      <alignment vertical="top"/>
    </xf>
    <xf numFmtId="0" fontId="11" fillId="8" borderId="0" xfId="0" applyFont="1" applyFill="1" applyBorder="1" applyProtection="1">
      <protection locked="0"/>
    </xf>
    <xf numFmtId="3" fontId="7" fillId="0" borderId="0" xfId="0" applyNumberFormat="1" applyFont="1" applyBorder="1"/>
    <xf numFmtId="165" fontId="7" fillId="0" borderId="0" xfId="0" applyNumberFormat="1" applyFont="1" applyAlignment="1">
      <alignment horizontal="right" vertical="center"/>
    </xf>
    <xf numFmtId="165" fontId="7" fillId="0" borderId="14" xfId="0" applyNumberFormat="1" applyFont="1" applyBorder="1" applyAlignment="1">
      <alignment horizontal="right" vertical="center"/>
    </xf>
    <xf numFmtId="165" fontId="7" fillId="0" borderId="0" xfId="0" applyNumberFormat="1" applyFont="1" applyBorder="1" applyAlignment="1">
      <alignment horizontal="right"/>
    </xf>
    <xf numFmtId="0" fontId="9" fillId="0" borderId="0" xfId="0" applyFont="1" applyBorder="1"/>
    <xf numFmtId="164" fontId="7" fillId="3" borderId="0" xfId="0" applyNumberFormat="1" applyFont="1" applyFill="1" applyBorder="1" applyProtection="1">
      <protection locked="0" hidden="1"/>
    </xf>
    <xf numFmtId="0" fontId="10" fillId="0" borderId="13" xfId="0" applyFont="1" applyBorder="1" applyAlignment="1">
      <alignment wrapText="1"/>
    </xf>
    <xf numFmtId="0" fontId="7" fillId="0" borderId="0" xfId="0" applyFont="1" applyBorder="1" applyAlignment="1"/>
    <xf numFmtId="3" fontId="7" fillId="0" borderId="30" xfId="0" applyNumberFormat="1" applyFont="1" applyBorder="1" applyAlignment="1">
      <alignment horizontal="right" vertical="top"/>
    </xf>
    <xf numFmtId="3" fontId="7" fillId="0" borderId="48" xfId="0" applyNumberFormat="1" applyFont="1" applyBorder="1" applyAlignment="1">
      <alignment horizontal="right"/>
    </xf>
    <xf numFmtId="164" fontId="20" fillId="3" borderId="0" xfId="13" applyNumberFormat="1" applyFont="1" applyFill="1" applyProtection="1">
      <protection hidden="1"/>
    </xf>
    <xf numFmtId="164" fontId="39" fillId="3" borderId="0" xfId="13" applyNumberFormat="1" applyFont="1" applyFill="1" applyAlignment="1" applyProtection="1">
      <alignment horizontal="right"/>
      <protection hidden="1"/>
    </xf>
    <xf numFmtId="49" fontId="39" fillId="3" borderId="0" xfId="13" applyNumberFormat="1" applyFont="1" applyFill="1" applyProtection="1">
      <protection hidden="1"/>
    </xf>
    <xf numFmtId="164" fontId="39" fillId="3" borderId="0" xfId="13" applyNumberFormat="1" applyFont="1" applyFill="1" applyProtection="1">
      <protection hidden="1"/>
    </xf>
    <xf numFmtId="164" fontId="21" fillId="3" borderId="0" xfId="13" applyNumberFormat="1" applyFont="1" applyFill="1" applyProtection="1">
      <protection hidden="1"/>
    </xf>
    <xf numFmtId="164" fontId="18" fillId="3" borderId="0" xfId="13" applyNumberFormat="1" applyFont="1" applyFill="1" applyProtection="1">
      <protection hidden="1"/>
    </xf>
    <xf numFmtId="49" fontId="15" fillId="2" borderId="0" xfId="13" applyNumberFormat="1" applyFont="1" applyFill="1" applyAlignment="1" applyProtection="1">
      <alignment horizontal="right"/>
      <protection locked="0" hidden="1"/>
    </xf>
    <xf numFmtId="49" fontId="39" fillId="3" borderId="0" xfId="13" applyNumberFormat="1" applyFont="1" applyFill="1" applyAlignment="1" applyProtection="1">
      <protection hidden="1"/>
    </xf>
    <xf numFmtId="49" fontId="21" fillId="3" borderId="0" xfId="13" applyNumberFormat="1" applyFont="1" applyFill="1" applyAlignment="1" applyProtection="1">
      <alignment horizontal="left"/>
      <protection hidden="1"/>
    </xf>
    <xf numFmtId="164" fontId="15" fillId="2" borderId="0" xfId="13" applyNumberFormat="1" applyFont="1" applyFill="1" applyAlignment="1" applyProtection="1">
      <alignment horizontal="right"/>
      <protection locked="0" hidden="1"/>
    </xf>
    <xf numFmtId="164" fontId="18" fillId="10" borderId="0" xfId="13" applyNumberFormat="1" applyFont="1" applyFill="1" applyProtection="1">
      <protection locked="0" hidden="1"/>
    </xf>
    <xf numFmtId="164" fontId="20" fillId="10" borderId="0" xfId="13" applyNumberFormat="1" applyFont="1" applyFill="1" applyProtection="1">
      <protection locked="0" hidden="1"/>
    </xf>
    <xf numFmtId="164" fontId="20" fillId="10" borderId="0" xfId="13" applyNumberFormat="1" applyFont="1" applyFill="1" applyBorder="1" applyProtection="1">
      <protection locked="0" hidden="1"/>
    </xf>
    <xf numFmtId="164" fontId="22" fillId="5" borderId="0" xfId="13" applyNumberFormat="1" applyFont="1" applyFill="1" applyBorder="1" applyAlignment="1" applyProtection="1">
      <alignment vertical="top" wrapText="1"/>
      <protection locked="0" hidden="1"/>
    </xf>
    <xf numFmtId="164" fontId="19" fillId="5" borderId="0" xfId="13" applyNumberFormat="1" applyFont="1" applyFill="1" applyBorder="1" applyAlignment="1" applyProtection="1">
      <alignment horizontal="center" vertical="center" wrapText="1"/>
      <protection locked="0" hidden="1"/>
    </xf>
    <xf numFmtId="164" fontId="19" fillId="5" borderId="0" xfId="13" applyNumberFormat="1" applyFont="1" applyFill="1" applyBorder="1" applyAlignment="1" applyProtection="1">
      <alignment horizontal="center" vertical="center"/>
      <protection locked="0" hidden="1"/>
    </xf>
    <xf numFmtId="164" fontId="19" fillId="5" borderId="0" xfId="13" applyNumberFormat="1" applyFont="1" applyFill="1" applyBorder="1" applyAlignment="1" applyProtection="1">
      <alignment vertical="top" wrapText="1"/>
      <protection locked="0" hidden="1"/>
    </xf>
    <xf numFmtId="164" fontId="22" fillId="5" borderId="0" xfId="13" applyNumberFormat="1" applyFont="1" applyFill="1" applyBorder="1" applyAlignment="1" applyProtection="1">
      <alignment vertical="center" wrapText="1"/>
      <protection locked="0" hidden="1"/>
    </xf>
    <xf numFmtId="164" fontId="19" fillId="5" borderId="0" xfId="13" applyNumberFormat="1" applyFont="1" applyFill="1" applyBorder="1" applyAlignment="1" applyProtection="1">
      <alignment horizontal="center" vertical="top" wrapText="1"/>
      <protection locked="0" hidden="1"/>
    </xf>
    <xf numFmtId="49" fontId="21" fillId="3" borderId="0" xfId="13" applyNumberFormat="1" applyFont="1" applyFill="1" applyProtection="1">
      <protection hidden="1"/>
    </xf>
    <xf numFmtId="164" fontId="19" fillId="6" borderId="0" xfId="13" applyNumberFormat="1" applyFont="1" applyFill="1" applyProtection="1">
      <protection locked="0" hidden="1"/>
    </xf>
    <xf numFmtId="164" fontId="20" fillId="6" borderId="0" xfId="13" applyNumberFormat="1" applyFont="1" applyFill="1" applyProtection="1">
      <protection locked="0" hidden="1"/>
    </xf>
    <xf numFmtId="164" fontId="20" fillId="6" borderId="0" xfId="13" applyNumberFormat="1" applyFont="1" applyFill="1" applyAlignment="1" applyProtection="1">
      <alignment horizontal="right"/>
      <protection locked="0" hidden="1"/>
    </xf>
    <xf numFmtId="2" fontId="21" fillId="3" borderId="0" xfId="13" applyNumberFormat="1" applyFont="1" applyFill="1" applyAlignment="1" applyProtection="1">
      <alignment horizontal="left"/>
      <protection hidden="1"/>
    </xf>
    <xf numFmtId="164" fontId="19" fillId="7" borderId="0" xfId="13" applyNumberFormat="1" applyFont="1" applyFill="1" applyProtection="1">
      <protection locked="0" hidden="1"/>
    </xf>
    <xf numFmtId="164" fontId="20" fillId="7" borderId="0" xfId="13" applyNumberFormat="1" applyFont="1" applyFill="1" applyProtection="1">
      <protection locked="0" hidden="1"/>
    </xf>
    <xf numFmtId="164" fontId="20" fillId="7" borderId="0" xfId="13" applyNumberFormat="1" applyFont="1" applyFill="1" applyAlignment="1" applyProtection="1">
      <alignment horizontal="right"/>
      <protection locked="0" hidden="1"/>
    </xf>
    <xf numFmtId="164" fontId="19" fillId="4" borderId="0" xfId="13" applyNumberFormat="1" applyFont="1" applyFill="1" applyProtection="1">
      <protection locked="0" hidden="1"/>
    </xf>
    <xf numFmtId="164" fontId="20" fillId="4" borderId="0" xfId="13" applyNumberFormat="1" applyFont="1" applyFill="1" applyProtection="1">
      <protection locked="0" hidden="1"/>
    </xf>
    <xf numFmtId="164" fontId="20" fillId="4" borderId="0" xfId="13" applyNumberFormat="1" applyFont="1" applyFill="1" applyAlignment="1" applyProtection="1">
      <alignment horizontal="right"/>
      <protection locked="0" hidden="1"/>
    </xf>
    <xf numFmtId="164" fontId="20" fillId="3" borderId="0" xfId="13" applyNumberFormat="1" applyFont="1" applyFill="1" applyProtection="1">
      <protection locked="0" hidden="1"/>
    </xf>
    <xf numFmtId="164" fontId="34" fillId="3" borderId="0" xfId="13" applyNumberFormat="1" applyFont="1" applyFill="1" applyProtection="1">
      <protection locked="0" hidden="1"/>
    </xf>
    <xf numFmtId="164" fontId="19" fillId="3" borderId="0" xfId="13" applyNumberFormat="1" applyFont="1" applyFill="1" applyProtection="1">
      <protection locked="0" hidden="1"/>
    </xf>
    <xf numFmtId="164" fontId="19" fillId="3" borderId="0" xfId="13" applyNumberFormat="1" applyFont="1" applyFill="1" applyProtection="1">
      <protection hidden="1"/>
    </xf>
    <xf numFmtId="164" fontId="23" fillId="3" borderId="0" xfId="13" applyNumberFormat="1" applyFont="1" applyFill="1" applyProtection="1">
      <protection hidden="1"/>
    </xf>
    <xf numFmtId="164" fontId="33" fillId="3" borderId="0" xfId="13" applyNumberFormat="1" applyFont="1" applyFill="1" applyProtection="1">
      <protection locked="0" hidden="1"/>
    </xf>
    <xf numFmtId="164" fontId="33" fillId="3" borderId="0" xfId="13" applyNumberFormat="1" applyFont="1" applyFill="1" applyAlignment="1" applyProtection="1">
      <alignment horizontal="left"/>
      <protection locked="0" hidden="1"/>
    </xf>
    <xf numFmtId="164" fontId="33" fillId="3" borderId="0" xfId="13" applyNumberFormat="1" applyFont="1" applyFill="1" applyProtection="1">
      <protection hidden="1"/>
    </xf>
    <xf numFmtId="0" fontId="10" fillId="0" borderId="3" xfId="0" applyFont="1" applyBorder="1" applyAlignment="1">
      <alignment horizontal="left" wrapText="1"/>
    </xf>
    <xf numFmtId="1" fontId="7" fillId="0" borderId="0" xfId="0" applyNumberFormat="1" applyFont="1" applyBorder="1" applyAlignment="1">
      <alignment horizontal="center" vertical="top"/>
    </xf>
    <xf numFmtId="1" fontId="7" fillId="0" borderId="0" xfId="0" applyNumberFormat="1" applyFont="1" applyBorder="1" applyAlignment="1">
      <alignment horizontal="center" vertical="top" wrapText="1"/>
    </xf>
    <xf numFmtId="0" fontId="7" fillId="0" borderId="15" xfId="0" applyFont="1" applyBorder="1"/>
    <xf numFmtId="164" fontId="7" fillId="0" borderId="15" xfId="0" applyNumberFormat="1" applyFont="1" applyBorder="1"/>
    <xf numFmtId="164" fontId="7" fillId="0" borderId="6" xfId="0" applyNumberFormat="1" applyFont="1" applyBorder="1"/>
    <xf numFmtId="0" fontId="7" fillId="0" borderId="48" xfId="0" applyFont="1" applyBorder="1"/>
    <xf numFmtId="164" fontId="7" fillId="0" borderId="48" xfId="0" applyNumberFormat="1" applyFont="1" applyBorder="1"/>
    <xf numFmtId="164" fontId="7" fillId="0" borderId="31" xfId="0" applyNumberFormat="1" applyFont="1" applyBorder="1"/>
    <xf numFmtId="0" fontId="7" fillId="0" borderId="31" xfId="0" applyFont="1" applyBorder="1"/>
    <xf numFmtId="166" fontId="7" fillId="0" borderId="42" xfId="5" applyNumberFormat="1" applyFont="1" applyBorder="1" applyAlignment="1">
      <alignment horizontal="right" vertical="center" wrapText="1"/>
    </xf>
    <xf numFmtId="0" fontId="7" fillId="0" borderId="49" xfId="0" applyFont="1" applyBorder="1"/>
    <xf numFmtId="0" fontId="7" fillId="0" borderId="50" xfId="0" applyFont="1" applyBorder="1"/>
    <xf numFmtId="0" fontId="7" fillId="0" borderId="31" xfId="0" applyFont="1" applyFill="1" applyBorder="1"/>
    <xf numFmtId="1" fontId="7" fillId="0" borderId="13" xfId="0" applyNumberFormat="1" applyFont="1" applyBorder="1" applyAlignment="1">
      <alignment horizontal="center" vertical="top"/>
    </xf>
    <xf numFmtId="3" fontId="7" fillId="0" borderId="51" xfId="0" applyNumberFormat="1" applyFont="1" applyBorder="1" applyAlignment="1">
      <alignment horizontal="right" vertical="top" wrapText="1"/>
    </xf>
    <xf numFmtId="3" fontId="7" fillId="0" borderId="30" xfId="0" applyNumberFormat="1" applyFont="1" applyBorder="1" applyAlignment="1">
      <alignment horizontal="right" vertical="top" wrapText="1"/>
    </xf>
    <xf numFmtId="3" fontId="7" fillId="0" borderId="31" xfId="0" applyNumberFormat="1" applyFont="1" applyBorder="1" applyAlignment="1">
      <alignment horizontal="right" vertical="top" wrapText="1"/>
    </xf>
    <xf numFmtId="1" fontId="7" fillId="0" borderId="13" xfId="0" applyNumberFormat="1" applyFont="1" applyBorder="1" applyAlignment="1">
      <alignment horizontal="center" vertical="top" wrapText="1"/>
    </xf>
    <xf numFmtId="0" fontId="10" fillId="0" borderId="15" xfId="0" applyFont="1" applyFill="1" applyBorder="1" applyAlignment="1">
      <alignment wrapText="1"/>
    </xf>
    <xf numFmtId="3" fontId="7" fillId="0" borderId="0" xfId="0" applyNumberFormat="1" applyFont="1" applyFill="1" applyBorder="1" applyAlignment="1">
      <alignment horizontal="right" wrapText="1"/>
    </xf>
    <xf numFmtId="3" fontId="7" fillId="0" borderId="15" xfId="0" applyNumberFormat="1" applyFont="1" applyFill="1" applyBorder="1" applyAlignment="1">
      <alignment horizontal="right" wrapText="1"/>
    </xf>
    <xf numFmtId="164" fontId="7" fillId="0" borderId="15" xfId="0" applyNumberFormat="1" applyFont="1" applyFill="1" applyBorder="1" applyAlignment="1">
      <alignment horizontal="right" wrapText="1"/>
    </xf>
    <xf numFmtId="164" fontId="7" fillId="0" borderId="0" xfId="0" applyNumberFormat="1" applyFont="1" applyFill="1" applyBorder="1" applyAlignment="1">
      <alignment horizontal="right" wrapText="1"/>
    </xf>
    <xf numFmtId="164" fontId="7" fillId="0" borderId="6" xfId="0" applyNumberFormat="1" applyFont="1" applyFill="1" applyBorder="1" applyAlignment="1">
      <alignment horizontal="right" wrapText="1"/>
    </xf>
    <xf numFmtId="1" fontId="7" fillId="0" borderId="0" xfId="0" applyNumberFormat="1" applyFont="1" applyFill="1" applyBorder="1" applyAlignment="1">
      <alignment horizontal="center" wrapText="1"/>
    </xf>
    <xf numFmtId="0" fontId="13" fillId="8" borderId="0" xfId="6" applyFill="1" applyBorder="1" applyAlignment="1" applyProtection="1">
      <protection hidden="1"/>
    </xf>
    <xf numFmtId="0" fontId="13" fillId="8" borderId="0" xfId="6" applyFill="1" applyBorder="1" applyAlignment="1" applyProtection="1">
      <alignment horizontal="center"/>
      <protection hidden="1"/>
    </xf>
    <xf numFmtId="0" fontId="16" fillId="9" borderId="0" xfId="0" applyFont="1" applyFill="1" applyAlignment="1" applyProtection="1">
      <alignment wrapText="1"/>
      <protection hidden="1"/>
    </xf>
    <xf numFmtId="0" fontId="15" fillId="9" borderId="0" xfId="0" applyFont="1" applyFill="1" applyAlignment="1" applyProtection="1">
      <alignment wrapText="1"/>
      <protection hidden="1"/>
    </xf>
    <xf numFmtId="0" fontId="10" fillId="0" borderId="0" xfId="0" applyNumberFormat="1" applyFont="1" applyAlignment="1">
      <alignment wrapText="1"/>
    </xf>
    <xf numFmtId="0" fontId="7" fillId="0" borderId="0" xfId="0" applyFont="1" applyAlignment="1">
      <alignment wrapText="1"/>
    </xf>
    <xf numFmtId="164" fontId="7" fillId="0" borderId="14" xfId="1" applyNumberFormat="1" applyFont="1" applyBorder="1" applyAlignment="1">
      <alignment horizontal="right"/>
    </xf>
    <xf numFmtId="164" fontId="7" fillId="0" borderId="0" xfId="1" applyNumberFormat="1" applyFont="1" applyBorder="1"/>
    <xf numFmtId="164" fontId="7" fillId="0" borderId="6" xfId="1" applyNumberFormat="1" applyFont="1" applyBorder="1"/>
    <xf numFmtId="164" fontId="7" fillId="0" borderId="6" xfId="1" applyNumberFormat="1" applyFont="1" applyFill="1" applyBorder="1"/>
    <xf numFmtId="0" fontId="7" fillId="0" borderId="0" xfId="0" applyFont="1" applyFill="1" applyBorder="1" applyAlignment="1">
      <alignment horizontal="right"/>
    </xf>
  </cellXfs>
  <cellStyles count="26">
    <cellStyle name="Comma" xfId="5" builtinId="3"/>
    <cellStyle name="Comma 2" xfId="9"/>
    <cellStyle name="Comma 2 2" xfId="21"/>
    <cellStyle name="Comma 3" xfId="8"/>
    <cellStyle name="Comma 3 2" xfId="20"/>
    <cellStyle name="Comma 4" xfId="19"/>
    <cellStyle name="Currency 2" xfId="24"/>
    <cellStyle name="Hyperlink" xfId="6" builtinId="8"/>
    <cellStyle name="Hyperlink 2" xfId="7"/>
    <cellStyle name="Normal" xfId="0" builtinId="0"/>
    <cellStyle name="Normal 2" xfId="2"/>
    <cellStyle name="Normal 2 2" xfId="10"/>
    <cellStyle name="Normal 2 2 2" xfId="22"/>
    <cellStyle name="Normal 2 3" xfId="13"/>
    <cellStyle name="Normal 3" xfId="12"/>
    <cellStyle name="Normal 3 2" xfId="25"/>
    <cellStyle name="Normal 4" xfId="16"/>
    <cellStyle name="Normal 5" xfId="15"/>
    <cellStyle name="Percent" xfId="1" builtinId="5"/>
    <cellStyle name="Percent 2" xfId="4"/>
    <cellStyle name="Percent 2 2" xfId="11"/>
    <cellStyle name="Percent 2 2 2" xfId="23"/>
    <cellStyle name="Percent 2 3" xfId="14"/>
    <cellStyle name="Percent 3" xfId="3"/>
    <cellStyle name="Percent 3 2" xfId="18"/>
    <cellStyle name="Percent 4" xfId="17"/>
  </cellStyles>
  <dxfs count="3">
    <dxf>
      <numFmt numFmtId="3" formatCode="#,##0"/>
    </dxf>
    <dxf>
      <numFmt numFmtId="164" formatCode="0.0%"/>
    </dxf>
    <dxf>
      <numFmt numFmtId="165"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416983</xdr:colOff>
      <xdr:row>0</xdr:row>
      <xdr:rowOff>76199</xdr:rowOff>
    </xdr:from>
    <xdr:to>
      <xdr:col>11</xdr:col>
      <xdr:colOff>425449</xdr:colOff>
      <xdr:row>2</xdr:row>
      <xdr:rowOff>359390</xdr:rowOff>
    </xdr:to>
    <xdr:pic>
      <xdr:nvPicPr>
        <xdr:cNvPr id="3" name="Picture 2" descr="NISRA-acronym-bilingual-281.jpg"/>
        <xdr:cNvPicPr>
          <a:picLocks noChangeAspect="1"/>
        </xdr:cNvPicPr>
      </xdr:nvPicPr>
      <xdr:blipFill>
        <a:blip xmlns:r="http://schemas.openxmlformats.org/officeDocument/2006/relationships" r:embed="rId1" cstate="print"/>
        <a:stretch>
          <a:fillRect/>
        </a:stretch>
      </xdr:blipFill>
      <xdr:spPr>
        <a:xfrm>
          <a:off x="5592233" y="76199"/>
          <a:ext cx="1786466" cy="7276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133350</xdr:colOff>
          <xdr:row>4</xdr:row>
          <xdr:rowOff>152400</xdr:rowOff>
        </xdr:from>
        <xdr:to>
          <xdr:col>0</xdr:col>
          <xdr:colOff>1076325</xdr:colOff>
          <xdr:row>6</xdr:row>
          <xdr:rowOff>66675</xdr:rowOff>
        </xdr:to>
        <xdr:sp macro="" textlink="">
          <xdr:nvSpPr>
            <xdr:cNvPr id="74753" name="Button 1" hidden="1">
              <a:extLst>
                <a:ext uri="{63B3BB69-23CF-44E3-9099-C40C66FF867C}">
                  <a14:compatExt spid="_x0000_s747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200" b="1" i="0" u="none" strike="noStrike" baseline="0">
                  <a:solidFill>
                    <a:srgbClr val="000000"/>
                  </a:solidFill>
                  <a:latin typeface="Calibri"/>
                </a:rPr>
                <a:t>UPDATE FORMAT</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448155\AppData\Local\Microsoft\Windows\Temporary%20Internet%20Files\Content.Outlook\0XZX3CQN\LFS%20Historical%20key%20data%20series%20-%20JA14%20for%20we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Output"/>
      <sheetName val="Notes"/>
      <sheetName val="2.1a"/>
      <sheetName val="2.1b"/>
      <sheetName val="2.2"/>
      <sheetName val="2.3"/>
      <sheetName val="2.4a"/>
      <sheetName val="2.4b"/>
      <sheetName val="2.5"/>
      <sheetName val="2.6"/>
      <sheetName val="2.7"/>
      <sheetName val="2.8"/>
      <sheetName val="2.9"/>
      <sheetName val="2.10"/>
    </sheetNames>
    <sheetDataSet>
      <sheetData sheetId="0">
        <row r="10">
          <cell r="A10" t="str">
            <v>2.1a</v>
          </cell>
          <cell r="B10" t="str">
            <v>Northern Ireland Labour Market Structure: Seasonally Adjusted</v>
          </cell>
        </row>
        <row r="11">
          <cell r="A11" t="str">
            <v>2.1b</v>
          </cell>
          <cell r="B11" t="str">
            <v>Northern Ireland Labour Market Structure: Not Seasonally Adjusted</v>
          </cell>
        </row>
        <row r="12">
          <cell r="A12">
            <v>2.2000000000000002</v>
          </cell>
          <cell r="B12" t="str">
            <v>Economic Activity by Age</v>
          </cell>
        </row>
        <row r="13">
          <cell r="A13">
            <v>2.2999999999999998</v>
          </cell>
          <cell r="B13" t="str">
            <v>Economic Activity By Age Rates</v>
          </cell>
        </row>
        <row r="14">
          <cell r="A14" t="str">
            <v>2.4a</v>
          </cell>
          <cell r="B14" t="str">
            <v>Economically inactive who want work: Reasons (16+)</v>
          </cell>
        </row>
        <row r="15">
          <cell r="A15" t="str">
            <v>2.4b</v>
          </cell>
          <cell r="B15" t="str">
            <v>Economically inactive who do not want work: Reasons (16-64)</v>
          </cell>
        </row>
        <row r="16">
          <cell r="A16">
            <v>2.5</v>
          </cell>
          <cell r="B16" t="str">
            <v>Economic inactivity by age</v>
          </cell>
        </row>
        <row r="17">
          <cell r="A17">
            <v>2.6</v>
          </cell>
          <cell r="B17" t="str">
            <v>Employment by category</v>
          </cell>
        </row>
        <row r="18">
          <cell r="A18">
            <v>2.7</v>
          </cell>
          <cell r="B18" t="str">
            <v>Actual weekly hours of work</v>
          </cell>
        </row>
        <row r="19">
          <cell r="A19">
            <v>2.8</v>
          </cell>
          <cell r="B19" t="str">
            <v>Employment by age</v>
          </cell>
        </row>
        <row r="20">
          <cell r="A20">
            <v>2.9</v>
          </cell>
          <cell r="B20" t="str">
            <v>Unemployment by age (Totals Only)</v>
          </cell>
        </row>
        <row r="21">
          <cell r="A21" t="str">
            <v>2.10</v>
          </cell>
          <cell r="B21" t="str">
            <v>Unemployment by duration (Totals Only)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rian.grogan@nisra.gov.uk" TargetMode="External"/><Relationship Id="rId2" Type="http://schemas.openxmlformats.org/officeDocument/2006/relationships/hyperlink" Target="https://www.economy-ni.gov.uk/articles/labour-force-survey" TargetMode="External"/><Relationship Id="rId1" Type="http://schemas.openxmlformats.org/officeDocument/2006/relationships/hyperlink" Target="http://www.detini.gov.uk/deti-stats-index/labour_market_statistics/labour_force_survey.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T35"/>
  <sheetViews>
    <sheetView zoomScale="90" zoomScaleNormal="90" workbookViewId="0">
      <selection activeCell="B33" sqref="B33"/>
    </sheetView>
  </sheetViews>
  <sheetFormatPr defaultColWidth="8.85546875" defaultRowHeight="21"/>
  <cols>
    <col min="1" max="1" width="14.140625" style="251" customWidth="1"/>
    <col min="2" max="2" width="10.140625" style="251" customWidth="1"/>
    <col min="3" max="17" width="8.85546875" style="251"/>
    <col min="18" max="18" width="28.140625" style="251" customWidth="1"/>
    <col min="19" max="16384" width="8.85546875" style="251"/>
  </cols>
  <sheetData>
    <row r="1" spans="1:20" ht="8.4499999999999993" customHeight="1"/>
    <row r="2" spans="1:20" ht="27.6" customHeight="1">
      <c r="A2" s="252" t="s">
        <v>398</v>
      </c>
      <c r="K2" s="274"/>
      <c r="S2" s="253"/>
      <c r="T2" s="253"/>
    </row>
    <row r="3" spans="1:20" ht="32.450000000000003" customHeight="1">
      <c r="A3" s="250"/>
      <c r="K3" s="273"/>
      <c r="L3" s="253"/>
    </row>
    <row r="4" spans="1:20" ht="14.25" customHeight="1">
      <c r="A4" s="256" t="s">
        <v>499</v>
      </c>
    </row>
    <row r="5" spans="1:20" ht="14.25" customHeight="1">
      <c r="A5" s="481" t="s">
        <v>493</v>
      </c>
      <c r="B5" s="481"/>
      <c r="C5" s="256"/>
      <c r="D5" s="256"/>
      <c r="E5" s="256"/>
    </row>
    <row r="6" spans="1:20" ht="14.25" customHeight="1">
      <c r="A6" s="256" t="s">
        <v>439</v>
      </c>
    </row>
    <row r="7" spans="1:20" ht="14.25" customHeight="1">
      <c r="A7" s="256" t="s">
        <v>408</v>
      </c>
    </row>
    <row r="8" spans="1:20" ht="13.15" customHeight="1" thickBot="1">
      <c r="A8" s="269"/>
      <c r="B8" s="269"/>
      <c r="C8" s="269"/>
    </row>
    <row r="9" spans="1:20" ht="14.45" customHeight="1" thickBot="1">
      <c r="A9" s="257" t="s">
        <v>392</v>
      </c>
      <c r="B9" s="258" t="s">
        <v>393</v>
      </c>
      <c r="C9" s="259"/>
      <c r="D9" s="259"/>
      <c r="E9" s="259"/>
      <c r="F9" s="259"/>
      <c r="G9" s="259"/>
      <c r="H9" s="259"/>
      <c r="I9" s="259"/>
      <c r="J9" s="259"/>
      <c r="K9" s="270"/>
    </row>
    <row r="10" spans="1:20" ht="14.45" customHeight="1">
      <c r="A10" s="260" t="s">
        <v>338</v>
      </c>
      <c r="B10" s="261" t="s">
        <v>399</v>
      </c>
      <c r="C10" s="256"/>
      <c r="D10" s="256"/>
      <c r="E10" s="256"/>
      <c r="F10" s="256"/>
      <c r="G10" s="256"/>
      <c r="H10" s="256"/>
      <c r="I10" s="256"/>
      <c r="J10" s="256"/>
      <c r="K10" s="271"/>
    </row>
    <row r="11" spans="1:20" ht="14.45" customHeight="1">
      <c r="A11" s="260" t="s">
        <v>339</v>
      </c>
      <c r="B11" s="262" t="s">
        <v>400</v>
      </c>
      <c r="C11" s="256"/>
      <c r="D11" s="256"/>
      <c r="E11" s="256"/>
      <c r="F11" s="256"/>
      <c r="G11" s="256"/>
      <c r="H11" s="256"/>
      <c r="I11" s="256"/>
      <c r="J11" s="256"/>
      <c r="K11" s="271"/>
    </row>
    <row r="12" spans="1:20" ht="14.45" customHeight="1">
      <c r="A12" s="260">
        <v>2.2000000000000002</v>
      </c>
      <c r="B12" s="262" t="s">
        <v>401</v>
      </c>
      <c r="C12" s="256"/>
      <c r="D12" s="256"/>
      <c r="E12" s="256"/>
      <c r="F12" s="256"/>
      <c r="G12" s="256"/>
      <c r="H12" s="256"/>
      <c r="I12" s="256"/>
      <c r="J12" s="256"/>
      <c r="K12" s="271"/>
    </row>
    <row r="13" spans="1:20" ht="14.45" customHeight="1">
      <c r="A13" s="260">
        <v>2.2999999999999998</v>
      </c>
      <c r="B13" s="262" t="s">
        <v>437</v>
      </c>
      <c r="C13" s="256"/>
      <c r="D13" s="256"/>
      <c r="E13" s="256"/>
      <c r="F13" s="256"/>
      <c r="G13" s="256"/>
      <c r="H13" s="256"/>
      <c r="I13" s="256"/>
      <c r="J13" s="256"/>
      <c r="K13" s="271"/>
    </row>
    <row r="14" spans="1:20" ht="14.45" customHeight="1">
      <c r="A14" s="263" t="s">
        <v>340</v>
      </c>
      <c r="B14" s="264" t="s">
        <v>406</v>
      </c>
      <c r="C14" s="256"/>
      <c r="D14" s="256"/>
      <c r="E14" s="256"/>
      <c r="F14" s="256"/>
      <c r="G14" s="256"/>
      <c r="H14" s="256"/>
      <c r="I14" s="256"/>
      <c r="J14" s="256"/>
      <c r="K14" s="271"/>
    </row>
    <row r="15" spans="1:20" ht="14.45" customHeight="1">
      <c r="A15" s="260" t="s">
        <v>341</v>
      </c>
      <c r="B15" s="264" t="s">
        <v>407</v>
      </c>
      <c r="C15" s="256"/>
      <c r="D15" s="256"/>
      <c r="E15" s="256"/>
      <c r="F15" s="256"/>
      <c r="G15" s="256"/>
      <c r="H15" s="256"/>
      <c r="I15" s="256"/>
      <c r="J15" s="256"/>
      <c r="K15" s="271"/>
    </row>
    <row r="16" spans="1:20" ht="14.45" customHeight="1">
      <c r="A16" s="260">
        <v>2.5</v>
      </c>
      <c r="B16" s="265" t="s">
        <v>402</v>
      </c>
      <c r="C16" s="256"/>
      <c r="D16" s="256"/>
      <c r="E16" s="256"/>
      <c r="F16" s="256"/>
      <c r="G16" s="256"/>
      <c r="H16" s="256"/>
      <c r="I16" s="256"/>
      <c r="J16" s="256"/>
      <c r="K16" s="271"/>
    </row>
    <row r="17" spans="1:11" ht="14.45" customHeight="1">
      <c r="A17" s="260">
        <v>2.6</v>
      </c>
      <c r="B17" s="264" t="s">
        <v>403</v>
      </c>
      <c r="C17" s="256"/>
      <c r="D17" s="256"/>
      <c r="E17" s="256"/>
      <c r="F17" s="256"/>
      <c r="G17" s="256"/>
      <c r="H17" s="256"/>
      <c r="I17" s="256"/>
      <c r="J17" s="256"/>
      <c r="K17" s="271"/>
    </row>
    <row r="18" spans="1:11" ht="14.45" customHeight="1">
      <c r="A18" s="260">
        <v>2.7</v>
      </c>
      <c r="B18" s="265" t="s">
        <v>404</v>
      </c>
      <c r="C18" s="256"/>
      <c r="D18" s="256"/>
      <c r="E18" s="256"/>
      <c r="F18" s="256"/>
      <c r="G18" s="256"/>
      <c r="H18" s="256"/>
      <c r="I18" s="256"/>
      <c r="J18" s="256"/>
      <c r="K18" s="271"/>
    </row>
    <row r="19" spans="1:11" ht="14.45" customHeight="1">
      <c r="A19" s="260">
        <v>2.8</v>
      </c>
      <c r="B19" s="265" t="s">
        <v>405</v>
      </c>
      <c r="C19" s="256"/>
      <c r="D19" s="256"/>
      <c r="E19" s="256"/>
      <c r="F19" s="256"/>
      <c r="G19" s="256"/>
      <c r="H19" s="256"/>
      <c r="I19" s="256"/>
      <c r="J19" s="256"/>
      <c r="K19" s="271"/>
    </row>
    <row r="20" spans="1:11" ht="14.45" customHeight="1">
      <c r="A20" s="260">
        <v>2.9</v>
      </c>
      <c r="B20" s="264" t="s">
        <v>435</v>
      </c>
      <c r="C20" s="256"/>
      <c r="D20" s="256"/>
      <c r="E20" s="256"/>
      <c r="F20" s="256"/>
      <c r="G20" s="256"/>
      <c r="H20" s="256"/>
      <c r="I20" s="256"/>
      <c r="J20" s="256"/>
      <c r="K20" s="271"/>
    </row>
    <row r="21" spans="1:11" ht="14.45" customHeight="1" thickBot="1">
      <c r="A21" s="266" t="s">
        <v>342</v>
      </c>
      <c r="B21" s="267" t="s">
        <v>436</v>
      </c>
      <c r="C21" s="268"/>
      <c r="D21" s="268"/>
      <c r="E21" s="268"/>
      <c r="F21" s="268"/>
      <c r="G21" s="268"/>
      <c r="H21" s="268"/>
      <c r="I21" s="268"/>
      <c r="J21" s="268"/>
      <c r="K21" s="272"/>
    </row>
    <row r="22" spans="1:11" ht="13.9" customHeight="1">
      <c r="A22" s="269"/>
      <c r="B22" s="269"/>
      <c r="C22" s="269"/>
    </row>
    <row r="23" spans="1:11" s="254" customFormat="1" ht="13.15" customHeight="1">
      <c r="A23" s="254" t="s">
        <v>438</v>
      </c>
    </row>
    <row r="24" spans="1:11" s="254" customFormat="1" ht="13.15" customHeight="1">
      <c r="A24" s="255" t="s">
        <v>446</v>
      </c>
    </row>
    <row r="25" spans="1:11" s="254" customFormat="1" ht="13.15" customHeight="1">
      <c r="A25" s="255" t="s">
        <v>502</v>
      </c>
    </row>
    <row r="26" spans="1:11" s="254" customFormat="1" ht="13.15" customHeight="1">
      <c r="A26" s="255" t="s">
        <v>503</v>
      </c>
    </row>
    <row r="27" spans="1:11" s="254" customFormat="1" ht="13.15" customHeight="1">
      <c r="A27" s="255" t="s">
        <v>504</v>
      </c>
    </row>
    <row r="28" spans="1:11" s="254" customFormat="1" ht="13.15" customHeight="1">
      <c r="A28" s="255" t="s">
        <v>488</v>
      </c>
    </row>
    <row r="29" spans="1:11" s="254" customFormat="1" ht="13.15" customHeight="1">
      <c r="A29" s="480" t="s">
        <v>505</v>
      </c>
    </row>
    <row r="35" spans="1:1">
      <c r="A35" s="405"/>
    </row>
  </sheetData>
  <sheetProtection selectLockedCells="1"/>
  <mergeCells count="1">
    <mergeCell ref="A5:B5"/>
  </mergeCells>
  <hyperlinks>
    <hyperlink ref="A5" r:id="rId1"/>
    <hyperlink ref="A5:B5" r:id="rId2" display="Labour Force Survey Tables"/>
    <hyperlink ref="A29" r:id="rId3"/>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AI483"/>
  <sheetViews>
    <sheetView showGridLines="0" topLeftCell="A264" zoomScale="60" zoomScaleNormal="60" workbookViewId="0">
      <selection activeCell="B287" sqref="B287"/>
    </sheetView>
  </sheetViews>
  <sheetFormatPr defaultColWidth="8.85546875" defaultRowHeight="18.75"/>
  <cols>
    <col min="1" max="1" width="21.42578125" style="25" customWidth="1"/>
    <col min="2" max="2" width="22.7109375" style="25" customWidth="1"/>
    <col min="3" max="9" width="15.5703125" style="25" customWidth="1"/>
    <col min="10" max="10" width="21.28515625" style="25" customWidth="1"/>
    <col min="11" max="11" width="15.28515625" style="3" customWidth="1"/>
    <col min="12" max="12" width="9.140625" style="3" customWidth="1"/>
    <col min="13" max="13" width="21.42578125" style="25" customWidth="1"/>
    <col min="14" max="14" width="22.7109375" style="25" customWidth="1"/>
    <col min="15" max="21" width="15.5703125" style="25" customWidth="1"/>
    <col min="22" max="23" width="14.28515625" style="25" customWidth="1"/>
    <col min="24" max="24" width="8.85546875" style="25"/>
    <col min="25" max="25" width="21.42578125" style="25" customWidth="1"/>
    <col min="26" max="26" width="22.7109375" style="25" customWidth="1"/>
    <col min="27" max="33" width="15.5703125" style="25" customWidth="1"/>
    <col min="34" max="16384" width="8.85546875" style="25"/>
  </cols>
  <sheetData>
    <row r="1" spans="1:35" ht="15" customHeight="1"/>
    <row r="2" spans="1:35" ht="15" customHeight="1"/>
    <row r="3" spans="1:35" ht="15" customHeight="1">
      <c r="A3" s="26" t="s">
        <v>34</v>
      </c>
      <c r="M3" s="26" t="s">
        <v>34</v>
      </c>
      <c r="Y3" s="26" t="s">
        <v>34</v>
      </c>
      <c r="AI3" s="3"/>
    </row>
    <row r="4" spans="1:35" ht="15" customHeight="1" thickBot="1">
      <c r="A4" s="232" t="s">
        <v>306</v>
      </c>
      <c r="B4" s="133"/>
      <c r="C4" s="133"/>
      <c r="D4" s="133"/>
      <c r="E4" s="133"/>
      <c r="F4" s="133"/>
      <c r="G4" s="133"/>
      <c r="H4" s="133"/>
      <c r="I4" s="175"/>
      <c r="M4" s="232" t="s">
        <v>307</v>
      </c>
      <c r="N4" s="133"/>
      <c r="O4" s="133"/>
      <c r="P4" s="133"/>
      <c r="Q4" s="133"/>
      <c r="R4" s="133"/>
      <c r="S4" s="133"/>
      <c r="T4" s="133"/>
      <c r="U4" s="175"/>
      <c r="V4" s="234"/>
      <c r="W4" s="234"/>
      <c r="Y4" s="232" t="s">
        <v>308</v>
      </c>
      <c r="Z4" s="133"/>
      <c r="AA4" s="133"/>
      <c r="AB4" s="133"/>
      <c r="AC4" s="133"/>
      <c r="AD4" s="133"/>
      <c r="AE4" s="133"/>
      <c r="AF4" s="133"/>
      <c r="AG4" s="175"/>
      <c r="AI4" s="3"/>
    </row>
    <row r="5" spans="1:35" ht="25.9" customHeight="1" thickTop="1">
      <c r="A5" s="377">
        <v>1</v>
      </c>
      <c r="B5" s="213"/>
      <c r="C5" s="208"/>
      <c r="D5" s="102"/>
      <c r="E5" s="102"/>
      <c r="F5" s="102"/>
      <c r="G5" s="102"/>
      <c r="H5" s="102"/>
      <c r="I5" s="103"/>
      <c r="L5" s="233"/>
      <c r="M5" s="377">
        <v>1</v>
      </c>
      <c r="N5" s="217"/>
      <c r="O5" s="277"/>
      <c r="P5" s="102"/>
      <c r="Q5" s="102"/>
      <c r="R5" s="102"/>
      <c r="S5" s="102"/>
      <c r="T5" s="102"/>
      <c r="U5" s="103"/>
      <c r="V5" s="210"/>
      <c r="W5" s="210"/>
      <c r="Y5" s="377">
        <v>1</v>
      </c>
      <c r="Z5" s="217"/>
      <c r="AA5" s="277"/>
      <c r="AB5" s="102"/>
      <c r="AC5" s="102"/>
      <c r="AD5" s="102"/>
      <c r="AE5" s="102"/>
      <c r="AF5" s="102"/>
      <c r="AG5" s="103"/>
      <c r="AI5" s="3"/>
    </row>
    <row r="6" spans="1:35" ht="21" customHeight="1">
      <c r="A6" s="386">
        <v>2</v>
      </c>
      <c r="B6" s="146" t="s">
        <v>42</v>
      </c>
      <c r="C6" s="63" t="s">
        <v>268</v>
      </c>
      <c r="D6" s="210" t="s">
        <v>14</v>
      </c>
      <c r="E6" s="210" t="s">
        <v>15</v>
      </c>
      <c r="F6" s="210" t="s">
        <v>16</v>
      </c>
      <c r="G6" s="210" t="s">
        <v>17</v>
      </c>
      <c r="H6" s="210" t="s">
        <v>269</v>
      </c>
      <c r="I6" s="211" t="s">
        <v>270</v>
      </c>
      <c r="M6" s="386">
        <v>2</v>
      </c>
      <c r="N6" s="281" t="s">
        <v>42</v>
      </c>
      <c r="O6" s="63" t="s">
        <v>268</v>
      </c>
      <c r="P6" s="282" t="s">
        <v>14</v>
      </c>
      <c r="Q6" s="282" t="s">
        <v>15</v>
      </c>
      <c r="R6" s="282" t="s">
        <v>16</v>
      </c>
      <c r="S6" s="282" t="s">
        <v>17</v>
      </c>
      <c r="T6" s="282" t="s">
        <v>269</v>
      </c>
      <c r="U6" s="283" t="s">
        <v>270</v>
      </c>
      <c r="V6" s="235"/>
      <c r="W6" s="235"/>
      <c r="Y6" s="386">
        <v>2</v>
      </c>
      <c r="Z6" s="281" t="s">
        <v>42</v>
      </c>
      <c r="AA6" s="63" t="s">
        <v>268</v>
      </c>
      <c r="AB6" s="282" t="s">
        <v>14</v>
      </c>
      <c r="AC6" s="282" t="s">
        <v>15</v>
      </c>
      <c r="AD6" s="282" t="s">
        <v>16</v>
      </c>
      <c r="AE6" s="282" t="s">
        <v>17</v>
      </c>
      <c r="AF6" s="282" t="s">
        <v>269</v>
      </c>
      <c r="AG6" s="283" t="s">
        <v>270</v>
      </c>
      <c r="AI6" s="3"/>
    </row>
    <row r="7" spans="1:35" ht="21" customHeight="1">
      <c r="A7" s="393">
        <v>3</v>
      </c>
      <c r="B7" s="65" t="s">
        <v>3</v>
      </c>
      <c r="C7" s="66" t="s">
        <v>4</v>
      </c>
      <c r="D7" s="66" t="s">
        <v>5</v>
      </c>
      <c r="E7" s="66" t="s">
        <v>6</v>
      </c>
      <c r="F7" s="66" t="s">
        <v>7</v>
      </c>
      <c r="G7" s="66" t="s">
        <v>8</v>
      </c>
      <c r="H7" s="66" t="s">
        <v>9</v>
      </c>
      <c r="I7" s="209" t="s">
        <v>10</v>
      </c>
      <c r="M7" s="393">
        <v>3</v>
      </c>
      <c r="N7" s="65" t="s">
        <v>3</v>
      </c>
      <c r="O7" s="278" t="s">
        <v>4</v>
      </c>
      <c r="P7" s="278" t="s">
        <v>5</v>
      </c>
      <c r="Q7" s="278" t="s">
        <v>6</v>
      </c>
      <c r="R7" s="278" t="s">
        <v>7</v>
      </c>
      <c r="S7" s="278" t="s">
        <v>8</v>
      </c>
      <c r="T7" s="278" t="s">
        <v>9</v>
      </c>
      <c r="U7" s="280" t="s">
        <v>10</v>
      </c>
      <c r="V7" s="210"/>
      <c r="W7" s="210"/>
      <c r="Y7" s="393">
        <v>3</v>
      </c>
      <c r="Z7" s="65" t="s">
        <v>3</v>
      </c>
      <c r="AA7" s="278" t="s">
        <v>4</v>
      </c>
      <c r="AB7" s="278" t="s">
        <v>5</v>
      </c>
      <c r="AC7" s="278" t="s">
        <v>6</v>
      </c>
      <c r="AD7" s="278" t="s">
        <v>7</v>
      </c>
      <c r="AE7" s="278" t="s">
        <v>8</v>
      </c>
      <c r="AF7" s="278" t="s">
        <v>9</v>
      </c>
      <c r="AG7" s="280" t="s">
        <v>10</v>
      </c>
      <c r="AI7" s="3"/>
    </row>
    <row r="8" spans="1:35" ht="21" customHeight="1">
      <c r="A8" s="56" t="s">
        <v>21</v>
      </c>
      <c r="B8" s="57"/>
      <c r="C8" s="58"/>
      <c r="D8" s="58"/>
      <c r="E8" s="58"/>
      <c r="F8" s="58"/>
      <c r="G8" s="58"/>
      <c r="H8" s="58"/>
      <c r="I8" s="59"/>
      <c r="M8" s="56" t="s">
        <v>22</v>
      </c>
      <c r="N8" s="57"/>
      <c r="O8" s="58"/>
      <c r="P8" s="58"/>
      <c r="Q8" s="58"/>
      <c r="R8" s="58"/>
      <c r="S8" s="58"/>
      <c r="T8" s="58"/>
      <c r="U8" s="59"/>
      <c r="V8" s="52"/>
      <c r="W8" s="52"/>
      <c r="Y8" s="56" t="s">
        <v>19</v>
      </c>
      <c r="Z8" s="57"/>
      <c r="AA8" s="58"/>
      <c r="AB8" s="58"/>
      <c r="AC8" s="58"/>
      <c r="AD8" s="58"/>
      <c r="AE8" s="58"/>
      <c r="AF8" s="58"/>
      <c r="AG8" s="59"/>
      <c r="AI8" s="3"/>
    </row>
    <row r="9" spans="1:35" ht="21" customHeight="1">
      <c r="A9" s="35" t="s">
        <v>47</v>
      </c>
      <c r="B9" s="224">
        <v>475000</v>
      </c>
      <c r="C9" s="199">
        <v>289000</v>
      </c>
      <c r="D9" s="199">
        <v>31000</v>
      </c>
      <c r="E9" s="199">
        <v>51000</v>
      </c>
      <c r="F9" s="199">
        <v>112000</v>
      </c>
      <c r="G9" s="199">
        <v>281000</v>
      </c>
      <c r="H9" s="199">
        <v>95000</v>
      </c>
      <c r="I9" s="226">
        <v>186000</v>
      </c>
      <c r="M9" s="35" t="s">
        <v>47</v>
      </c>
      <c r="N9" s="224">
        <v>160000</v>
      </c>
      <c r="O9" s="199">
        <v>88000</v>
      </c>
      <c r="P9" s="199">
        <v>15000</v>
      </c>
      <c r="Q9" s="199">
        <v>22000</v>
      </c>
      <c r="R9" s="199">
        <v>20000</v>
      </c>
      <c r="S9" s="199">
        <v>103000</v>
      </c>
      <c r="T9" s="199">
        <v>31000</v>
      </c>
      <c r="U9" s="226">
        <v>72000</v>
      </c>
      <c r="V9" s="199"/>
      <c r="W9" s="199"/>
      <c r="Y9" s="35" t="s">
        <v>47</v>
      </c>
      <c r="Z9" s="224">
        <v>315000</v>
      </c>
      <c r="AA9" s="199">
        <v>201000</v>
      </c>
      <c r="AB9" s="199">
        <v>16000</v>
      </c>
      <c r="AC9" s="199">
        <v>29000</v>
      </c>
      <c r="AD9" s="199">
        <v>92000</v>
      </c>
      <c r="AE9" s="199">
        <v>178000</v>
      </c>
      <c r="AF9" s="199">
        <v>64000</v>
      </c>
      <c r="AG9" s="226">
        <v>114000</v>
      </c>
      <c r="AI9" s="3"/>
    </row>
    <row r="10" spans="1:35" ht="21" customHeight="1">
      <c r="A10" s="35" t="s">
        <v>48</v>
      </c>
      <c r="B10" s="224">
        <v>497000</v>
      </c>
      <c r="C10" s="199">
        <v>308000</v>
      </c>
      <c r="D10" s="199">
        <v>33000</v>
      </c>
      <c r="E10" s="199">
        <v>55000</v>
      </c>
      <c r="F10" s="199">
        <v>120000</v>
      </c>
      <c r="G10" s="199">
        <v>289000</v>
      </c>
      <c r="H10" s="199">
        <v>100000</v>
      </c>
      <c r="I10" s="226">
        <v>189000</v>
      </c>
      <c r="M10" s="35" t="s">
        <v>48</v>
      </c>
      <c r="N10" s="224">
        <v>162000</v>
      </c>
      <c r="O10" s="199">
        <v>89000</v>
      </c>
      <c r="P10" s="199">
        <v>14000</v>
      </c>
      <c r="Q10" s="199">
        <v>21000</v>
      </c>
      <c r="R10" s="199">
        <v>21000</v>
      </c>
      <c r="S10" s="199">
        <v>106000</v>
      </c>
      <c r="T10" s="199">
        <v>33000</v>
      </c>
      <c r="U10" s="226">
        <v>73000</v>
      </c>
      <c r="V10" s="199"/>
      <c r="W10" s="199"/>
      <c r="Y10" s="35" t="s">
        <v>48</v>
      </c>
      <c r="Z10" s="224">
        <v>335000</v>
      </c>
      <c r="AA10" s="199">
        <v>219000</v>
      </c>
      <c r="AB10" s="199">
        <v>18000</v>
      </c>
      <c r="AC10" s="199">
        <v>34000</v>
      </c>
      <c r="AD10" s="199">
        <v>99000</v>
      </c>
      <c r="AE10" s="199">
        <v>183000</v>
      </c>
      <c r="AF10" s="199">
        <v>67000</v>
      </c>
      <c r="AG10" s="226">
        <v>115000</v>
      </c>
      <c r="AI10" s="3"/>
    </row>
    <row r="11" spans="1:35" ht="21" customHeight="1">
      <c r="A11" s="35" t="s">
        <v>49</v>
      </c>
      <c r="B11" s="224">
        <v>511000</v>
      </c>
      <c r="C11" s="199">
        <v>321000</v>
      </c>
      <c r="D11" s="199">
        <v>34000</v>
      </c>
      <c r="E11" s="199">
        <v>61000</v>
      </c>
      <c r="F11" s="199">
        <v>119000</v>
      </c>
      <c r="G11" s="199">
        <v>296000</v>
      </c>
      <c r="H11" s="199">
        <v>107000</v>
      </c>
      <c r="I11" s="226">
        <v>190000</v>
      </c>
      <c r="M11" s="35" t="s">
        <v>49</v>
      </c>
      <c r="N11" s="224">
        <v>174000</v>
      </c>
      <c r="O11" s="199">
        <v>101000</v>
      </c>
      <c r="P11" s="199">
        <v>17000</v>
      </c>
      <c r="Q11" s="199">
        <v>23000</v>
      </c>
      <c r="R11" s="199">
        <v>25000</v>
      </c>
      <c r="S11" s="199">
        <v>110000</v>
      </c>
      <c r="T11" s="199">
        <v>36000</v>
      </c>
      <c r="U11" s="226">
        <v>73000</v>
      </c>
      <c r="V11" s="199"/>
      <c r="W11" s="199"/>
      <c r="Y11" s="35" t="s">
        <v>49</v>
      </c>
      <c r="Z11" s="224">
        <v>336000</v>
      </c>
      <c r="AA11" s="199">
        <v>220000</v>
      </c>
      <c r="AB11" s="199">
        <v>18000</v>
      </c>
      <c r="AC11" s="199">
        <v>37000</v>
      </c>
      <c r="AD11" s="199">
        <v>94000</v>
      </c>
      <c r="AE11" s="199">
        <v>187000</v>
      </c>
      <c r="AF11" s="199">
        <v>71000</v>
      </c>
      <c r="AG11" s="226">
        <v>116000</v>
      </c>
      <c r="AI11" s="3"/>
    </row>
    <row r="12" spans="1:35" ht="21" customHeight="1">
      <c r="A12" s="35" t="s">
        <v>265</v>
      </c>
      <c r="B12" s="224" t="s">
        <v>46</v>
      </c>
      <c r="C12" s="199" t="s">
        <v>46</v>
      </c>
      <c r="D12" s="199" t="s">
        <v>46</v>
      </c>
      <c r="E12" s="199" t="s">
        <v>46</v>
      </c>
      <c r="F12" s="199" t="s">
        <v>46</v>
      </c>
      <c r="G12" s="199" t="s">
        <v>46</v>
      </c>
      <c r="H12" s="199" t="s">
        <v>46</v>
      </c>
      <c r="I12" s="226" t="s">
        <v>46</v>
      </c>
      <c r="M12" s="35" t="s">
        <v>265</v>
      </c>
      <c r="N12" s="224" t="s">
        <v>46</v>
      </c>
      <c r="O12" s="199" t="s">
        <v>46</v>
      </c>
      <c r="P12" s="199" t="s">
        <v>46</v>
      </c>
      <c r="Q12" s="199" t="s">
        <v>46</v>
      </c>
      <c r="R12" s="199" t="s">
        <v>46</v>
      </c>
      <c r="S12" s="199" t="s">
        <v>46</v>
      </c>
      <c r="T12" s="199" t="s">
        <v>46</v>
      </c>
      <c r="U12" s="226" t="s">
        <v>46</v>
      </c>
      <c r="V12" s="199"/>
      <c r="W12" s="199"/>
      <c r="Y12" s="35" t="s">
        <v>265</v>
      </c>
      <c r="Z12" s="224" t="s">
        <v>46</v>
      </c>
      <c r="AA12" s="199" t="s">
        <v>46</v>
      </c>
      <c r="AB12" s="199" t="s">
        <v>46</v>
      </c>
      <c r="AC12" s="199" t="s">
        <v>46</v>
      </c>
      <c r="AD12" s="199" t="s">
        <v>46</v>
      </c>
      <c r="AE12" s="199" t="s">
        <v>46</v>
      </c>
      <c r="AF12" s="199" t="s">
        <v>46</v>
      </c>
      <c r="AG12" s="226" t="s">
        <v>46</v>
      </c>
      <c r="AI12" s="3"/>
    </row>
    <row r="13" spans="1:35" ht="21" customHeight="1">
      <c r="A13" s="35" t="s">
        <v>198</v>
      </c>
      <c r="B13" s="224">
        <v>512000</v>
      </c>
      <c r="C13" s="199">
        <v>323000</v>
      </c>
      <c r="D13" s="199">
        <v>34000</v>
      </c>
      <c r="E13" s="199">
        <v>53000</v>
      </c>
      <c r="F13" s="199">
        <v>123000</v>
      </c>
      <c r="G13" s="199">
        <v>302000</v>
      </c>
      <c r="H13" s="199">
        <v>113000</v>
      </c>
      <c r="I13" s="226">
        <v>189000</v>
      </c>
      <c r="M13" s="35" t="s">
        <v>198</v>
      </c>
      <c r="N13" s="224">
        <v>175000</v>
      </c>
      <c r="O13" s="199">
        <v>103000</v>
      </c>
      <c r="P13" s="199">
        <v>16000</v>
      </c>
      <c r="Q13" s="199">
        <v>20000</v>
      </c>
      <c r="R13" s="199">
        <v>29000</v>
      </c>
      <c r="S13" s="199">
        <v>111000</v>
      </c>
      <c r="T13" s="199">
        <v>39000</v>
      </c>
      <c r="U13" s="226">
        <v>73000</v>
      </c>
      <c r="V13" s="199"/>
      <c r="W13" s="199"/>
      <c r="Y13" s="35" t="s">
        <v>198</v>
      </c>
      <c r="Z13" s="224">
        <v>337000</v>
      </c>
      <c r="AA13" s="199">
        <v>221000</v>
      </c>
      <c r="AB13" s="199">
        <v>18000</v>
      </c>
      <c r="AC13" s="199">
        <v>33000</v>
      </c>
      <c r="AD13" s="199">
        <v>95000</v>
      </c>
      <c r="AE13" s="199">
        <v>191000</v>
      </c>
      <c r="AF13" s="199">
        <v>75000</v>
      </c>
      <c r="AG13" s="226">
        <v>116000</v>
      </c>
      <c r="AI13" s="3"/>
    </row>
    <row r="14" spans="1:35" ht="21" customHeight="1">
      <c r="A14" s="35" t="s">
        <v>50</v>
      </c>
      <c r="B14" s="224">
        <v>509000</v>
      </c>
      <c r="C14" s="199">
        <v>320000</v>
      </c>
      <c r="D14" s="199">
        <v>35000</v>
      </c>
      <c r="E14" s="199">
        <v>53000</v>
      </c>
      <c r="F14" s="199">
        <v>120000</v>
      </c>
      <c r="G14" s="199">
        <v>300000</v>
      </c>
      <c r="H14" s="199">
        <v>111000</v>
      </c>
      <c r="I14" s="226">
        <v>189000</v>
      </c>
      <c r="M14" s="35" t="s">
        <v>50</v>
      </c>
      <c r="N14" s="224">
        <v>175000</v>
      </c>
      <c r="O14" s="199">
        <v>102000</v>
      </c>
      <c r="P14" s="199">
        <v>15000</v>
      </c>
      <c r="Q14" s="199">
        <v>20000</v>
      </c>
      <c r="R14" s="199">
        <v>29000</v>
      </c>
      <c r="S14" s="199">
        <v>111000</v>
      </c>
      <c r="T14" s="199">
        <v>38000</v>
      </c>
      <c r="U14" s="226">
        <v>73000</v>
      </c>
      <c r="V14" s="199"/>
      <c r="W14" s="199"/>
      <c r="Y14" s="35" t="s">
        <v>50</v>
      </c>
      <c r="Z14" s="224">
        <v>334000</v>
      </c>
      <c r="AA14" s="199">
        <v>218000</v>
      </c>
      <c r="AB14" s="199">
        <v>20000</v>
      </c>
      <c r="AC14" s="199">
        <v>33000</v>
      </c>
      <c r="AD14" s="199">
        <v>91000</v>
      </c>
      <c r="AE14" s="199">
        <v>189000</v>
      </c>
      <c r="AF14" s="199">
        <v>74000</v>
      </c>
      <c r="AG14" s="226">
        <v>115000</v>
      </c>
      <c r="AI14" s="3"/>
    </row>
    <row r="15" spans="1:35" ht="21" customHeight="1">
      <c r="A15" s="35" t="s">
        <v>51</v>
      </c>
      <c r="B15" s="224">
        <v>501000</v>
      </c>
      <c r="C15" s="199">
        <v>313000</v>
      </c>
      <c r="D15" s="199">
        <v>34000</v>
      </c>
      <c r="E15" s="199">
        <v>54000</v>
      </c>
      <c r="F15" s="199">
        <v>118000</v>
      </c>
      <c r="G15" s="199">
        <v>294000</v>
      </c>
      <c r="H15" s="199">
        <v>106000</v>
      </c>
      <c r="I15" s="226">
        <v>188000</v>
      </c>
      <c r="M15" s="35" t="s">
        <v>51</v>
      </c>
      <c r="N15" s="224">
        <v>172000</v>
      </c>
      <c r="O15" s="199">
        <v>99000</v>
      </c>
      <c r="P15" s="199">
        <v>15000</v>
      </c>
      <c r="Q15" s="199">
        <v>20000</v>
      </c>
      <c r="R15" s="199">
        <v>29000</v>
      </c>
      <c r="S15" s="199">
        <v>108000</v>
      </c>
      <c r="T15" s="199">
        <v>36000</v>
      </c>
      <c r="U15" s="226">
        <v>72000</v>
      </c>
      <c r="V15" s="199"/>
      <c r="W15" s="199"/>
      <c r="Y15" s="35" t="s">
        <v>51</v>
      </c>
      <c r="Z15" s="224">
        <v>329000</v>
      </c>
      <c r="AA15" s="199">
        <v>214000</v>
      </c>
      <c r="AB15" s="199">
        <v>19000</v>
      </c>
      <c r="AC15" s="199">
        <v>34000</v>
      </c>
      <c r="AD15" s="199">
        <v>90000</v>
      </c>
      <c r="AE15" s="199">
        <v>186000</v>
      </c>
      <c r="AF15" s="199">
        <v>71000</v>
      </c>
      <c r="AG15" s="226">
        <v>115000</v>
      </c>
      <c r="AI15" s="3"/>
    </row>
    <row r="16" spans="1:35" ht="21" customHeight="1">
      <c r="A16" s="35" t="s">
        <v>52</v>
      </c>
      <c r="B16" s="224">
        <v>501000</v>
      </c>
      <c r="C16" s="199">
        <v>313000</v>
      </c>
      <c r="D16" s="199">
        <v>34000</v>
      </c>
      <c r="E16" s="199">
        <v>55000</v>
      </c>
      <c r="F16" s="199">
        <v>117000</v>
      </c>
      <c r="G16" s="199">
        <v>294000</v>
      </c>
      <c r="H16" s="199">
        <v>107000</v>
      </c>
      <c r="I16" s="226">
        <v>187000</v>
      </c>
      <c r="M16" s="35" t="s">
        <v>52</v>
      </c>
      <c r="N16" s="224">
        <v>173000</v>
      </c>
      <c r="O16" s="199">
        <v>101000</v>
      </c>
      <c r="P16" s="199">
        <v>16000</v>
      </c>
      <c r="Q16" s="199">
        <v>20000</v>
      </c>
      <c r="R16" s="199">
        <v>28000</v>
      </c>
      <c r="S16" s="199">
        <v>109000</v>
      </c>
      <c r="T16" s="199">
        <v>37000</v>
      </c>
      <c r="U16" s="226">
        <v>72000</v>
      </c>
      <c r="V16" s="199"/>
      <c r="W16" s="199"/>
      <c r="Y16" s="35" t="s">
        <v>52</v>
      </c>
      <c r="Z16" s="224">
        <v>327000</v>
      </c>
      <c r="AA16" s="199">
        <v>212000</v>
      </c>
      <c r="AB16" s="199">
        <v>18000</v>
      </c>
      <c r="AC16" s="199">
        <v>35000</v>
      </c>
      <c r="AD16" s="199">
        <v>89000</v>
      </c>
      <c r="AE16" s="199">
        <v>185000</v>
      </c>
      <c r="AF16" s="199">
        <v>70000</v>
      </c>
      <c r="AG16" s="226">
        <v>115000</v>
      </c>
      <c r="AI16" s="3"/>
    </row>
    <row r="17" spans="1:35" ht="21" customHeight="1">
      <c r="A17" s="35" t="s">
        <v>53</v>
      </c>
      <c r="B17" s="224">
        <v>503000</v>
      </c>
      <c r="C17" s="199">
        <v>315000</v>
      </c>
      <c r="D17" s="199">
        <v>32000</v>
      </c>
      <c r="E17" s="199">
        <v>57000</v>
      </c>
      <c r="F17" s="199">
        <v>118000</v>
      </c>
      <c r="G17" s="199">
        <v>295000</v>
      </c>
      <c r="H17" s="199">
        <v>107000</v>
      </c>
      <c r="I17" s="226">
        <v>188000</v>
      </c>
      <c r="M17" s="35" t="s">
        <v>53</v>
      </c>
      <c r="N17" s="224">
        <v>173000</v>
      </c>
      <c r="O17" s="199">
        <v>101000</v>
      </c>
      <c r="P17" s="199">
        <v>15000</v>
      </c>
      <c r="Q17" s="199">
        <v>21000</v>
      </c>
      <c r="R17" s="199">
        <v>28000</v>
      </c>
      <c r="S17" s="199">
        <v>109000</v>
      </c>
      <c r="T17" s="199">
        <v>37000</v>
      </c>
      <c r="U17" s="226">
        <v>72000</v>
      </c>
      <c r="V17" s="199"/>
      <c r="W17" s="199"/>
      <c r="Y17" s="35" t="s">
        <v>53</v>
      </c>
      <c r="Z17" s="224">
        <v>330000</v>
      </c>
      <c r="AA17" s="199">
        <v>214000</v>
      </c>
      <c r="AB17" s="199">
        <v>17000</v>
      </c>
      <c r="AC17" s="199">
        <v>36000</v>
      </c>
      <c r="AD17" s="199">
        <v>90000</v>
      </c>
      <c r="AE17" s="199">
        <v>186000</v>
      </c>
      <c r="AF17" s="199">
        <v>70000</v>
      </c>
      <c r="AG17" s="226">
        <v>116000</v>
      </c>
      <c r="AI17" s="3"/>
    </row>
    <row r="18" spans="1:35" ht="21" customHeight="1">
      <c r="A18" s="35" t="s">
        <v>54</v>
      </c>
      <c r="B18" s="224">
        <v>500000</v>
      </c>
      <c r="C18" s="199">
        <v>310000</v>
      </c>
      <c r="D18" s="199">
        <v>32000</v>
      </c>
      <c r="E18" s="199">
        <v>51000</v>
      </c>
      <c r="F18" s="199">
        <v>119000</v>
      </c>
      <c r="G18" s="199">
        <v>298000</v>
      </c>
      <c r="H18" s="199">
        <v>108000</v>
      </c>
      <c r="I18" s="226">
        <v>189000</v>
      </c>
      <c r="M18" s="35" t="s">
        <v>54</v>
      </c>
      <c r="N18" s="224">
        <v>174000</v>
      </c>
      <c r="O18" s="199">
        <v>100000</v>
      </c>
      <c r="P18" s="199">
        <v>15000</v>
      </c>
      <c r="Q18" s="199">
        <v>20000</v>
      </c>
      <c r="R18" s="199">
        <v>27000</v>
      </c>
      <c r="S18" s="199">
        <v>112000</v>
      </c>
      <c r="T18" s="199">
        <v>38000</v>
      </c>
      <c r="U18" s="226">
        <v>74000</v>
      </c>
      <c r="V18" s="199"/>
      <c r="W18" s="199"/>
      <c r="Y18" s="35" t="s">
        <v>54</v>
      </c>
      <c r="Z18" s="224">
        <v>326000</v>
      </c>
      <c r="AA18" s="199">
        <v>210000</v>
      </c>
      <c r="AB18" s="199">
        <v>17000</v>
      </c>
      <c r="AC18" s="199">
        <v>31000</v>
      </c>
      <c r="AD18" s="199">
        <v>92000</v>
      </c>
      <c r="AE18" s="199">
        <v>186000</v>
      </c>
      <c r="AF18" s="199">
        <v>70000</v>
      </c>
      <c r="AG18" s="226">
        <v>116000</v>
      </c>
      <c r="AI18" s="3"/>
    </row>
    <row r="19" spans="1:35" ht="21" customHeight="1">
      <c r="A19" s="35" t="s">
        <v>55</v>
      </c>
      <c r="B19" s="224">
        <v>495000</v>
      </c>
      <c r="C19" s="199">
        <v>305000</v>
      </c>
      <c r="D19" s="199">
        <v>31000</v>
      </c>
      <c r="E19" s="199">
        <v>48000</v>
      </c>
      <c r="F19" s="199">
        <v>120000</v>
      </c>
      <c r="G19" s="199">
        <v>296000</v>
      </c>
      <c r="H19" s="199">
        <v>106000</v>
      </c>
      <c r="I19" s="226">
        <v>190000</v>
      </c>
      <c r="M19" s="35" t="s">
        <v>55</v>
      </c>
      <c r="N19" s="224">
        <v>171000</v>
      </c>
      <c r="O19" s="199">
        <v>96000</v>
      </c>
      <c r="P19" s="199">
        <v>15000</v>
      </c>
      <c r="Q19" s="199">
        <v>18000</v>
      </c>
      <c r="R19" s="199">
        <v>27000</v>
      </c>
      <c r="S19" s="199">
        <v>111000</v>
      </c>
      <c r="T19" s="199">
        <v>37000</v>
      </c>
      <c r="U19" s="226">
        <v>75000</v>
      </c>
      <c r="V19" s="199"/>
      <c r="W19" s="199"/>
      <c r="Y19" s="35" t="s">
        <v>55</v>
      </c>
      <c r="Z19" s="224">
        <v>324000</v>
      </c>
      <c r="AA19" s="199">
        <v>209000</v>
      </c>
      <c r="AB19" s="199">
        <v>17000</v>
      </c>
      <c r="AC19" s="199">
        <v>30000</v>
      </c>
      <c r="AD19" s="199">
        <v>93000</v>
      </c>
      <c r="AE19" s="199">
        <v>184000</v>
      </c>
      <c r="AF19" s="199">
        <v>69000</v>
      </c>
      <c r="AG19" s="226">
        <v>115000</v>
      </c>
      <c r="AI19" s="3"/>
    </row>
    <row r="20" spans="1:35" ht="21" customHeight="1">
      <c r="A20" s="35" t="s">
        <v>56</v>
      </c>
      <c r="B20" s="224">
        <v>497000</v>
      </c>
      <c r="C20" s="199">
        <v>306000</v>
      </c>
      <c r="D20" s="199">
        <v>32000</v>
      </c>
      <c r="E20" s="199">
        <v>49000</v>
      </c>
      <c r="F20" s="199">
        <v>122000</v>
      </c>
      <c r="G20" s="199">
        <v>294000</v>
      </c>
      <c r="H20" s="199">
        <v>103000</v>
      </c>
      <c r="I20" s="226">
        <v>191000</v>
      </c>
      <c r="M20" s="35" t="s">
        <v>56</v>
      </c>
      <c r="N20" s="224">
        <v>175000</v>
      </c>
      <c r="O20" s="199">
        <v>100000</v>
      </c>
      <c r="P20" s="199">
        <v>15000</v>
      </c>
      <c r="Q20" s="199">
        <v>19000</v>
      </c>
      <c r="R20" s="199">
        <v>29000</v>
      </c>
      <c r="S20" s="199">
        <v>112000</v>
      </c>
      <c r="T20" s="199">
        <v>38000</v>
      </c>
      <c r="U20" s="226">
        <v>75000</v>
      </c>
      <c r="V20" s="199"/>
      <c r="W20" s="199"/>
      <c r="Y20" s="35" t="s">
        <v>56</v>
      </c>
      <c r="Z20" s="224">
        <v>322000</v>
      </c>
      <c r="AA20" s="199">
        <v>206000</v>
      </c>
      <c r="AB20" s="199">
        <v>17000</v>
      </c>
      <c r="AC20" s="199">
        <v>30000</v>
      </c>
      <c r="AD20" s="199">
        <v>93000</v>
      </c>
      <c r="AE20" s="199">
        <v>182000</v>
      </c>
      <c r="AF20" s="199">
        <v>66000</v>
      </c>
      <c r="AG20" s="226">
        <v>116000</v>
      </c>
      <c r="AI20" s="3"/>
    </row>
    <row r="21" spans="1:35" ht="21" customHeight="1">
      <c r="A21" s="35" t="s">
        <v>57</v>
      </c>
      <c r="B21" s="224">
        <v>489000</v>
      </c>
      <c r="C21" s="199">
        <v>299000</v>
      </c>
      <c r="D21" s="199">
        <v>32000</v>
      </c>
      <c r="E21" s="199">
        <v>45000</v>
      </c>
      <c r="F21" s="199">
        <v>118000</v>
      </c>
      <c r="G21" s="199">
        <v>294000</v>
      </c>
      <c r="H21" s="199">
        <v>104000</v>
      </c>
      <c r="I21" s="226">
        <v>190000</v>
      </c>
      <c r="M21" s="35" t="s">
        <v>57</v>
      </c>
      <c r="N21" s="224">
        <v>171000</v>
      </c>
      <c r="O21" s="199">
        <v>97000</v>
      </c>
      <c r="P21" s="199">
        <v>15000</v>
      </c>
      <c r="Q21" s="199">
        <v>16000</v>
      </c>
      <c r="R21" s="199">
        <v>29000</v>
      </c>
      <c r="S21" s="199">
        <v>111000</v>
      </c>
      <c r="T21" s="199">
        <v>37000</v>
      </c>
      <c r="U21" s="226">
        <v>74000</v>
      </c>
      <c r="V21" s="199"/>
      <c r="W21" s="199"/>
      <c r="Y21" s="35" t="s">
        <v>57</v>
      </c>
      <c r="Z21" s="224">
        <v>318000</v>
      </c>
      <c r="AA21" s="199">
        <v>202000</v>
      </c>
      <c r="AB21" s="199">
        <v>17000</v>
      </c>
      <c r="AC21" s="199">
        <v>29000</v>
      </c>
      <c r="AD21" s="199">
        <v>89000</v>
      </c>
      <c r="AE21" s="199">
        <v>183000</v>
      </c>
      <c r="AF21" s="199">
        <v>68000</v>
      </c>
      <c r="AG21" s="226">
        <v>116000</v>
      </c>
      <c r="AI21" s="3"/>
    </row>
    <row r="22" spans="1:35" ht="21" customHeight="1">
      <c r="A22" s="35" t="s">
        <v>58</v>
      </c>
      <c r="B22" s="224">
        <v>487000</v>
      </c>
      <c r="C22" s="199">
        <v>298000</v>
      </c>
      <c r="D22" s="199">
        <v>34000</v>
      </c>
      <c r="E22" s="199">
        <v>43000</v>
      </c>
      <c r="F22" s="199">
        <v>117000</v>
      </c>
      <c r="G22" s="199">
        <v>293000</v>
      </c>
      <c r="H22" s="199">
        <v>103000</v>
      </c>
      <c r="I22" s="226">
        <v>189000</v>
      </c>
      <c r="M22" s="35" t="s">
        <v>58</v>
      </c>
      <c r="N22" s="224">
        <v>170000</v>
      </c>
      <c r="O22" s="199">
        <v>96000</v>
      </c>
      <c r="P22" s="199">
        <v>15000</v>
      </c>
      <c r="Q22" s="199">
        <v>15000</v>
      </c>
      <c r="R22" s="199">
        <v>29000</v>
      </c>
      <c r="S22" s="199">
        <v>111000</v>
      </c>
      <c r="T22" s="199">
        <v>37000</v>
      </c>
      <c r="U22" s="226">
        <v>74000</v>
      </c>
      <c r="V22" s="199"/>
      <c r="W22" s="199"/>
      <c r="Y22" s="35" t="s">
        <v>58</v>
      </c>
      <c r="Z22" s="224">
        <v>317000</v>
      </c>
      <c r="AA22" s="199">
        <v>201000</v>
      </c>
      <c r="AB22" s="199">
        <v>19000</v>
      </c>
      <c r="AC22" s="199">
        <v>28000</v>
      </c>
      <c r="AD22" s="199">
        <v>88000</v>
      </c>
      <c r="AE22" s="199">
        <v>182000</v>
      </c>
      <c r="AF22" s="199">
        <v>66000</v>
      </c>
      <c r="AG22" s="226">
        <v>115000</v>
      </c>
      <c r="AI22" s="3"/>
    </row>
    <row r="23" spans="1:35" ht="21" customHeight="1">
      <c r="A23" s="35" t="s">
        <v>59</v>
      </c>
      <c r="B23" s="224">
        <v>484000</v>
      </c>
      <c r="C23" s="199">
        <v>295000</v>
      </c>
      <c r="D23" s="199">
        <v>35000</v>
      </c>
      <c r="E23" s="199">
        <v>43000</v>
      </c>
      <c r="F23" s="199">
        <v>114000</v>
      </c>
      <c r="G23" s="199">
        <v>292000</v>
      </c>
      <c r="H23" s="199">
        <v>103000</v>
      </c>
      <c r="I23" s="226">
        <v>189000</v>
      </c>
      <c r="M23" s="35" t="s">
        <v>59</v>
      </c>
      <c r="N23" s="224">
        <v>169000</v>
      </c>
      <c r="O23" s="199">
        <v>95000</v>
      </c>
      <c r="P23" s="199">
        <v>16000</v>
      </c>
      <c r="Q23" s="199">
        <v>16000</v>
      </c>
      <c r="R23" s="199">
        <v>28000</v>
      </c>
      <c r="S23" s="199">
        <v>109000</v>
      </c>
      <c r="T23" s="199">
        <v>35000</v>
      </c>
      <c r="U23" s="226">
        <v>74000</v>
      </c>
      <c r="V23" s="199"/>
      <c r="W23" s="199"/>
      <c r="Y23" s="35" t="s">
        <v>59</v>
      </c>
      <c r="Z23" s="224">
        <v>315000</v>
      </c>
      <c r="AA23" s="199">
        <v>200000</v>
      </c>
      <c r="AB23" s="199">
        <v>18000</v>
      </c>
      <c r="AC23" s="199">
        <v>27000</v>
      </c>
      <c r="AD23" s="199">
        <v>86000</v>
      </c>
      <c r="AE23" s="199">
        <v>183000</v>
      </c>
      <c r="AF23" s="199">
        <v>68000</v>
      </c>
      <c r="AG23" s="226">
        <v>115000</v>
      </c>
      <c r="AI23" s="3"/>
    </row>
    <row r="24" spans="1:35" ht="21" customHeight="1">
      <c r="A24" s="35" t="s">
        <v>199</v>
      </c>
      <c r="B24" s="224">
        <v>481000</v>
      </c>
      <c r="C24" s="199">
        <v>292000</v>
      </c>
      <c r="D24" s="199">
        <v>35000</v>
      </c>
      <c r="E24" s="199">
        <v>42000</v>
      </c>
      <c r="F24" s="199">
        <v>113000</v>
      </c>
      <c r="G24" s="199">
        <v>291000</v>
      </c>
      <c r="H24" s="199">
        <v>103000</v>
      </c>
      <c r="I24" s="226">
        <v>189000</v>
      </c>
      <c r="M24" s="35" t="s">
        <v>199</v>
      </c>
      <c r="N24" s="224">
        <v>169000</v>
      </c>
      <c r="O24" s="199">
        <v>95000</v>
      </c>
      <c r="P24" s="199">
        <v>16000</v>
      </c>
      <c r="Q24" s="199">
        <v>17000</v>
      </c>
      <c r="R24" s="199">
        <v>28000</v>
      </c>
      <c r="S24" s="199">
        <v>108000</v>
      </c>
      <c r="T24" s="199">
        <v>35000</v>
      </c>
      <c r="U24" s="226">
        <v>74000</v>
      </c>
      <c r="V24" s="199"/>
      <c r="W24" s="199"/>
      <c r="Y24" s="35" t="s">
        <v>199</v>
      </c>
      <c r="Z24" s="224">
        <v>312000</v>
      </c>
      <c r="AA24" s="199">
        <v>197000</v>
      </c>
      <c r="AB24" s="199">
        <v>18000</v>
      </c>
      <c r="AC24" s="199">
        <v>26000</v>
      </c>
      <c r="AD24" s="199">
        <v>85000</v>
      </c>
      <c r="AE24" s="199">
        <v>183000</v>
      </c>
      <c r="AF24" s="199">
        <v>68000</v>
      </c>
      <c r="AG24" s="226">
        <v>115000</v>
      </c>
      <c r="AI24" s="3"/>
    </row>
    <row r="25" spans="1:35" ht="21" customHeight="1">
      <c r="A25" s="35" t="s">
        <v>200</v>
      </c>
      <c r="B25" s="224">
        <v>486000</v>
      </c>
      <c r="C25" s="199">
        <v>298000</v>
      </c>
      <c r="D25" s="199">
        <v>35000</v>
      </c>
      <c r="E25" s="199">
        <v>44000</v>
      </c>
      <c r="F25" s="199">
        <v>113000</v>
      </c>
      <c r="G25" s="199">
        <v>295000</v>
      </c>
      <c r="H25" s="199">
        <v>107000</v>
      </c>
      <c r="I25" s="226">
        <v>188000</v>
      </c>
      <c r="M25" s="35" t="s">
        <v>200</v>
      </c>
      <c r="N25" s="224">
        <v>170000</v>
      </c>
      <c r="O25" s="199">
        <v>97000</v>
      </c>
      <c r="P25" s="199">
        <v>16000</v>
      </c>
      <c r="Q25" s="199">
        <v>18000</v>
      </c>
      <c r="R25" s="199">
        <v>27000</v>
      </c>
      <c r="S25" s="199">
        <v>110000</v>
      </c>
      <c r="T25" s="199">
        <v>37000</v>
      </c>
      <c r="U25" s="226">
        <v>73000</v>
      </c>
      <c r="V25" s="199"/>
      <c r="W25" s="199"/>
      <c r="Y25" s="35" t="s">
        <v>200</v>
      </c>
      <c r="Z25" s="224">
        <v>316000</v>
      </c>
      <c r="AA25" s="199">
        <v>201000</v>
      </c>
      <c r="AB25" s="199">
        <v>18000</v>
      </c>
      <c r="AC25" s="199">
        <v>26000</v>
      </c>
      <c r="AD25" s="199">
        <v>86000</v>
      </c>
      <c r="AE25" s="199">
        <v>185000</v>
      </c>
      <c r="AF25" s="199">
        <v>70000</v>
      </c>
      <c r="AG25" s="226">
        <v>115000</v>
      </c>
      <c r="AI25" s="3"/>
    </row>
    <row r="26" spans="1:35" ht="21" customHeight="1">
      <c r="A26" s="35" t="s">
        <v>60</v>
      </c>
      <c r="B26" s="224">
        <v>488000</v>
      </c>
      <c r="C26" s="199">
        <v>300000</v>
      </c>
      <c r="D26" s="199">
        <v>34000</v>
      </c>
      <c r="E26" s="199">
        <v>47000</v>
      </c>
      <c r="F26" s="199">
        <v>112000</v>
      </c>
      <c r="G26" s="199">
        <v>295000</v>
      </c>
      <c r="H26" s="199">
        <v>107000</v>
      </c>
      <c r="I26" s="226">
        <v>188000</v>
      </c>
      <c r="M26" s="35" t="s">
        <v>60</v>
      </c>
      <c r="N26" s="224">
        <v>167000</v>
      </c>
      <c r="O26" s="199">
        <v>95000</v>
      </c>
      <c r="P26" s="199">
        <v>16000</v>
      </c>
      <c r="Q26" s="199">
        <v>17000</v>
      </c>
      <c r="R26" s="199">
        <v>25000</v>
      </c>
      <c r="S26" s="199">
        <v>109000</v>
      </c>
      <c r="T26" s="199">
        <v>36000</v>
      </c>
      <c r="U26" s="226">
        <v>72000</v>
      </c>
      <c r="V26" s="199"/>
      <c r="W26" s="199"/>
      <c r="Y26" s="35" t="s">
        <v>60</v>
      </c>
      <c r="Z26" s="224">
        <v>321000</v>
      </c>
      <c r="AA26" s="199">
        <v>205000</v>
      </c>
      <c r="AB26" s="199">
        <v>18000</v>
      </c>
      <c r="AC26" s="199">
        <v>30000</v>
      </c>
      <c r="AD26" s="199">
        <v>87000</v>
      </c>
      <c r="AE26" s="199">
        <v>186000</v>
      </c>
      <c r="AF26" s="199">
        <v>71000</v>
      </c>
      <c r="AG26" s="226">
        <v>116000</v>
      </c>
      <c r="AI26" s="3"/>
    </row>
    <row r="27" spans="1:35" ht="21" customHeight="1">
      <c r="A27" s="35" t="s">
        <v>61</v>
      </c>
      <c r="B27" s="224">
        <v>495000</v>
      </c>
      <c r="C27" s="199">
        <v>306000</v>
      </c>
      <c r="D27" s="199">
        <v>36000</v>
      </c>
      <c r="E27" s="199">
        <v>47000</v>
      </c>
      <c r="F27" s="199">
        <v>114000</v>
      </c>
      <c r="G27" s="199">
        <v>298000</v>
      </c>
      <c r="H27" s="199">
        <v>109000</v>
      </c>
      <c r="I27" s="226">
        <v>190000</v>
      </c>
      <c r="M27" s="35" t="s">
        <v>61</v>
      </c>
      <c r="N27" s="224">
        <v>170000</v>
      </c>
      <c r="O27" s="199">
        <v>96000</v>
      </c>
      <c r="P27" s="199">
        <v>17000</v>
      </c>
      <c r="Q27" s="199">
        <v>16000</v>
      </c>
      <c r="R27" s="199">
        <v>25000</v>
      </c>
      <c r="S27" s="199">
        <v>111000</v>
      </c>
      <c r="T27" s="199">
        <v>37000</v>
      </c>
      <c r="U27" s="226">
        <v>73000</v>
      </c>
      <c r="V27" s="199"/>
      <c r="W27" s="199"/>
      <c r="Y27" s="35" t="s">
        <v>61</v>
      </c>
      <c r="Z27" s="224">
        <v>326000</v>
      </c>
      <c r="AA27" s="199">
        <v>209000</v>
      </c>
      <c r="AB27" s="199">
        <v>19000</v>
      </c>
      <c r="AC27" s="199">
        <v>31000</v>
      </c>
      <c r="AD27" s="199">
        <v>88000</v>
      </c>
      <c r="AE27" s="199">
        <v>188000</v>
      </c>
      <c r="AF27" s="199">
        <v>71000</v>
      </c>
      <c r="AG27" s="226">
        <v>117000</v>
      </c>
      <c r="AI27" s="3"/>
    </row>
    <row r="28" spans="1:35" ht="21" customHeight="1">
      <c r="A28" s="35" t="s">
        <v>62</v>
      </c>
      <c r="B28" s="224">
        <v>500000</v>
      </c>
      <c r="C28" s="199">
        <v>308000</v>
      </c>
      <c r="D28" s="199">
        <v>35000</v>
      </c>
      <c r="E28" s="199">
        <v>46000</v>
      </c>
      <c r="F28" s="199">
        <v>117000</v>
      </c>
      <c r="G28" s="199">
        <v>301000</v>
      </c>
      <c r="H28" s="199">
        <v>110000</v>
      </c>
      <c r="I28" s="226">
        <v>192000</v>
      </c>
      <c r="M28" s="35" t="s">
        <v>62</v>
      </c>
      <c r="N28" s="224">
        <v>173000</v>
      </c>
      <c r="O28" s="199">
        <v>99000</v>
      </c>
      <c r="P28" s="199">
        <v>17000</v>
      </c>
      <c r="Q28" s="199">
        <v>18000</v>
      </c>
      <c r="R28" s="199">
        <v>26000</v>
      </c>
      <c r="S28" s="199">
        <v>112000</v>
      </c>
      <c r="T28" s="199">
        <v>38000</v>
      </c>
      <c r="U28" s="226">
        <v>74000</v>
      </c>
      <c r="V28" s="199"/>
      <c r="W28" s="199"/>
      <c r="Y28" s="35" t="s">
        <v>62</v>
      </c>
      <c r="Z28" s="224">
        <v>326000</v>
      </c>
      <c r="AA28" s="199">
        <v>209000</v>
      </c>
      <c r="AB28" s="199">
        <v>18000</v>
      </c>
      <c r="AC28" s="199">
        <v>28000</v>
      </c>
      <c r="AD28" s="199">
        <v>91000</v>
      </c>
      <c r="AE28" s="199">
        <v>190000</v>
      </c>
      <c r="AF28" s="199">
        <v>72000</v>
      </c>
      <c r="AG28" s="226">
        <v>117000</v>
      </c>
      <c r="AI28" s="3"/>
    </row>
    <row r="29" spans="1:35" ht="21" customHeight="1">
      <c r="A29" s="35" t="s">
        <v>63</v>
      </c>
      <c r="B29" s="224">
        <v>501000</v>
      </c>
      <c r="C29" s="199">
        <v>309000</v>
      </c>
      <c r="D29" s="199">
        <v>36000</v>
      </c>
      <c r="E29" s="199">
        <v>45000</v>
      </c>
      <c r="F29" s="199">
        <v>116000</v>
      </c>
      <c r="G29" s="199">
        <v>304000</v>
      </c>
      <c r="H29" s="199">
        <v>112000</v>
      </c>
      <c r="I29" s="226">
        <v>192000</v>
      </c>
      <c r="M29" s="35" t="s">
        <v>63</v>
      </c>
      <c r="N29" s="224">
        <v>174000</v>
      </c>
      <c r="O29" s="199">
        <v>99000</v>
      </c>
      <c r="P29" s="199">
        <v>18000</v>
      </c>
      <c r="Q29" s="199">
        <v>17000</v>
      </c>
      <c r="R29" s="199">
        <v>25000</v>
      </c>
      <c r="S29" s="199">
        <v>114000</v>
      </c>
      <c r="T29" s="199">
        <v>39000</v>
      </c>
      <c r="U29" s="226">
        <v>75000</v>
      </c>
      <c r="V29" s="199"/>
      <c r="W29" s="199"/>
      <c r="Y29" s="35" t="s">
        <v>63</v>
      </c>
      <c r="Z29" s="224">
        <v>327000</v>
      </c>
      <c r="AA29" s="199">
        <v>209000</v>
      </c>
      <c r="AB29" s="199">
        <v>18000</v>
      </c>
      <c r="AC29" s="199">
        <v>28000</v>
      </c>
      <c r="AD29" s="199">
        <v>91000</v>
      </c>
      <c r="AE29" s="199">
        <v>190000</v>
      </c>
      <c r="AF29" s="199">
        <v>73000</v>
      </c>
      <c r="AG29" s="226">
        <v>117000</v>
      </c>
      <c r="AI29" s="3"/>
    </row>
    <row r="30" spans="1:35" ht="21" customHeight="1">
      <c r="A30" s="35" t="s">
        <v>64</v>
      </c>
      <c r="B30" s="224">
        <v>497000</v>
      </c>
      <c r="C30" s="199">
        <v>306000</v>
      </c>
      <c r="D30" s="199">
        <v>34000</v>
      </c>
      <c r="E30" s="199">
        <v>47000</v>
      </c>
      <c r="F30" s="199">
        <v>116000</v>
      </c>
      <c r="G30" s="199">
        <v>300000</v>
      </c>
      <c r="H30" s="199">
        <v>108000</v>
      </c>
      <c r="I30" s="226">
        <v>192000</v>
      </c>
      <c r="M30" s="35" t="s">
        <v>64</v>
      </c>
      <c r="N30" s="224">
        <v>173000</v>
      </c>
      <c r="O30" s="199">
        <v>99000</v>
      </c>
      <c r="P30" s="199">
        <v>17000</v>
      </c>
      <c r="Q30" s="199">
        <v>18000</v>
      </c>
      <c r="R30" s="199">
        <v>25000</v>
      </c>
      <c r="S30" s="199">
        <v>113000</v>
      </c>
      <c r="T30" s="199">
        <v>39000</v>
      </c>
      <c r="U30" s="226">
        <v>75000</v>
      </c>
      <c r="V30" s="199"/>
      <c r="W30" s="199"/>
      <c r="Y30" s="35" t="s">
        <v>64</v>
      </c>
      <c r="Z30" s="224">
        <v>324000</v>
      </c>
      <c r="AA30" s="199">
        <v>207000</v>
      </c>
      <c r="AB30" s="199">
        <v>17000</v>
      </c>
      <c r="AC30" s="199">
        <v>29000</v>
      </c>
      <c r="AD30" s="199">
        <v>91000</v>
      </c>
      <c r="AE30" s="199">
        <v>187000</v>
      </c>
      <c r="AF30" s="199">
        <v>70000</v>
      </c>
      <c r="AG30" s="226">
        <v>117000</v>
      </c>
      <c r="AI30" s="3"/>
    </row>
    <row r="31" spans="1:35" ht="21" customHeight="1">
      <c r="A31" s="35" t="s">
        <v>65</v>
      </c>
      <c r="B31" s="224">
        <v>491000</v>
      </c>
      <c r="C31" s="199">
        <v>299000</v>
      </c>
      <c r="D31" s="199">
        <v>33000</v>
      </c>
      <c r="E31" s="199">
        <v>43000</v>
      </c>
      <c r="F31" s="199">
        <v>114000</v>
      </c>
      <c r="G31" s="199">
        <v>301000</v>
      </c>
      <c r="H31" s="199">
        <v>109000</v>
      </c>
      <c r="I31" s="226">
        <v>192000</v>
      </c>
      <c r="M31" s="35" t="s">
        <v>65</v>
      </c>
      <c r="N31" s="224">
        <v>171000</v>
      </c>
      <c r="O31" s="199">
        <v>96000</v>
      </c>
      <c r="P31" s="199">
        <v>17000</v>
      </c>
      <c r="Q31" s="199">
        <v>16000</v>
      </c>
      <c r="R31" s="199">
        <v>24000</v>
      </c>
      <c r="S31" s="199">
        <v>114000</v>
      </c>
      <c r="T31" s="199">
        <v>40000</v>
      </c>
      <c r="U31" s="226">
        <v>75000</v>
      </c>
      <c r="V31" s="199"/>
      <c r="W31" s="199"/>
      <c r="Y31" s="35" t="s">
        <v>65</v>
      </c>
      <c r="Z31" s="224">
        <v>321000</v>
      </c>
      <c r="AA31" s="199">
        <v>203000</v>
      </c>
      <c r="AB31" s="199">
        <v>17000</v>
      </c>
      <c r="AC31" s="199">
        <v>27000</v>
      </c>
      <c r="AD31" s="199">
        <v>90000</v>
      </c>
      <c r="AE31" s="199">
        <v>187000</v>
      </c>
      <c r="AF31" s="199">
        <v>70000</v>
      </c>
      <c r="AG31" s="226">
        <v>117000</v>
      </c>
      <c r="AI31" s="3"/>
    </row>
    <row r="32" spans="1:35" ht="21" customHeight="1">
      <c r="A32" s="35" t="s">
        <v>66</v>
      </c>
      <c r="B32" s="224">
        <v>490000</v>
      </c>
      <c r="C32" s="199">
        <v>299000</v>
      </c>
      <c r="D32" s="199">
        <v>33000</v>
      </c>
      <c r="E32" s="199">
        <v>45000</v>
      </c>
      <c r="F32" s="199">
        <v>115000</v>
      </c>
      <c r="G32" s="199">
        <v>299000</v>
      </c>
      <c r="H32" s="199">
        <v>107000</v>
      </c>
      <c r="I32" s="226">
        <v>191000</v>
      </c>
      <c r="M32" s="35" t="s">
        <v>66</v>
      </c>
      <c r="N32" s="224">
        <v>172000</v>
      </c>
      <c r="O32" s="199">
        <v>98000</v>
      </c>
      <c r="P32" s="199">
        <v>16000</v>
      </c>
      <c r="Q32" s="199">
        <v>17000</v>
      </c>
      <c r="R32" s="199">
        <v>25000</v>
      </c>
      <c r="S32" s="199">
        <v>114000</v>
      </c>
      <c r="T32" s="199">
        <v>40000</v>
      </c>
      <c r="U32" s="226">
        <v>74000</v>
      </c>
      <c r="V32" s="199"/>
      <c r="W32" s="199"/>
      <c r="Y32" s="35" t="s">
        <v>66</v>
      </c>
      <c r="Z32" s="224">
        <v>318000</v>
      </c>
      <c r="AA32" s="199">
        <v>201000</v>
      </c>
      <c r="AB32" s="199">
        <v>17000</v>
      </c>
      <c r="AC32" s="199">
        <v>27000</v>
      </c>
      <c r="AD32" s="199">
        <v>89000</v>
      </c>
      <c r="AE32" s="199">
        <v>185000</v>
      </c>
      <c r="AF32" s="199">
        <v>68000</v>
      </c>
      <c r="AG32" s="226">
        <v>117000</v>
      </c>
      <c r="AI32" s="3"/>
    </row>
    <row r="33" spans="1:35" ht="21" customHeight="1">
      <c r="A33" s="35" t="s">
        <v>67</v>
      </c>
      <c r="B33" s="224">
        <v>492000</v>
      </c>
      <c r="C33" s="199">
        <v>302000</v>
      </c>
      <c r="D33" s="199">
        <v>32000</v>
      </c>
      <c r="E33" s="199">
        <v>46000</v>
      </c>
      <c r="F33" s="199">
        <v>116000</v>
      </c>
      <c r="G33" s="199">
        <v>298000</v>
      </c>
      <c r="H33" s="199">
        <v>108000</v>
      </c>
      <c r="I33" s="226">
        <v>191000</v>
      </c>
      <c r="M33" s="35" t="s">
        <v>67</v>
      </c>
      <c r="N33" s="224">
        <v>173000</v>
      </c>
      <c r="O33" s="199">
        <v>99000</v>
      </c>
      <c r="P33" s="199">
        <v>15000</v>
      </c>
      <c r="Q33" s="199">
        <v>19000</v>
      </c>
      <c r="R33" s="199">
        <v>25000</v>
      </c>
      <c r="S33" s="199">
        <v>114000</v>
      </c>
      <c r="T33" s="199">
        <v>40000</v>
      </c>
      <c r="U33" s="226">
        <v>74000</v>
      </c>
      <c r="V33" s="199"/>
      <c r="W33" s="199"/>
      <c r="Y33" s="35" t="s">
        <v>67</v>
      </c>
      <c r="Z33" s="224">
        <v>320000</v>
      </c>
      <c r="AA33" s="199">
        <v>203000</v>
      </c>
      <c r="AB33" s="199">
        <v>17000</v>
      </c>
      <c r="AC33" s="199">
        <v>27000</v>
      </c>
      <c r="AD33" s="199">
        <v>92000</v>
      </c>
      <c r="AE33" s="199">
        <v>184000</v>
      </c>
      <c r="AF33" s="199">
        <v>68000</v>
      </c>
      <c r="AG33" s="226">
        <v>117000</v>
      </c>
      <c r="AI33" s="3"/>
    </row>
    <row r="34" spans="1:35" ht="21" customHeight="1">
      <c r="A34" s="35" t="s">
        <v>68</v>
      </c>
      <c r="B34" s="224">
        <v>496000</v>
      </c>
      <c r="C34" s="199">
        <v>306000</v>
      </c>
      <c r="D34" s="199">
        <v>32000</v>
      </c>
      <c r="E34" s="199">
        <v>50000</v>
      </c>
      <c r="F34" s="199">
        <v>114000</v>
      </c>
      <c r="G34" s="199">
        <v>299000</v>
      </c>
      <c r="H34" s="199">
        <v>109000</v>
      </c>
      <c r="I34" s="226">
        <v>190000</v>
      </c>
      <c r="M34" s="35" t="s">
        <v>68</v>
      </c>
      <c r="N34" s="224">
        <v>171000</v>
      </c>
      <c r="O34" s="199">
        <v>98000</v>
      </c>
      <c r="P34" s="199">
        <v>15000</v>
      </c>
      <c r="Q34" s="199">
        <v>19000</v>
      </c>
      <c r="R34" s="199">
        <v>24000</v>
      </c>
      <c r="S34" s="199">
        <v>113000</v>
      </c>
      <c r="T34" s="199">
        <v>40000</v>
      </c>
      <c r="U34" s="226">
        <v>73000</v>
      </c>
      <c r="V34" s="199"/>
      <c r="W34" s="199"/>
      <c r="Y34" s="35" t="s">
        <v>68</v>
      </c>
      <c r="Z34" s="224">
        <v>325000</v>
      </c>
      <c r="AA34" s="199">
        <v>208000</v>
      </c>
      <c r="AB34" s="199">
        <v>17000</v>
      </c>
      <c r="AC34" s="199">
        <v>31000</v>
      </c>
      <c r="AD34" s="199">
        <v>90000</v>
      </c>
      <c r="AE34" s="199">
        <v>186000</v>
      </c>
      <c r="AF34" s="199">
        <v>69000</v>
      </c>
      <c r="AG34" s="226">
        <v>117000</v>
      </c>
      <c r="AI34" s="3"/>
    </row>
    <row r="35" spans="1:35" ht="21" customHeight="1">
      <c r="A35" s="35" t="s">
        <v>69</v>
      </c>
      <c r="B35" s="224">
        <v>496000</v>
      </c>
      <c r="C35" s="199">
        <v>307000</v>
      </c>
      <c r="D35" s="199">
        <v>31000</v>
      </c>
      <c r="E35" s="199">
        <v>50000</v>
      </c>
      <c r="F35" s="199">
        <v>115000</v>
      </c>
      <c r="G35" s="199">
        <v>300000</v>
      </c>
      <c r="H35" s="199">
        <v>110000</v>
      </c>
      <c r="I35" s="226">
        <v>189000</v>
      </c>
      <c r="M35" s="35" t="s">
        <v>69</v>
      </c>
      <c r="N35" s="224">
        <v>170000</v>
      </c>
      <c r="O35" s="199">
        <v>97000</v>
      </c>
      <c r="P35" s="199">
        <v>15000</v>
      </c>
      <c r="Q35" s="199">
        <v>19000</v>
      </c>
      <c r="R35" s="199">
        <v>23000</v>
      </c>
      <c r="S35" s="199">
        <v>113000</v>
      </c>
      <c r="T35" s="199">
        <v>40000</v>
      </c>
      <c r="U35" s="226">
        <v>72000</v>
      </c>
      <c r="V35" s="199"/>
      <c r="W35" s="199"/>
      <c r="Y35" s="35" t="s">
        <v>69</v>
      </c>
      <c r="Z35" s="224">
        <v>326000</v>
      </c>
      <c r="AA35" s="199">
        <v>209000</v>
      </c>
      <c r="AB35" s="199">
        <v>16000</v>
      </c>
      <c r="AC35" s="199">
        <v>31000</v>
      </c>
      <c r="AD35" s="199">
        <v>92000</v>
      </c>
      <c r="AE35" s="199">
        <v>187000</v>
      </c>
      <c r="AF35" s="199">
        <v>70000</v>
      </c>
      <c r="AG35" s="226">
        <v>117000</v>
      </c>
      <c r="AI35" s="3"/>
    </row>
    <row r="36" spans="1:35" ht="21" customHeight="1">
      <c r="A36" s="35" t="s">
        <v>201</v>
      </c>
      <c r="B36" s="224">
        <v>493000</v>
      </c>
      <c r="C36" s="199">
        <v>303000</v>
      </c>
      <c r="D36" s="199">
        <v>30000</v>
      </c>
      <c r="E36" s="199">
        <v>50000</v>
      </c>
      <c r="F36" s="199">
        <v>115000</v>
      </c>
      <c r="G36" s="199">
        <v>298000</v>
      </c>
      <c r="H36" s="199">
        <v>108000</v>
      </c>
      <c r="I36" s="226">
        <v>191000</v>
      </c>
      <c r="M36" s="35" t="s">
        <v>201</v>
      </c>
      <c r="N36" s="224">
        <v>168000</v>
      </c>
      <c r="O36" s="199">
        <v>95000</v>
      </c>
      <c r="P36" s="199">
        <v>15000</v>
      </c>
      <c r="Q36" s="199">
        <v>20000</v>
      </c>
      <c r="R36" s="199">
        <v>22000</v>
      </c>
      <c r="S36" s="199">
        <v>111000</v>
      </c>
      <c r="T36" s="199">
        <v>38000</v>
      </c>
      <c r="U36" s="226">
        <v>73000</v>
      </c>
      <c r="V36" s="199"/>
      <c r="W36" s="199"/>
      <c r="Y36" s="35" t="s">
        <v>201</v>
      </c>
      <c r="Z36" s="224">
        <v>325000</v>
      </c>
      <c r="AA36" s="199">
        <v>208000</v>
      </c>
      <c r="AB36" s="199">
        <v>15000</v>
      </c>
      <c r="AC36" s="199">
        <v>31000</v>
      </c>
      <c r="AD36" s="199">
        <v>93000</v>
      </c>
      <c r="AE36" s="199">
        <v>187000</v>
      </c>
      <c r="AF36" s="199">
        <v>70000</v>
      </c>
      <c r="AG36" s="226">
        <v>117000</v>
      </c>
      <c r="AI36" s="3"/>
    </row>
    <row r="37" spans="1:35" ht="21" customHeight="1">
      <c r="A37" s="35" t="s">
        <v>202</v>
      </c>
      <c r="B37" s="224">
        <v>494000</v>
      </c>
      <c r="C37" s="199">
        <v>302000</v>
      </c>
      <c r="D37" s="199">
        <v>31000</v>
      </c>
      <c r="E37" s="199">
        <v>49000</v>
      </c>
      <c r="F37" s="199">
        <v>113000</v>
      </c>
      <c r="G37" s="199">
        <v>300000</v>
      </c>
      <c r="H37" s="199">
        <v>108000</v>
      </c>
      <c r="I37" s="226">
        <v>192000</v>
      </c>
      <c r="M37" s="35" t="s">
        <v>202</v>
      </c>
      <c r="N37" s="224">
        <v>173000</v>
      </c>
      <c r="O37" s="199">
        <v>99000</v>
      </c>
      <c r="P37" s="199">
        <v>16000</v>
      </c>
      <c r="Q37" s="199">
        <v>20000</v>
      </c>
      <c r="R37" s="199">
        <v>24000</v>
      </c>
      <c r="S37" s="199">
        <v>113000</v>
      </c>
      <c r="T37" s="199">
        <v>38000</v>
      </c>
      <c r="U37" s="226">
        <v>74000</v>
      </c>
      <c r="V37" s="199"/>
      <c r="W37" s="199"/>
      <c r="Y37" s="35" t="s">
        <v>202</v>
      </c>
      <c r="Z37" s="224">
        <v>320000</v>
      </c>
      <c r="AA37" s="199">
        <v>203000</v>
      </c>
      <c r="AB37" s="199">
        <v>16000</v>
      </c>
      <c r="AC37" s="199">
        <v>29000</v>
      </c>
      <c r="AD37" s="199">
        <v>89000</v>
      </c>
      <c r="AE37" s="199">
        <v>187000</v>
      </c>
      <c r="AF37" s="199">
        <v>70000</v>
      </c>
      <c r="AG37" s="226">
        <v>117000</v>
      </c>
      <c r="AI37" s="3"/>
    </row>
    <row r="38" spans="1:35" ht="21" customHeight="1">
      <c r="A38" s="35" t="s">
        <v>70</v>
      </c>
      <c r="B38" s="224">
        <v>495000</v>
      </c>
      <c r="C38" s="199">
        <v>303000</v>
      </c>
      <c r="D38" s="199">
        <v>33000</v>
      </c>
      <c r="E38" s="199">
        <v>49000</v>
      </c>
      <c r="F38" s="199">
        <v>113000</v>
      </c>
      <c r="G38" s="199">
        <v>300000</v>
      </c>
      <c r="H38" s="199">
        <v>108000</v>
      </c>
      <c r="I38" s="226">
        <v>192000</v>
      </c>
      <c r="M38" s="35" t="s">
        <v>70</v>
      </c>
      <c r="N38" s="224">
        <v>176000</v>
      </c>
      <c r="O38" s="199">
        <v>101000</v>
      </c>
      <c r="P38" s="199">
        <v>17000</v>
      </c>
      <c r="Q38" s="199">
        <v>21000</v>
      </c>
      <c r="R38" s="199">
        <v>24000</v>
      </c>
      <c r="S38" s="199">
        <v>114000</v>
      </c>
      <c r="T38" s="199">
        <v>39000</v>
      </c>
      <c r="U38" s="226">
        <v>75000</v>
      </c>
      <c r="V38" s="199"/>
      <c r="W38" s="199"/>
      <c r="Y38" s="35" t="s">
        <v>70</v>
      </c>
      <c r="Z38" s="224">
        <v>319000</v>
      </c>
      <c r="AA38" s="199">
        <v>202000</v>
      </c>
      <c r="AB38" s="199">
        <v>16000</v>
      </c>
      <c r="AC38" s="199">
        <v>28000</v>
      </c>
      <c r="AD38" s="199">
        <v>89000</v>
      </c>
      <c r="AE38" s="199">
        <v>186000</v>
      </c>
      <c r="AF38" s="199">
        <v>69000</v>
      </c>
      <c r="AG38" s="226">
        <v>117000</v>
      </c>
      <c r="AI38" s="3"/>
    </row>
    <row r="39" spans="1:35" ht="21" customHeight="1">
      <c r="A39" s="35" t="s">
        <v>71</v>
      </c>
      <c r="B39" s="224">
        <v>497000</v>
      </c>
      <c r="C39" s="199">
        <v>304000</v>
      </c>
      <c r="D39" s="199">
        <v>34000</v>
      </c>
      <c r="E39" s="199">
        <v>49000</v>
      </c>
      <c r="F39" s="199">
        <v>111000</v>
      </c>
      <c r="G39" s="199">
        <v>302000</v>
      </c>
      <c r="H39" s="199">
        <v>109000</v>
      </c>
      <c r="I39" s="226">
        <v>193000</v>
      </c>
      <c r="M39" s="35" t="s">
        <v>71</v>
      </c>
      <c r="N39" s="224">
        <v>178000</v>
      </c>
      <c r="O39" s="199">
        <v>102000</v>
      </c>
      <c r="P39" s="199">
        <v>18000</v>
      </c>
      <c r="Q39" s="199">
        <v>20000</v>
      </c>
      <c r="R39" s="199">
        <v>25000</v>
      </c>
      <c r="S39" s="199">
        <v>115000</v>
      </c>
      <c r="T39" s="199">
        <v>39000</v>
      </c>
      <c r="U39" s="226">
        <v>76000</v>
      </c>
      <c r="V39" s="199"/>
      <c r="W39" s="199"/>
      <c r="Y39" s="35" t="s">
        <v>71</v>
      </c>
      <c r="Z39" s="224">
        <v>319000</v>
      </c>
      <c r="AA39" s="199">
        <v>202000</v>
      </c>
      <c r="AB39" s="199">
        <v>17000</v>
      </c>
      <c r="AC39" s="199">
        <v>29000</v>
      </c>
      <c r="AD39" s="199">
        <v>86000</v>
      </c>
      <c r="AE39" s="199">
        <v>187000</v>
      </c>
      <c r="AF39" s="199">
        <v>70000</v>
      </c>
      <c r="AG39" s="226">
        <v>117000</v>
      </c>
      <c r="AI39" s="3"/>
    </row>
    <row r="40" spans="1:35" ht="21" customHeight="1">
      <c r="A40" s="35" t="s">
        <v>72</v>
      </c>
      <c r="B40" s="224">
        <v>500000</v>
      </c>
      <c r="C40" s="199">
        <v>307000</v>
      </c>
      <c r="D40" s="199">
        <v>34000</v>
      </c>
      <c r="E40" s="199">
        <v>52000</v>
      </c>
      <c r="F40" s="199">
        <v>112000</v>
      </c>
      <c r="G40" s="199">
        <v>301000</v>
      </c>
      <c r="H40" s="199">
        <v>108000</v>
      </c>
      <c r="I40" s="226">
        <v>193000</v>
      </c>
      <c r="M40" s="35" t="s">
        <v>72</v>
      </c>
      <c r="N40" s="224">
        <v>178000</v>
      </c>
      <c r="O40" s="199">
        <v>103000</v>
      </c>
      <c r="P40" s="199">
        <v>18000</v>
      </c>
      <c r="Q40" s="199">
        <v>22000</v>
      </c>
      <c r="R40" s="199">
        <v>26000</v>
      </c>
      <c r="S40" s="199">
        <v>112000</v>
      </c>
      <c r="T40" s="199">
        <v>37000</v>
      </c>
      <c r="U40" s="226">
        <v>75000</v>
      </c>
      <c r="V40" s="199"/>
      <c r="W40" s="199"/>
      <c r="Y40" s="35" t="s">
        <v>72</v>
      </c>
      <c r="Z40" s="224">
        <v>321000</v>
      </c>
      <c r="AA40" s="199">
        <v>204000</v>
      </c>
      <c r="AB40" s="199">
        <v>17000</v>
      </c>
      <c r="AC40" s="199">
        <v>30000</v>
      </c>
      <c r="AD40" s="199">
        <v>86000</v>
      </c>
      <c r="AE40" s="199">
        <v>188000</v>
      </c>
      <c r="AF40" s="199">
        <v>70000</v>
      </c>
      <c r="AG40" s="226">
        <v>118000</v>
      </c>
      <c r="AI40" s="3"/>
    </row>
    <row r="41" spans="1:35" ht="21" customHeight="1">
      <c r="A41" s="35" t="s">
        <v>73</v>
      </c>
      <c r="B41" s="224">
        <v>491000</v>
      </c>
      <c r="C41" s="199">
        <v>298000</v>
      </c>
      <c r="D41" s="199">
        <v>33000</v>
      </c>
      <c r="E41" s="199">
        <v>49000</v>
      </c>
      <c r="F41" s="199">
        <v>112000</v>
      </c>
      <c r="G41" s="199">
        <v>297000</v>
      </c>
      <c r="H41" s="199">
        <v>104000</v>
      </c>
      <c r="I41" s="226">
        <v>193000</v>
      </c>
      <c r="M41" s="35" t="s">
        <v>73</v>
      </c>
      <c r="N41" s="224">
        <v>171000</v>
      </c>
      <c r="O41" s="199">
        <v>96000</v>
      </c>
      <c r="P41" s="199">
        <v>17000</v>
      </c>
      <c r="Q41" s="199">
        <v>20000</v>
      </c>
      <c r="R41" s="199">
        <v>25000</v>
      </c>
      <c r="S41" s="199">
        <v>110000</v>
      </c>
      <c r="T41" s="199">
        <v>35000</v>
      </c>
      <c r="U41" s="226">
        <v>75000</v>
      </c>
      <c r="V41" s="199"/>
      <c r="W41" s="199"/>
      <c r="Y41" s="35" t="s">
        <v>73</v>
      </c>
      <c r="Z41" s="224">
        <v>320000</v>
      </c>
      <c r="AA41" s="199">
        <v>202000</v>
      </c>
      <c r="AB41" s="199">
        <v>17000</v>
      </c>
      <c r="AC41" s="199">
        <v>29000</v>
      </c>
      <c r="AD41" s="199">
        <v>87000</v>
      </c>
      <c r="AE41" s="199">
        <v>187000</v>
      </c>
      <c r="AF41" s="199">
        <v>69000</v>
      </c>
      <c r="AG41" s="226">
        <v>118000</v>
      </c>
      <c r="AI41" s="3"/>
    </row>
    <row r="42" spans="1:35" ht="21" customHeight="1">
      <c r="A42" s="35" t="s">
        <v>74</v>
      </c>
      <c r="B42" s="224">
        <v>489000</v>
      </c>
      <c r="C42" s="199">
        <v>295000</v>
      </c>
      <c r="D42" s="199">
        <v>32000</v>
      </c>
      <c r="E42" s="199">
        <v>45000</v>
      </c>
      <c r="F42" s="199">
        <v>113000</v>
      </c>
      <c r="G42" s="199">
        <v>299000</v>
      </c>
      <c r="H42" s="199">
        <v>105000</v>
      </c>
      <c r="I42" s="226">
        <v>193000</v>
      </c>
      <c r="M42" s="35" t="s">
        <v>74</v>
      </c>
      <c r="N42" s="224">
        <v>169000</v>
      </c>
      <c r="O42" s="199">
        <v>95000</v>
      </c>
      <c r="P42" s="199">
        <v>15000</v>
      </c>
      <c r="Q42" s="199">
        <v>18000</v>
      </c>
      <c r="R42" s="199">
        <v>26000</v>
      </c>
      <c r="S42" s="199">
        <v>110000</v>
      </c>
      <c r="T42" s="199">
        <v>35000</v>
      </c>
      <c r="U42" s="226">
        <v>75000</v>
      </c>
      <c r="V42" s="199"/>
      <c r="W42" s="199"/>
      <c r="Y42" s="35" t="s">
        <v>74</v>
      </c>
      <c r="Z42" s="224">
        <v>319000</v>
      </c>
      <c r="AA42" s="199">
        <v>201000</v>
      </c>
      <c r="AB42" s="199">
        <v>17000</v>
      </c>
      <c r="AC42" s="199">
        <v>27000</v>
      </c>
      <c r="AD42" s="199">
        <v>86000</v>
      </c>
      <c r="AE42" s="199">
        <v>189000</v>
      </c>
      <c r="AF42" s="199">
        <v>70000</v>
      </c>
      <c r="AG42" s="226">
        <v>118000</v>
      </c>
      <c r="AI42" s="3"/>
    </row>
    <row r="43" spans="1:35" ht="21" customHeight="1">
      <c r="A43" s="35" t="s">
        <v>75</v>
      </c>
      <c r="B43" s="224">
        <v>480000</v>
      </c>
      <c r="C43" s="199">
        <v>288000</v>
      </c>
      <c r="D43" s="199">
        <v>31000</v>
      </c>
      <c r="E43" s="199">
        <v>40000</v>
      </c>
      <c r="F43" s="199">
        <v>112000</v>
      </c>
      <c r="G43" s="199">
        <v>297000</v>
      </c>
      <c r="H43" s="199">
        <v>105000</v>
      </c>
      <c r="I43" s="226">
        <v>192000</v>
      </c>
      <c r="M43" s="35" t="s">
        <v>75</v>
      </c>
      <c r="N43" s="224">
        <v>164000</v>
      </c>
      <c r="O43" s="199">
        <v>90000</v>
      </c>
      <c r="P43" s="199">
        <v>14000</v>
      </c>
      <c r="Q43" s="199">
        <v>16000</v>
      </c>
      <c r="R43" s="199">
        <v>27000</v>
      </c>
      <c r="S43" s="199">
        <v>108000</v>
      </c>
      <c r="T43" s="199">
        <v>34000</v>
      </c>
      <c r="U43" s="226">
        <v>74000</v>
      </c>
      <c r="V43" s="199"/>
      <c r="W43" s="199"/>
      <c r="Y43" s="35" t="s">
        <v>75</v>
      </c>
      <c r="Z43" s="224">
        <v>316000</v>
      </c>
      <c r="AA43" s="199">
        <v>198000</v>
      </c>
      <c r="AB43" s="199">
        <v>17000</v>
      </c>
      <c r="AC43" s="199">
        <v>25000</v>
      </c>
      <c r="AD43" s="199">
        <v>85000</v>
      </c>
      <c r="AE43" s="199">
        <v>189000</v>
      </c>
      <c r="AF43" s="199">
        <v>71000</v>
      </c>
      <c r="AG43" s="226">
        <v>118000</v>
      </c>
      <c r="AI43" s="3"/>
    </row>
    <row r="44" spans="1:35" ht="21" customHeight="1">
      <c r="A44" s="35" t="s">
        <v>76</v>
      </c>
      <c r="B44" s="224">
        <v>478000</v>
      </c>
      <c r="C44" s="199">
        <v>285000</v>
      </c>
      <c r="D44" s="199">
        <v>32000</v>
      </c>
      <c r="E44" s="199">
        <v>36000</v>
      </c>
      <c r="F44" s="199">
        <v>112000</v>
      </c>
      <c r="G44" s="199">
        <v>299000</v>
      </c>
      <c r="H44" s="199">
        <v>106000</v>
      </c>
      <c r="I44" s="226">
        <v>193000</v>
      </c>
      <c r="M44" s="35" t="s">
        <v>76</v>
      </c>
      <c r="N44" s="224">
        <v>163000</v>
      </c>
      <c r="O44" s="199">
        <v>88000</v>
      </c>
      <c r="P44" s="199">
        <v>15000</v>
      </c>
      <c r="Q44" s="199">
        <v>13000</v>
      </c>
      <c r="R44" s="199">
        <v>27000</v>
      </c>
      <c r="S44" s="199">
        <v>109000</v>
      </c>
      <c r="T44" s="199">
        <v>34000</v>
      </c>
      <c r="U44" s="226">
        <v>75000</v>
      </c>
      <c r="V44" s="199"/>
      <c r="W44" s="199"/>
      <c r="Y44" s="35" t="s">
        <v>76</v>
      </c>
      <c r="Z44" s="224">
        <v>315000</v>
      </c>
      <c r="AA44" s="199">
        <v>197000</v>
      </c>
      <c r="AB44" s="199">
        <v>17000</v>
      </c>
      <c r="AC44" s="199">
        <v>23000</v>
      </c>
      <c r="AD44" s="199">
        <v>85000</v>
      </c>
      <c r="AE44" s="199">
        <v>190000</v>
      </c>
      <c r="AF44" s="199">
        <v>72000</v>
      </c>
      <c r="AG44" s="226">
        <v>118000</v>
      </c>
      <c r="AI44" s="3"/>
    </row>
    <row r="45" spans="1:35" ht="21" customHeight="1">
      <c r="A45" s="35" t="s">
        <v>77</v>
      </c>
      <c r="B45" s="224">
        <v>476000</v>
      </c>
      <c r="C45" s="199">
        <v>284000</v>
      </c>
      <c r="D45" s="199">
        <v>30000</v>
      </c>
      <c r="E45" s="199">
        <v>35000</v>
      </c>
      <c r="F45" s="199">
        <v>113000</v>
      </c>
      <c r="G45" s="199">
        <v>298000</v>
      </c>
      <c r="H45" s="199">
        <v>106000</v>
      </c>
      <c r="I45" s="226">
        <v>192000</v>
      </c>
      <c r="M45" s="35" t="s">
        <v>77</v>
      </c>
      <c r="N45" s="224">
        <v>159000</v>
      </c>
      <c r="O45" s="199">
        <v>84000</v>
      </c>
      <c r="P45" s="199">
        <v>14000</v>
      </c>
      <c r="Q45" s="199">
        <v>11000</v>
      </c>
      <c r="R45" s="199">
        <v>25000</v>
      </c>
      <c r="S45" s="199">
        <v>109000</v>
      </c>
      <c r="T45" s="199">
        <v>34000</v>
      </c>
      <c r="U45" s="226">
        <v>75000</v>
      </c>
      <c r="V45" s="199"/>
      <c r="W45" s="199"/>
      <c r="Y45" s="35" t="s">
        <v>77</v>
      </c>
      <c r="Z45" s="224">
        <v>317000</v>
      </c>
      <c r="AA45" s="199">
        <v>200000</v>
      </c>
      <c r="AB45" s="199">
        <v>16000</v>
      </c>
      <c r="AC45" s="199">
        <v>24000</v>
      </c>
      <c r="AD45" s="199">
        <v>88000</v>
      </c>
      <c r="AE45" s="199">
        <v>189000</v>
      </c>
      <c r="AF45" s="199">
        <v>72000</v>
      </c>
      <c r="AG45" s="226">
        <v>118000</v>
      </c>
      <c r="AI45" s="3"/>
    </row>
    <row r="46" spans="1:35" ht="21" customHeight="1">
      <c r="A46" s="35" t="s">
        <v>78</v>
      </c>
      <c r="B46" s="224">
        <v>476000</v>
      </c>
      <c r="C46" s="199">
        <v>283000</v>
      </c>
      <c r="D46" s="199">
        <v>29000</v>
      </c>
      <c r="E46" s="199">
        <v>34000</v>
      </c>
      <c r="F46" s="199">
        <v>112000</v>
      </c>
      <c r="G46" s="199">
        <v>301000</v>
      </c>
      <c r="H46" s="199">
        <v>107000</v>
      </c>
      <c r="I46" s="226">
        <v>193000</v>
      </c>
      <c r="M46" s="35" t="s">
        <v>78</v>
      </c>
      <c r="N46" s="224">
        <v>159000</v>
      </c>
      <c r="O46" s="199">
        <v>84000</v>
      </c>
      <c r="P46" s="199">
        <v>13000</v>
      </c>
      <c r="Q46" s="199">
        <v>10000</v>
      </c>
      <c r="R46" s="199">
        <v>24000</v>
      </c>
      <c r="S46" s="199">
        <v>111000</v>
      </c>
      <c r="T46" s="199">
        <v>36000</v>
      </c>
      <c r="U46" s="226">
        <v>75000</v>
      </c>
      <c r="V46" s="199"/>
      <c r="W46" s="199"/>
      <c r="Y46" s="35" t="s">
        <v>78</v>
      </c>
      <c r="Z46" s="224">
        <v>317000</v>
      </c>
      <c r="AA46" s="199">
        <v>199000</v>
      </c>
      <c r="AB46" s="199">
        <v>15000</v>
      </c>
      <c r="AC46" s="199">
        <v>24000</v>
      </c>
      <c r="AD46" s="199">
        <v>88000</v>
      </c>
      <c r="AE46" s="199">
        <v>189000</v>
      </c>
      <c r="AF46" s="199">
        <v>71000</v>
      </c>
      <c r="AG46" s="226">
        <v>118000</v>
      </c>
      <c r="AI46" s="3"/>
    </row>
    <row r="47" spans="1:35" ht="21" customHeight="1">
      <c r="A47" s="35" t="s">
        <v>79</v>
      </c>
      <c r="B47" s="224">
        <v>478000</v>
      </c>
      <c r="C47" s="199">
        <v>285000</v>
      </c>
      <c r="D47" s="199">
        <v>29000</v>
      </c>
      <c r="E47" s="199">
        <v>34000</v>
      </c>
      <c r="F47" s="199">
        <v>113000</v>
      </c>
      <c r="G47" s="199">
        <v>302000</v>
      </c>
      <c r="H47" s="199">
        <v>109000</v>
      </c>
      <c r="I47" s="226">
        <v>193000</v>
      </c>
      <c r="M47" s="35" t="s">
        <v>79</v>
      </c>
      <c r="N47" s="224">
        <v>161000</v>
      </c>
      <c r="O47" s="199">
        <v>86000</v>
      </c>
      <c r="P47" s="199">
        <v>13000</v>
      </c>
      <c r="Q47" s="199">
        <v>10000</v>
      </c>
      <c r="R47" s="199">
        <v>26000</v>
      </c>
      <c r="S47" s="199">
        <v>112000</v>
      </c>
      <c r="T47" s="199">
        <v>37000</v>
      </c>
      <c r="U47" s="226">
        <v>75000</v>
      </c>
      <c r="V47" s="199"/>
      <c r="W47" s="199"/>
      <c r="Y47" s="35" t="s">
        <v>79</v>
      </c>
      <c r="Z47" s="224">
        <v>318000</v>
      </c>
      <c r="AA47" s="199">
        <v>199000</v>
      </c>
      <c r="AB47" s="199">
        <v>16000</v>
      </c>
      <c r="AC47" s="199">
        <v>24000</v>
      </c>
      <c r="AD47" s="199">
        <v>87000</v>
      </c>
      <c r="AE47" s="199">
        <v>190000</v>
      </c>
      <c r="AF47" s="199">
        <v>72000</v>
      </c>
      <c r="AG47" s="226">
        <v>118000</v>
      </c>
      <c r="AI47" s="3"/>
    </row>
    <row r="48" spans="1:35" ht="21" customHeight="1">
      <c r="A48" s="35" t="s">
        <v>203</v>
      </c>
      <c r="B48" s="224">
        <v>483000</v>
      </c>
      <c r="C48" s="199">
        <v>290000</v>
      </c>
      <c r="D48" s="199">
        <v>31000</v>
      </c>
      <c r="E48" s="199">
        <v>34000</v>
      </c>
      <c r="F48" s="199">
        <v>113000</v>
      </c>
      <c r="G48" s="199">
        <v>305000</v>
      </c>
      <c r="H48" s="199">
        <v>113000</v>
      </c>
      <c r="I48" s="226">
        <v>192000</v>
      </c>
      <c r="M48" s="35" t="s">
        <v>203</v>
      </c>
      <c r="N48" s="224">
        <v>162000</v>
      </c>
      <c r="O48" s="199">
        <v>89000</v>
      </c>
      <c r="P48" s="199">
        <v>14000</v>
      </c>
      <c r="Q48" s="199">
        <v>10000</v>
      </c>
      <c r="R48" s="199">
        <v>26000</v>
      </c>
      <c r="S48" s="199">
        <v>113000</v>
      </c>
      <c r="T48" s="199">
        <v>39000</v>
      </c>
      <c r="U48" s="226">
        <v>73000</v>
      </c>
      <c r="V48" s="199"/>
      <c r="W48" s="199"/>
      <c r="Y48" s="35" t="s">
        <v>203</v>
      </c>
      <c r="Z48" s="224">
        <v>320000</v>
      </c>
      <c r="AA48" s="199">
        <v>202000</v>
      </c>
      <c r="AB48" s="199">
        <v>17000</v>
      </c>
      <c r="AC48" s="199">
        <v>24000</v>
      </c>
      <c r="AD48" s="199">
        <v>87000</v>
      </c>
      <c r="AE48" s="199">
        <v>193000</v>
      </c>
      <c r="AF48" s="199">
        <v>74000</v>
      </c>
      <c r="AG48" s="226">
        <v>119000</v>
      </c>
      <c r="AI48" s="3"/>
    </row>
    <row r="49" spans="1:35" ht="21" customHeight="1">
      <c r="A49" s="35" t="s">
        <v>204</v>
      </c>
      <c r="B49" s="224">
        <v>490000</v>
      </c>
      <c r="C49" s="199">
        <v>297000</v>
      </c>
      <c r="D49" s="199">
        <v>32000</v>
      </c>
      <c r="E49" s="199">
        <v>35000</v>
      </c>
      <c r="F49" s="199">
        <v>116000</v>
      </c>
      <c r="G49" s="199">
        <v>306000</v>
      </c>
      <c r="H49" s="199">
        <v>114000</v>
      </c>
      <c r="I49" s="226">
        <v>193000</v>
      </c>
      <c r="M49" s="35" t="s">
        <v>204</v>
      </c>
      <c r="N49" s="224">
        <v>166000</v>
      </c>
      <c r="O49" s="199">
        <v>92000</v>
      </c>
      <c r="P49" s="199">
        <v>14000</v>
      </c>
      <c r="Q49" s="199">
        <v>12000</v>
      </c>
      <c r="R49" s="199">
        <v>27000</v>
      </c>
      <c r="S49" s="199">
        <v>113000</v>
      </c>
      <c r="T49" s="199">
        <v>39000</v>
      </c>
      <c r="U49" s="226">
        <v>74000</v>
      </c>
      <c r="V49" s="199"/>
      <c r="W49" s="199"/>
      <c r="Y49" s="35" t="s">
        <v>204</v>
      </c>
      <c r="Z49" s="224">
        <v>324000</v>
      </c>
      <c r="AA49" s="199">
        <v>205000</v>
      </c>
      <c r="AB49" s="199">
        <v>18000</v>
      </c>
      <c r="AC49" s="199">
        <v>24000</v>
      </c>
      <c r="AD49" s="199">
        <v>88000</v>
      </c>
      <c r="AE49" s="199">
        <v>193000</v>
      </c>
      <c r="AF49" s="199">
        <v>74000</v>
      </c>
      <c r="AG49" s="226">
        <v>119000</v>
      </c>
      <c r="AI49" s="3"/>
    </row>
    <row r="50" spans="1:35" ht="21" customHeight="1">
      <c r="A50" s="35" t="s">
        <v>80</v>
      </c>
      <c r="B50" s="224">
        <v>495000</v>
      </c>
      <c r="C50" s="199">
        <v>301000</v>
      </c>
      <c r="D50" s="199">
        <v>33000</v>
      </c>
      <c r="E50" s="199">
        <v>35000</v>
      </c>
      <c r="F50" s="199">
        <v>118000</v>
      </c>
      <c r="G50" s="199">
        <v>310000</v>
      </c>
      <c r="H50" s="199">
        <v>115000</v>
      </c>
      <c r="I50" s="226">
        <v>194000</v>
      </c>
      <c r="M50" s="35" t="s">
        <v>80</v>
      </c>
      <c r="N50" s="224">
        <v>168000</v>
      </c>
      <c r="O50" s="199">
        <v>93000</v>
      </c>
      <c r="P50" s="199">
        <v>14000</v>
      </c>
      <c r="Q50" s="199">
        <v>11000</v>
      </c>
      <c r="R50" s="199">
        <v>27000</v>
      </c>
      <c r="S50" s="199">
        <v>116000</v>
      </c>
      <c r="T50" s="199">
        <v>41000</v>
      </c>
      <c r="U50" s="226">
        <v>75000</v>
      </c>
      <c r="V50" s="199"/>
      <c r="W50" s="199"/>
      <c r="Y50" s="35" t="s">
        <v>80</v>
      </c>
      <c r="Z50" s="224">
        <v>327000</v>
      </c>
      <c r="AA50" s="199">
        <v>207000</v>
      </c>
      <c r="AB50" s="199">
        <v>18000</v>
      </c>
      <c r="AC50" s="199">
        <v>24000</v>
      </c>
      <c r="AD50" s="199">
        <v>90000</v>
      </c>
      <c r="AE50" s="199">
        <v>194000</v>
      </c>
      <c r="AF50" s="199">
        <v>74000</v>
      </c>
      <c r="AG50" s="226">
        <v>120000</v>
      </c>
      <c r="AI50" s="3"/>
    </row>
    <row r="51" spans="1:35" ht="21" customHeight="1">
      <c r="A51" s="35" t="s">
        <v>81</v>
      </c>
      <c r="B51" s="224">
        <v>502000</v>
      </c>
      <c r="C51" s="199">
        <v>306000</v>
      </c>
      <c r="D51" s="199">
        <v>34000</v>
      </c>
      <c r="E51" s="199">
        <v>37000</v>
      </c>
      <c r="F51" s="199">
        <v>119000</v>
      </c>
      <c r="G51" s="199">
        <v>313000</v>
      </c>
      <c r="H51" s="199">
        <v>117000</v>
      </c>
      <c r="I51" s="226">
        <v>196000</v>
      </c>
      <c r="M51" s="35" t="s">
        <v>81</v>
      </c>
      <c r="N51" s="224">
        <v>173000</v>
      </c>
      <c r="O51" s="199">
        <v>98000</v>
      </c>
      <c r="P51" s="199">
        <v>15000</v>
      </c>
      <c r="Q51" s="199">
        <v>12000</v>
      </c>
      <c r="R51" s="199">
        <v>28000</v>
      </c>
      <c r="S51" s="199">
        <v>118000</v>
      </c>
      <c r="T51" s="199">
        <v>42000</v>
      </c>
      <c r="U51" s="226">
        <v>76000</v>
      </c>
      <c r="V51" s="199"/>
      <c r="W51" s="199"/>
      <c r="Y51" s="35" t="s">
        <v>81</v>
      </c>
      <c r="Z51" s="224">
        <v>329000</v>
      </c>
      <c r="AA51" s="199">
        <v>209000</v>
      </c>
      <c r="AB51" s="199">
        <v>19000</v>
      </c>
      <c r="AC51" s="199">
        <v>25000</v>
      </c>
      <c r="AD51" s="199">
        <v>90000</v>
      </c>
      <c r="AE51" s="199">
        <v>195000</v>
      </c>
      <c r="AF51" s="199">
        <v>75000</v>
      </c>
      <c r="AG51" s="226">
        <v>120000</v>
      </c>
      <c r="AI51" s="3"/>
    </row>
    <row r="52" spans="1:35" ht="21" customHeight="1">
      <c r="A52" s="35" t="s">
        <v>82</v>
      </c>
      <c r="B52" s="224">
        <v>506000</v>
      </c>
      <c r="C52" s="199">
        <v>308000</v>
      </c>
      <c r="D52" s="199">
        <v>34000</v>
      </c>
      <c r="E52" s="199">
        <v>38000</v>
      </c>
      <c r="F52" s="199">
        <v>118000</v>
      </c>
      <c r="G52" s="199">
        <v>315000</v>
      </c>
      <c r="H52" s="199">
        <v>117000</v>
      </c>
      <c r="I52" s="226">
        <v>198000</v>
      </c>
      <c r="M52" s="35" t="s">
        <v>82</v>
      </c>
      <c r="N52" s="224">
        <v>176000</v>
      </c>
      <c r="O52" s="199">
        <v>99000</v>
      </c>
      <c r="P52" s="199">
        <v>16000</v>
      </c>
      <c r="Q52" s="199">
        <v>12000</v>
      </c>
      <c r="R52" s="199">
        <v>29000</v>
      </c>
      <c r="S52" s="199">
        <v>120000</v>
      </c>
      <c r="T52" s="199">
        <v>42000</v>
      </c>
      <c r="U52" s="226">
        <v>77000</v>
      </c>
      <c r="V52" s="199"/>
      <c r="W52" s="199"/>
      <c r="Y52" s="35" t="s">
        <v>82</v>
      </c>
      <c r="Z52" s="224">
        <v>330000</v>
      </c>
      <c r="AA52" s="199">
        <v>210000</v>
      </c>
      <c r="AB52" s="199">
        <v>19000</v>
      </c>
      <c r="AC52" s="199">
        <v>27000</v>
      </c>
      <c r="AD52" s="199">
        <v>89000</v>
      </c>
      <c r="AE52" s="199">
        <v>195000</v>
      </c>
      <c r="AF52" s="199">
        <v>75000</v>
      </c>
      <c r="AG52" s="226">
        <v>120000</v>
      </c>
      <c r="AI52" s="3"/>
    </row>
    <row r="53" spans="1:35" ht="21" customHeight="1">
      <c r="A53" s="35" t="s">
        <v>83</v>
      </c>
      <c r="B53" s="224">
        <v>506000</v>
      </c>
      <c r="C53" s="199">
        <v>309000</v>
      </c>
      <c r="D53" s="199">
        <v>33000</v>
      </c>
      <c r="E53" s="199">
        <v>38000</v>
      </c>
      <c r="F53" s="199">
        <v>119000</v>
      </c>
      <c r="G53" s="199">
        <v>316000</v>
      </c>
      <c r="H53" s="199">
        <v>119000</v>
      </c>
      <c r="I53" s="226">
        <v>197000</v>
      </c>
      <c r="M53" s="35" t="s">
        <v>83</v>
      </c>
      <c r="N53" s="224">
        <v>175000</v>
      </c>
      <c r="O53" s="199">
        <v>98000</v>
      </c>
      <c r="P53" s="199">
        <v>15000</v>
      </c>
      <c r="Q53" s="199">
        <v>12000</v>
      </c>
      <c r="R53" s="199">
        <v>29000</v>
      </c>
      <c r="S53" s="199">
        <v>120000</v>
      </c>
      <c r="T53" s="199">
        <v>43000</v>
      </c>
      <c r="U53" s="226">
        <v>77000</v>
      </c>
      <c r="V53" s="199"/>
      <c r="W53" s="199"/>
      <c r="Y53" s="35" t="s">
        <v>83</v>
      </c>
      <c r="Z53" s="224">
        <v>331000</v>
      </c>
      <c r="AA53" s="199">
        <v>210000</v>
      </c>
      <c r="AB53" s="199">
        <v>18000</v>
      </c>
      <c r="AC53" s="199">
        <v>26000</v>
      </c>
      <c r="AD53" s="199">
        <v>90000</v>
      </c>
      <c r="AE53" s="199">
        <v>197000</v>
      </c>
      <c r="AF53" s="199">
        <v>76000</v>
      </c>
      <c r="AG53" s="226">
        <v>120000</v>
      </c>
      <c r="AI53" s="3"/>
    </row>
    <row r="54" spans="1:35" ht="21" customHeight="1">
      <c r="A54" s="35" t="s">
        <v>84</v>
      </c>
      <c r="B54" s="224">
        <v>501000</v>
      </c>
      <c r="C54" s="199">
        <v>303000</v>
      </c>
      <c r="D54" s="199">
        <v>31000</v>
      </c>
      <c r="E54" s="199">
        <v>37000</v>
      </c>
      <c r="F54" s="199">
        <v>116000</v>
      </c>
      <c r="G54" s="199">
        <v>316000</v>
      </c>
      <c r="H54" s="199">
        <v>118000</v>
      </c>
      <c r="I54" s="226">
        <v>198000</v>
      </c>
      <c r="M54" s="35" t="s">
        <v>84</v>
      </c>
      <c r="N54" s="224">
        <v>176000</v>
      </c>
      <c r="O54" s="199">
        <v>99000</v>
      </c>
      <c r="P54" s="199">
        <v>14000</v>
      </c>
      <c r="Q54" s="199">
        <v>12000</v>
      </c>
      <c r="R54" s="199">
        <v>31000</v>
      </c>
      <c r="S54" s="199">
        <v>120000</v>
      </c>
      <c r="T54" s="199">
        <v>43000</v>
      </c>
      <c r="U54" s="226">
        <v>77000</v>
      </c>
      <c r="V54" s="199"/>
      <c r="W54" s="199"/>
      <c r="Y54" s="35" t="s">
        <v>84</v>
      </c>
      <c r="Z54" s="224">
        <v>324000</v>
      </c>
      <c r="AA54" s="199">
        <v>204000</v>
      </c>
      <c r="AB54" s="199">
        <v>18000</v>
      </c>
      <c r="AC54" s="199">
        <v>26000</v>
      </c>
      <c r="AD54" s="199">
        <v>85000</v>
      </c>
      <c r="AE54" s="199">
        <v>196000</v>
      </c>
      <c r="AF54" s="199">
        <v>76000</v>
      </c>
      <c r="AG54" s="226">
        <v>121000</v>
      </c>
      <c r="AI54" s="3"/>
    </row>
    <row r="55" spans="1:35" ht="21" customHeight="1">
      <c r="A55" s="35" t="s">
        <v>85</v>
      </c>
      <c r="B55" s="224">
        <v>500000</v>
      </c>
      <c r="C55" s="199">
        <v>302000</v>
      </c>
      <c r="D55" s="199">
        <v>29000</v>
      </c>
      <c r="E55" s="199">
        <v>34000</v>
      </c>
      <c r="F55" s="199">
        <v>120000</v>
      </c>
      <c r="G55" s="199">
        <v>317000</v>
      </c>
      <c r="H55" s="199">
        <v>119000</v>
      </c>
      <c r="I55" s="226">
        <v>198000</v>
      </c>
      <c r="M55" s="35" t="s">
        <v>85</v>
      </c>
      <c r="N55" s="224">
        <v>178000</v>
      </c>
      <c r="O55" s="199">
        <v>101000</v>
      </c>
      <c r="P55" s="199">
        <v>15000</v>
      </c>
      <c r="Q55" s="199">
        <v>11000</v>
      </c>
      <c r="R55" s="199">
        <v>31000</v>
      </c>
      <c r="S55" s="199">
        <v>122000</v>
      </c>
      <c r="T55" s="199">
        <v>44000</v>
      </c>
      <c r="U55" s="226">
        <v>78000</v>
      </c>
      <c r="V55" s="199"/>
      <c r="W55" s="199"/>
      <c r="Y55" s="35" t="s">
        <v>85</v>
      </c>
      <c r="Z55" s="224">
        <v>322000</v>
      </c>
      <c r="AA55" s="199">
        <v>202000</v>
      </c>
      <c r="AB55" s="199">
        <v>15000</v>
      </c>
      <c r="AC55" s="199">
        <v>23000</v>
      </c>
      <c r="AD55" s="199">
        <v>88000</v>
      </c>
      <c r="AE55" s="199">
        <v>195000</v>
      </c>
      <c r="AF55" s="199">
        <v>75000</v>
      </c>
      <c r="AG55" s="226">
        <v>120000</v>
      </c>
      <c r="AI55" s="3"/>
    </row>
    <row r="56" spans="1:35" ht="21" customHeight="1">
      <c r="A56" s="35" t="s">
        <v>86</v>
      </c>
      <c r="B56" s="224">
        <v>504000</v>
      </c>
      <c r="C56" s="199">
        <v>307000</v>
      </c>
      <c r="D56" s="199">
        <v>29000</v>
      </c>
      <c r="E56" s="199">
        <v>37000</v>
      </c>
      <c r="F56" s="199">
        <v>120000</v>
      </c>
      <c r="G56" s="199">
        <v>317000</v>
      </c>
      <c r="H56" s="199">
        <v>120000</v>
      </c>
      <c r="I56" s="226">
        <v>197000</v>
      </c>
      <c r="M56" s="35" t="s">
        <v>86</v>
      </c>
      <c r="N56" s="224">
        <v>181000</v>
      </c>
      <c r="O56" s="199">
        <v>103000</v>
      </c>
      <c r="P56" s="199">
        <v>15000</v>
      </c>
      <c r="Q56" s="199">
        <v>13000</v>
      </c>
      <c r="R56" s="199">
        <v>31000</v>
      </c>
      <c r="S56" s="199">
        <v>122000</v>
      </c>
      <c r="T56" s="199">
        <v>44000</v>
      </c>
      <c r="U56" s="226">
        <v>78000</v>
      </c>
      <c r="V56" s="199"/>
      <c r="W56" s="199"/>
      <c r="Y56" s="35" t="s">
        <v>86</v>
      </c>
      <c r="Z56" s="224">
        <v>323000</v>
      </c>
      <c r="AA56" s="199">
        <v>204000</v>
      </c>
      <c r="AB56" s="199">
        <v>14000</v>
      </c>
      <c r="AC56" s="199">
        <v>25000</v>
      </c>
      <c r="AD56" s="199">
        <v>89000</v>
      </c>
      <c r="AE56" s="199">
        <v>196000</v>
      </c>
      <c r="AF56" s="199">
        <v>76000</v>
      </c>
      <c r="AG56" s="226">
        <v>119000</v>
      </c>
      <c r="AI56" s="3"/>
    </row>
    <row r="57" spans="1:35" ht="21" customHeight="1">
      <c r="A57" s="35" t="s">
        <v>87</v>
      </c>
      <c r="B57" s="224">
        <v>506000</v>
      </c>
      <c r="C57" s="199">
        <v>309000</v>
      </c>
      <c r="D57" s="199">
        <v>32000</v>
      </c>
      <c r="E57" s="199">
        <v>39000</v>
      </c>
      <c r="F57" s="199">
        <v>118000</v>
      </c>
      <c r="G57" s="199">
        <v>317000</v>
      </c>
      <c r="H57" s="199">
        <v>120000</v>
      </c>
      <c r="I57" s="226">
        <v>197000</v>
      </c>
      <c r="M57" s="35" t="s">
        <v>87</v>
      </c>
      <c r="N57" s="224">
        <v>181000</v>
      </c>
      <c r="O57" s="199">
        <v>104000</v>
      </c>
      <c r="P57" s="199">
        <v>16000</v>
      </c>
      <c r="Q57" s="199">
        <v>14000</v>
      </c>
      <c r="R57" s="199">
        <v>30000</v>
      </c>
      <c r="S57" s="199">
        <v>121000</v>
      </c>
      <c r="T57" s="199">
        <v>44000</v>
      </c>
      <c r="U57" s="226">
        <v>77000</v>
      </c>
      <c r="V57" s="199"/>
      <c r="W57" s="199"/>
      <c r="Y57" s="35" t="s">
        <v>87</v>
      </c>
      <c r="Z57" s="224">
        <v>325000</v>
      </c>
      <c r="AA57" s="199">
        <v>205000</v>
      </c>
      <c r="AB57" s="199">
        <v>16000</v>
      </c>
      <c r="AC57" s="199">
        <v>25000</v>
      </c>
      <c r="AD57" s="199">
        <v>88000</v>
      </c>
      <c r="AE57" s="199">
        <v>196000</v>
      </c>
      <c r="AF57" s="199">
        <v>76000</v>
      </c>
      <c r="AG57" s="226">
        <v>120000</v>
      </c>
      <c r="AI57" s="3"/>
    </row>
    <row r="58" spans="1:35" ht="21" customHeight="1">
      <c r="A58" s="35" t="s">
        <v>88</v>
      </c>
      <c r="B58" s="224">
        <v>502000</v>
      </c>
      <c r="C58" s="199">
        <v>306000</v>
      </c>
      <c r="D58" s="199">
        <v>33000</v>
      </c>
      <c r="E58" s="199">
        <v>42000</v>
      </c>
      <c r="F58" s="199">
        <v>113000</v>
      </c>
      <c r="G58" s="199">
        <v>314000</v>
      </c>
      <c r="H58" s="199">
        <v>118000</v>
      </c>
      <c r="I58" s="226">
        <v>196000</v>
      </c>
      <c r="M58" s="35" t="s">
        <v>88</v>
      </c>
      <c r="N58" s="224">
        <v>180000</v>
      </c>
      <c r="O58" s="199">
        <v>103000</v>
      </c>
      <c r="P58" s="199">
        <v>16000</v>
      </c>
      <c r="Q58" s="199">
        <v>15000</v>
      </c>
      <c r="R58" s="199">
        <v>28000</v>
      </c>
      <c r="S58" s="199">
        <v>120000</v>
      </c>
      <c r="T58" s="199">
        <v>43000</v>
      </c>
      <c r="U58" s="226">
        <v>77000</v>
      </c>
      <c r="V58" s="199"/>
      <c r="W58" s="199"/>
      <c r="Y58" s="35" t="s">
        <v>88</v>
      </c>
      <c r="Z58" s="224">
        <v>322000</v>
      </c>
      <c r="AA58" s="199">
        <v>203000</v>
      </c>
      <c r="AB58" s="199">
        <v>17000</v>
      </c>
      <c r="AC58" s="199">
        <v>26000</v>
      </c>
      <c r="AD58" s="199">
        <v>86000</v>
      </c>
      <c r="AE58" s="199">
        <v>194000</v>
      </c>
      <c r="AF58" s="199">
        <v>75000</v>
      </c>
      <c r="AG58" s="226">
        <v>119000</v>
      </c>
      <c r="AI58" s="3"/>
    </row>
    <row r="59" spans="1:35" ht="21" customHeight="1">
      <c r="A59" s="35" t="s">
        <v>89</v>
      </c>
      <c r="B59" s="224">
        <v>501000</v>
      </c>
      <c r="C59" s="199">
        <v>305000</v>
      </c>
      <c r="D59" s="199">
        <v>34000</v>
      </c>
      <c r="E59" s="199">
        <v>40000</v>
      </c>
      <c r="F59" s="199">
        <v>112000</v>
      </c>
      <c r="G59" s="199">
        <v>315000</v>
      </c>
      <c r="H59" s="199">
        <v>119000</v>
      </c>
      <c r="I59" s="226">
        <v>195000</v>
      </c>
      <c r="M59" s="35" t="s">
        <v>89</v>
      </c>
      <c r="N59" s="224">
        <v>180000</v>
      </c>
      <c r="O59" s="199">
        <v>104000</v>
      </c>
      <c r="P59" s="199">
        <v>16000</v>
      </c>
      <c r="Q59" s="199">
        <v>15000</v>
      </c>
      <c r="R59" s="199">
        <v>28000</v>
      </c>
      <c r="S59" s="199">
        <v>121000</v>
      </c>
      <c r="T59" s="199">
        <v>45000</v>
      </c>
      <c r="U59" s="226">
        <v>76000</v>
      </c>
      <c r="V59" s="199"/>
      <c r="W59" s="199"/>
      <c r="Y59" s="35" t="s">
        <v>89</v>
      </c>
      <c r="Z59" s="224">
        <v>320000</v>
      </c>
      <c r="AA59" s="199">
        <v>201000</v>
      </c>
      <c r="AB59" s="199">
        <v>17000</v>
      </c>
      <c r="AC59" s="199">
        <v>25000</v>
      </c>
      <c r="AD59" s="199">
        <v>84000</v>
      </c>
      <c r="AE59" s="199">
        <v>194000</v>
      </c>
      <c r="AF59" s="199">
        <v>74000</v>
      </c>
      <c r="AG59" s="226">
        <v>119000</v>
      </c>
      <c r="AI59" s="3"/>
    </row>
    <row r="60" spans="1:35" ht="21" customHeight="1">
      <c r="A60" s="35" t="s">
        <v>205</v>
      </c>
      <c r="B60" s="224">
        <v>498000</v>
      </c>
      <c r="C60" s="199">
        <v>303000</v>
      </c>
      <c r="D60" s="199">
        <v>33000</v>
      </c>
      <c r="E60" s="199">
        <v>42000</v>
      </c>
      <c r="F60" s="199">
        <v>110000</v>
      </c>
      <c r="G60" s="199">
        <v>313000</v>
      </c>
      <c r="H60" s="199">
        <v>118000</v>
      </c>
      <c r="I60" s="226">
        <v>195000</v>
      </c>
      <c r="M60" s="35" t="s">
        <v>205</v>
      </c>
      <c r="N60" s="224">
        <v>182000</v>
      </c>
      <c r="O60" s="199">
        <v>106000</v>
      </c>
      <c r="P60" s="199">
        <v>17000</v>
      </c>
      <c r="Q60" s="199">
        <v>16000</v>
      </c>
      <c r="R60" s="199">
        <v>29000</v>
      </c>
      <c r="S60" s="199">
        <v>121000</v>
      </c>
      <c r="T60" s="199">
        <v>45000</v>
      </c>
      <c r="U60" s="226">
        <v>76000</v>
      </c>
      <c r="V60" s="199"/>
      <c r="W60" s="199"/>
      <c r="Y60" s="35" t="s">
        <v>205</v>
      </c>
      <c r="Z60" s="224">
        <v>316000</v>
      </c>
      <c r="AA60" s="199">
        <v>197000</v>
      </c>
      <c r="AB60" s="199">
        <v>16000</v>
      </c>
      <c r="AC60" s="199">
        <v>27000</v>
      </c>
      <c r="AD60" s="199">
        <v>81000</v>
      </c>
      <c r="AE60" s="199">
        <v>192000</v>
      </c>
      <c r="AF60" s="199">
        <v>73000</v>
      </c>
      <c r="AG60" s="226">
        <v>119000</v>
      </c>
      <c r="AI60" s="3"/>
    </row>
    <row r="61" spans="1:35" ht="21" customHeight="1">
      <c r="A61" s="35" t="s">
        <v>206</v>
      </c>
      <c r="B61" s="224">
        <v>498000</v>
      </c>
      <c r="C61" s="199">
        <v>305000</v>
      </c>
      <c r="D61" s="199">
        <v>33000</v>
      </c>
      <c r="E61" s="199">
        <v>46000</v>
      </c>
      <c r="F61" s="199">
        <v>108000</v>
      </c>
      <c r="G61" s="199">
        <v>311000</v>
      </c>
      <c r="H61" s="199">
        <v>117000</v>
      </c>
      <c r="I61" s="226">
        <v>193000</v>
      </c>
      <c r="M61" s="35" t="s">
        <v>206</v>
      </c>
      <c r="N61" s="224">
        <v>183000</v>
      </c>
      <c r="O61" s="199">
        <v>108000</v>
      </c>
      <c r="P61" s="199">
        <v>17000</v>
      </c>
      <c r="Q61" s="199">
        <v>18000</v>
      </c>
      <c r="R61" s="199">
        <v>28000</v>
      </c>
      <c r="S61" s="199">
        <v>120000</v>
      </c>
      <c r="T61" s="199">
        <v>45000</v>
      </c>
      <c r="U61" s="226">
        <v>75000</v>
      </c>
      <c r="V61" s="199"/>
      <c r="W61" s="199"/>
      <c r="Y61" s="35" t="s">
        <v>206</v>
      </c>
      <c r="Z61" s="224">
        <v>315000</v>
      </c>
      <c r="AA61" s="199">
        <v>196000</v>
      </c>
      <c r="AB61" s="199">
        <v>17000</v>
      </c>
      <c r="AC61" s="199">
        <v>28000</v>
      </c>
      <c r="AD61" s="199">
        <v>80000</v>
      </c>
      <c r="AE61" s="199">
        <v>191000</v>
      </c>
      <c r="AF61" s="199">
        <v>72000</v>
      </c>
      <c r="AG61" s="226">
        <v>118000</v>
      </c>
      <c r="AI61" s="3"/>
    </row>
    <row r="62" spans="1:35" ht="21" customHeight="1">
      <c r="A62" s="35" t="s">
        <v>90</v>
      </c>
      <c r="B62" s="224">
        <v>504000</v>
      </c>
      <c r="C62" s="199">
        <v>312000</v>
      </c>
      <c r="D62" s="199">
        <v>34000</v>
      </c>
      <c r="E62" s="199">
        <v>48000</v>
      </c>
      <c r="F62" s="199">
        <v>111000</v>
      </c>
      <c r="G62" s="199">
        <v>310000</v>
      </c>
      <c r="H62" s="199">
        <v>118000</v>
      </c>
      <c r="I62" s="226">
        <v>193000</v>
      </c>
      <c r="M62" s="35" t="s">
        <v>90</v>
      </c>
      <c r="N62" s="224">
        <v>186000</v>
      </c>
      <c r="O62" s="199">
        <v>112000</v>
      </c>
      <c r="P62" s="199">
        <v>17000</v>
      </c>
      <c r="Q62" s="199">
        <v>19000</v>
      </c>
      <c r="R62" s="199">
        <v>30000</v>
      </c>
      <c r="S62" s="199">
        <v>120000</v>
      </c>
      <c r="T62" s="199">
        <v>46000</v>
      </c>
      <c r="U62" s="226">
        <v>75000</v>
      </c>
      <c r="V62" s="199"/>
      <c r="W62" s="199"/>
      <c r="Y62" s="35" t="s">
        <v>90</v>
      </c>
      <c r="Z62" s="224">
        <v>318000</v>
      </c>
      <c r="AA62" s="199">
        <v>200000</v>
      </c>
      <c r="AB62" s="199">
        <v>17000</v>
      </c>
      <c r="AC62" s="199">
        <v>29000</v>
      </c>
      <c r="AD62" s="199">
        <v>82000</v>
      </c>
      <c r="AE62" s="199">
        <v>190000</v>
      </c>
      <c r="AF62" s="199">
        <v>72000</v>
      </c>
      <c r="AG62" s="226">
        <v>118000</v>
      </c>
      <c r="AI62" s="3"/>
    </row>
    <row r="63" spans="1:35" ht="21" customHeight="1">
      <c r="A63" s="35" t="s">
        <v>91</v>
      </c>
      <c r="B63" s="224">
        <v>503000</v>
      </c>
      <c r="C63" s="199">
        <v>311000</v>
      </c>
      <c r="D63" s="199">
        <v>35000</v>
      </c>
      <c r="E63" s="199">
        <v>46000</v>
      </c>
      <c r="F63" s="199">
        <v>113000</v>
      </c>
      <c r="G63" s="199">
        <v>309000</v>
      </c>
      <c r="H63" s="199">
        <v>117000</v>
      </c>
      <c r="I63" s="226">
        <v>193000</v>
      </c>
      <c r="M63" s="35" t="s">
        <v>91</v>
      </c>
      <c r="N63" s="224">
        <v>185000</v>
      </c>
      <c r="O63" s="199">
        <v>111000</v>
      </c>
      <c r="P63" s="199">
        <v>18000</v>
      </c>
      <c r="Q63" s="199">
        <v>17000</v>
      </c>
      <c r="R63" s="199">
        <v>31000</v>
      </c>
      <c r="S63" s="199">
        <v>119000</v>
      </c>
      <c r="T63" s="199">
        <v>44000</v>
      </c>
      <c r="U63" s="226">
        <v>74000</v>
      </c>
      <c r="V63" s="199"/>
      <c r="W63" s="199"/>
      <c r="Y63" s="35" t="s">
        <v>91</v>
      </c>
      <c r="Z63" s="224">
        <v>318000</v>
      </c>
      <c r="AA63" s="199">
        <v>200000</v>
      </c>
      <c r="AB63" s="199">
        <v>17000</v>
      </c>
      <c r="AC63" s="199">
        <v>29000</v>
      </c>
      <c r="AD63" s="199">
        <v>82000</v>
      </c>
      <c r="AE63" s="199">
        <v>191000</v>
      </c>
      <c r="AF63" s="199">
        <v>72000</v>
      </c>
      <c r="AG63" s="226">
        <v>118000</v>
      </c>
      <c r="AI63" s="3"/>
    </row>
    <row r="64" spans="1:35" ht="21" customHeight="1">
      <c r="A64" s="35" t="s">
        <v>92</v>
      </c>
      <c r="B64" s="224">
        <v>507000</v>
      </c>
      <c r="C64" s="199">
        <v>313000</v>
      </c>
      <c r="D64" s="199">
        <v>36000</v>
      </c>
      <c r="E64" s="199">
        <v>47000</v>
      </c>
      <c r="F64" s="199">
        <v>115000</v>
      </c>
      <c r="G64" s="199">
        <v>309000</v>
      </c>
      <c r="H64" s="199">
        <v>115000</v>
      </c>
      <c r="I64" s="226">
        <v>194000</v>
      </c>
      <c r="M64" s="35" t="s">
        <v>92</v>
      </c>
      <c r="N64" s="224">
        <v>186000</v>
      </c>
      <c r="O64" s="199">
        <v>111000</v>
      </c>
      <c r="P64" s="199">
        <v>19000</v>
      </c>
      <c r="Q64" s="199">
        <v>18000</v>
      </c>
      <c r="R64" s="199">
        <v>31000</v>
      </c>
      <c r="S64" s="199">
        <v>119000</v>
      </c>
      <c r="T64" s="199">
        <v>43000</v>
      </c>
      <c r="U64" s="226">
        <v>76000</v>
      </c>
      <c r="V64" s="199"/>
      <c r="W64" s="199"/>
      <c r="Y64" s="35" t="s">
        <v>92</v>
      </c>
      <c r="Z64" s="224">
        <v>320000</v>
      </c>
      <c r="AA64" s="199">
        <v>202000</v>
      </c>
      <c r="AB64" s="199">
        <v>17000</v>
      </c>
      <c r="AC64" s="199">
        <v>29000</v>
      </c>
      <c r="AD64" s="199">
        <v>84000</v>
      </c>
      <c r="AE64" s="199">
        <v>190000</v>
      </c>
      <c r="AF64" s="199">
        <v>72000</v>
      </c>
      <c r="AG64" s="226">
        <v>118000</v>
      </c>
      <c r="AI64" s="3"/>
    </row>
    <row r="65" spans="1:35" ht="21" customHeight="1">
      <c r="A65" s="35" t="s">
        <v>93</v>
      </c>
      <c r="B65" s="224">
        <v>504000</v>
      </c>
      <c r="C65" s="199">
        <v>312000</v>
      </c>
      <c r="D65" s="199">
        <v>36000</v>
      </c>
      <c r="E65" s="199">
        <v>44000</v>
      </c>
      <c r="F65" s="199">
        <v>117000</v>
      </c>
      <c r="G65" s="199">
        <v>307000</v>
      </c>
      <c r="H65" s="199">
        <v>114000</v>
      </c>
      <c r="I65" s="226">
        <v>192000</v>
      </c>
      <c r="M65" s="35" t="s">
        <v>93</v>
      </c>
      <c r="N65" s="224">
        <v>183000</v>
      </c>
      <c r="O65" s="199">
        <v>108000</v>
      </c>
      <c r="P65" s="199">
        <v>19000</v>
      </c>
      <c r="Q65" s="199">
        <v>16000</v>
      </c>
      <c r="R65" s="199">
        <v>31000</v>
      </c>
      <c r="S65" s="199">
        <v>117000</v>
      </c>
      <c r="T65" s="199">
        <v>42000</v>
      </c>
      <c r="U65" s="226">
        <v>75000</v>
      </c>
      <c r="V65" s="199"/>
      <c r="W65" s="199"/>
      <c r="Y65" s="35" t="s">
        <v>93</v>
      </c>
      <c r="Z65" s="224">
        <v>322000</v>
      </c>
      <c r="AA65" s="199">
        <v>204000</v>
      </c>
      <c r="AB65" s="199">
        <v>17000</v>
      </c>
      <c r="AC65" s="199">
        <v>28000</v>
      </c>
      <c r="AD65" s="199">
        <v>87000</v>
      </c>
      <c r="AE65" s="199">
        <v>190000</v>
      </c>
      <c r="AF65" s="199">
        <v>72000</v>
      </c>
      <c r="AG65" s="226">
        <v>118000</v>
      </c>
      <c r="AI65" s="3"/>
    </row>
    <row r="66" spans="1:35" ht="21" customHeight="1">
      <c r="A66" s="35" t="s">
        <v>94</v>
      </c>
      <c r="B66" s="224">
        <v>500000</v>
      </c>
      <c r="C66" s="199">
        <v>308000</v>
      </c>
      <c r="D66" s="199">
        <v>34000</v>
      </c>
      <c r="E66" s="199">
        <v>43000</v>
      </c>
      <c r="F66" s="199">
        <v>116000</v>
      </c>
      <c r="G66" s="199">
        <v>307000</v>
      </c>
      <c r="H66" s="199">
        <v>114000</v>
      </c>
      <c r="I66" s="226">
        <v>193000</v>
      </c>
      <c r="M66" s="35" t="s">
        <v>94</v>
      </c>
      <c r="N66" s="224">
        <v>182000</v>
      </c>
      <c r="O66" s="199">
        <v>108000</v>
      </c>
      <c r="P66" s="199">
        <v>18000</v>
      </c>
      <c r="Q66" s="199">
        <v>17000</v>
      </c>
      <c r="R66" s="199">
        <v>31000</v>
      </c>
      <c r="S66" s="199">
        <v>117000</v>
      </c>
      <c r="T66" s="199">
        <v>42000</v>
      </c>
      <c r="U66" s="226">
        <v>75000</v>
      </c>
      <c r="V66" s="199"/>
      <c r="W66" s="199"/>
      <c r="Y66" s="35" t="s">
        <v>94</v>
      </c>
      <c r="Z66" s="224">
        <v>318000</v>
      </c>
      <c r="AA66" s="199">
        <v>200000</v>
      </c>
      <c r="AB66" s="199">
        <v>16000</v>
      </c>
      <c r="AC66" s="199">
        <v>25000</v>
      </c>
      <c r="AD66" s="199">
        <v>86000</v>
      </c>
      <c r="AE66" s="199">
        <v>190000</v>
      </c>
      <c r="AF66" s="199">
        <v>72000</v>
      </c>
      <c r="AG66" s="226">
        <v>118000</v>
      </c>
      <c r="AI66" s="3"/>
    </row>
    <row r="67" spans="1:35" ht="21" customHeight="1">
      <c r="A67" s="35" t="s">
        <v>95</v>
      </c>
      <c r="B67" s="224">
        <v>497000</v>
      </c>
      <c r="C67" s="199">
        <v>304000</v>
      </c>
      <c r="D67" s="199">
        <v>35000</v>
      </c>
      <c r="E67" s="199">
        <v>38000</v>
      </c>
      <c r="F67" s="199">
        <v>116000</v>
      </c>
      <c r="G67" s="199">
        <v>308000</v>
      </c>
      <c r="H67" s="199">
        <v>115000</v>
      </c>
      <c r="I67" s="226">
        <v>193000</v>
      </c>
      <c r="M67" s="35" t="s">
        <v>95</v>
      </c>
      <c r="N67" s="224">
        <v>176000</v>
      </c>
      <c r="O67" s="199">
        <v>102000</v>
      </c>
      <c r="P67" s="199">
        <v>19000</v>
      </c>
      <c r="Q67" s="199">
        <v>14000</v>
      </c>
      <c r="R67" s="199">
        <v>28000</v>
      </c>
      <c r="S67" s="199">
        <v>116000</v>
      </c>
      <c r="T67" s="199">
        <v>42000</v>
      </c>
      <c r="U67" s="226">
        <v>74000</v>
      </c>
      <c r="V67" s="199"/>
      <c r="W67" s="199"/>
      <c r="Y67" s="35" t="s">
        <v>95</v>
      </c>
      <c r="Z67" s="224">
        <v>321000</v>
      </c>
      <c r="AA67" s="199">
        <v>203000</v>
      </c>
      <c r="AB67" s="199">
        <v>16000</v>
      </c>
      <c r="AC67" s="199">
        <v>25000</v>
      </c>
      <c r="AD67" s="199">
        <v>88000</v>
      </c>
      <c r="AE67" s="199">
        <v>192000</v>
      </c>
      <c r="AF67" s="199">
        <v>74000</v>
      </c>
      <c r="AG67" s="226">
        <v>119000</v>
      </c>
      <c r="AI67" s="3"/>
    </row>
    <row r="68" spans="1:35" ht="21" customHeight="1">
      <c r="A68" s="35" t="s">
        <v>96</v>
      </c>
      <c r="B68" s="224">
        <v>497000</v>
      </c>
      <c r="C68" s="199">
        <v>304000</v>
      </c>
      <c r="D68" s="199">
        <v>35000</v>
      </c>
      <c r="E68" s="199">
        <v>40000</v>
      </c>
      <c r="F68" s="199">
        <v>115000</v>
      </c>
      <c r="G68" s="199">
        <v>307000</v>
      </c>
      <c r="H68" s="199">
        <v>114000</v>
      </c>
      <c r="I68" s="226">
        <v>193000</v>
      </c>
      <c r="M68" s="35" t="s">
        <v>96</v>
      </c>
      <c r="N68" s="224">
        <v>175000</v>
      </c>
      <c r="O68" s="199">
        <v>101000</v>
      </c>
      <c r="P68" s="199">
        <v>18000</v>
      </c>
      <c r="Q68" s="199">
        <v>15000</v>
      </c>
      <c r="R68" s="199">
        <v>27000</v>
      </c>
      <c r="S68" s="199">
        <v>114000</v>
      </c>
      <c r="T68" s="199">
        <v>40000</v>
      </c>
      <c r="U68" s="226">
        <v>74000</v>
      </c>
      <c r="V68" s="199"/>
      <c r="W68" s="199"/>
      <c r="Y68" s="35" t="s">
        <v>96</v>
      </c>
      <c r="Z68" s="224">
        <v>322000</v>
      </c>
      <c r="AA68" s="199">
        <v>203000</v>
      </c>
      <c r="AB68" s="199">
        <v>17000</v>
      </c>
      <c r="AC68" s="199">
        <v>25000</v>
      </c>
      <c r="AD68" s="199">
        <v>88000</v>
      </c>
      <c r="AE68" s="199">
        <v>193000</v>
      </c>
      <c r="AF68" s="199">
        <v>74000</v>
      </c>
      <c r="AG68" s="226">
        <v>119000</v>
      </c>
      <c r="AI68" s="3"/>
    </row>
    <row r="69" spans="1:35" ht="21" customHeight="1">
      <c r="A69" s="35" t="s">
        <v>97</v>
      </c>
      <c r="B69" s="224">
        <v>501000</v>
      </c>
      <c r="C69" s="199">
        <v>308000</v>
      </c>
      <c r="D69" s="199">
        <v>36000</v>
      </c>
      <c r="E69" s="199">
        <v>41000</v>
      </c>
      <c r="F69" s="199">
        <v>119000</v>
      </c>
      <c r="G69" s="199">
        <v>305000</v>
      </c>
      <c r="H69" s="199">
        <v>112000</v>
      </c>
      <c r="I69" s="226">
        <v>193000</v>
      </c>
      <c r="M69" s="35" t="s">
        <v>97</v>
      </c>
      <c r="N69" s="224">
        <v>178000</v>
      </c>
      <c r="O69" s="199">
        <v>104000</v>
      </c>
      <c r="P69" s="199">
        <v>18000</v>
      </c>
      <c r="Q69" s="199">
        <v>16000</v>
      </c>
      <c r="R69" s="199">
        <v>30000</v>
      </c>
      <c r="S69" s="199">
        <v>115000</v>
      </c>
      <c r="T69" s="199">
        <v>41000</v>
      </c>
      <c r="U69" s="226">
        <v>74000</v>
      </c>
      <c r="V69" s="199"/>
      <c r="W69" s="199"/>
      <c r="Y69" s="35" t="s">
        <v>97</v>
      </c>
      <c r="Z69" s="224">
        <v>323000</v>
      </c>
      <c r="AA69" s="199">
        <v>204000</v>
      </c>
      <c r="AB69" s="199">
        <v>18000</v>
      </c>
      <c r="AC69" s="199">
        <v>25000</v>
      </c>
      <c r="AD69" s="199">
        <v>90000</v>
      </c>
      <c r="AE69" s="199">
        <v>190000</v>
      </c>
      <c r="AF69" s="199">
        <v>71000</v>
      </c>
      <c r="AG69" s="226">
        <v>119000</v>
      </c>
      <c r="AI69" s="3"/>
    </row>
    <row r="70" spans="1:35" ht="21" customHeight="1">
      <c r="A70" s="35" t="s">
        <v>98</v>
      </c>
      <c r="B70" s="224">
        <v>507000</v>
      </c>
      <c r="C70" s="199">
        <v>312000</v>
      </c>
      <c r="D70" s="199">
        <v>35000</v>
      </c>
      <c r="E70" s="199">
        <v>44000</v>
      </c>
      <c r="F70" s="199">
        <v>120000</v>
      </c>
      <c r="G70" s="199">
        <v>309000</v>
      </c>
      <c r="H70" s="199">
        <v>114000</v>
      </c>
      <c r="I70" s="226">
        <v>195000</v>
      </c>
      <c r="M70" s="35" t="s">
        <v>98</v>
      </c>
      <c r="N70" s="224">
        <v>184000</v>
      </c>
      <c r="O70" s="199">
        <v>109000</v>
      </c>
      <c r="P70" s="199">
        <v>18000</v>
      </c>
      <c r="Q70" s="199">
        <v>18000</v>
      </c>
      <c r="R70" s="199">
        <v>31000</v>
      </c>
      <c r="S70" s="199">
        <v>118000</v>
      </c>
      <c r="T70" s="199">
        <v>42000</v>
      </c>
      <c r="U70" s="226">
        <v>76000</v>
      </c>
      <c r="V70" s="199"/>
      <c r="W70" s="199"/>
      <c r="Y70" s="35" t="s">
        <v>98</v>
      </c>
      <c r="Z70" s="224">
        <v>323000</v>
      </c>
      <c r="AA70" s="199">
        <v>204000</v>
      </c>
      <c r="AB70" s="199">
        <v>17000</v>
      </c>
      <c r="AC70" s="199">
        <v>26000</v>
      </c>
      <c r="AD70" s="199">
        <v>89000</v>
      </c>
      <c r="AE70" s="199">
        <v>191000</v>
      </c>
      <c r="AF70" s="199">
        <v>72000</v>
      </c>
      <c r="AG70" s="226">
        <v>119000</v>
      </c>
      <c r="AI70" s="3"/>
    </row>
    <row r="71" spans="1:35" ht="21" customHeight="1">
      <c r="A71" s="35" t="s">
        <v>99</v>
      </c>
      <c r="B71" s="224">
        <v>507000</v>
      </c>
      <c r="C71" s="199">
        <v>311000</v>
      </c>
      <c r="D71" s="199">
        <v>36000</v>
      </c>
      <c r="E71" s="199">
        <v>42000</v>
      </c>
      <c r="F71" s="199">
        <v>119000</v>
      </c>
      <c r="G71" s="199">
        <v>310000</v>
      </c>
      <c r="H71" s="199">
        <v>115000</v>
      </c>
      <c r="I71" s="226">
        <v>196000</v>
      </c>
      <c r="M71" s="35" t="s">
        <v>99</v>
      </c>
      <c r="N71" s="224">
        <v>185000</v>
      </c>
      <c r="O71" s="199">
        <v>108000</v>
      </c>
      <c r="P71" s="199">
        <v>18000</v>
      </c>
      <c r="Q71" s="199">
        <v>17000</v>
      </c>
      <c r="R71" s="199">
        <v>32000</v>
      </c>
      <c r="S71" s="199">
        <v>118000</v>
      </c>
      <c r="T71" s="199">
        <v>41000</v>
      </c>
      <c r="U71" s="226">
        <v>77000</v>
      </c>
      <c r="V71" s="199"/>
      <c r="W71" s="199"/>
      <c r="Y71" s="35" t="s">
        <v>99</v>
      </c>
      <c r="Z71" s="224">
        <v>322000</v>
      </c>
      <c r="AA71" s="199">
        <v>203000</v>
      </c>
      <c r="AB71" s="199">
        <v>18000</v>
      </c>
      <c r="AC71" s="199">
        <v>25000</v>
      </c>
      <c r="AD71" s="199">
        <v>87000</v>
      </c>
      <c r="AE71" s="199">
        <v>192000</v>
      </c>
      <c r="AF71" s="199">
        <v>73000</v>
      </c>
      <c r="AG71" s="226">
        <v>119000</v>
      </c>
      <c r="AI71" s="3"/>
    </row>
    <row r="72" spans="1:35" ht="21" customHeight="1">
      <c r="A72" s="35" t="s">
        <v>207</v>
      </c>
      <c r="B72" s="224">
        <v>509000</v>
      </c>
      <c r="C72" s="199">
        <v>312000</v>
      </c>
      <c r="D72" s="199">
        <v>36000</v>
      </c>
      <c r="E72" s="199">
        <v>42000</v>
      </c>
      <c r="F72" s="199">
        <v>121000</v>
      </c>
      <c r="G72" s="199">
        <v>310000</v>
      </c>
      <c r="H72" s="199">
        <v>113000</v>
      </c>
      <c r="I72" s="226">
        <v>197000</v>
      </c>
      <c r="M72" s="35" t="s">
        <v>207</v>
      </c>
      <c r="N72" s="224">
        <v>185000</v>
      </c>
      <c r="O72" s="199">
        <v>107000</v>
      </c>
      <c r="P72" s="199">
        <v>18000</v>
      </c>
      <c r="Q72" s="199">
        <v>17000</v>
      </c>
      <c r="R72" s="199">
        <v>31000</v>
      </c>
      <c r="S72" s="199">
        <v>119000</v>
      </c>
      <c r="T72" s="199">
        <v>41000</v>
      </c>
      <c r="U72" s="226">
        <v>78000</v>
      </c>
      <c r="V72" s="199"/>
      <c r="W72" s="199"/>
      <c r="Y72" s="35" t="s">
        <v>207</v>
      </c>
      <c r="Z72" s="224">
        <v>324000</v>
      </c>
      <c r="AA72" s="199">
        <v>205000</v>
      </c>
      <c r="AB72" s="199">
        <v>18000</v>
      </c>
      <c r="AC72" s="199">
        <v>25000</v>
      </c>
      <c r="AD72" s="199">
        <v>90000</v>
      </c>
      <c r="AE72" s="199">
        <v>191000</v>
      </c>
      <c r="AF72" s="199">
        <v>72000</v>
      </c>
      <c r="AG72" s="226">
        <v>119000</v>
      </c>
      <c r="AI72" s="3"/>
    </row>
    <row r="73" spans="1:35" ht="21" customHeight="1">
      <c r="A73" s="35" t="s">
        <v>208</v>
      </c>
      <c r="B73" s="224">
        <v>513000</v>
      </c>
      <c r="C73" s="199">
        <v>316000</v>
      </c>
      <c r="D73" s="199">
        <v>38000</v>
      </c>
      <c r="E73" s="199">
        <v>44000</v>
      </c>
      <c r="F73" s="199">
        <v>121000</v>
      </c>
      <c r="G73" s="199">
        <v>311000</v>
      </c>
      <c r="H73" s="199">
        <v>113000</v>
      </c>
      <c r="I73" s="226">
        <v>197000</v>
      </c>
      <c r="M73" s="35" t="s">
        <v>208</v>
      </c>
      <c r="N73" s="224">
        <v>187000</v>
      </c>
      <c r="O73" s="199">
        <v>109000</v>
      </c>
      <c r="P73" s="199">
        <v>18000</v>
      </c>
      <c r="Q73" s="199">
        <v>18000</v>
      </c>
      <c r="R73" s="199">
        <v>31000</v>
      </c>
      <c r="S73" s="199">
        <v>119000</v>
      </c>
      <c r="T73" s="199">
        <v>41000</v>
      </c>
      <c r="U73" s="226">
        <v>78000</v>
      </c>
      <c r="V73" s="199"/>
      <c r="W73" s="199"/>
      <c r="Y73" s="35" t="s">
        <v>208</v>
      </c>
      <c r="Z73" s="224">
        <v>327000</v>
      </c>
      <c r="AA73" s="199">
        <v>208000</v>
      </c>
      <c r="AB73" s="199">
        <v>19000</v>
      </c>
      <c r="AC73" s="199">
        <v>26000</v>
      </c>
      <c r="AD73" s="199">
        <v>90000</v>
      </c>
      <c r="AE73" s="199">
        <v>191000</v>
      </c>
      <c r="AF73" s="199">
        <v>72000</v>
      </c>
      <c r="AG73" s="226">
        <v>119000</v>
      </c>
      <c r="AI73" s="3"/>
    </row>
    <row r="74" spans="1:35" ht="21" customHeight="1">
      <c r="A74" s="35" t="s">
        <v>100</v>
      </c>
      <c r="B74" s="224">
        <v>517000</v>
      </c>
      <c r="C74" s="199">
        <v>320000</v>
      </c>
      <c r="D74" s="199">
        <v>38000</v>
      </c>
      <c r="E74" s="199">
        <v>44000</v>
      </c>
      <c r="F74" s="199">
        <v>120000</v>
      </c>
      <c r="G74" s="199">
        <v>314000</v>
      </c>
      <c r="H74" s="199">
        <v>117000</v>
      </c>
      <c r="I74" s="226">
        <v>197000</v>
      </c>
      <c r="M74" s="35" t="s">
        <v>100</v>
      </c>
      <c r="N74" s="224">
        <v>189000</v>
      </c>
      <c r="O74" s="199">
        <v>111000</v>
      </c>
      <c r="P74" s="199">
        <v>19000</v>
      </c>
      <c r="Q74" s="199">
        <v>18000</v>
      </c>
      <c r="R74" s="199">
        <v>30000</v>
      </c>
      <c r="S74" s="199">
        <v>122000</v>
      </c>
      <c r="T74" s="199">
        <v>44000</v>
      </c>
      <c r="U74" s="226">
        <v>78000</v>
      </c>
      <c r="V74" s="199"/>
      <c r="W74" s="199"/>
      <c r="Y74" s="35" t="s">
        <v>100</v>
      </c>
      <c r="Z74" s="224">
        <v>328000</v>
      </c>
      <c r="AA74" s="199">
        <v>209000</v>
      </c>
      <c r="AB74" s="199">
        <v>20000</v>
      </c>
      <c r="AC74" s="199">
        <v>26000</v>
      </c>
      <c r="AD74" s="199">
        <v>90000</v>
      </c>
      <c r="AE74" s="199">
        <v>193000</v>
      </c>
      <c r="AF74" s="199">
        <v>73000</v>
      </c>
      <c r="AG74" s="226">
        <v>119000</v>
      </c>
      <c r="AI74" s="3"/>
    </row>
    <row r="75" spans="1:35" ht="21" customHeight="1">
      <c r="A75" s="35" t="s">
        <v>101</v>
      </c>
      <c r="B75" s="224">
        <v>531000</v>
      </c>
      <c r="C75" s="199">
        <v>335000</v>
      </c>
      <c r="D75" s="199">
        <v>40000</v>
      </c>
      <c r="E75" s="199">
        <v>47000</v>
      </c>
      <c r="F75" s="199">
        <v>127000</v>
      </c>
      <c r="G75" s="199">
        <v>317000</v>
      </c>
      <c r="H75" s="199">
        <v>120000</v>
      </c>
      <c r="I75" s="226">
        <v>197000</v>
      </c>
      <c r="M75" s="35" t="s">
        <v>101</v>
      </c>
      <c r="N75" s="224">
        <v>190000</v>
      </c>
      <c r="O75" s="199">
        <v>114000</v>
      </c>
      <c r="P75" s="199">
        <v>19000</v>
      </c>
      <c r="Q75" s="199">
        <v>17000</v>
      </c>
      <c r="R75" s="199">
        <v>31000</v>
      </c>
      <c r="S75" s="199">
        <v>122000</v>
      </c>
      <c r="T75" s="199">
        <v>45000</v>
      </c>
      <c r="U75" s="226">
        <v>77000</v>
      </c>
      <c r="V75" s="199"/>
      <c r="W75" s="199"/>
      <c r="Y75" s="35" t="s">
        <v>101</v>
      </c>
      <c r="Z75" s="224">
        <v>341000</v>
      </c>
      <c r="AA75" s="199">
        <v>221000</v>
      </c>
      <c r="AB75" s="199">
        <v>21000</v>
      </c>
      <c r="AC75" s="199">
        <v>30000</v>
      </c>
      <c r="AD75" s="199">
        <v>96000</v>
      </c>
      <c r="AE75" s="199">
        <v>195000</v>
      </c>
      <c r="AF75" s="199">
        <v>75000</v>
      </c>
      <c r="AG75" s="226">
        <v>120000</v>
      </c>
      <c r="AI75" s="3"/>
    </row>
    <row r="76" spans="1:35" ht="21" customHeight="1">
      <c r="A76" s="35" t="s">
        <v>102</v>
      </c>
      <c r="B76" s="224">
        <v>532000</v>
      </c>
      <c r="C76" s="199">
        <v>335000</v>
      </c>
      <c r="D76" s="199">
        <v>41000</v>
      </c>
      <c r="E76" s="199">
        <v>47000</v>
      </c>
      <c r="F76" s="199">
        <v>130000</v>
      </c>
      <c r="G76" s="199">
        <v>314000</v>
      </c>
      <c r="H76" s="199">
        <v>118000</v>
      </c>
      <c r="I76" s="226">
        <v>196000</v>
      </c>
      <c r="M76" s="35" t="s">
        <v>102</v>
      </c>
      <c r="N76" s="224">
        <v>191000</v>
      </c>
      <c r="O76" s="199">
        <v>115000</v>
      </c>
      <c r="P76" s="199">
        <v>19000</v>
      </c>
      <c r="Q76" s="199">
        <v>18000</v>
      </c>
      <c r="R76" s="199">
        <v>32000</v>
      </c>
      <c r="S76" s="199">
        <v>122000</v>
      </c>
      <c r="T76" s="199">
        <v>46000</v>
      </c>
      <c r="U76" s="226">
        <v>76000</v>
      </c>
      <c r="V76" s="199"/>
      <c r="W76" s="199"/>
      <c r="Y76" s="35" t="s">
        <v>102</v>
      </c>
      <c r="Z76" s="224">
        <v>340000</v>
      </c>
      <c r="AA76" s="199">
        <v>220000</v>
      </c>
      <c r="AB76" s="199">
        <v>21000</v>
      </c>
      <c r="AC76" s="199">
        <v>30000</v>
      </c>
      <c r="AD76" s="199">
        <v>98000</v>
      </c>
      <c r="AE76" s="199">
        <v>192000</v>
      </c>
      <c r="AF76" s="199">
        <v>71000</v>
      </c>
      <c r="AG76" s="226">
        <v>120000</v>
      </c>
      <c r="AI76" s="3"/>
    </row>
    <row r="77" spans="1:35" ht="21" customHeight="1">
      <c r="A77" s="35" t="s">
        <v>103</v>
      </c>
      <c r="B77" s="224">
        <v>535000</v>
      </c>
      <c r="C77" s="199">
        <v>338000</v>
      </c>
      <c r="D77" s="199">
        <v>41000</v>
      </c>
      <c r="E77" s="199">
        <v>49000</v>
      </c>
      <c r="F77" s="199">
        <v>132000</v>
      </c>
      <c r="G77" s="199">
        <v>314000</v>
      </c>
      <c r="H77" s="199">
        <v>117000</v>
      </c>
      <c r="I77" s="226">
        <v>197000</v>
      </c>
      <c r="M77" s="35" t="s">
        <v>103</v>
      </c>
      <c r="N77" s="224">
        <v>195000</v>
      </c>
      <c r="O77" s="199">
        <v>119000</v>
      </c>
      <c r="P77" s="199">
        <v>20000</v>
      </c>
      <c r="Q77" s="199">
        <v>18000</v>
      </c>
      <c r="R77" s="199">
        <v>35000</v>
      </c>
      <c r="S77" s="199">
        <v>123000</v>
      </c>
      <c r="T77" s="199">
        <v>47000</v>
      </c>
      <c r="U77" s="226">
        <v>76000</v>
      </c>
      <c r="V77" s="199"/>
      <c r="W77" s="199"/>
      <c r="Y77" s="35" t="s">
        <v>103</v>
      </c>
      <c r="Z77" s="224">
        <v>339000</v>
      </c>
      <c r="AA77" s="199">
        <v>219000</v>
      </c>
      <c r="AB77" s="199">
        <v>21000</v>
      </c>
      <c r="AC77" s="199">
        <v>31000</v>
      </c>
      <c r="AD77" s="199">
        <v>97000</v>
      </c>
      <c r="AE77" s="199">
        <v>191000</v>
      </c>
      <c r="AF77" s="199">
        <v>70000</v>
      </c>
      <c r="AG77" s="226">
        <v>121000</v>
      </c>
      <c r="AI77" s="3"/>
    </row>
    <row r="78" spans="1:35" ht="21" customHeight="1">
      <c r="A78" s="35" t="s">
        <v>104</v>
      </c>
      <c r="B78" s="224">
        <v>531000</v>
      </c>
      <c r="C78" s="199">
        <v>335000</v>
      </c>
      <c r="D78" s="199">
        <v>41000</v>
      </c>
      <c r="E78" s="199">
        <v>48000</v>
      </c>
      <c r="F78" s="199">
        <v>130000</v>
      </c>
      <c r="G78" s="199">
        <v>313000</v>
      </c>
      <c r="H78" s="199">
        <v>116000</v>
      </c>
      <c r="I78" s="226">
        <v>197000</v>
      </c>
      <c r="M78" s="35" t="s">
        <v>104</v>
      </c>
      <c r="N78" s="224">
        <v>194000</v>
      </c>
      <c r="O78" s="199">
        <v>117000</v>
      </c>
      <c r="P78" s="199">
        <v>20000</v>
      </c>
      <c r="Q78" s="199">
        <v>18000</v>
      </c>
      <c r="R78" s="199">
        <v>34000</v>
      </c>
      <c r="S78" s="199">
        <v>122000</v>
      </c>
      <c r="T78" s="199">
        <v>45000</v>
      </c>
      <c r="U78" s="226">
        <v>76000</v>
      </c>
      <c r="V78" s="199"/>
      <c r="W78" s="199"/>
      <c r="Y78" s="35" t="s">
        <v>104</v>
      </c>
      <c r="Z78" s="224">
        <v>338000</v>
      </c>
      <c r="AA78" s="199">
        <v>217000</v>
      </c>
      <c r="AB78" s="199">
        <v>21000</v>
      </c>
      <c r="AC78" s="199">
        <v>31000</v>
      </c>
      <c r="AD78" s="199">
        <v>96000</v>
      </c>
      <c r="AE78" s="199">
        <v>191000</v>
      </c>
      <c r="AF78" s="199">
        <v>70000</v>
      </c>
      <c r="AG78" s="226">
        <v>120000</v>
      </c>
      <c r="AI78" s="3"/>
    </row>
    <row r="79" spans="1:35" ht="21" customHeight="1">
      <c r="A79" s="35" t="s">
        <v>105</v>
      </c>
      <c r="B79" s="224">
        <v>525000</v>
      </c>
      <c r="C79" s="199">
        <v>328000</v>
      </c>
      <c r="D79" s="199">
        <v>40000</v>
      </c>
      <c r="E79" s="199">
        <v>47000</v>
      </c>
      <c r="F79" s="199">
        <v>124000</v>
      </c>
      <c r="G79" s="199">
        <v>314000</v>
      </c>
      <c r="H79" s="199">
        <v>118000</v>
      </c>
      <c r="I79" s="226">
        <v>196000</v>
      </c>
      <c r="M79" s="35" t="s">
        <v>105</v>
      </c>
      <c r="N79" s="224">
        <v>190000</v>
      </c>
      <c r="O79" s="199">
        <v>114000</v>
      </c>
      <c r="P79" s="199">
        <v>19000</v>
      </c>
      <c r="Q79" s="199">
        <v>17000</v>
      </c>
      <c r="R79" s="199">
        <v>32000</v>
      </c>
      <c r="S79" s="199">
        <v>122000</v>
      </c>
      <c r="T79" s="199">
        <v>45000</v>
      </c>
      <c r="U79" s="226">
        <v>76000</v>
      </c>
      <c r="V79" s="199"/>
      <c r="W79" s="199"/>
      <c r="Y79" s="35" t="s">
        <v>105</v>
      </c>
      <c r="Z79" s="224">
        <v>334000</v>
      </c>
      <c r="AA79" s="199">
        <v>214000</v>
      </c>
      <c r="AB79" s="199">
        <v>20000</v>
      </c>
      <c r="AC79" s="199">
        <v>30000</v>
      </c>
      <c r="AD79" s="199">
        <v>92000</v>
      </c>
      <c r="AE79" s="199">
        <v>192000</v>
      </c>
      <c r="AF79" s="199">
        <v>72000</v>
      </c>
      <c r="AG79" s="226">
        <v>120000</v>
      </c>
      <c r="AI79" s="3"/>
    </row>
    <row r="80" spans="1:35" ht="21" customHeight="1">
      <c r="A80" s="35" t="s">
        <v>106</v>
      </c>
      <c r="B80" s="224">
        <v>522000</v>
      </c>
      <c r="C80" s="199">
        <v>323000</v>
      </c>
      <c r="D80" s="199">
        <v>38000</v>
      </c>
      <c r="E80" s="199">
        <v>46000</v>
      </c>
      <c r="F80" s="199">
        <v>122000</v>
      </c>
      <c r="G80" s="199">
        <v>315000</v>
      </c>
      <c r="H80" s="199">
        <v>117000</v>
      </c>
      <c r="I80" s="226">
        <v>198000</v>
      </c>
      <c r="M80" s="35" t="s">
        <v>106</v>
      </c>
      <c r="N80" s="224">
        <v>192000</v>
      </c>
      <c r="O80" s="199">
        <v>114000</v>
      </c>
      <c r="P80" s="199">
        <v>18000</v>
      </c>
      <c r="Q80" s="199">
        <v>18000</v>
      </c>
      <c r="R80" s="199">
        <v>32000</v>
      </c>
      <c r="S80" s="199">
        <v>123000</v>
      </c>
      <c r="T80" s="199">
        <v>45000</v>
      </c>
      <c r="U80" s="226">
        <v>78000</v>
      </c>
      <c r="V80" s="199"/>
      <c r="W80" s="199"/>
      <c r="Y80" s="35" t="s">
        <v>106</v>
      </c>
      <c r="Z80" s="224">
        <v>330000</v>
      </c>
      <c r="AA80" s="199">
        <v>210000</v>
      </c>
      <c r="AB80" s="199">
        <v>20000</v>
      </c>
      <c r="AC80" s="199">
        <v>29000</v>
      </c>
      <c r="AD80" s="199">
        <v>90000</v>
      </c>
      <c r="AE80" s="199">
        <v>192000</v>
      </c>
      <c r="AF80" s="199">
        <v>72000</v>
      </c>
      <c r="AG80" s="226">
        <v>120000</v>
      </c>
      <c r="AI80" s="3"/>
    </row>
    <row r="81" spans="1:35" ht="21" customHeight="1">
      <c r="A81" s="35" t="s">
        <v>107</v>
      </c>
      <c r="B81" s="224">
        <v>520000</v>
      </c>
      <c r="C81" s="199">
        <v>322000</v>
      </c>
      <c r="D81" s="199">
        <v>38000</v>
      </c>
      <c r="E81" s="199">
        <v>50000</v>
      </c>
      <c r="F81" s="199">
        <v>116000</v>
      </c>
      <c r="G81" s="199">
        <v>316000</v>
      </c>
      <c r="H81" s="199">
        <v>118000</v>
      </c>
      <c r="I81" s="226">
        <v>198000</v>
      </c>
      <c r="M81" s="35" t="s">
        <v>107</v>
      </c>
      <c r="N81" s="224">
        <v>192000</v>
      </c>
      <c r="O81" s="199">
        <v>114000</v>
      </c>
      <c r="P81" s="199">
        <v>19000</v>
      </c>
      <c r="Q81" s="199">
        <v>20000</v>
      </c>
      <c r="R81" s="199">
        <v>30000</v>
      </c>
      <c r="S81" s="199">
        <v>123000</v>
      </c>
      <c r="T81" s="199">
        <v>45000</v>
      </c>
      <c r="U81" s="226">
        <v>78000</v>
      </c>
      <c r="V81" s="199"/>
      <c r="W81" s="199"/>
      <c r="Y81" s="35" t="s">
        <v>107</v>
      </c>
      <c r="Z81" s="224">
        <v>328000</v>
      </c>
      <c r="AA81" s="199">
        <v>208000</v>
      </c>
      <c r="AB81" s="199">
        <v>19000</v>
      </c>
      <c r="AC81" s="199">
        <v>30000</v>
      </c>
      <c r="AD81" s="199">
        <v>86000</v>
      </c>
      <c r="AE81" s="199">
        <v>193000</v>
      </c>
      <c r="AF81" s="199">
        <v>73000</v>
      </c>
      <c r="AG81" s="226">
        <v>120000</v>
      </c>
      <c r="AI81" s="3"/>
    </row>
    <row r="82" spans="1:35" ht="21" customHeight="1">
      <c r="A82" s="35" t="s">
        <v>108</v>
      </c>
      <c r="B82" s="224">
        <v>517000</v>
      </c>
      <c r="C82" s="199">
        <v>318000</v>
      </c>
      <c r="D82" s="199">
        <v>36000</v>
      </c>
      <c r="E82" s="199">
        <v>49000</v>
      </c>
      <c r="F82" s="199">
        <v>117000</v>
      </c>
      <c r="G82" s="199">
        <v>315000</v>
      </c>
      <c r="H82" s="199">
        <v>116000</v>
      </c>
      <c r="I82" s="226">
        <v>199000</v>
      </c>
      <c r="M82" s="35" t="s">
        <v>108</v>
      </c>
      <c r="N82" s="224">
        <v>190000</v>
      </c>
      <c r="O82" s="199">
        <v>111000</v>
      </c>
      <c r="P82" s="199">
        <v>17000</v>
      </c>
      <c r="Q82" s="199">
        <v>18000</v>
      </c>
      <c r="R82" s="199">
        <v>31000</v>
      </c>
      <c r="S82" s="199">
        <v>123000</v>
      </c>
      <c r="T82" s="199">
        <v>44000</v>
      </c>
      <c r="U82" s="226">
        <v>79000</v>
      </c>
      <c r="V82" s="199"/>
      <c r="W82" s="199"/>
      <c r="Y82" s="35" t="s">
        <v>108</v>
      </c>
      <c r="Z82" s="224">
        <v>327000</v>
      </c>
      <c r="AA82" s="199">
        <v>207000</v>
      </c>
      <c r="AB82" s="199">
        <v>19000</v>
      </c>
      <c r="AC82" s="199">
        <v>31000</v>
      </c>
      <c r="AD82" s="199">
        <v>86000</v>
      </c>
      <c r="AE82" s="199">
        <v>192000</v>
      </c>
      <c r="AF82" s="199">
        <v>72000</v>
      </c>
      <c r="AG82" s="226">
        <v>120000</v>
      </c>
      <c r="AI82" s="3"/>
    </row>
    <row r="83" spans="1:35" ht="21" customHeight="1">
      <c r="A83" s="35" t="s">
        <v>109</v>
      </c>
      <c r="B83" s="224">
        <v>515000</v>
      </c>
      <c r="C83" s="199">
        <v>316000</v>
      </c>
      <c r="D83" s="199">
        <v>36000</v>
      </c>
      <c r="E83" s="199">
        <v>50000</v>
      </c>
      <c r="F83" s="199">
        <v>115000</v>
      </c>
      <c r="G83" s="199">
        <v>315000</v>
      </c>
      <c r="H83" s="199">
        <v>116000</v>
      </c>
      <c r="I83" s="226">
        <v>199000</v>
      </c>
      <c r="M83" s="35" t="s">
        <v>109</v>
      </c>
      <c r="N83" s="224">
        <v>189000</v>
      </c>
      <c r="O83" s="199">
        <v>110000</v>
      </c>
      <c r="P83" s="199">
        <v>17000</v>
      </c>
      <c r="Q83" s="199">
        <v>18000</v>
      </c>
      <c r="R83" s="199">
        <v>31000</v>
      </c>
      <c r="S83" s="199">
        <v>122000</v>
      </c>
      <c r="T83" s="199">
        <v>43000</v>
      </c>
      <c r="U83" s="226">
        <v>79000</v>
      </c>
      <c r="V83" s="199"/>
      <c r="W83" s="199"/>
      <c r="Y83" s="35" t="s">
        <v>109</v>
      </c>
      <c r="Z83" s="224">
        <v>326000</v>
      </c>
      <c r="AA83" s="199">
        <v>206000</v>
      </c>
      <c r="AB83" s="199">
        <v>18000</v>
      </c>
      <c r="AC83" s="199">
        <v>31000</v>
      </c>
      <c r="AD83" s="199">
        <v>84000</v>
      </c>
      <c r="AE83" s="199">
        <v>192000</v>
      </c>
      <c r="AF83" s="199">
        <v>72000</v>
      </c>
      <c r="AG83" s="226">
        <v>120000</v>
      </c>
      <c r="AI83" s="3"/>
    </row>
    <row r="84" spans="1:35" ht="21" customHeight="1">
      <c r="A84" s="35" t="s">
        <v>209</v>
      </c>
      <c r="B84" s="224">
        <v>512000</v>
      </c>
      <c r="C84" s="199">
        <v>314000</v>
      </c>
      <c r="D84" s="199">
        <v>34000</v>
      </c>
      <c r="E84" s="199">
        <v>48000</v>
      </c>
      <c r="F84" s="199">
        <v>115000</v>
      </c>
      <c r="G84" s="199">
        <v>315000</v>
      </c>
      <c r="H84" s="199">
        <v>117000</v>
      </c>
      <c r="I84" s="226">
        <v>198000</v>
      </c>
      <c r="M84" s="35" t="s">
        <v>209</v>
      </c>
      <c r="N84" s="224">
        <v>185000</v>
      </c>
      <c r="O84" s="199">
        <v>107000</v>
      </c>
      <c r="P84" s="199">
        <v>17000</v>
      </c>
      <c r="Q84" s="199">
        <v>17000</v>
      </c>
      <c r="R84" s="199">
        <v>30000</v>
      </c>
      <c r="S84" s="199">
        <v>122000</v>
      </c>
      <c r="T84" s="199">
        <v>44000</v>
      </c>
      <c r="U84" s="226">
        <v>78000</v>
      </c>
      <c r="V84" s="199"/>
      <c r="W84" s="199"/>
      <c r="Y84" s="35" t="s">
        <v>209</v>
      </c>
      <c r="Z84" s="224">
        <v>326000</v>
      </c>
      <c r="AA84" s="199">
        <v>206000</v>
      </c>
      <c r="AB84" s="199">
        <v>17000</v>
      </c>
      <c r="AC84" s="199">
        <v>31000</v>
      </c>
      <c r="AD84" s="199">
        <v>85000</v>
      </c>
      <c r="AE84" s="199">
        <v>193000</v>
      </c>
      <c r="AF84" s="199">
        <v>73000</v>
      </c>
      <c r="AG84" s="226">
        <v>120000</v>
      </c>
      <c r="AI84" s="3"/>
    </row>
    <row r="85" spans="1:35" ht="21" customHeight="1">
      <c r="A85" s="35" t="s">
        <v>210</v>
      </c>
      <c r="B85" s="224">
        <v>521000</v>
      </c>
      <c r="C85" s="199">
        <v>323000</v>
      </c>
      <c r="D85" s="199">
        <v>36000</v>
      </c>
      <c r="E85" s="199">
        <v>50000</v>
      </c>
      <c r="F85" s="199">
        <v>118000</v>
      </c>
      <c r="G85" s="199">
        <v>317000</v>
      </c>
      <c r="H85" s="199">
        <v>119000</v>
      </c>
      <c r="I85" s="226">
        <v>198000</v>
      </c>
      <c r="M85" s="35" t="s">
        <v>210</v>
      </c>
      <c r="N85" s="224">
        <v>185000</v>
      </c>
      <c r="O85" s="199">
        <v>108000</v>
      </c>
      <c r="P85" s="199">
        <v>17000</v>
      </c>
      <c r="Q85" s="199">
        <v>16000</v>
      </c>
      <c r="R85" s="199">
        <v>29000</v>
      </c>
      <c r="S85" s="199">
        <v>123000</v>
      </c>
      <c r="T85" s="199">
        <v>45000</v>
      </c>
      <c r="U85" s="226">
        <v>78000</v>
      </c>
      <c r="V85" s="199"/>
      <c r="W85" s="199"/>
      <c r="Y85" s="35" t="s">
        <v>210</v>
      </c>
      <c r="Z85" s="224">
        <v>336000</v>
      </c>
      <c r="AA85" s="199">
        <v>216000</v>
      </c>
      <c r="AB85" s="199">
        <v>19000</v>
      </c>
      <c r="AC85" s="199">
        <v>34000</v>
      </c>
      <c r="AD85" s="199">
        <v>88000</v>
      </c>
      <c r="AE85" s="199">
        <v>195000</v>
      </c>
      <c r="AF85" s="199">
        <v>75000</v>
      </c>
      <c r="AG85" s="226">
        <v>120000</v>
      </c>
      <c r="AI85" s="3"/>
    </row>
    <row r="86" spans="1:35" ht="21" customHeight="1">
      <c r="A86" s="35" t="s">
        <v>110</v>
      </c>
      <c r="B86" s="224">
        <v>523000</v>
      </c>
      <c r="C86" s="199">
        <v>325000</v>
      </c>
      <c r="D86" s="199">
        <v>37000</v>
      </c>
      <c r="E86" s="199">
        <v>50000</v>
      </c>
      <c r="F86" s="199">
        <v>116000</v>
      </c>
      <c r="G86" s="199">
        <v>321000</v>
      </c>
      <c r="H86" s="199">
        <v>122000</v>
      </c>
      <c r="I86" s="226">
        <v>199000</v>
      </c>
      <c r="M86" s="35" t="s">
        <v>110</v>
      </c>
      <c r="N86" s="224">
        <v>185000</v>
      </c>
      <c r="O86" s="199">
        <v>107000</v>
      </c>
      <c r="P86" s="199">
        <v>16000</v>
      </c>
      <c r="Q86" s="199">
        <v>16000</v>
      </c>
      <c r="R86" s="199">
        <v>28000</v>
      </c>
      <c r="S86" s="199">
        <v>125000</v>
      </c>
      <c r="T86" s="199">
        <v>47000</v>
      </c>
      <c r="U86" s="226">
        <v>78000</v>
      </c>
      <c r="V86" s="199"/>
      <c r="W86" s="199"/>
      <c r="Y86" s="35" t="s">
        <v>110</v>
      </c>
      <c r="Z86" s="224">
        <v>338000</v>
      </c>
      <c r="AA86" s="199">
        <v>218000</v>
      </c>
      <c r="AB86" s="199">
        <v>20000</v>
      </c>
      <c r="AC86" s="199">
        <v>35000</v>
      </c>
      <c r="AD86" s="199">
        <v>88000</v>
      </c>
      <c r="AE86" s="199">
        <v>196000</v>
      </c>
      <c r="AF86" s="199">
        <v>75000</v>
      </c>
      <c r="AG86" s="226">
        <v>120000</v>
      </c>
      <c r="AI86" s="3"/>
    </row>
    <row r="87" spans="1:35" ht="21" customHeight="1">
      <c r="A87" s="35" t="s">
        <v>111</v>
      </c>
      <c r="B87" s="224">
        <v>524000</v>
      </c>
      <c r="C87" s="199">
        <v>324000</v>
      </c>
      <c r="D87" s="199">
        <v>38000</v>
      </c>
      <c r="E87" s="199">
        <v>48000</v>
      </c>
      <c r="F87" s="199">
        <v>117000</v>
      </c>
      <c r="G87" s="199">
        <v>321000</v>
      </c>
      <c r="H87" s="199">
        <v>122000</v>
      </c>
      <c r="I87" s="226">
        <v>200000</v>
      </c>
      <c r="M87" s="35" t="s">
        <v>111</v>
      </c>
      <c r="N87" s="224">
        <v>185000</v>
      </c>
      <c r="O87" s="199">
        <v>106000</v>
      </c>
      <c r="P87" s="199">
        <v>16000</v>
      </c>
      <c r="Q87" s="199">
        <v>14000</v>
      </c>
      <c r="R87" s="199">
        <v>29000</v>
      </c>
      <c r="S87" s="199">
        <v>126000</v>
      </c>
      <c r="T87" s="199">
        <v>47000</v>
      </c>
      <c r="U87" s="226">
        <v>79000</v>
      </c>
      <c r="V87" s="199"/>
      <c r="W87" s="199"/>
      <c r="Y87" s="35" t="s">
        <v>111</v>
      </c>
      <c r="Z87" s="224">
        <v>339000</v>
      </c>
      <c r="AA87" s="199">
        <v>218000</v>
      </c>
      <c r="AB87" s="199">
        <v>22000</v>
      </c>
      <c r="AC87" s="199">
        <v>33000</v>
      </c>
      <c r="AD87" s="199">
        <v>88000</v>
      </c>
      <c r="AE87" s="199">
        <v>196000</v>
      </c>
      <c r="AF87" s="199">
        <v>75000</v>
      </c>
      <c r="AG87" s="226">
        <v>121000</v>
      </c>
      <c r="AI87" s="3"/>
    </row>
    <row r="88" spans="1:35" ht="21" customHeight="1">
      <c r="A88" s="35" t="s">
        <v>112</v>
      </c>
      <c r="B88" s="224">
        <v>520000</v>
      </c>
      <c r="C88" s="199">
        <v>320000</v>
      </c>
      <c r="D88" s="199">
        <v>35000</v>
      </c>
      <c r="E88" s="199">
        <v>47000</v>
      </c>
      <c r="F88" s="199">
        <v>117000</v>
      </c>
      <c r="G88" s="199">
        <v>320000</v>
      </c>
      <c r="H88" s="199">
        <v>120000</v>
      </c>
      <c r="I88" s="226">
        <v>200000</v>
      </c>
      <c r="M88" s="35" t="s">
        <v>112</v>
      </c>
      <c r="N88" s="224">
        <v>186000</v>
      </c>
      <c r="O88" s="199">
        <v>106000</v>
      </c>
      <c r="P88" s="199">
        <v>15000</v>
      </c>
      <c r="Q88" s="199">
        <v>16000</v>
      </c>
      <c r="R88" s="199">
        <v>31000</v>
      </c>
      <c r="S88" s="199">
        <v>124000</v>
      </c>
      <c r="T88" s="199">
        <v>45000</v>
      </c>
      <c r="U88" s="226">
        <v>80000</v>
      </c>
      <c r="V88" s="199"/>
      <c r="W88" s="199"/>
      <c r="Y88" s="35" t="s">
        <v>112</v>
      </c>
      <c r="Z88" s="224">
        <v>334000</v>
      </c>
      <c r="AA88" s="199">
        <v>214000</v>
      </c>
      <c r="AB88" s="199">
        <v>20000</v>
      </c>
      <c r="AC88" s="199">
        <v>31000</v>
      </c>
      <c r="AD88" s="199">
        <v>87000</v>
      </c>
      <c r="AE88" s="199">
        <v>196000</v>
      </c>
      <c r="AF88" s="199">
        <v>75000</v>
      </c>
      <c r="AG88" s="226">
        <v>121000</v>
      </c>
      <c r="AI88" s="3"/>
    </row>
    <row r="89" spans="1:35" ht="21" customHeight="1">
      <c r="A89" s="35" t="s">
        <v>113</v>
      </c>
      <c r="B89" s="224">
        <v>522000</v>
      </c>
      <c r="C89" s="199">
        <v>321000</v>
      </c>
      <c r="D89" s="199">
        <v>36000</v>
      </c>
      <c r="E89" s="199">
        <v>47000</v>
      </c>
      <c r="F89" s="199">
        <v>118000</v>
      </c>
      <c r="G89" s="199">
        <v>321000</v>
      </c>
      <c r="H89" s="199">
        <v>120000</v>
      </c>
      <c r="I89" s="226">
        <v>201000</v>
      </c>
      <c r="M89" s="35" t="s">
        <v>113</v>
      </c>
      <c r="N89" s="224">
        <v>187000</v>
      </c>
      <c r="O89" s="199">
        <v>106000</v>
      </c>
      <c r="P89" s="199">
        <v>17000</v>
      </c>
      <c r="Q89" s="199">
        <v>16000</v>
      </c>
      <c r="R89" s="199">
        <v>29000</v>
      </c>
      <c r="S89" s="199">
        <v>125000</v>
      </c>
      <c r="T89" s="199">
        <v>45000</v>
      </c>
      <c r="U89" s="226">
        <v>81000</v>
      </c>
      <c r="V89" s="199"/>
      <c r="W89" s="199"/>
      <c r="Y89" s="35" t="s">
        <v>113</v>
      </c>
      <c r="Z89" s="224">
        <v>335000</v>
      </c>
      <c r="AA89" s="199">
        <v>215000</v>
      </c>
      <c r="AB89" s="199">
        <v>20000</v>
      </c>
      <c r="AC89" s="199">
        <v>30000</v>
      </c>
      <c r="AD89" s="199">
        <v>89000</v>
      </c>
      <c r="AE89" s="199">
        <v>196000</v>
      </c>
      <c r="AF89" s="199">
        <v>75000</v>
      </c>
      <c r="AG89" s="226">
        <v>120000</v>
      </c>
      <c r="AI89" s="3"/>
    </row>
    <row r="90" spans="1:35" ht="21" customHeight="1">
      <c r="A90" s="35" t="s">
        <v>114</v>
      </c>
      <c r="B90" s="224">
        <v>511000</v>
      </c>
      <c r="C90" s="199">
        <v>309000</v>
      </c>
      <c r="D90" s="199">
        <v>35000</v>
      </c>
      <c r="E90" s="199">
        <v>42000</v>
      </c>
      <c r="F90" s="199">
        <v>116000</v>
      </c>
      <c r="G90" s="199">
        <v>318000</v>
      </c>
      <c r="H90" s="199">
        <v>116000</v>
      </c>
      <c r="I90" s="226">
        <v>202000</v>
      </c>
      <c r="M90" s="35" t="s">
        <v>114</v>
      </c>
      <c r="N90" s="224">
        <v>183000</v>
      </c>
      <c r="O90" s="199">
        <v>102000</v>
      </c>
      <c r="P90" s="199">
        <v>16000</v>
      </c>
      <c r="Q90" s="199">
        <v>14000</v>
      </c>
      <c r="R90" s="199">
        <v>28000</v>
      </c>
      <c r="S90" s="199">
        <v>125000</v>
      </c>
      <c r="T90" s="199">
        <v>44000</v>
      </c>
      <c r="U90" s="226">
        <v>81000</v>
      </c>
      <c r="V90" s="199"/>
      <c r="W90" s="199"/>
      <c r="Y90" s="35" t="s">
        <v>114</v>
      </c>
      <c r="Z90" s="224">
        <v>327000</v>
      </c>
      <c r="AA90" s="199">
        <v>206000</v>
      </c>
      <c r="AB90" s="199">
        <v>19000</v>
      </c>
      <c r="AC90" s="199">
        <v>27000</v>
      </c>
      <c r="AD90" s="199">
        <v>88000</v>
      </c>
      <c r="AE90" s="199">
        <v>194000</v>
      </c>
      <c r="AF90" s="199">
        <v>73000</v>
      </c>
      <c r="AG90" s="226">
        <v>121000</v>
      </c>
      <c r="AI90" s="3"/>
    </row>
    <row r="91" spans="1:35" ht="21" customHeight="1">
      <c r="A91" s="35" t="s">
        <v>115</v>
      </c>
      <c r="B91" s="224">
        <v>506000</v>
      </c>
      <c r="C91" s="199">
        <v>304000</v>
      </c>
      <c r="D91" s="199">
        <v>37000</v>
      </c>
      <c r="E91" s="199">
        <v>38000</v>
      </c>
      <c r="F91" s="199">
        <v>110000</v>
      </c>
      <c r="G91" s="199">
        <v>321000</v>
      </c>
      <c r="H91" s="199">
        <v>119000</v>
      </c>
      <c r="I91" s="226">
        <v>202000</v>
      </c>
      <c r="M91" s="35" t="s">
        <v>115</v>
      </c>
      <c r="N91" s="224">
        <v>182000</v>
      </c>
      <c r="O91" s="199">
        <v>101000</v>
      </c>
      <c r="P91" s="199">
        <v>17000</v>
      </c>
      <c r="Q91" s="199">
        <v>13000</v>
      </c>
      <c r="R91" s="199">
        <v>28000</v>
      </c>
      <c r="S91" s="199">
        <v>125000</v>
      </c>
      <c r="T91" s="199">
        <v>44000</v>
      </c>
      <c r="U91" s="226">
        <v>81000</v>
      </c>
      <c r="V91" s="199"/>
      <c r="W91" s="199"/>
      <c r="Y91" s="35" t="s">
        <v>115</v>
      </c>
      <c r="Z91" s="224">
        <v>323000</v>
      </c>
      <c r="AA91" s="199">
        <v>202000</v>
      </c>
      <c r="AB91" s="199">
        <v>20000</v>
      </c>
      <c r="AC91" s="199">
        <v>25000</v>
      </c>
      <c r="AD91" s="199">
        <v>82000</v>
      </c>
      <c r="AE91" s="199">
        <v>196000</v>
      </c>
      <c r="AF91" s="199">
        <v>75000</v>
      </c>
      <c r="AG91" s="226">
        <v>121000</v>
      </c>
      <c r="AI91" s="3"/>
    </row>
    <row r="92" spans="1:35" ht="21" customHeight="1">
      <c r="A92" s="35" t="s">
        <v>116</v>
      </c>
      <c r="B92" s="224">
        <v>505000</v>
      </c>
      <c r="C92" s="199">
        <v>303000</v>
      </c>
      <c r="D92" s="199">
        <v>38000</v>
      </c>
      <c r="E92" s="199">
        <v>39000</v>
      </c>
      <c r="F92" s="199">
        <v>108000</v>
      </c>
      <c r="G92" s="199">
        <v>321000</v>
      </c>
      <c r="H92" s="199">
        <v>119000</v>
      </c>
      <c r="I92" s="226">
        <v>202000</v>
      </c>
      <c r="M92" s="35" t="s">
        <v>116</v>
      </c>
      <c r="N92" s="224">
        <v>183000</v>
      </c>
      <c r="O92" s="199">
        <v>102000</v>
      </c>
      <c r="P92" s="199">
        <v>18000</v>
      </c>
      <c r="Q92" s="199">
        <v>14000</v>
      </c>
      <c r="R92" s="199">
        <v>27000</v>
      </c>
      <c r="S92" s="199">
        <v>125000</v>
      </c>
      <c r="T92" s="199">
        <v>43000</v>
      </c>
      <c r="U92" s="226">
        <v>81000</v>
      </c>
      <c r="V92" s="199"/>
      <c r="W92" s="199"/>
      <c r="Y92" s="35" t="s">
        <v>116</v>
      </c>
      <c r="Z92" s="224">
        <v>322000</v>
      </c>
      <c r="AA92" s="199">
        <v>201000</v>
      </c>
      <c r="AB92" s="199">
        <v>20000</v>
      </c>
      <c r="AC92" s="199">
        <v>26000</v>
      </c>
      <c r="AD92" s="199">
        <v>81000</v>
      </c>
      <c r="AE92" s="199">
        <v>196000</v>
      </c>
      <c r="AF92" s="199">
        <v>75000</v>
      </c>
      <c r="AG92" s="226">
        <v>121000</v>
      </c>
      <c r="AI92" s="3"/>
    </row>
    <row r="93" spans="1:35" ht="21" customHeight="1">
      <c r="A93" s="35" t="s">
        <v>117</v>
      </c>
      <c r="B93" s="224">
        <v>514000</v>
      </c>
      <c r="C93" s="199">
        <v>311000</v>
      </c>
      <c r="D93" s="199">
        <v>38000</v>
      </c>
      <c r="E93" s="199">
        <v>43000</v>
      </c>
      <c r="F93" s="199">
        <v>110000</v>
      </c>
      <c r="G93" s="199">
        <v>323000</v>
      </c>
      <c r="H93" s="199">
        <v>120000</v>
      </c>
      <c r="I93" s="226">
        <v>203000</v>
      </c>
      <c r="M93" s="35" t="s">
        <v>117</v>
      </c>
      <c r="N93" s="224">
        <v>188000</v>
      </c>
      <c r="O93" s="199">
        <v>106000</v>
      </c>
      <c r="P93" s="199">
        <v>18000</v>
      </c>
      <c r="Q93" s="199">
        <v>16000</v>
      </c>
      <c r="R93" s="199">
        <v>27000</v>
      </c>
      <c r="S93" s="199">
        <v>126000</v>
      </c>
      <c r="T93" s="199">
        <v>45000</v>
      </c>
      <c r="U93" s="226">
        <v>82000</v>
      </c>
      <c r="V93" s="199"/>
      <c r="W93" s="199"/>
      <c r="Y93" s="35" t="s">
        <v>117</v>
      </c>
      <c r="Z93" s="224">
        <v>327000</v>
      </c>
      <c r="AA93" s="199">
        <v>205000</v>
      </c>
      <c r="AB93" s="199">
        <v>20000</v>
      </c>
      <c r="AC93" s="199">
        <v>28000</v>
      </c>
      <c r="AD93" s="199">
        <v>82000</v>
      </c>
      <c r="AE93" s="199">
        <v>197000</v>
      </c>
      <c r="AF93" s="199">
        <v>75000</v>
      </c>
      <c r="AG93" s="226">
        <v>121000</v>
      </c>
      <c r="AI93" s="3"/>
    </row>
    <row r="94" spans="1:35" ht="21" customHeight="1">
      <c r="A94" s="35" t="s">
        <v>118</v>
      </c>
      <c r="B94" s="224">
        <v>521000</v>
      </c>
      <c r="C94" s="199">
        <v>317000</v>
      </c>
      <c r="D94" s="199">
        <v>37000</v>
      </c>
      <c r="E94" s="199">
        <v>45000</v>
      </c>
      <c r="F94" s="199">
        <v>114000</v>
      </c>
      <c r="G94" s="199">
        <v>325000</v>
      </c>
      <c r="H94" s="199">
        <v>122000</v>
      </c>
      <c r="I94" s="226">
        <v>204000</v>
      </c>
      <c r="M94" s="35" t="s">
        <v>118</v>
      </c>
      <c r="N94" s="224">
        <v>192000</v>
      </c>
      <c r="O94" s="199">
        <v>110000</v>
      </c>
      <c r="P94" s="199">
        <v>18000</v>
      </c>
      <c r="Q94" s="199">
        <v>19000</v>
      </c>
      <c r="R94" s="199">
        <v>27000</v>
      </c>
      <c r="S94" s="199">
        <v>128000</v>
      </c>
      <c r="T94" s="199">
        <v>46000</v>
      </c>
      <c r="U94" s="226">
        <v>82000</v>
      </c>
      <c r="V94" s="199"/>
      <c r="W94" s="199"/>
      <c r="Y94" s="35" t="s">
        <v>118</v>
      </c>
      <c r="Z94" s="224">
        <v>329000</v>
      </c>
      <c r="AA94" s="199">
        <v>208000</v>
      </c>
      <c r="AB94" s="199">
        <v>19000</v>
      </c>
      <c r="AC94" s="199">
        <v>26000</v>
      </c>
      <c r="AD94" s="199">
        <v>87000</v>
      </c>
      <c r="AE94" s="199">
        <v>197000</v>
      </c>
      <c r="AF94" s="199">
        <v>76000</v>
      </c>
      <c r="AG94" s="226">
        <v>122000</v>
      </c>
      <c r="AI94" s="3"/>
    </row>
    <row r="95" spans="1:35" ht="21" customHeight="1">
      <c r="A95" s="35" t="s">
        <v>119</v>
      </c>
      <c r="B95" s="224">
        <v>525000</v>
      </c>
      <c r="C95" s="199">
        <v>322000</v>
      </c>
      <c r="D95" s="199">
        <v>38000</v>
      </c>
      <c r="E95" s="199">
        <v>46000</v>
      </c>
      <c r="F95" s="199">
        <v>117000</v>
      </c>
      <c r="G95" s="199">
        <v>324000</v>
      </c>
      <c r="H95" s="199">
        <v>121000</v>
      </c>
      <c r="I95" s="226">
        <v>203000</v>
      </c>
      <c r="M95" s="35" t="s">
        <v>119</v>
      </c>
      <c r="N95" s="224">
        <v>195000</v>
      </c>
      <c r="O95" s="199">
        <v>113000</v>
      </c>
      <c r="P95" s="199">
        <v>19000</v>
      </c>
      <c r="Q95" s="199">
        <v>20000</v>
      </c>
      <c r="R95" s="199">
        <v>29000</v>
      </c>
      <c r="S95" s="199">
        <v>127000</v>
      </c>
      <c r="T95" s="199">
        <v>46000</v>
      </c>
      <c r="U95" s="226">
        <v>81000</v>
      </c>
      <c r="V95" s="199"/>
      <c r="W95" s="199"/>
      <c r="Y95" s="35" t="s">
        <v>119</v>
      </c>
      <c r="Z95" s="224">
        <v>330000</v>
      </c>
      <c r="AA95" s="199">
        <v>209000</v>
      </c>
      <c r="AB95" s="199">
        <v>19000</v>
      </c>
      <c r="AC95" s="199">
        <v>27000</v>
      </c>
      <c r="AD95" s="199">
        <v>88000</v>
      </c>
      <c r="AE95" s="199">
        <v>197000</v>
      </c>
      <c r="AF95" s="199">
        <v>75000</v>
      </c>
      <c r="AG95" s="226">
        <v>122000</v>
      </c>
      <c r="AI95" s="3"/>
    </row>
    <row r="96" spans="1:35" ht="21" customHeight="1">
      <c r="A96" s="35" t="s">
        <v>211</v>
      </c>
      <c r="B96" s="224">
        <v>532000</v>
      </c>
      <c r="C96" s="199">
        <v>330000</v>
      </c>
      <c r="D96" s="199">
        <v>38000</v>
      </c>
      <c r="E96" s="199">
        <v>50000</v>
      </c>
      <c r="F96" s="199">
        <v>118000</v>
      </c>
      <c r="G96" s="199">
        <v>325000</v>
      </c>
      <c r="H96" s="199">
        <v>123000</v>
      </c>
      <c r="I96" s="226">
        <v>202000</v>
      </c>
      <c r="M96" s="35" t="s">
        <v>211</v>
      </c>
      <c r="N96" s="224">
        <v>196000</v>
      </c>
      <c r="O96" s="199">
        <v>115000</v>
      </c>
      <c r="P96" s="199">
        <v>18000</v>
      </c>
      <c r="Q96" s="199">
        <v>20000</v>
      </c>
      <c r="R96" s="199">
        <v>30000</v>
      </c>
      <c r="S96" s="199">
        <v>127000</v>
      </c>
      <c r="T96" s="199">
        <v>47000</v>
      </c>
      <c r="U96" s="226">
        <v>80000</v>
      </c>
      <c r="V96" s="199"/>
      <c r="W96" s="199"/>
      <c r="Y96" s="35" t="s">
        <v>211</v>
      </c>
      <c r="Z96" s="224">
        <v>336000</v>
      </c>
      <c r="AA96" s="199">
        <v>215000</v>
      </c>
      <c r="AB96" s="199">
        <v>20000</v>
      </c>
      <c r="AC96" s="199">
        <v>30000</v>
      </c>
      <c r="AD96" s="199">
        <v>88000</v>
      </c>
      <c r="AE96" s="199">
        <v>198000</v>
      </c>
      <c r="AF96" s="199">
        <v>77000</v>
      </c>
      <c r="AG96" s="226">
        <v>122000</v>
      </c>
      <c r="AI96" s="3"/>
    </row>
    <row r="97" spans="1:35" ht="21" customHeight="1">
      <c r="A97" s="35" t="s">
        <v>212</v>
      </c>
      <c r="B97" s="224">
        <v>531000</v>
      </c>
      <c r="C97" s="199">
        <v>329000</v>
      </c>
      <c r="D97" s="199">
        <v>38000</v>
      </c>
      <c r="E97" s="199">
        <v>51000</v>
      </c>
      <c r="F97" s="199">
        <v>117000</v>
      </c>
      <c r="G97" s="199">
        <v>325000</v>
      </c>
      <c r="H97" s="199">
        <v>123000</v>
      </c>
      <c r="I97" s="226">
        <v>203000</v>
      </c>
      <c r="M97" s="35" t="s">
        <v>212</v>
      </c>
      <c r="N97" s="224">
        <v>197000</v>
      </c>
      <c r="O97" s="199">
        <v>116000</v>
      </c>
      <c r="P97" s="199">
        <v>19000</v>
      </c>
      <c r="Q97" s="199">
        <v>20000</v>
      </c>
      <c r="R97" s="199">
        <v>31000</v>
      </c>
      <c r="S97" s="199">
        <v>127000</v>
      </c>
      <c r="T97" s="199">
        <v>46000</v>
      </c>
      <c r="U97" s="226">
        <v>81000</v>
      </c>
      <c r="V97" s="199"/>
      <c r="W97" s="199"/>
      <c r="Y97" s="35" t="s">
        <v>212</v>
      </c>
      <c r="Z97" s="224">
        <v>334000</v>
      </c>
      <c r="AA97" s="199">
        <v>212000</v>
      </c>
      <c r="AB97" s="199">
        <v>19000</v>
      </c>
      <c r="AC97" s="199">
        <v>31000</v>
      </c>
      <c r="AD97" s="199">
        <v>86000</v>
      </c>
      <c r="AE97" s="199">
        <v>198000</v>
      </c>
      <c r="AF97" s="199">
        <v>76000</v>
      </c>
      <c r="AG97" s="226">
        <v>122000</v>
      </c>
      <c r="AI97" s="3"/>
    </row>
    <row r="98" spans="1:35" ht="21" customHeight="1">
      <c r="A98" s="35" t="s">
        <v>120</v>
      </c>
      <c r="B98" s="224">
        <v>528000</v>
      </c>
      <c r="C98" s="199">
        <v>325000</v>
      </c>
      <c r="D98" s="199">
        <v>40000</v>
      </c>
      <c r="E98" s="199">
        <v>50000</v>
      </c>
      <c r="F98" s="199">
        <v>117000</v>
      </c>
      <c r="G98" s="199">
        <v>321000</v>
      </c>
      <c r="H98" s="199">
        <v>118000</v>
      </c>
      <c r="I98" s="226">
        <v>203000</v>
      </c>
      <c r="M98" s="35" t="s">
        <v>120</v>
      </c>
      <c r="N98" s="224">
        <v>195000</v>
      </c>
      <c r="O98" s="199">
        <v>114000</v>
      </c>
      <c r="P98" s="199">
        <v>20000</v>
      </c>
      <c r="Q98" s="199">
        <v>20000</v>
      </c>
      <c r="R98" s="199">
        <v>30000</v>
      </c>
      <c r="S98" s="199">
        <v>125000</v>
      </c>
      <c r="T98" s="199">
        <v>44000</v>
      </c>
      <c r="U98" s="226">
        <v>81000</v>
      </c>
      <c r="V98" s="199"/>
      <c r="W98" s="199"/>
      <c r="Y98" s="35" t="s">
        <v>120</v>
      </c>
      <c r="Z98" s="224">
        <v>332000</v>
      </c>
      <c r="AA98" s="199">
        <v>211000</v>
      </c>
      <c r="AB98" s="199">
        <v>20000</v>
      </c>
      <c r="AC98" s="199">
        <v>30000</v>
      </c>
      <c r="AD98" s="199">
        <v>87000</v>
      </c>
      <c r="AE98" s="199">
        <v>196000</v>
      </c>
      <c r="AF98" s="199">
        <v>75000</v>
      </c>
      <c r="AG98" s="226">
        <v>121000</v>
      </c>
      <c r="AI98" s="3"/>
    </row>
    <row r="99" spans="1:35" ht="21" customHeight="1">
      <c r="A99" s="35" t="s">
        <v>121</v>
      </c>
      <c r="B99" s="224">
        <v>523000</v>
      </c>
      <c r="C99" s="199">
        <v>322000</v>
      </c>
      <c r="D99" s="199">
        <v>41000</v>
      </c>
      <c r="E99" s="199">
        <v>50000</v>
      </c>
      <c r="F99" s="199">
        <v>114000</v>
      </c>
      <c r="G99" s="199">
        <v>318000</v>
      </c>
      <c r="H99" s="199">
        <v>116000</v>
      </c>
      <c r="I99" s="226">
        <v>202000</v>
      </c>
      <c r="M99" s="35" t="s">
        <v>121</v>
      </c>
      <c r="N99" s="224">
        <v>195000</v>
      </c>
      <c r="O99" s="199">
        <v>115000</v>
      </c>
      <c r="P99" s="199">
        <v>21000</v>
      </c>
      <c r="Q99" s="199">
        <v>21000</v>
      </c>
      <c r="R99" s="199">
        <v>30000</v>
      </c>
      <c r="S99" s="199">
        <v>124000</v>
      </c>
      <c r="T99" s="199">
        <v>44000</v>
      </c>
      <c r="U99" s="226">
        <v>80000</v>
      </c>
      <c r="V99" s="199"/>
      <c r="W99" s="199"/>
      <c r="Y99" s="35" t="s">
        <v>121</v>
      </c>
      <c r="Z99" s="224">
        <v>328000</v>
      </c>
      <c r="AA99" s="199">
        <v>207000</v>
      </c>
      <c r="AB99" s="199">
        <v>20000</v>
      </c>
      <c r="AC99" s="199">
        <v>29000</v>
      </c>
      <c r="AD99" s="199">
        <v>84000</v>
      </c>
      <c r="AE99" s="199">
        <v>194000</v>
      </c>
      <c r="AF99" s="199">
        <v>73000</v>
      </c>
      <c r="AG99" s="226">
        <v>121000</v>
      </c>
      <c r="AI99" s="3"/>
    </row>
    <row r="100" spans="1:35" ht="21" customHeight="1">
      <c r="A100" s="35" t="s">
        <v>122</v>
      </c>
      <c r="B100" s="224">
        <v>526000</v>
      </c>
      <c r="C100" s="199">
        <v>325000</v>
      </c>
      <c r="D100" s="199">
        <v>43000</v>
      </c>
      <c r="E100" s="199">
        <v>53000</v>
      </c>
      <c r="F100" s="199">
        <v>116000</v>
      </c>
      <c r="G100" s="199">
        <v>315000</v>
      </c>
      <c r="H100" s="199">
        <v>114000</v>
      </c>
      <c r="I100" s="226">
        <v>201000</v>
      </c>
      <c r="M100" s="35" t="s">
        <v>122</v>
      </c>
      <c r="N100" s="224">
        <v>199000</v>
      </c>
      <c r="O100" s="199">
        <v>119000</v>
      </c>
      <c r="P100" s="199">
        <v>22000</v>
      </c>
      <c r="Q100" s="199">
        <v>22000</v>
      </c>
      <c r="R100" s="199">
        <v>32000</v>
      </c>
      <c r="S100" s="199">
        <v>123000</v>
      </c>
      <c r="T100" s="199">
        <v>43000</v>
      </c>
      <c r="U100" s="226">
        <v>80000</v>
      </c>
      <c r="V100" s="199"/>
      <c r="W100" s="199"/>
      <c r="Y100" s="35" t="s">
        <v>122</v>
      </c>
      <c r="Z100" s="224">
        <v>328000</v>
      </c>
      <c r="AA100" s="199">
        <v>206000</v>
      </c>
      <c r="AB100" s="199">
        <v>21000</v>
      </c>
      <c r="AC100" s="199">
        <v>31000</v>
      </c>
      <c r="AD100" s="199">
        <v>84000</v>
      </c>
      <c r="AE100" s="199">
        <v>192000</v>
      </c>
      <c r="AF100" s="199">
        <v>70000</v>
      </c>
      <c r="AG100" s="226">
        <v>122000</v>
      </c>
      <c r="AI100" s="3"/>
    </row>
    <row r="101" spans="1:35" ht="21" customHeight="1">
      <c r="A101" s="35" t="s">
        <v>123</v>
      </c>
      <c r="B101" s="224">
        <v>525000</v>
      </c>
      <c r="C101" s="199">
        <v>325000</v>
      </c>
      <c r="D101" s="199">
        <v>42000</v>
      </c>
      <c r="E101" s="199">
        <v>52000</v>
      </c>
      <c r="F101" s="199">
        <v>117000</v>
      </c>
      <c r="G101" s="199">
        <v>313000</v>
      </c>
      <c r="H101" s="199">
        <v>114000</v>
      </c>
      <c r="I101" s="226">
        <v>200000</v>
      </c>
      <c r="M101" s="35" t="s">
        <v>123</v>
      </c>
      <c r="N101" s="224">
        <v>195000</v>
      </c>
      <c r="O101" s="199">
        <v>117000</v>
      </c>
      <c r="P101" s="199">
        <v>21000</v>
      </c>
      <c r="Q101" s="199">
        <v>21000</v>
      </c>
      <c r="R101" s="199">
        <v>31000</v>
      </c>
      <c r="S101" s="199">
        <v>123000</v>
      </c>
      <c r="T101" s="199">
        <v>44000</v>
      </c>
      <c r="U101" s="226">
        <v>79000</v>
      </c>
      <c r="V101" s="199"/>
      <c r="W101" s="199"/>
      <c r="Y101" s="35" t="s">
        <v>123</v>
      </c>
      <c r="Z101" s="224">
        <v>330000</v>
      </c>
      <c r="AA101" s="199">
        <v>209000</v>
      </c>
      <c r="AB101" s="199">
        <v>22000</v>
      </c>
      <c r="AC101" s="199">
        <v>32000</v>
      </c>
      <c r="AD101" s="199">
        <v>86000</v>
      </c>
      <c r="AE101" s="199">
        <v>191000</v>
      </c>
      <c r="AF101" s="199">
        <v>70000</v>
      </c>
      <c r="AG101" s="226">
        <v>121000</v>
      </c>
      <c r="AI101" s="3"/>
    </row>
    <row r="102" spans="1:35" ht="21" customHeight="1">
      <c r="A102" s="35" t="s">
        <v>124</v>
      </c>
      <c r="B102" s="224">
        <v>523000</v>
      </c>
      <c r="C102" s="199">
        <v>322000</v>
      </c>
      <c r="D102" s="199">
        <v>40000</v>
      </c>
      <c r="E102" s="199">
        <v>51000</v>
      </c>
      <c r="F102" s="199">
        <v>118000</v>
      </c>
      <c r="G102" s="199">
        <v>313000</v>
      </c>
      <c r="H102" s="199">
        <v>113000</v>
      </c>
      <c r="I102" s="226">
        <v>201000</v>
      </c>
      <c r="M102" s="35" t="s">
        <v>124</v>
      </c>
      <c r="N102" s="224">
        <v>197000</v>
      </c>
      <c r="O102" s="199">
        <v>117000</v>
      </c>
      <c r="P102" s="199">
        <v>21000</v>
      </c>
      <c r="Q102" s="199">
        <v>19000</v>
      </c>
      <c r="R102" s="199">
        <v>32000</v>
      </c>
      <c r="S102" s="199">
        <v>124000</v>
      </c>
      <c r="T102" s="199">
        <v>45000</v>
      </c>
      <c r="U102" s="226">
        <v>79000</v>
      </c>
      <c r="V102" s="199"/>
      <c r="W102" s="199"/>
      <c r="Y102" s="35" t="s">
        <v>124</v>
      </c>
      <c r="Z102" s="224">
        <v>326000</v>
      </c>
      <c r="AA102" s="199">
        <v>205000</v>
      </c>
      <c r="AB102" s="199">
        <v>19000</v>
      </c>
      <c r="AC102" s="199">
        <v>32000</v>
      </c>
      <c r="AD102" s="199">
        <v>86000</v>
      </c>
      <c r="AE102" s="199">
        <v>189000</v>
      </c>
      <c r="AF102" s="199">
        <v>68000</v>
      </c>
      <c r="AG102" s="226">
        <v>121000</v>
      </c>
      <c r="AI102" s="3"/>
    </row>
    <row r="103" spans="1:35" ht="21" customHeight="1">
      <c r="A103" s="35" t="s">
        <v>125</v>
      </c>
      <c r="B103" s="224">
        <v>513000</v>
      </c>
      <c r="C103" s="199">
        <v>315000</v>
      </c>
      <c r="D103" s="199">
        <v>40000</v>
      </c>
      <c r="E103" s="199">
        <v>49000</v>
      </c>
      <c r="F103" s="199">
        <v>117000</v>
      </c>
      <c r="G103" s="199">
        <v>307000</v>
      </c>
      <c r="H103" s="199">
        <v>108000</v>
      </c>
      <c r="I103" s="226">
        <v>199000</v>
      </c>
      <c r="M103" s="35" t="s">
        <v>125</v>
      </c>
      <c r="N103" s="224">
        <v>189000</v>
      </c>
      <c r="O103" s="199">
        <v>110000</v>
      </c>
      <c r="P103" s="199">
        <v>20000</v>
      </c>
      <c r="Q103" s="199">
        <v>17000</v>
      </c>
      <c r="R103" s="199">
        <v>32000</v>
      </c>
      <c r="S103" s="199">
        <v>120000</v>
      </c>
      <c r="T103" s="199">
        <v>41000</v>
      </c>
      <c r="U103" s="226">
        <v>78000</v>
      </c>
      <c r="V103" s="199"/>
      <c r="W103" s="199"/>
      <c r="Y103" s="35" t="s">
        <v>125</v>
      </c>
      <c r="Z103" s="224">
        <v>325000</v>
      </c>
      <c r="AA103" s="199">
        <v>204000</v>
      </c>
      <c r="AB103" s="199">
        <v>20000</v>
      </c>
      <c r="AC103" s="199">
        <v>32000</v>
      </c>
      <c r="AD103" s="199">
        <v>85000</v>
      </c>
      <c r="AE103" s="199">
        <v>187000</v>
      </c>
      <c r="AF103" s="199">
        <v>67000</v>
      </c>
      <c r="AG103" s="226">
        <v>120000</v>
      </c>
      <c r="AI103" s="3"/>
    </row>
    <row r="104" spans="1:35" ht="21" customHeight="1">
      <c r="A104" s="35" t="s">
        <v>126</v>
      </c>
      <c r="B104" s="224">
        <v>511000</v>
      </c>
      <c r="C104" s="199">
        <v>312000</v>
      </c>
      <c r="D104" s="199">
        <v>39000</v>
      </c>
      <c r="E104" s="199">
        <v>50000</v>
      </c>
      <c r="F104" s="199">
        <v>116000</v>
      </c>
      <c r="G104" s="199">
        <v>305000</v>
      </c>
      <c r="H104" s="199">
        <v>106000</v>
      </c>
      <c r="I104" s="226">
        <v>199000</v>
      </c>
      <c r="M104" s="35" t="s">
        <v>126</v>
      </c>
      <c r="N104" s="224">
        <v>187000</v>
      </c>
      <c r="O104" s="199">
        <v>109000</v>
      </c>
      <c r="P104" s="199">
        <v>20000</v>
      </c>
      <c r="Q104" s="199">
        <v>17000</v>
      </c>
      <c r="R104" s="199">
        <v>31000</v>
      </c>
      <c r="S104" s="199">
        <v>118000</v>
      </c>
      <c r="T104" s="199">
        <v>39000</v>
      </c>
      <c r="U104" s="226">
        <v>78000</v>
      </c>
      <c r="V104" s="199"/>
      <c r="W104" s="199"/>
      <c r="Y104" s="35" t="s">
        <v>126</v>
      </c>
      <c r="Z104" s="224">
        <v>324000</v>
      </c>
      <c r="AA104" s="199">
        <v>203000</v>
      </c>
      <c r="AB104" s="199">
        <v>19000</v>
      </c>
      <c r="AC104" s="199">
        <v>33000</v>
      </c>
      <c r="AD104" s="199">
        <v>85000</v>
      </c>
      <c r="AE104" s="199">
        <v>188000</v>
      </c>
      <c r="AF104" s="199">
        <v>67000</v>
      </c>
      <c r="AG104" s="226">
        <v>121000</v>
      </c>
      <c r="AI104" s="3"/>
    </row>
    <row r="105" spans="1:35" ht="21" customHeight="1">
      <c r="A105" s="35" t="s">
        <v>127</v>
      </c>
      <c r="B105" s="224">
        <v>513000</v>
      </c>
      <c r="C105" s="199">
        <v>315000</v>
      </c>
      <c r="D105" s="199">
        <v>40000</v>
      </c>
      <c r="E105" s="199">
        <v>50000</v>
      </c>
      <c r="F105" s="199">
        <v>115000</v>
      </c>
      <c r="G105" s="199">
        <v>308000</v>
      </c>
      <c r="H105" s="199">
        <v>109000</v>
      </c>
      <c r="I105" s="226">
        <v>199000</v>
      </c>
      <c r="M105" s="35" t="s">
        <v>127</v>
      </c>
      <c r="N105" s="224">
        <v>187000</v>
      </c>
      <c r="O105" s="199">
        <v>109000</v>
      </c>
      <c r="P105" s="199">
        <v>21000</v>
      </c>
      <c r="Q105" s="199">
        <v>18000</v>
      </c>
      <c r="R105" s="199">
        <v>30000</v>
      </c>
      <c r="S105" s="199">
        <v>118000</v>
      </c>
      <c r="T105" s="199">
        <v>40000</v>
      </c>
      <c r="U105" s="226">
        <v>77000</v>
      </c>
      <c r="V105" s="199"/>
      <c r="W105" s="199"/>
      <c r="Y105" s="35" t="s">
        <v>127</v>
      </c>
      <c r="Z105" s="224">
        <v>327000</v>
      </c>
      <c r="AA105" s="199">
        <v>205000</v>
      </c>
      <c r="AB105" s="199">
        <v>19000</v>
      </c>
      <c r="AC105" s="199">
        <v>32000</v>
      </c>
      <c r="AD105" s="199">
        <v>85000</v>
      </c>
      <c r="AE105" s="199">
        <v>190000</v>
      </c>
      <c r="AF105" s="199">
        <v>69000</v>
      </c>
      <c r="AG105" s="226">
        <v>121000</v>
      </c>
      <c r="AI105" s="3"/>
    </row>
    <row r="106" spans="1:35" ht="21" customHeight="1">
      <c r="A106" s="35" t="s">
        <v>128</v>
      </c>
      <c r="B106" s="224">
        <v>512000</v>
      </c>
      <c r="C106" s="199">
        <v>313000</v>
      </c>
      <c r="D106" s="199">
        <v>37000</v>
      </c>
      <c r="E106" s="199">
        <v>51000</v>
      </c>
      <c r="F106" s="199">
        <v>117000</v>
      </c>
      <c r="G106" s="199">
        <v>307000</v>
      </c>
      <c r="H106" s="199">
        <v>108000</v>
      </c>
      <c r="I106" s="226">
        <v>199000</v>
      </c>
      <c r="M106" s="35" t="s">
        <v>128</v>
      </c>
      <c r="N106" s="224">
        <v>184000</v>
      </c>
      <c r="O106" s="199">
        <v>106000</v>
      </c>
      <c r="P106" s="199">
        <v>18000</v>
      </c>
      <c r="Q106" s="199">
        <v>18000</v>
      </c>
      <c r="R106" s="199">
        <v>30000</v>
      </c>
      <c r="S106" s="199">
        <v>116000</v>
      </c>
      <c r="T106" s="199">
        <v>39000</v>
      </c>
      <c r="U106" s="226">
        <v>77000</v>
      </c>
      <c r="V106" s="199"/>
      <c r="W106" s="199"/>
      <c r="Y106" s="35" t="s">
        <v>128</v>
      </c>
      <c r="Z106" s="224">
        <v>328000</v>
      </c>
      <c r="AA106" s="199">
        <v>207000</v>
      </c>
      <c r="AB106" s="199">
        <v>19000</v>
      </c>
      <c r="AC106" s="199">
        <v>33000</v>
      </c>
      <c r="AD106" s="199">
        <v>87000</v>
      </c>
      <c r="AE106" s="199">
        <v>190000</v>
      </c>
      <c r="AF106" s="199">
        <v>69000</v>
      </c>
      <c r="AG106" s="226">
        <v>121000</v>
      </c>
      <c r="AI106" s="3"/>
    </row>
    <row r="107" spans="1:35" ht="21" customHeight="1">
      <c r="A107" s="35" t="s">
        <v>129</v>
      </c>
      <c r="B107" s="224">
        <v>510000</v>
      </c>
      <c r="C107" s="199">
        <v>309000</v>
      </c>
      <c r="D107" s="199">
        <v>35000</v>
      </c>
      <c r="E107" s="199">
        <v>48000</v>
      </c>
      <c r="F107" s="199">
        <v>119000</v>
      </c>
      <c r="G107" s="199">
        <v>307000</v>
      </c>
      <c r="H107" s="199">
        <v>107000</v>
      </c>
      <c r="I107" s="226">
        <v>201000</v>
      </c>
      <c r="M107" s="35" t="s">
        <v>129</v>
      </c>
      <c r="N107" s="224">
        <v>180000</v>
      </c>
      <c r="O107" s="199">
        <v>101000</v>
      </c>
      <c r="P107" s="199">
        <v>17000</v>
      </c>
      <c r="Q107" s="199">
        <v>15000</v>
      </c>
      <c r="R107" s="199">
        <v>31000</v>
      </c>
      <c r="S107" s="199">
        <v>117000</v>
      </c>
      <c r="T107" s="199">
        <v>38000</v>
      </c>
      <c r="U107" s="226">
        <v>79000</v>
      </c>
      <c r="V107" s="199"/>
      <c r="W107" s="199"/>
      <c r="Y107" s="35" t="s">
        <v>129</v>
      </c>
      <c r="Z107" s="224">
        <v>329000</v>
      </c>
      <c r="AA107" s="199">
        <v>208000</v>
      </c>
      <c r="AB107" s="199">
        <v>18000</v>
      </c>
      <c r="AC107" s="199">
        <v>33000</v>
      </c>
      <c r="AD107" s="199">
        <v>88000</v>
      </c>
      <c r="AE107" s="199">
        <v>191000</v>
      </c>
      <c r="AF107" s="199">
        <v>69000</v>
      </c>
      <c r="AG107" s="226">
        <v>122000</v>
      </c>
      <c r="AI107" s="3"/>
    </row>
    <row r="108" spans="1:35" ht="21" customHeight="1">
      <c r="A108" s="35" t="s">
        <v>213</v>
      </c>
      <c r="B108" s="224">
        <v>506000</v>
      </c>
      <c r="C108" s="199">
        <v>305000</v>
      </c>
      <c r="D108" s="199">
        <v>33000</v>
      </c>
      <c r="E108" s="199">
        <v>48000</v>
      </c>
      <c r="F108" s="199">
        <v>120000</v>
      </c>
      <c r="G108" s="199">
        <v>305000</v>
      </c>
      <c r="H108" s="199">
        <v>104000</v>
      </c>
      <c r="I108" s="226">
        <v>201000</v>
      </c>
      <c r="M108" s="35" t="s">
        <v>213</v>
      </c>
      <c r="N108" s="224">
        <v>178000</v>
      </c>
      <c r="O108" s="199">
        <v>98000</v>
      </c>
      <c r="P108" s="199">
        <v>16000</v>
      </c>
      <c r="Q108" s="199">
        <v>15000</v>
      </c>
      <c r="R108" s="199">
        <v>32000</v>
      </c>
      <c r="S108" s="199">
        <v>115000</v>
      </c>
      <c r="T108" s="199">
        <v>35000</v>
      </c>
      <c r="U108" s="226">
        <v>80000</v>
      </c>
      <c r="V108" s="199"/>
      <c r="W108" s="199"/>
      <c r="Y108" s="35" t="s">
        <v>213</v>
      </c>
      <c r="Z108" s="224">
        <v>328000</v>
      </c>
      <c r="AA108" s="199">
        <v>207000</v>
      </c>
      <c r="AB108" s="199">
        <v>18000</v>
      </c>
      <c r="AC108" s="199">
        <v>33000</v>
      </c>
      <c r="AD108" s="199">
        <v>88000</v>
      </c>
      <c r="AE108" s="199">
        <v>189000</v>
      </c>
      <c r="AF108" s="199">
        <v>69000</v>
      </c>
      <c r="AG108" s="226">
        <v>121000</v>
      </c>
      <c r="AI108" s="3"/>
    </row>
    <row r="109" spans="1:35" ht="21" customHeight="1">
      <c r="A109" s="35" t="s">
        <v>214</v>
      </c>
      <c r="B109" s="224">
        <v>503000</v>
      </c>
      <c r="C109" s="199">
        <v>302000</v>
      </c>
      <c r="D109" s="199">
        <v>33000</v>
      </c>
      <c r="E109" s="199">
        <v>45000</v>
      </c>
      <c r="F109" s="199">
        <v>118000</v>
      </c>
      <c r="G109" s="199">
        <v>306000</v>
      </c>
      <c r="H109" s="199">
        <v>106000</v>
      </c>
      <c r="I109" s="226">
        <v>200000</v>
      </c>
      <c r="M109" s="35" t="s">
        <v>214</v>
      </c>
      <c r="N109" s="224">
        <v>176000</v>
      </c>
      <c r="O109" s="199">
        <v>96000</v>
      </c>
      <c r="P109" s="199">
        <v>17000</v>
      </c>
      <c r="Q109" s="199">
        <v>13000</v>
      </c>
      <c r="R109" s="199">
        <v>30000</v>
      </c>
      <c r="S109" s="199">
        <v>116000</v>
      </c>
      <c r="T109" s="199">
        <v>36000</v>
      </c>
      <c r="U109" s="226">
        <v>80000</v>
      </c>
      <c r="V109" s="199"/>
      <c r="W109" s="199"/>
      <c r="Y109" s="35" t="s">
        <v>214</v>
      </c>
      <c r="Z109" s="224">
        <v>327000</v>
      </c>
      <c r="AA109" s="199">
        <v>207000</v>
      </c>
      <c r="AB109" s="199">
        <v>17000</v>
      </c>
      <c r="AC109" s="199">
        <v>32000</v>
      </c>
      <c r="AD109" s="199">
        <v>88000</v>
      </c>
      <c r="AE109" s="199">
        <v>190000</v>
      </c>
      <c r="AF109" s="199">
        <v>70000</v>
      </c>
      <c r="AG109" s="226">
        <v>121000</v>
      </c>
      <c r="AI109" s="3"/>
    </row>
    <row r="110" spans="1:35" ht="21" customHeight="1">
      <c r="A110" s="35" t="s">
        <v>130</v>
      </c>
      <c r="B110" s="224">
        <v>497000</v>
      </c>
      <c r="C110" s="199">
        <v>296000</v>
      </c>
      <c r="D110" s="199">
        <v>33000</v>
      </c>
      <c r="E110" s="199">
        <v>42000</v>
      </c>
      <c r="F110" s="199">
        <v>112000</v>
      </c>
      <c r="G110" s="199">
        <v>310000</v>
      </c>
      <c r="H110" s="199">
        <v>109000</v>
      </c>
      <c r="I110" s="226">
        <v>201000</v>
      </c>
      <c r="M110" s="35" t="s">
        <v>130</v>
      </c>
      <c r="N110" s="224">
        <v>177000</v>
      </c>
      <c r="O110" s="199">
        <v>97000</v>
      </c>
      <c r="P110" s="199">
        <v>16000</v>
      </c>
      <c r="Q110" s="199">
        <v>13000</v>
      </c>
      <c r="R110" s="199">
        <v>29000</v>
      </c>
      <c r="S110" s="199">
        <v>119000</v>
      </c>
      <c r="T110" s="199">
        <v>39000</v>
      </c>
      <c r="U110" s="226">
        <v>80000</v>
      </c>
      <c r="V110" s="199"/>
      <c r="W110" s="199"/>
      <c r="Y110" s="35" t="s">
        <v>130</v>
      </c>
      <c r="Z110" s="224">
        <v>320000</v>
      </c>
      <c r="AA110" s="199">
        <v>199000</v>
      </c>
      <c r="AB110" s="199">
        <v>17000</v>
      </c>
      <c r="AC110" s="199">
        <v>29000</v>
      </c>
      <c r="AD110" s="199">
        <v>84000</v>
      </c>
      <c r="AE110" s="199">
        <v>190000</v>
      </c>
      <c r="AF110" s="199">
        <v>69000</v>
      </c>
      <c r="AG110" s="226">
        <v>121000</v>
      </c>
      <c r="AI110" s="3"/>
    </row>
    <row r="111" spans="1:35" ht="21" customHeight="1">
      <c r="A111" s="35" t="s">
        <v>131</v>
      </c>
      <c r="B111" s="224">
        <v>500000</v>
      </c>
      <c r="C111" s="199">
        <v>298000</v>
      </c>
      <c r="D111" s="199">
        <v>36000</v>
      </c>
      <c r="E111" s="199">
        <v>41000</v>
      </c>
      <c r="F111" s="199">
        <v>114000</v>
      </c>
      <c r="G111" s="199">
        <v>309000</v>
      </c>
      <c r="H111" s="199">
        <v>106000</v>
      </c>
      <c r="I111" s="226">
        <v>203000</v>
      </c>
      <c r="M111" s="35" t="s">
        <v>131</v>
      </c>
      <c r="N111" s="224">
        <v>179000</v>
      </c>
      <c r="O111" s="199">
        <v>98000</v>
      </c>
      <c r="P111" s="199">
        <v>18000</v>
      </c>
      <c r="Q111" s="199">
        <v>13000</v>
      </c>
      <c r="R111" s="199">
        <v>29000</v>
      </c>
      <c r="S111" s="199">
        <v>119000</v>
      </c>
      <c r="T111" s="199">
        <v>37000</v>
      </c>
      <c r="U111" s="226">
        <v>81000</v>
      </c>
      <c r="V111" s="199"/>
      <c r="W111" s="199"/>
      <c r="Y111" s="35" t="s">
        <v>131</v>
      </c>
      <c r="Z111" s="224">
        <v>321000</v>
      </c>
      <c r="AA111" s="199">
        <v>200000</v>
      </c>
      <c r="AB111" s="199">
        <v>18000</v>
      </c>
      <c r="AC111" s="199">
        <v>28000</v>
      </c>
      <c r="AD111" s="199">
        <v>85000</v>
      </c>
      <c r="AE111" s="199">
        <v>190000</v>
      </c>
      <c r="AF111" s="199">
        <v>69000</v>
      </c>
      <c r="AG111" s="226">
        <v>121000</v>
      </c>
      <c r="AI111" s="3"/>
    </row>
    <row r="112" spans="1:35" ht="21" customHeight="1">
      <c r="A112" s="35" t="s">
        <v>132</v>
      </c>
      <c r="B112" s="224">
        <v>509000</v>
      </c>
      <c r="C112" s="199">
        <v>306000</v>
      </c>
      <c r="D112" s="199">
        <v>38000</v>
      </c>
      <c r="E112" s="199">
        <v>41000</v>
      </c>
      <c r="F112" s="199">
        <v>120000</v>
      </c>
      <c r="G112" s="199">
        <v>309000</v>
      </c>
      <c r="H112" s="199">
        <v>107000</v>
      </c>
      <c r="I112" s="226">
        <v>202000</v>
      </c>
      <c r="M112" s="35" t="s">
        <v>132</v>
      </c>
      <c r="N112" s="224">
        <v>182000</v>
      </c>
      <c r="O112" s="199">
        <v>101000</v>
      </c>
      <c r="P112" s="199">
        <v>19000</v>
      </c>
      <c r="Q112" s="199">
        <v>14000</v>
      </c>
      <c r="R112" s="199">
        <v>30000</v>
      </c>
      <c r="S112" s="199">
        <v>119000</v>
      </c>
      <c r="T112" s="199">
        <v>38000</v>
      </c>
      <c r="U112" s="226">
        <v>81000</v>
      </c>
      <c r="V112" s="199"/>
      <c r="W112" s="199"/>
      <c r="Y112" s="35" t="s">
        <v>132</v>
      </c>
      <c r="Z112" s="224">
        <v>327000</v>
      </c>
      <c r="AA112" s="199">
        <v>205000</v>
      </c>
      <c r="AB112" s="199">
        <v>19000</v>
      </c>
      <c r="AC112" s="199">
        <v>28000</v>
      </c>
      <c r="AD112" s="199">
        <v>90000</v>
      </c>
      <c r="AE112" s="199">
        <v>190000</v>
      </c>
      <c r="AF112" s="199">
        <v>69000</v>
      </c>
      <c r="AG112" s="226">
        <v>122000</v>
      </c>
      <c r="AI112" s="3"/>
    </row>
    <row r="113" spans="1:35" ht="21" customHeight="1">
      <c r="A113" s="35" t="s">
        <v>133</v>
      </c>
      <c r="B113" s="224">
        <v>518000</v>
      </c>
      <c r="C113" s="199">
        <v>314000</v>
      </c>
      <c r="D113" s="199">
        <v>37000</v>
      </c>
      <c r="E113" s="199">
        <v>45000</v>
      </c>
      <c r="F113" s="199">
        <v>123000</v>
      </c>
      <c r="G113" s="199">
        <v>313000</v>
      </c>
      <c r="H113" s="199">
        <v>109000</v>
      </c>
      <c r="I113" s="226">
        <v>204000</v>
      </c>
      <c r="M113" s="35" t="s">
        <v>133</v>
      </c>
      <c r="N113" s="224">
        <v>189000</v>
      </c>
      <c r="O113" s="199">
        <v>107000</v>
      </c>
      <c r="P113" s="199">
        <v>19000</v>
      </c>
      <c r="Q113" s="199">
        <v>15000</v>
      </c>
      <c r="R113" s="199">
        <v>32000</v>
      </c>
      <c r="S113" s="199">
        <v>122000</v>
      </c>
      <c r="T113" s="199">
        <v>40000</v>
      </c>
      <c r="U113" s="226">
        <v>82000</v>
      </c>
      <c r="V113" s="199"/>
      <c r="W113" s="199"/>
      <c r="Y113" s="35" t="s">
        <v>133</v>
      </c>
      <c r="Z113" s="224">
        <v>329000</v>
      </c>
      <c r="AA113" s="199">
        <v>207000</v>
      </c>
      <c r="AB113" s="199">
        <v>18000</v>
      </c>
      <c r="AC113" s="199">
        <v>30000</v>
      </c>
      <c r="AD113" s="199">
        <v>91000</v>
      </c>
      <c r="AE113" s="199">
        <v>190000</v>
      </c>
      <c r="AF113" s="199">
        <v>68000</v>
      </c>
      <c r="AG113" s="226">
        <v>122000</v>
      </c>
      <c r="AI113" s="3"/>
    </row>
    <row r="114" spans="1:35" ht="21" customHeight="1">
      <c r="A114" s="35" t="s">
        <v>134</v>
      </c>
      <c r="B114" s="224">
        <v>519000</v>
      </c>
      <c r="C114" s="199">
        <v>315000</v>
      </c>
      <c r="D114" s="199">
        <v>35000</v>
      </c>
      <c r="E114" s="199">
        <v>44000</v>
      </c>
      <c r="F114" s="199">
        <v>124000</v>
      </c>
      <c r="G114" s="199">
        <v>316000</v>
      </c>
      <c r="H114" s="199">
        <v>111000</v>
      </c>
      <c r="I114" s="226">
        <v>205000</v>
      </c>
      <c r="M114" s="35" t="s">
        <v>134</v>
      </c>
      <c r="N114" s="224">
        <v>187000</v>
      </c>
      <c r="O114" s="199">
        <v>104000</v>
      </c>
      <c r="P114" s="199">
        <v>17000</v>
      </c>
      <c r="Q114" s="199">
        <v>15000</v>
      </c>
      <c r="R114" s="199">
        <v>31000</v>
      </c>
      <c r="S114" s="199">
        <v>124000</v>
      </c>
      <c r="T114" s="199">
        <v>41000</v>
      </c>
      <c r="U114" s="226">
        <v>83000</v>
      </c>
      <c r="V114" s="199"/>
      <c r="W114" s="199"/>
      <c r="Y114" s="35" t="s">
        <v>134</v>
      </c>
      <c r="Z114" s="224">
        <v>332000</v>
      </c>
      <c r="AA114" s="199">
        <v>211000</v>
      </c>
      <c r="AB114" s="199">
        <v>18000</v>
      </c>
      <c r="AC114" s="199">
        <v>28000</v>
      </c>
      <c r="AD114" s="199">
        <v>94000</v>
      </c>
      <c r="AE114" s="199">
        <v>192000</v>
      </c>
      <c r="AF114" s="199">
        <v>70000</v>
      </c>
      <c r="AG114" s="226">
        <v>122000</v>
      </c>
      <c r="AI114" s="3"/>
    </row>
    <row r="115" spans="1:35" ht="21" customHeight="1">
      <c r="A115" s="35" t="s">
        <v>135</v>
      </c>
      <c r="B115" s="224">
        <v>520000</v>
      </c>
      <c r="C115" s="199">
        <v>315000</v>
      </c>
      <c r="D115" s="199">
        <v>35000</v>
      </c>
      <c r="E115" s="199">
        <v>44000</v>
      </c>
      <c r="F115" s="199">
        <v>124000</v>
      </c>
      <c r="G115" s="199">
        <v>317000</v>
      </c>
      <c r="H115" s="199">
        <v>112000</v>
      </c>
      <c r="I115" s="226">
        <v>205000</v>
      </c>
      <c r="M115" s="35" t="s">
        <v>135</v>
      </c>
      <c r="N115" s="224">
        <v>187000</v>
      </c>
      <c r="O115" s="199">
        <v>104000</v>
      </c>
      <c r="P115" s="199">
        <v>17000</v>
      </c>
      <c r="Q115" s="199">
        <v>16000</v>
      </c>
      <c r="R115" s="199">
        <v>29000</v>
      </c>
      <c r="S115" s="199">
        <v>125000</v>
      </c>
      <c r="T115" s="199">
        <v>42000</v>
      </c>
      <c r="U115" s="226">
        <v>83000</v>
      </c>
      <c r="V115" s="199"/>
      <c r="W115" s="199"/>
      <c r="Y115" s="35" t="s">
        <v>135</v>
      </c>
      <c r="Z115" s="224">
        <v>333000</v>
      </c>
      <c r="AA115" s="199">
        <v>211000</v>
      </c>
      <c r="AB115" s="199">
        <v>18000</v>
      </c>
      <c r="AC115" s="199">
        <v>28000</v>
      </c>
      <c r="AD115" s="199">
        <v>95000</v>
      </c>
      <c r="AE115" s="199">
        <v>192000</v>
      </c>
      <c r="AF115" s="199">
        <v>70000</v>
      </c>
      <c r="AG115" s="226">
        <v>122000</v>
      </c>
      <c r="AI115" s="3"/>
    </row>
    <row r="116" spans="1:35" ht="21" customHeight="1">
      <c r="A116" s="35" t="s">
        <v>136</v>
      </c>
      <c r="B116" s="224">
        <v>518000</v>
      </c>
      <c r="C116" s="199">
        <v>312000</v>
      </c>
      <c r="D116" s="199">
        <v>38000</v>
      </c>
      <c r="E116" s="199">
        <v>46000</v>
      </c>
      <c r="F116" s="199">
        <v>121000</v>
      </c>
      <c r="G116" s="199">
        <v>314000</v>
      </c>
      <c r="H116" s="199">
        <v>108000</v>
      </c>
      <c r="I116" s="226">
        <v>206000</v>
      </c>
      <c r="M116" s="35" t="s">
        <v>136</v>
      </c>
      <c r="N116" s="224">
        <v>184000</v>
      </c>
      <c r="O116" s="199">
        <v>100000</v>
      </c>
      <c r="P116" s="199">
        <v>18000</v>
      </c>
      <c r="Q116" s="199">
        <v>15000</v>
      </c>
      <c r="R116" s="199">
        <v>27000</v>
      </c>
      <c r="S116" s="199">
        <v>124000</v>
      </c>
      <c r="T116" s="199">
        <v>40000</v>
      </c>
      <c r="U116" s="226">
        <v>84000</v>
      </c>
      <c r="V116" s="199"/>
      <c r="W116" s="199"/>
      <c r="Y116" s="35" t="s">
        <v>136</v>
      </c>
      <c r="Z116" s="224">
        <v>334000</v>
      </c>
      <c r="AA116" s="199">
        <v>212000</v>
      </c>
      <c r="AB116" s="199">
        <v>19000</v>
      </c>
      <c r="AC116" s="199">
        <v>30000</v>
      </c>
      <c r="AD116" s="199">
        <v>95000</v>
      </c>
      <c r="AE116" s="199">
        <v>190000</v>
      </c>
      <c r="AF116" s="199">
        <v>68000</v>
      </c>
      <c r="AG116" s="226">
        <v>122000</v>
      </c>
      <c r="AI116" s="3"/>
    </row>
    <row r="117" spans="1:35" ht="21" customHeight="1">
      <c r="A117" s="35" t="s">
        <v>137</v>
      </c>
      <c r="B117" s="224">
        <v>526000</v>
      </c>
      <c r="C117" s="199">
        <v>319000</v>
      </c>
      <c r="D117" s="199">
        <v>37000</v>
      </c>
      <c r="E117" s="199">
        <v>48000</v>
      </c>
      <c r="F117" s="199">
        <v>124000</v>
      </c>
      <c r="G117" s="199">
        <v>316000</v>
      </c>
      <c r="H117" s="199">
        <v>110000</v>
      </c>
      <c r="I117" s="226">
        <v>207000</v>
      </c>
      <c r="M117" s="35" t="s">
        <v>137</v>
      </c>
      <c r="N117" s="224">
        <v>186000</v>
      </c>
      <c r="O117" s="199">
        <v>102000</v>
      </c>
      <c r="P117" s="199">
        <v>18000</v>
      </c>
      <c r="Q117" s="199">
        <v>16000</v>
      </c>
      <c r="R117" s="199">
        <v>27000</v>
      </c>
      <c r="S117" s="199">
        <v>125000</v>
      </c>
      <c r="T117" s="199">
        <v>40000</v>
      </c>
      <c r="U117" s="226">
        <v>85000</v>
      </c>
      <c r="V117" s="199"/>
      <c r="W117" s="199"/>
      <c r="Y117" s="35" t="s">
        <v>137</v>
      </c>
      <c r="Z117" s="224">
        <v>339000</v>
      </c>
      <c r="AA117" s="199">
        <v>217000</v>
      </c>
      <c r="AB117" s="199">
        <v>19000</v>
      </c>
      <c r="AC117" s="199">
        <v>32000</v>
      </c>
      <c r="AD117" s="199">
        <v>97000</v>
      </c>
      <c r="AE117" s="199">
        <v>191000</v>
      </c>
      <c r="AF117" s="199">
        <v>69000</v>
      </c>
      <c r="AG117" s="226">
        <v>122000</v>
      </c>
      <c r="AI117" s="3"/>
    </row>
    <row r="118" spans="1:35" ht="21" customHeight="1">
      <c r="A118" s="35" t="s">
        <v>138</v>
      </c>
      <c r="B118" s="224">
        <v>530000</v>
      </c>
      <c r="C118" s="199">
        <v>322000</v>
      </c>
      <c r="D118" s="199">
        <v>35000</v>
      </c>
      <c r="E118" s="199">
        <v>49000</v>
      </c>
      <c r="F118" s="199">
        <v>129000</v>
      </c>
      <c r="G118" s="199">
        <v>317000</v>
      </c>
      <c r="H118" s="199">
        <v>109000</v>
      </c>
      <c r="I118" s="226">
        <v>208000</v>
      </c>
      <c r="M118" s="35" t="s">
        <v>138</v>
      </c>
      <c r="N118" s="224">
        <v>190000</v>
      </c>
      <c r="O118" s="199">
        <v>105000</v>
      </c>
      <c r="P118" s="199">
        <v>17000</v>
      </c>
      <c r="Q118" s="199">
        <v>17000</v>
      </c>
      <c r="R118" s="199">
        <v>31000</v>
      </c>
      <c r="S118" s="199">
        <v>126000</v>
      </c>
      <c r="T118" s="199">
        <v>41000</v>
      </c>
      <c r="U118" s="226">
        <v>85000</v>
      </c>
      <c r="V118" s="199"/>
      <c r="W118" s="199"/>
      <c r="Y118" s="35" t="s">
        <v>138</v>
      </c>
      <c r="Z118" s="224">
        <v>340000</v>
      </c>
      <c r="AA118" s="199">
        <v>217000</v>
      </c>
      <c r="AB118" s="199">
        <v>18000</v>
      </c>
      <c r="AC118" s="199">
        <v>33000</v>
      </c>
      <c r="AD118" s="199">
        <v>98000</v>
      </c>
      <c r="AE118" s="199">
        <v>191000</v>
      </c>
      <c r="AF118" s="199">
        <v>69000</v>
      </c>
      <c r="AG118" s="226">
        <v>123000</v>
      </c>
      <c r="AI118" s="3"/>
    </row>
    <row r="119" spans="1:35" ht="21" customHeight="1">
      <c r="A119" s="35" t="s">
        <v>139</v>
      </c>
      <c r="B119" s="224">
        <v>535000</v>
      </c>
      <c r="C119" s="199">
        <v>328000</v>
      </c>
      <c r="D119" s="199">
        <v>37000</v>
      </c>
      <c r="E119" s="199">
        <v>50000</v>
      </c>
      <c r="F119" s="199">
        <v>130000</v>
      </c>
      <c r="G119" s="199">
        <v>318000</v>
      </c>
      <c r="H119" s="199">
        <v>111000</v>
      </c>
      <c r="I119" s="226">
        <v>207000</v>
      </c>
      <c r="M119" s="35" t="s">
        <v>139</v>
      </c>
      <c r="N119" s="224">
        <v>190000</v>
      </c>
      <c r="O119" s="199">
        <v>106000</v>
      </c>
      <c r="P119" s="199">
        <v>18000</v>
      </c>
      <c r="Q119" s="199">
        <v>18000</v>
      </c>
      <c r="R119" s="199">
        <v>31000</v>
      </c>
      <c r="S119" s="199">
        <v>124000</v>
      </c>
      <c r="T119" s="199">
        <v>40000</v>
      </c>
      <c r="U119" s="226">
        <v>84000</v>
      </c>
      <c r="V119" s="199"/>
      <c r="W119" s="199"/>
      <c r="Y119" s="35" t="s">
        <v>139</v>
      </c>
      <c r="Z119" s="224">
        <v>344000</v>
      </c>
      <c r="AA119" s="199">
        <v>222000</v>
      </c>
      <c r="AB119" s="199">
        <v>19000</v>
      </c>
      <c r="AC119" s="199">
        <v>33000</v>
      </c>
      <c r="AD119" s="199">
        <v>99000</v>
      </c>
      <c r="AE119" s="199">
        <v>193000</v>
      </c>
      <c r="AF119" s="199">
        <v>71000</v>
      </c>
      <c r="AG119" s="226">
        <v>123000</v>
      </c>
      <c r="AI119" s="3"/>
    </row>
    <row r="120" spans="1:35" ht="21" customHeight="1">
      <c r="A120" s="35" t="s">
        <v>215</v>
      </c>
      <c r="B120" s="224">
        <v>533000</v>
      </c>
      <c r="C120" s="199">
        <v>326000</v>
      </c>
      <c r="D120" s="199">
        <v>39000</v>
      </c>
      <c r="E120" s="199">
        <v>49000</v>
      </c>
      <c r="F120" s="199">
        <v>130000</v>
      </c>
      <c r="G120" s="199">
        <v>315000</v>
      </c>
      <c r="H120" s="199">
        <v>109000</v>
      </c>
      <c r="I120" s="226">
        <v>207000</v>
      </c>
      <c r="M120" s="35" t="s">
        <v>215</v>
      </c>
      <c r="N120" s="224">
        <v>192000</v>
      </c>
      <c r="O120" s="199">
        <v>108000</v>
      </c>
      <c r="P120" s="199">
        <v>19000</v>
      </c>
      <c r="Q120" s="199">
        <v>17000</v>
      </c>
      <c r="R120" s="199">
        <v>32000</v>
      </c>
      <c r="S120" s="199">
        <v>124000</v>
      </c>
      <c r="T120" s="199">
        <v>40000</v>
      </c>
      <c r="U120" s="226">
        <v>84000</v>
      </c>
      <c r="V120" s="199"/>
      <c r="W120" s="199"/>
      <c r="Y120" s="35" t="s">
        <v>215</v>
      </c>
      <c r="Z120" s="224">
        <v>341000</v>
      </c>
      <c r="AA120" s="199">
        <v>219000</v>
      </c>
      <c r="AB120" s="199">
        <v>20000</v>
      </c>
      <c r="AC120" s="199">
        <v>32000</v>
      </c>
      <c r="AD120" s="199">
        <v>98000</v>
      </c>
      <c r="AE120" s="199">
        <v>191000</v>
      </c>
      <c r="AF120" s="199">
        <v>69000</v>
      </c>
      <c r="AG120" s="226">
        <v>123000</v>
      </c>
      <c r="AI120" s="3"/>
    </row>
    <row r="121" spans="1:35" ht="21" customHeight="1">
      <c r="A121" s="35" t="s">
        <v>216</v>
      </c>
      <c r="B121" s="224">
        <v>531000</v>
      </c>
      <c r="C121" s="199">
        <v>324000</v>
      </c>
      <c r="D121" s="199">
        <v>39000</v>
      </c>
      <c r="E121" s="199">
        <v>50000</v>
      </c>
      <c r="F121" s="199">
        <v>126000</v>
      </c>
      <c r="G121" s="199">
        <v>315000</v>
      </c>
      <c r="H121" s="199">
        <v>109000</v>
      </c>
      <c r="I121" s="226">
        <v>207000</v>
      </c>
      <c r="M121" s="35" t="s">
        <v>216</v>
      </c>
      <c r="N121" s="224">
        <v>194000</v>
      </c>
      <c r="O121" s="199">
        <v>110000</v>
      </c>
      <c r="P121" s="199">
        <v>20000</v>
      </c>
      <c r="Q121" s="199">
        <v>19000</v>
      </c>
      <c r="R121" s="199">
        <v>31000</v>
      </c>
      <c r="S121" s="199">
        <v>124000</v>
      </c>
      <c r="T121" s="199">
        <v>41000</v>
      </c>
      <c r="U121" s="226">
        <v>84000</v>
      </c>
      <c r="V121" s="199"/>
      <c r="W121" s="199"/>
      <c r="Y121" s="35" t="s">
        <v>216</v>
      </c>
      <c r="Z121" s="224">
        <v>337000</v>
      </c>
      <c r="AA121" s="199">
        <v>214000</v>
      </c>
      <c r="AB121" s="199">
        <v>20000</v>
      </c>
      <c r="AC121" s="199">
        <v>31000</v>
      </c>
      <c r="AD121" s="199">
        <v>96000</v>
      </c>
      <c r="AE121" s="199">
        <v>191000</v>
      </c>
      <c r="AF121" s="199">
        <v>68000</v>
      </c>
      <c r="AG121" s="226">
        <v>123000</v>
      </c>
      <c r="AI121" s="3"/>
    </row>
    <row r="122" spans="1:35" ht="21" customHeight="1">
      <c r="A122" s="35" t="s">
        <v>140</v>
      </c>
      <c r="B122" s="224">
        <v>542000</v>
      </c>
      <c r="C122" s="199">
        <v>335000</v>
      </c>
      <c r="D122" s="199">
        <v>40000</v>
      </c>
      <c r="E122" s="199">
        <v>50000</v>
      </c>
      <c r="F122" s="199">
        <v>130000</v>
      </c>
      <c r="G122" s="199">
        <v>321000</v>
      </c>
      <c r="H122" s="199">
        <v>115000</v>
      </c>
      <c r="I122" s="226">
        <v>207000</v>
      </c>
      <c r="M122" s="35" t="s">
        <v>140</v>
      </c>
      <c r="N122" s="224">
        <v>203000</v>
      </c>
      <c r="O122" s="199">
        <v>120000</v>
      </c>
      <c r="P122" s="199">
        <v>20000</v>
      </c>
      <c r="Q122" s="199">
        <v>21000</v>
      </c>
      <c r="R122" s="199">
        <v>36000</v>
      </c>
      <c r="S122" s="199">
        <v>127000</v>
      </c>
      <c r="T122" s="199">
        <v>43000</v>
      </c>
      <c r="U122" s="226">
        <v>83000</v>
      </c>
      <c r="V122" s="199"/>
      <c r="W122" s="199"/>
      <c r="Y122" s="35" t="s">
        <v>140</v>
      </c>
      <c r="Z122" s="224">
        <v>339000</v>
      </c>
      <c r="AA122" s="199">
        <v>215000</v>
      </c>
      <c r="AB122" s="199">
        <v>20000</v>
      </c>
      <c r="AC122" s="199">
        <v>30000</v>
      </c>
      <c r="AD122" s="199">
        <v>94000</v>
      </c>
      <c r="AE122" s="199">
        <v>195000</v>
      </c>
      <c r="AF122" s="199">
        <v>71000</v>
      </c>
      <c r="AG122" s="226">
        <v>124000</v>
      </c>
      <c r="AI122" s="3"/>
    </row>
    <row r="123" spans="1:35" ht="21" customHeight="1">
      <c r="A123" s="35" t="s">
        <v>141</v>
      </c>
      <c r="B123" s="224">
        <v>545000</v>
      </c>
      <c r="C123" s="199">
        <v>337000</v>
      </c>
      <c r="D123" s="199">
        <v>40000</v>
      </c>
      <c r="E123" s="199">
        <v>52000</v>
      </c>
      <c r="F123" s="199">
        <v>132000</v>
      </c>
      <c r="G123" s="199">
        <v>322000</v>
      </c>
      <c r="H123" s="199">
        <v>113000</v>
      </c>
      <c r="I123" s="226">
        <v>209000</v>
      </c>
      <c r="M123" s="35" t="s">
        <v>141</v>
      </c>
      <c r="N123" s="224">
        <v>207000</v>
      </c>
      <c r="O123" s="199">
        <v>122000</v>
      </c>
      <c r="P123" s="199">
        <v>20000</v>
      </c>
      <c r="Q123" s="199">
        <v>21000</v>
      </c>
      <c r="R123" s="199">
        <v>39000</v>
      </c>
      <c r="S123" s="199">
        <v>127000</v>
      </c>
      <c r="T123" s="199">
        <v>43000</v>
      </c>
      <c r="U123" s="226">
        <v>84000</v>
      </c>
      <c r="V123" s="199"/>
      <c r="W123" s="199"/>
      <c r="Y123" s="35" t="s">
        <v>141</v>
      </c>
      <c r="Z123" s="224">
        <v>339000</v>
      </c>
      <c r="AA123" s="199">
        <v>215000</v>
      </c>
      <c r="AB123" s="199">
        <v>20000</v>
      </c>
      <c r="AC123" s="199">
        <v>31000</v>
      </c>
      <c r="AD123" s="199">
        <v>93000</v>
      </c>
      <c r="AE123" s="199">
        <v>195000</v>
      </c>
      <c r="AF123" s="199">
        <v>70000</v>
      </c>
      <c r="AG123" s="226">
        <v>124000</v>
      </c>
      <c r="AI123" s="3"/>
    </row>
    <row r="124" spans="1:35" ht="21" customHeight="1">
      <c r="A124" s="35" t="s">
        <v>142</v>
      </c>
      <c r="B124" s="224">
        <v>556000</v>
      </c>
      <c r="C124" s="199">
        <v>345000</v>
      </c>
      <c r="D124" s="199">
        <v>42000</v>
      </c>
      <c r="E124" s="199">
        <v>56000</v>
      </c>
      <c r="F124" s="199">
        <v>130000</v>
      </c>
      <c r="G124" s="199">
        <v>327000</v>
      </c>
      <c r="H124" s="199">
        <v>116000</v>
      </c>
      <c r="I124" s="226">
        <v>211000</v>
      </c>
      <c r="M124" s="35" t="s">
        <v>142</v>
      </c>
      <c r="N124" s="224">
        <v>213000</v>
      </c>
      <c r="O124" s="199">
        <v>127000</v>
      </c>
      <c r="P124" s="199">
        <v>21000</v>
      </c>
      <c r="Q124" s="199">
        <v>25000</v>
      </c>
      <c r="R124" s="199">
        <v>39000</v>
      </c>
      <c r="S124" s="199">
        <v>129000</v>
      </c>
      <c r="T124" s="199">
        <v>42000</v>
      </c>
      <c r="U124" s="226">
        <v>86000</v>
      </c>
      <c r="V124" s="199"/>
      <c r="W124" s="199"/>
      <c r="Y124" s="35" t="s">
        <v>142</v>
      </c>
      <c r="Z124" s="224">
        <v>342000</v>
      </c>
      <c r="AA124" s="199">
        <v>217000</v>
      </c>
      <c r="AB124" s="199">
        <v>21000</v>
      </c>
      <c r="AC124" s="199">
        <v>31000</v>
      </c>
      <c r="AD124" s="199">
        <v>92000</v>
      </c>
      <c r="AE124" s="199">
        <v>199000</v>
      </c>
      <c r="AF124" s="199">
        <v>74000</v>
      </c>
      <c r="AG124" s="226">
        <v>125000</v>
      </c>
      <c r="AI124" s="3"/>
    </row>
    <row r="125" spans="1:35" ht="21" customHeight="1">
      <c r="A125" s="35" t="s">
        <v>143</v>
      </c>
      <c r="B125" s="224">
        <v>554000</v>
      </c>
      <c r="C125" s="199">
        <v>343000</v>
      </c>
      <c r="D125" s="199">
        <v>40000</v>
      </c>
      <c r="E125" s="199">
        <v>56000</v>
      </c>
      <c r="F125" s="199">
        <v>132000</v>
      </c>
      <c r="G125" s="199">
        <v>326000</v>
      </c>
      <c r="H125" s="199">
        <v>115000</v>
      </c>
      <c r="I125" s="226">
        <v>211000</v>
      </c>
      <c r="M125" s="35" t="s">
        <v>143</v>
      </c>
      <c r="N125" s="224">
        <v>210000</v>
      </c>
      <c r="O125" s="199">
        <v>124000</v>
      </c>
      <c r="P125" s="199">
        <v>21000</v>
      </c>
      <c r="Q125" s="199">
        <v>24000</v>
      </c>
      <c r="R125" s="199">
        <v>40000</v>
      </c>
      <c r="S125" s="199">
        <v>126000</v>
      </c>
      <c r="T125" s="199">
        <v>40000</v>
      </c>
      <c r="U125" s="226">
        <v>86000</v>
      </c>
      <c r="V125" s="199"/>
      <c r="W125" s="199"/>
      <c r="Y125" s="35" t="s">
        <v>143</v>
      </c>
      <c r="Z125" s="224">
        <v>344000</v>
      </c>
      <c r="AA125" s="199">
        <v>219000</v>
      </c>
      <c r="AB125" s="199">
        <v>20000</v>
      </c>
      <c r="AC125" s="199">
        <v>32000</v>
      </c>
      <c r="AD125" s="199">
        <v>92000</v>
      </c>
      <c r="AE125" s="199">
        <v>200000</v>
      </c>
      <c r="AF125" s="199">
        <v>75000</v>
      </c>
      <c r="AG125" s="226">
        <v>125000</v>
      </c>
      <c r="AI125" s="3"/>
    </row>
    <row r="126" spans="1:35" ht="21" customHeight="1">
      <c r="A126" s="35" t="s">
        <v>144</v>
      </c>
      <c r="B126" s="224">
        <v>550000</v>
      </c>
      <c r="C126" s="199">
        <v>339000</v>
      </c>
      <c r="D126" s="199">
        <v>41000</v>
      </c>
      <c r="E126" s="199">
        <v>55000</v>
      </c>
      <c r="F126" s="199">
        <v>127000</v>
      </c>
      <c r="G126" s="199">
        <v>327000</v>
      </c>
      <c r="H126" s="199">
        <v>116000</v>
      </c>
      <c r="I126" s="226">
        <v>211000</v>
      </c>
      <c r="M126" s="35" t="s">
        <v>144</v>
      </c>
      <c r="N126" s="224">
        <v>207000</v>
      </c>
      <c r="O126" s="199">
        <v>120000</v>
      </c>
      <c r="P126" s="199">
        <v>21000</v>
      </c>
      <c r="Q126" s="199">
        <v>23000</v>
      </c>
      <c r="R126" s="199">
        <v>37000</v>
      </c>
      <c r="S126" s="199">
        <v>126000</v>
      </c>
      <c r="T126" s="199">
        <v>40000</v>
      </c>
      <c r="U126" s="226">
        <v>86000</v>
      </c>
      <c r="V126" s="199"/>
      <c r="W126" s="199"/>
      <c r="Y126" s="35" t="s">
        <v>144</v>
      </c>
      <c r="Z126" s="224">
        <v>343000</v>
      </c>
      <c r="AA126" s="199">
        <v>218000</v>
      </c>
      <c r="AB126" s="199">
        <v>20000</v>
      </c>
      <c r="AC126" s="199">
        <v>32000</v>
      </c>
      <c r="AD126" s="199">
        <v>90000</v>
      </c>
      <c r="AE126" s="199">
        <v>201000</v>
      </c>
      <c r="AF126" s="199">
        <v>76000</v>
      </c>
      <c r="AG126" s="226">
        <v>125000</v>
      </c>
      <c r="AI126" s="3"/>
    </row>
    <row r="127" spans="1:35" ht="21" customHeight="1">
      <c r="A127" s="35" t="s">
        <v>145</v>
      </c>
      <c r="B127" s="224">
        <v>548000</v>
      </c>
      <c r="C127" s="199">
        <v>337000</v>
      </c>
      <c r="D127" s="199">
        <v>40000</v>
      </c>
      <c r="E127" s="199">
        <v>53000</v>
      </c>
      <c r="F127" s="199">
        <v>128000</v>
      </c>
      <c r="G127" s="199">
        <v>327000</v>
      </c>
      <c r="H127" s="199">
        <v>116000</v>
      </c>
      <c r="I127" s="226">
        <v>211000</v>
      </c>
      <c r="M127" s="35" t="s">
        <v>145</v>
      </c>
      <c r="N127" s="224">
        <v>204000</v>
      </c>
      <c r="O127" s="199">
        <v>118000</v>
      </c>
      <c r="P127" s="199">
        <v>20000</v>
      </c>
      <c r="Q127" s="199">
        <v>21000</v>
      </c>
      <c r="R127" s="199">
        <v>38000</v>
      </c>
      <c r="S127" s="199">
        <v>125000</v>
      </c>
      <c r="T127" s="199">
        <v>39000</v>
      </c>
      <c r="U127" s="226">
        <v>86000</v>
      </c>
      <c r="V127" s="199"/>
      <c r="W127" s="199"/>
      <c r="Y127" s="35" t="s">
        <v>145</v>
      </c>
      <c r="Z127" s="224">
        <v>344000</v>
      </c>
      <c r="AA127" s="199">
        <v>219000</v>
      </c>
      <c r="AB127" s="199">
        <v>21000</v>
      </c>
      <c r="AC127" s="199">
        <v>32000</v>
      </c>
      <c r="AD127" s="199">
        <v>90000</v>
      </c>
      <c r="AE127" s="199">
        <v>201000</v>
      </c>
      <c r="AF127" s="199">
        <v>77000</v>
      </c>
      <c r="AG127" s="226">
        <v>124000</v>
      </c>
      <c r="AI127" s="3"/>
    </row>
    <row r="128" spans="1:35" ht="21" customHeight="1">
      <c r="A128" s="35" t="s">
        <v>146</v>
      </c>
      <c r="B128" s="224">
        <v>545000</v>
      </c>
      <c r="C128" s="199">
        <v>333000</v>
      </c>
      <c r="D128" s="199">
        <v>38000</v>
      </c>
      <c r="E128" s="199">
        <v>52000</v>
      </c>
      <c r="F128" s="199">
        <v>127000</v>
      </c>
      <c r="G128" s="199">
        <v>328000</v>
      </c>
      <c r="H128" s="199">
        <v>117000</v>
      </c>
      <c r="I128" s="226">
        <v>211000</v>
      </c>
      <c r="M128" s="35" t="s">
        <v>146</v>
      </c>
      <c r="N128" s="224">
        <v>202000</v>
      </c>
      <c r="O128" s="199">
        <v>116000</v>
      </c>
      <c r="P128" s="199">
        <v>18000</v>
      </c>
      <c r="Q128" s="199">
        <v>21000</v>
      </c>
      <c r="R128" s="199">
        <v>38000</v>
      </c>
      <c r="S128" s="199">
        <v>126000</v>
      </c>
      <c r="T128" s="199">
        <v>39000</v>
      </c>
      <c r="U128" s="226">
        <v>86000</v>
      </c>
      <c r="V128" s="199"/>
      <c r="W128" s="199"/>
      <c r="Y128" s="35" t="s">
        <v>146</v>
      </c>
      <c r="Z128" s="224">
        <v>343000</v>
      </c>
      <c r="AA128" s="199">
        <v>218000</v>
      </c>
      <c r="AB128" s="199">
        <v>20000</v>
      </c>
      <c r="AC128" s="199">
        <v>31000</v>
      </c>
      <c r="AD128" s="199">
        <v>89000</v>
      </c>
      <c r="AE128" s="199">
        <v>203000</v>
      </c>
      <c r="AF128" s="199">
        <v>78000</v>
      </c>
      <c r="AG128" s="226">
        <v>125000</v>
      </c>
      <c r="AI128" s="3"/>
    </row>
    <row r="129" spans="1:35" ht="21" customHeight="1">
      <c r="A129" s="35" t="s">
        <v>147</v>
      </c>
      <c r="B129" s="224">
        <v>540000</v>
      </c>
      <c r="C129" s="199">
        <v>329000</v>
      </c>
      <c r="D129" s="199">
        <v>38000</v>
      </c>
      <c r="E129" s="199">
        <v>53000</v>
      </c>
      <c r="F129" s="199">
        <v>122000</v>
      </c>
      <c r="G129" s="199">
        <v>326000</v>
      </c>
      <c r="H129" s="199">
        <v>116000</v>
      </c>
      <c r="I129" s="226">
        <v>210000</v>
      </c>
      <c r="M129" s="35" t="s">
        <v>147</v>
      </c>
      <c r="N129" s="224">
        <v>203000</v>
      </c>
      <c r="O129" s="199">
        <v>117000</v>
      </c>
      <c r="P129" s="199">
        <v>18000</v>
      </c>
      <c r="Q129" s="199">
        <v>23000</v>
      </c>
      <c r="R129" s="199">
        <v>36000</v>
      </c>
      <c r="S129" s="199">
        <v>126000</v>
      </c>
      <c r="T129" s="199">
        <v>40000</v>
      </c>
      <c r="U129" s="226">
        <v>86000</v>
      </c>
      <c r="V129" s="199"/>
      <c r="W129" s="199"/>
      <c r="Y129" s="35" t="s">
        <v>147</v>
      </c>
      <c r="Z129" s="224">
        <v>337000</v>
      </c>
      <c r="AA129" s="199">
        <v>212000</v>
      </c>
      <c r="AB129" s="199">
        <v>20000</v>
      </c>
      <c r="AC129" s="199">
        <v>30000</v>
      </c>
      <c r="AD129" s="199">
        <v>86000</v>
      </c>
      <c r="AE129" s="199">
        <v>200000</v>
      </c>
      <c r="AF129" s="199">
        <v>76000</v>
      </c>
      <c r="AG129" s="226">
        <v>124000</v>
      </c>
      <c r="AI129" s="3"/>
    </row>
    <row r="130" spans="1:35" ht="21" customHeight="1">
      <c r="A130" s="35" t="s">
        <v>148</v>
      </c>
      <c r="B130" s="224">
        <v>535000</v>
      </c>
      <c r="C130" s="199">
        <v>324000</v>
      </c>
      <c r="D130" s="199">
        <v>37000</v>
      </c>
      <c r="E130" s="199">
        <v>53000</v>
      </c>
      <c r="F130" s="199">
        <v>118000</v>
      </c>
      <c r="G130" s="199">
        <v>327000</v>
      </c>
      <c r="H130" s="199">
        <v>117000</v>
      </c>
      <c r="I130" s="226">
        <v>211000</v>
      </c>
      <c r="M130" s="35" t="s">
        <v>148</v>
      </c>
      <c r="N130" s="224">
        <v>199000</v>
      </c>
      <c r="O130" s="199">
        <v>113000</v>
      </c>
      <c r="P130" s="199">
        <v>17000</v>
      </c>
      <c r="Q130" s="199">
        <v>21000</v>
      </c>
      <c r="R130" s="199">
        <v>35000</v>
      </c>
      <c r="S130" s="199">
        <v>125000</v>
      </c>
      <c r="T130" s="199">
        <v>39000</v>
      </c>
      <c r="U130" s="226">
        <v>86000</v>
      </c>
      <c r="V130" s="199"/>
      <c r="W130" s="199"/>
      <c r="Y130" s="35" t="s">
        <v>148</v>
      </c>
      <c r="Z130" s="224">
        <v>336000</v>
      </c>
      <c r="AA130" s="199">
        <v>212000</v>
      </c>
      <c r="AB130" s="199">
        <v>19000</v>
      </c>
      <c r="AC130" s="199">
        <v>32000</v>
      </c>
      <c r="AD130" s="199">
        <v>83000</v>
      </c>
      <c r="AE130" s="199">
        <v>202000</v>
      </c>
      <c r="AF130" s="199">
        <v>77000</v>
      </c>
      <c r="AG130" s="226">
        <v>125000</v>
      </c>
      <c r="AI130" s="3"/>
    </row>
    <row r="131" spans="1:35" ht="21" customHeight="1">
      <c r="A131" s="35" t="s">
        <v>149</v>
      </c>
      <c r="B131" s="224">
        <v>529000</v>
      </c>
      <c r="C131" s="199">
        <v>319000</v>
      </c>
      <c r="D131" s="199">
        <v>37000</v>
      </c>
      <c r="E131" s="199">
        <v>53000</v>
      </c>
      <c r="F131" s="199">
        <v>113000</v>
      </c>
      <c r="G131" s="199">
        <v>327000</v>
      </c>
      <c r="H131" s="199">
        <v>117000</v>
      </c>
      <c r="I131" s="226">
        <v>210000</v>
      </c>
      <c r="M131" s="35" t="s">
        <v>149</v>
      </c>
      <c r="N131" s="224">
        <v>197000</v>
      </c>
      <c r="O131" s="199">
        <v>112000</v>
      </c>
      <c r="P131" s="199">
        <v>18000</v>
      </c>
      <c r="Q131" s="199">
        <v>22000</v>
      </c>
      <c r="R131" s="199">
        <v>33000</v>
      </c>
      <c r="S131" s="199">
        <v>125000</v>
      </c>
      <c r="T131" s="199">
        <v>39000</v>
      </c>
      <c r="U131" s="226">
        <v>86000</v>
      </c>
      <c r="V131" s="199"/>
      <c r="W131" s="199"/>
      <c r="Y131" s="35" t="s">
        <v>149</v>
      </c>
      <c r="Z131" s="224">
        <v>332000</v>
      </c>
      <c r="AA131" s="199">
        <v>207000</v>
      </c>
      <c r="AB131" s="199">
        <v>19000</v>
      </c>
      <c r="AC131" s="199">
        <v>31000</v>
      </c>
      <c r="AD131" s="199">
        <v>80000</v>
      </c>
      <c r="AE131" s="199">
        <v>202000</v>
      </c>
      <c r="AF131" s="199">
        <v>78000</v>
      </c>
      <c r="AG131" s="226">
        <v>125000</v>
      </c>
      <c r="AI131" s="3"/>
    </row>
    <row r="132" spans="1:35" ht="21" customHeight="1">
      <c r="A132" s="35" t="s">
        <v>217</v>
      </c>
      <c r="B132" s="224">
        <v>535000</v>
      </c>
      <c r="C132" s="199">
        <v>326000</v>
      </c>
      <c r="D132" s="199">
        <v>35000</v>
      </c>
      <c r="E132" s="199">
        <v>57000</v>
      </c>
      <c r="F132" s="199">
        <v>118000</v>
      </c>
      <c r="G132" s="199">
        <v>325000</v>
      </c>
      <c r="H132" s="199">
        <v>116000</v>
      </c>
      <c r="I132" s="226">
        <v>209000</v>
      </c>
      <c r="M132" s="35" t="s">
        <v>217</v>
      </c>
      <c r="N132" s="224">
        <v>199000</v>
      </c>
      <c r="O132" s="199">
        <v>115000</v>
      </c>
      <c r="P132" s="199">
        <v>17000</v>
      </c>
      <c r="Q132" s="199">
        <v>26000</v>
      </c>
      <c r="R132" s="199">
        <v>34000</v>
      </c>
      <c r="S132" s="199">
        <v>123000</v>
      </c>
      <c r="T132" s="199">
        <v>38000</v>
      </c>
      <c r="U132" s="226">
        <v>85000</v>
      </c>
      <c r="V132" s="199"/>
      <c r="W132" s="199"/>
      <c r="Y132" s="35" t="s">
        <v>217</v>
      </c>
      <c r="Z132" s="224">
        <v>336000</v>
      </c>
      <c r="AA132" s="199">
        <v>212000</v>
      </c>
      <c r="AB132" s="199">
        <v>18000</v>
      </c>
      <c r="AC132" s="199">
        <v>32000</v>
      </c>
      <c r="AD132" s="199">
        <v>84000</v>
      </c>
      <c r="AE132" s="199">
        <v>202000</v>
      </c>
      <c r="AF132" s="199">
        <v>78000</v>
      </c>
      <c r="AG132" s="226">
        <v>124000</v>
      </c>
      <c r="AI132" s="3"/>
    </row>
    <row r="133" spans="1:35" ht="21" customHeight="1">
      <c r="A133" s="35" t="s">
        <v>218</v>
      </c>
      <c r="B133" s="224">
        <v>533000</v>
      </c>
      <c r="C133" s="199">
        <v>324000</v>
      </c>
      <c r="D133" s="199">
        <v>36000</v>
      </c>
      <c r="E133" s="199">
        <v>58000</v>
      </c>
      <c r="F133" s="199">
        <v>114000</v>
      </c>
      <c r="G133" s="199">
        <v>325000</v>
      </c>
      <c r="H133" s="199">
        <v>116000</v>
      </c>
      <c r="I133" s="226">
        <v>209000</v>
      </c>
      <c r="M133" s="35" t="s">
        <v>218</v>
      </c>
      <c r="N133" s="224">
        <v>202000</v>
      </c>
      <c r="O133" s="199">
        <v>117000</v>
      </c>
      <c r="P133" s="199">
        <v>17000</v>
      </c>
      <c r="Q133" s="199">
        <v>26000</v>
      </c>
      <c r="R133" s="199">
        <v>35000</v>
      </c>
      <c r="S133" s="199">
        <v>124000</v>
      </c>
      <c r="T133" s="199">
        <v>38000</v>
      </c>
      <c r="U133" s="226">
        <v>85000</v>
      </c>
      <c r="V133" s="199"/>
      <c r="W133" s="199"/>
      <c r="Y133" s="35" t="s">
        <v>218</v>
      </c>
      <c r="Z133" s="224">
        <v>331000</v>
      </c>
      <c r="AA133" s="199">
        <v>207000</v>
      </c>
      <c r="AB133" s="199">
        <v>19000</v>
      </c>
      <c r="AC133" s="199">
        <v>32000</v>
      </c>
      <c r="AD133" s="199">
        <v>79000</v>
      </c>
      <c r="AE133" s="199">
        <v>201000</v>
      </c>
      <c r="AF133" s="199">
        <v>78000</v>
      </c>
      <c r="AG133" s="226">
        <v>123000</v>
      </c>
      <c r="AI133" s="3"/>
    </row>
    <row r="134" spans="1:35" ht="21" customHeight="1">
      <c r="A134" s="35" t="s">
        <v>150</v>
      </c>
      <c r="B134" s="224">
        <v>532000</v>
      </c>
      <c r="C134" s="199">
        <v>323000</v>
      </c>
      <c r="D134" s="199">
        <v>37000</v>
      </c>
      <c r="E134" s="199">
        <v>60000</v>
      </c>
      <c r="F134" s="199">
        <v>113000</v>
      </c>
      <c r="G134" s="199">
        <v>323000</v>
      </c>
      <c r="H134" s="199">
        <v>114000</v>
      </c>
      <c r="I134" s="226">
        <v>209000</v>
      </c>
      <c r="M134" s="35" t="s">
        <v>150</v>
      </c>
      <c r="N134" s="224">
        <v>201000</v>
      </c>
      <c r="O134" s="199">
        <v>115000</v>
      </c>
      <c r="P134" s="199">
        <v>17000</v>
      </c>
      <c r="Q134" s="199">
        <v>26000</v>
      </c>
      <c r="R134" s="199">
        <v>33000</v>
      </c>
      <c r="S134" s="199">
        <v>124000</v>
      </c>
      <c r="T134" s="199">
        <v>38000</v>
      </c>
      <c r="U134" s="226">
        <v>86000</v>
      </c>
      <c r="V134" s="199"/>
      <c r="W134" s="199"/>
      <c r="Y134" s="35" t="s">
        <v>150</v>
      </c>
      <c r="Z134" s="224">
        <v>331000</v>
      </c>
      <c r="AA134" s="199">
        <v>209000</v>
      </c>
      <c r="AB134" s="199">
        <v>19000</v>
      </c>
      <c r="AC134" s="199">
        <v>34000</v>
      </c>
      <c r="AD134" s="199">
        <v>80000</v>
      </c>
      <c r="AE134" s="199">
        <v>198000</v>
      </c>
      <c r="AF134" s="199">
        <v>76000</v>
      </c>
      <c r="AG134" s="226">
        <v>123000</v>
      </c>
      <c r="AI134" s="3"/>
    </row>
    <row r="135" spans="1:35" ht="21" customHeight="1">
      <c r="A135" s="35" t="s">
        <v>151</v>
      </c>
      <c r="B135" s="224">
        <v>540000</v>
      </c>
      <c r="C135" s="199">
        <v>331000</v>
      </c>
      <c r="D135" s="199">
        <v>38000</v>
      </c>
      <c r="E135" s="199">
        <v>62000</v>
      </c>
      <c r="F135" s="199">
        <v>112000</v>
      </c>
      <c r="G135" s="199">
        <v>328000</v>
      </c>
      <c r="H135" s="199">
        <v>119000</v>
      </c>
      <c r="I135" s="226">
        <v>209000</v>
      </c>
      <c r="M135" s="35" t="s">
        <v>151</v>
      </c>
      <c r="N135" s="224">
        <v>205000</v>
      </c>
      <c r="O135" s="199">
        <v>119000</v>
      </c>
      <c r="P135" s="199">
        <v>18000</v>
      </c>
      <c r="Q135" s="199">
        <v>26000</v>
      </c>
      <c r="R135" s="199">
        <v>34000</v>
      </c>
      <c r="S135" s="199">
        <v>127000</v>
      </c>
      <c r="T135" s="199">
        <v>40000</v>
      </c>
      <c r="U135" s="226">
        <v>86000</v>
      </c>
      <c r="V135" s="199"/>
      <c r="W135" s="199"/>
      <c r="Y135" s="35" t="s">
        <v>151</v>
      </c>
      <c r="Z135" s="224">
        <v>335000</v>
      </c>
      <c r="AA135" s="199">
        <v>212000</v>
      </c>
      <c r="AB135" s="199">
        <v>20000</v>
      </c>
      <c r="AC135" s="199">
        <v>36000</v>
      </c>
      <c r="AD135" s="199">
        <v>78000</v>
      </c>
      <c r="AE135" s="199">
        <v>201000</v>
      </c>
      <c r="AF135" s="199">
        <v>78000</v>
      </c>
      <c r="AG135" s="226">
        <v>123000</v>
      </c>
      <c r="AI135" s="3"/>
    </row>
    <row r="136" spans="1:35" ht="21" customHeight="1">
      <c r="A136" s="35" t="s">
        <v>152</v>
      </c>
      <c r="B136" s="224">
        <v>542000</v>
      </c>
      <c r="C136" s="199">
        <v>333000</v>
      </c>
      <c r="D136" s="199">
        <v>37000</v>
      </c>
      <c r="E136" s="199">
        <v>62000</v>
      </c>
      <c r="F136" s="199">
        <v>114000</v>
      </c>
      <c r="G136" s="199">
        <v>329000</v>
      </c>
      <c r="H136" s="199">
        <v>120000</v>
      </c>
      <c r="I136" s="226">
        <v>210000</v>
      </c>
      <c r="M136" s="35" t="s">
        <v>152</v>
      </c>
      <c r="N136" s="224">
        <v>206000</v>
      </c>
      <c r="O136" s="199">
        <v>120000</v>
      </c>
      <c r="P136" s="199">
        <v>18000</v>
      </c>
      <c r="Q136" s="199">
        <v>26000</v>
      </c>
      <c r="R136" s="199">
        <v>35000</v>
      </c>
      <c r="S136" s="199">
        <v>128000</v>
      </c>
      <c r="T136" s="199">
        <v>42000</v>
      </c>
      <c r="U136" s="226">
        <v>86000</v>
      </c>
      <c r="V136" s="199"/>
      <c r="W136" s="199"/>
      <c r="Y136" s="35" t="s">
        <v>152</v>
      </c>
      <c r="Z136" s="224">
        <v>336000</v>
      </c>
      <c r="AA136" s="199">
        <v>213000</v>
      </c>
      <c r="AB136" s="199">
        <v>20000</v>
      </c>
      <c r="AC136" s="199">
        <v>36000</v>
      </c>
      <c r="AD136" s="199">
        <v>79000</v>
      </c>
      <c r="AE136" s="199">
        <v>201000</v>
      </c>
      <c r="AF136" s="199">
        <v>78000</v>
      </c>
      <c r="AG136" s="226">
        <v>123000</v>
      </c>
      <c r="AI136" s="3"/>
    </row>
    <row r="137" spans="1:35" ht="21" customHeight="1">
      <c r="A137" s="35" t="s">
        <v>153</v>
      </c>
      <c r="B137" s="224">
        <v>539000</v>
      </c>
      <c r="C137" s="199">
        <v>329000</v>
      </c>
      <c r="D137" s="199">
        <v>38000</v>
      </c>
      <c r="E137" s="199">
        <v>58000</v>
      </c>
      <c r="F137" s="199">
        <v>113000</v>
      </c>
      <c r="G137" s="199">
        <v>329000</v>
      </c>
      <c r="H137" s="199">
        <v>119000</v>
      </c>
      <c r="I137" s="226">
        <v>210000</v>
      </c>
      <c r="M137" s="35" t="s">
        <v>153</v>
      </c>
      <c r="N137" s="224">
        <v>211000</v>
      </c>
      <c r="O137" s="199">
        <v>124000</v>
      </c>
      <c r="P137" s="199">
        <v>18000</v>
      </c>
      <c r="Q137" s="199">
        <v>25000</v>
      </c>
      <c r="R137" s="199">
        <v>37000</v>
      </c>
      <c r="S137" s="199">
        <v>130000</v>
      </c>
      <c r="T137" s="199">
        <v>44000</v>
      </c>
      <c r="U137" s="226">
        <v>87000</v>
      </c>
      <c r="V137" s="199"/>
      <c r="W137" s="199"/>
      <c r="Y137" s="35" t="s">
        <v>153</v>
      </c>
      <c r="Z137" s="224">
        <v>328000</v>
      </c>
      <c r="AA137" s="199">
        <v>205000</v>
      </c>
      <c r="AB137" s="199">
        <v>20000</v>
      </c>
      <c r="AC137" s="199">
        <v>33000</v>
      </c>
      <c r="AD137" s="199">
        <v>76000</v>
      </c>
      <c r="AE137" s="199">
        <v>199000</v>
      </c>
      <c r="AF137" s="199">
        <v>76000</v>
      </c>
      <c r="AG137" s="226">
        <v>123000</v>
      </c>
      <c r="AI137" s="3"/>
    </row>
    <row r="138" spans="1:35" ht="21" customHeight="1">
      <c r="A138" s="35" t="s">
        <v>154</v>
      </c>
      <c r="B138" s="224">
        <v>526000</v>
      </c>
      <c r="C138" s="199">
        <v>318000</v>
      </c>
      <c r="D138" s="199">
        <v>38000</v>
      </c>
      <c r="E138" s="199">
        <v>51000</v>
      </c>
      <c r="F138" s="199">
        <v>110000</v>
      </c>
      <c r="G138" s="199">
        <v>327000</v>
      </c>
      <c r="H138" s="199">
        <v>119000</v>
      </c>
      <c r="I138" s="226">
        <v>208000</v>
      </c>
      <c r="M138" s="35" t="s">
        <v>154</v>
      </c>
      <c r="N138" s="224">
        <v>201000</v>
      </c>
      <c r="O138" s="199">
        <v>116000</v>
      </c>
      <c r="P138" s="199">
        <v>18000</v>
      </c>
      <c r="Q138" s="199">
        <v>21000</v>
      </c>
      <c r="R138" s="199">
        <v>34000</v>
      </c>
      <c r="S138" s="199">
        <v>128000</v>
      </c>
      <c r="T138" s="199">
        <v>42000</v>
      </c>
      <c r="U138" s="226">
        <v>86000</v>
      </c>
      <c r="V138" s="199"/>
      <c r="W138" s="199"/>
      <c r="Y138" s="35" t="s">
        <v>154</v>
      </c>
      <c r="Z138" s="224">
        <v>325000</v>
      </c>
      <c r="AA138" s="199">
        <v>202000</v>
      </c>
      <c r="AB138" s="199">
        <v>20000</v>
      </c>
      <c r="AC138" s="199">
        <v>30000</v>
      </c>
      <c r="AD138" s="199">
        <v>76000</v>
      </c>
      <c r="AE138" s="199">
        <v>199000</v>
      </c>
      <c r="AF138" s="199">
        <v>76000</v>
      </c>
      <c r="AG138" s="226">
        <v>123000</v>
      </c>
      <c r="AI138" s="3"/>
    </row>
    <row r="139" spans="1:35" ht="21" customHeight="1">
      <c r="A139" s="35" t="s">
        <v>155</v>
      </c>
      <c r="B139" s="224">
        <v>523000</v>
      </c>
      <c r="C139" s="199">
        <v>314000</v>
      </c>
      <c r="D139" s="199">
        <v>39000</v>
      </c>
      <c r="E139" s="199">
        <v>47000</v>
      </c>
      <c r="F139" s="199">
        <v>109000</v>
      </c>
      <c r="G139" s="199">
        <v>328000</v>
      </c>
      <c r="H139" s="199">
        <v>119000</v>
      </c>
      <c r="I139" s="226">
        <v>209000</v>
      </c>
      <c r="M139" s="35" t="s">
        <v>155</v>
      </c>
      <c r="N139" s="224">
        <v>201000</v>
      </c>
      <c r="O139" s="199">
        <v>115000</v>
      </c>
      <c r="P139" s="199">
        <v>19000</v>
      </c>
      <c r="Q139" s="199">
        <v>20000</v>
      </c>
      <c r="R139" s="199">
        <v>33000</v>
      </c>
      <c r="S139" s="199">
        <v>129000</v>
      </c>
      <c r="T139" s="199">
        <v>43000</v>
      </c>
      <c r="U139" s="226">
        <v>86000</v>
      </c>
      <c r="V139" s="199"/>
      <c r="W139" s="199"/>
      <c r="Y139" s="35" t="s">
        <v>155</v>
      </c>
      <c r="Z139" s="224">
        <v>322000</v>
      </c>
      <c r="AA139" s="199">
        <v>199000</v>
      </c>
      <c r="AB139" s="199">
        <v>20000</v>
      </c>
      <c r="AC139" s="199">
        <v>27000</v>
      </c>
      <c r="AD139" s="199">
        <v>76000</v>
      </c>
      <c r="AE139" s="199">
        <v>198000</v>
      </c>
      <c r="AF139" s="199">
        <v>75000</v>
      </c>
      <c r="AG139" s="226">
        <v>123000</v>
      </c>
      <c r="AI139" s="3"/>
    </row>
    <row r="140" spans="1:35" ht="21" customHeight="1">
      <c r="A140" s="35" t="s">
        <v>156</v>
      </c>
      <c r="B140" s="224">
        <v>521000</v>
      </c>
      <c r="C140" s="199">
        <v>312000</v>
      </c>
      <c r="D140" s="199">
        <v>38000</v>
      </c>
      <c r="E140" s="199">
        <v>48000</v>
      </c>
      <c r="F140" s="199">
        <v>107000</v>
      </c>
      <c r="G140" s="199">
        <v>328000</v>
      </c>
      <c r="H140" s="199">
        <v>118000</v>
      </c>
      <c r="I140" s="226">
        <v>209000</v>
      </c>
      <c r="M140" s="35" t="s">
        <v>156</v>
      </c>
      <c r="N140" s="224">
        <v>197000</v>
      </c>
      <c r="O140" s="199">
        <v>112000</v>
      </c>
      <c r="P140" s="199">
        <v>19000</v>
      </c>
      <c r="Q140" s="199">
        <v>20000</v>
      </c>
      <c r="R140" s="199">
        <v>30000</v>
      </c>
      <c r="S140" s="199">
        <v>128000</v>
      </c>
      <c r="T140" s="199">
        <v>43000</v>
      </c>
      <c r="U140" s="226">
        <v>85000</v>
      </c>
      <c r="V140" s="199"/>
      <c r="W140" s="199"/>
      <c r="Y140" s="35" t="s">
        <v>156</v>
      </c>
      <c r="Z140" s="224">
        <v>324000</v>
      </c>
      <c r="AA140" s="199">
        <v>200000</v>
      </c>
      <c r="AB140" s="199">
        <v>19000</v>
      </c>
      <c r="AC140" s="199">
        <v>28000</v>
      </c>
      <c r="AD140" s="199">
        <v>77000</v>
      </c>
      <c r="AE140" s="199">
        <v>199000</v>
      </c>
      <c r="AF140" s="199">
        <v>76000</v>
      </c>
      <c r="AG140" s="226">
        <v>124000</v>
      </c>
      <c r="AI140" s="3"/>
    </row>
    <row r="141" spans="1:35" ht="21" customHeight="1">
      <c r="A141" s="35" t="s">
        <v>157</v>
      </c>
      <c r="B141" s="224">
        <v>531000</v>
      </c>
      <c r="C141" s="199">
        <v>322000</v>
      </c>
      <c r="D141" s="199">
        <v>38000</v>
      </c>
      <c r="E141" s="199">
        <v>49000</v>
      </c>
      <c r="F141" s="199">
        <v>112000</v>
      </c>
      <c r="G141" s="199">
        <v>332000</v>
      </c>
      <c r="H141" s="199">
        <v>123000</v>
      </c>
      <c r="I141" s="226">
        <v>209000</v>
      </c>
      <c r="M141" s="35" t="s">
        <v>157</v>
      </c>
      <c r="N141" s="224">
        <v>201000</v>
      </c>
      <c r="O141" s="199">
        <v>116000</v>
      </c>
      <c r="P141" s="199">
        <v>19000</v>
      </c>
      <c r="Q141" s="199">
        <v>20000</v>
      </c>
      <c r="R141" s="199">
        <v>32000</v>
      </c>
      <c r="S141" s="199">
        <v>131000</v>
      </c>
      <c r="T141" s="199">
        <v>46000</v>
      </c>
      <c r="U141" s="226">
        <v>85000</v>
      </c>
      <c r="V141" s="199"/>
      <c r="W141" s="199"/>
      <c r="Y141" s="35" t="s">
        <v>157</v>
      </c>
      <c r="Z141" s="224">
        <v>330000</v>
      </c>
      <c r="AA141" s="199">
        <v>205000</v>
      </c>
      <c r="AB141" s="199">
        <v>20000</v>
      </c>
      <c r="AC141" s="199">
        <v>29000</v>
      </c>
      <c r="AD141" s="199">
        <v>80000</v>
      </c>
      <c r="AE141" s="199">
        <v>201000</v>
      </c>
      <c r="AF141" s="199">
        <v>77000</v>
      </c>
      <c r="AG141" s="226">
        <v>124000</v>
      </c>
      <c r="AI141" s="3"/>
    </row>
    <row r="142" spans="1:35" ht="21" customHeight="1">
      <c r="A142" s="35" t="s">
        <v>158</v>
      </c>
      <c r="B142" s="224">
        <v>531000</v>
      </c>
      <c r="C142" s="199">
        <v>322000</v>
      </c>
      <c r="D142" s="199">
        <v>39000</v>
      </c>
      <c r="E142" s="199">
        <v>48000</v>
      </c>
      <c r="F142" s="199">
        <v>114000</v>
      </c>
      <c r="G142" s="199">
        <v>331000</v>
      </c>
      <c r="H142" s="199">
        <v>122000</v>
      </c>
      <c r="I142" s="226">
        <v>209000</v>
      </c>
      <c r="M142" s="35" t="s">
        <v>158</v>
      </c>
      <c r="N142" s="224">
        <v>199000</v>
      </c>
      <c r="O142" s="199">
        <v>115000</v>
      </c>
      <c r="P142" s="199">
        <v>19000</v>
      </c>
      <c r="Q142" s="199">
        <v>19000</v>
      </c>
      <c r="R142" s="199">
        <v>33000</v>
      </c>
      <c r="S142" s="199">
        <v>128000</v>
      </c>
      <c r="T142" s="199">
        <v>44000</v>
      </c>
      <c r="U142" s="226">
        <v>85000</v>
      </c>
      <c r="V142" s="199"/>
      <c r="W142" s="199"/>
      <c r="Y142" s="35" t="s">
        <v>158</v>
      </c>
      <c r="Z142" s="224">
        <v>332000</v>
      </c>
      <c r="AA142" s="199">
        <v>208000</v>
      </c>
      <c r="AB142" s="199">
        <v>20000</v>
      </c>
      <c r="AC142" s="199">
        <v>28000</v>
      </c>
      <c r="AD142" s="199">
        <v>81000</v>
      </c>
      <c r="AE142" s="199">
        <v>203000</v>
      </c>
      <c r="AF142" s="199">
        <v>78000</v>
      </c>
      <c r="AG142" s="226">
        <v>124000</v>
      </c>
      <c r="AI142" s="3"/>
    </row>
    <row r="143" spans="1:35" ht="21" customHeight="1">
      <c r="A143" s="35" t="s">
        <v>159</v>
      </c>
      <c r="B143" s="224">
        <v>538000</v>
      </c>
      <c r="C143" s="199">
        <v>329000</v>
      </c>
      <c r="D143" s="199">
        <v>39000</v>
      </c>
      <c r="E143" s="199">
        <v>48000</v>
      </c>
      <c r="F143" s="199">
        <v>120000</v>
      </c>
      <c r="G143" s="199">
        <v>331000</v>
      </c>
      <c r="H143" s="199">
        <v>122000</v>
      </c>
      <c r="I143" s="226">
        <v>209000</v>
      </c>
      <c r="M143" s="35" t="s">
        <v>159</v>
      </c>
      <c r="N143" s="224">
        <v>201000</v>
      </c>
      <c r="O143" s="199">
        <v>116000</v>
      </c>
      <c r="P143" s="199">
        <v>18000</v>
      </c>
      <c r="Q143" s="199">
        <v>19000</v>
      </c>
      <c r="R143" s="199">
        <v>35000</v>
      </c>
      <c r="S143" s="199">
        <v>129000</v>
      </c>
      <c r="T143" s="199">
        <v>44000</v>
      </c>
      <c r="U143" s="226">
        <v>85000</v>
      </c>
      <c r="V143" s="199"/>
      <c r="W143" s="199"/>
      <c r="Y143" s="35" t="s">
        <v>159</v>
      </c>
      <c r="Z143" s="224">
        <v>337000</v>
      </c>
      <c r="AA143" s="199">
        <v>213000</v>
      </c>
      <c r="AB143" s="199">
        <v>21000</v>
      </c>
      <c r="AC143" s="199">
        <v>29000</v>
      </c>
      <c r="AD143" s="199">
        <v>86000</v>
      </c>
      <c r="AE143" s="199">
        <v>202000</v>
      </c>
      <c r="AF143" s="199">
        <v>78000</v>
      </c>
      <c r="AG143" s="226">
        <v>124000</v>
      </c>
      <c r="AI143" s="3"/>
    </row>
    <row r="144" spans="1:35" ht="21" customHeight="1">
      <c r="A144" s="35" t="s">
        <v>219</v>
      </c>
      <c r="B144" s="224">
        <v>535000</v>
      </c>
      <c r="C144" s="199">
        <v>327000</v>
      </c>
      <c r="D144" s="199">
        <v>41000</v>
      </c>
      <c r="E144" s="199">
        <v>48000</v>
      </c>
      <c r="F144" s="199">
        <v>117000</v>
      </c>
      <c r="G144" s="199">
        <v>330000</v>
      </c>
      <c r="H144" s="199">
        <v>121000</v>
      </c>
      <c r="I144" s="226">
        <v>208000</v>
      </c>
      <c r="M144" s="35" t="s">
        <v>219</v>
      </c>
      <c r="N144" s="224">
        <v>203000</v>
      </c>
      <c r="O144" s="199">
        <v>117000</v>
      </c>
      <c r="P144" s="199">
        <v>20000</v>
      </c>
      <c r="Q144" s="199">
        <v>18000</v>
      </c>
      <c r="R144" s="199">
        <v>34000</v>
      </c>
      <c r="S144" s="199">
        <v>131000</v>
      </c>
      <c r="T144" s="199">
        <v>46000</v>
      </c>
      <c r="U144" s="226">
        <v>86000</v>
      </c>
      <c r="V144" s="199"/>
      <c r="W144" s="199"/>
      <c r="Y144" s="35" t="s">
        <v>219</v>
      </c>
      <c r="Z144" s="224">
        <v>332000</v>
      </c>
      <c r="AA144" s="199">
        <v>210000</v>
      </c>
      <c r="AB144" s="199">
        <v>21000</v>
      </c>
      <c r="AC144" s="199">
        <v>30000</v>
      </c>
      <c r="AD144" s="199">
        <v>84000</v>
      </c>
      <c r="AE144" s="199">
        <v>198000</v>
      </c>
      <c r="AF144" s="199">
        <v>76000</v>
      </c>
      <c r="AG144" s="226">
        <v>122000</v>
      </c>
      <c r="AI144" s="3"/>
    </row>
    <row r="145" spans="1:35" ht="21" customHeight="1">
      <c r="A145" s="35" t="s">
        <v>220</v>
      </c>
      <c r="B145" s="224">
        <v>530000</v>
      </c>
      <c r="C145" s="199">
        <v>322000</v>
      </c>
      <c r="D145" s="199">
        <v>42000</v>
      </c>
      <c r="E145" s="199">
        <v>48000</v>
      </c>
      <c r="F145" s="199">
        <v>112000</v>
      </c>
      <c r="G145" s="199">
        <v>328000</v>
      </c>
      <c r="H145" s="199">
        <v>120000</v>
      </c>
      <c r="I145" s="226">
        <v>208000</v>
      </c>
      <c r="M145" s="35" t="s">
        <v>220</v>
      </c>
      <c r="N145" s="224">
        <v>201000</v>
      </c>
      <c r="O145" s="199">
        <v>115000</v>
      </c>
      <c r="P145" s="199">
        <v>21000</v>
      </c>
      <c r="Q145" s="199">
        <v>18000</v>
      </c>
      <c r="R145" s="199">
        <v>30000</v>
      </c>
      <c r="S145" s="199">
        <v>132000</v>
      </c>
      <c r="T145" s="199">
        <v>46000</v>
      </c>
      <c r="U145" s="226">
        <v>85000</v>
      </c>
      <c r="V145" s="199"/>
      <c r="W145" s="199"/>
      <c r="Y145" s="35" t="s">
        <v>220</v>
      </c>
      <c r="Z145" s="224">
        <v>330000</v>
      </c>
      <c r="AA145" s="199">
        <v>207000</v>
      </c>
      <c r="AB145" s="199">
        <v>21000</v>
      </c>
      <c r="AC145" s="199">
        <v>31000</v>
      </c>
      <c r="AD145" s="199">
        <v>81000</v>
      </c>
      <c r="AE145" s="199">
        <v>197000</v>
      </c>
      <c r="AF145" s="199">
        <v>74000</v>
      </c>
      <c r="AG145" s="226">
        <v>122000</v>
      </c>
      <c r="AI145" s="3"/>
    </row>
    <row r="146" spans="1:35" ht="21" customHeight="1">
      <c r="A146" s="35" t="s">
        <v>160</v>
      </c>
      <c r="B146" s="224">
        <v>535000</v>
      </c>
      <c r="C146" s="199">
        <v>328000</v>
      </c>
      <c r="D146" s="199">
        <v>41000</v>
      </c>
      <c r="E146" s="199">
        <v>50000</v>
      </c>
      <c r="F146" s="199">
        <v>116000</v>
      </c>
      <c r="G146" s="199">
        <v>328000</v>
      </c>
      <c r="H146" s="199">
        <v>121000</v>
      </c>
      <c r="I146" s="226">
        <v>207000</v>
      </c>
      <c r="M146" s="35" t="s">
        <v>160</v>
      </c>
      <c r="N146" s="224">
        <v>203000</v>
      </c>
      <c r="O146" s="199">
        <v>118000</v>
      </c>
      <c r="P146" s="199">
        <v>20000</v>
      </c>
      <c r="Q146" s="199">
        <v>18000</v>
      </c>
      <c r="R146" s="199">
        <v>33000</v>
      </c>
      <c r="S146" s="199">
        <v>132000</v>
      </c>
      <c r="T146" s="199">
        <v>47000</v>
      </c>
      <c r="U146" s="226">
        <v>85000</v>
      </c>
      <c r="V146" s="199"/>
      <c r="W146" s="199"/>
      <c r="Y146" s="35" t="s">
        <v>160</v>
      </c>
      <c r="Z146" s="224">
        <v>332000</v>
      </c>
      <c r="AA146" s="199">
        <v>210000</v>
      </c>
      <c r="AB146" s="199">
        <v>21000</v>
      </c>
      <c r="AC146" s="199">
        <v>31000</v>
      </c>
      <c r="AD146" s="199">
        <v>83000</v>
      </c>
      <c r="AE146" s="199">
        <v>197000</v>
      </c>
      <c r="AF146" s="199">
        <v>74000</v>
      </c>
      <c r="AG146" s="226">
        <v>122000</v>
      </c>
      <c r="AI146" s="3"/>
    </row>
    <row r="147" spans="1:35" ht="21" customHeight="1">
      <c r="A147" s="35" t="s">
        <v>161</v>
      </c>
      <c r="B147" s="224">
        <v>540000</v>
      </c>
      <c r="C147" s="199">
        <v>331000</v>
      </c>
      <c r="D147" s="199">
        <v>41000</v>
      </c>
      <c r="E147" s="199">
        <v>53000</v>
      </c>
      <c r="F147" s="199">
        <v>114000</v>
      </c>
      <c r="G147" s="199">
        <v>332000</v>
      </c>
      <c r="H147" s="199">
        <v>123000</v>
      </c>
      <c r="I147" s="226">
        <v>209000</v>
      </c>
      <c r="M147" s="35" t="s">
        <v>161</v>
      </c>
      <c r="N147" s="224">
        <v>208000</v>
      </c>
      <c r="O147" s="199">
        <v>121000</v>
      </c>
      <c r="P147" s="199">
        <v>20000</v>
      </c>
      <c r="Q147" s="199">
        <v>22000</v>
      </c>
      <c r="R147" s="199">
        <v>34000</v>
      </c>
      <c r="S147" s="199">
        <v>133000</v>
      </c>
      <c r="T147" s="199">
        <v>46000</v>
      </c>
      <c r="U147" s="226">
        <v>87000</v>
      </c>
      <c r="V147" s="199"/>
      <c r="W147" s="199"/>
      <c r="Y147" s="35" t="s">
        <v>161</v>
      </c>
      <c r="Z147" s="224">
        <v>332000</v>
      </c>
      <c r="AA147" s="199">
        <v>209000</v>
      </c>
      <c r="AB147" s="199">
        <v>21000</v>
      </c>
      <c r="AC147" s="199">
        <v>31000</v>
      </c>
      <c r="AD147" s="199">
        <v>80000</v>
      </c>
      <c r="AE147" s="199">
        <v>200000</v>
      </c>
      <c r="AF147" s="199">
        <v>77000</v>
      </c>
      <c r="AG147" s="226">
        <v>123000</v>
      </c>
      <c r="AI147" s="3"/>
    </row>
    <row r="148" spans="1:35" ht="21" customHeight="1">
      <c r="A148" s="35" t="s">
        <v>162</v>
      </c>
      <c r="B148" s="224">
        <v>543000</v>
      </c>
      <c r="C148" s="199">
        <v>333000</v>
      </c>
      <c r="D148" s="199">
        <v>42000</v>
      </c>
      <c r="E148" s="199">
        <v>54000</v>
      </c>
      <c r="F148" s="199">
        <v>114000</v>
      </c>
      <c r="G148" s="199">
        <v>334000</v>
      </c>
      <c r="H148" s="199">
        <v>123000</v>
      </c>
      <c r="I148" s="226">
        <v>211000</v>
      </c>
      <c r="M148" s="35" t="s">
        <v>162</v>
      </c>
      <c r="N148" s="224">
        <v>210000</v>
      </c>
      <c r="O148" s="199">
        <v>123000</v>
      </c>
      <c r="P148" s="199">
        <v>20000</v>
      </c>
      <c r="Q148" s="199">
        <v>23000</v>
      </c>
      <c r="R148" s="199">
        <v>33000</v>
      </c>
      <c r="S148" s="199">
        <v>133000</v>
      </c>
      <c r="T148" s="199">
        <v>46000</v>
      </c>
      <c r="U148" s="226">
        <v>87000</v>
      </c>
      <c r="V148" s="199"/>
      <c r="W148" s="199"/>
      <c r="Y148" s="35" t="s">
        <v>162</v>
      </c>
      <c r="Z148" s="224">
        <v>333000</v>
      </c>
      <c r="AA148" s="199">
        <v>210000</v>
      </c>
      <c r="AB148" s="199">
        <v>21000</v>
      </c>
      <c r="AC148" s="199">
        <v>30000</v>
      </c>
      <c r="AD148" s="199">
        <v>80000</v>
      </c>
      <c r="AE148" s="199">
        <v>201000</v>
      </c>
      <c r="AF148" s="199">
        <v>78000</v>
      </c>
      <c r="AG148" s="226">
        <v>124000</v>
      </c>
      <c r="AI148" s="3"/>
    </row>
    <row r="149" spans="1:35" ht="21" customHeight="1">
      <c r="A149" s="35" t="s">
        <v>163</v>
      </c>
      <c r="B149" s="224">
        <v>534000</v>
      </c>
      <c r="C149" s="199">
        <v>323000</v>
      </c>
      <c r="D149" s="199">
        <v>42000</v>
      </c>
      <c r="E149" s="199">
        <v>52000</v>
      </c>
      <c r="F149" s="199">
        <v>110000</v>
      </c>
      <c r="G149" s="199">
        <v>329000</v>
      </c>
      <c r="H149" s="199">
        <v>119000</v>
      </c>
      <c r="I149" s="226">
        <v>210000</v>
      </c>
      <c r="M149" s="35" t="s">
        <v>163</v>
      </c>
      <c r="N149" s="224">
        <v>205000</v>
      </c>
      <c r="O149" s="199">
        <v>118000</v>
      </c>
      <c r="P149" s="199">
        <v>21000</v>
      </c>
      <c r="Q149" s="199">
        <v>23000</v>
      </c>
      <c r="R149" s="199">
        <v>31000</v>
      </c>
      <c r="S149" s="199">
        <v>131000</v>
      </c>
      <c r="T149" s="199">
        <v>44000</v>
      </c>
      <c r="U149" s="226">
        <v>87000</v>
      </c>
      <c r="V149" s="199"/>
      <c r="W149" s="199"/>
      <c r="Y149" s="35" t="s">
        <v>163</v>
      </c>
      <c r="Z149" s="224">
        <v>329000</v>
      </c>
      <c r="AA149" s="199">
        <v>206000</v>
      </c>
      <c r="AB149" s="199">
        <v>22000</v>
      </c>
      <c r="AC149" s="199">
        <v>29000</v>
      </c>
      <c r="AD149" s="199">
        <v>80000</v>
      </c>
      <c r="AE149" s="199">
        <v>198000</v>
      </c>
      <c r="AF149" s="199">
        <v>75000</v>
      </c>
      <c r="AG149" s="226">
        <v>123000</v>
      </c>
      <c r="AI149" s="3"/>
    </row>
    <row r="150" spans="1:35" ht="21" customHeight="1">
      <c r="A150" s="35" t="s">
        <v>164</v>
      </c>
      <c r="B150" s="224">
        <v>529000</v>
      </c>
      <c r="C150" s="199">
        <v>318000</v>
      </c>
      <c r="D150" s="199">
        <v>41000</v>
      </c>
      <c r="E150" s="199">
        <v>48000</v>
      </c>
      <c r="F150" s="199">
        <v>111000</v>
      </c>
      <c r="G150" s="199">
        <v>330000</v>
      </c>
      <c r="H150" s="199">
        <v>118000</v>
      </c>
      <c r="I150" s="226">
        <v>212000</v>
      </c>
      <c r="M150" s="35" t="s">
        <v>164</v>
      </c>
      <c r="N150" s="224">
        <v>201000</v>
      </c>
      <c r="O150" s="199">
        <v>113000</v>
      </c>
      <c r="P150" s="199">
        <v>20000</v>
      </c>
      <c r="Q150" s="199">
        <v>19000</v>
      </c>
      <c r="R150" s="199">
        <v>31000</v>
      </c>
      <c r="S150" s="199">
        <v>132000</v>
      </c>
      <c r="T150" s="199">
        <v>44000</v>
      </c>
      <c r="U150" s="226">
        <v>88000</v>
      </c>
      <c r="V150" s="199"/>
      <c r="W150" s="199"/>
      <c r="Y150" s="35" t="s">
        <v>164</v>
      </c>
      <c r="Z150" s="224">
        <v>328000</v>
      </c>
      <c r="AA150" s="199">
        <v>204000</v>
      </c>
      <c r="AB150" s="199">
        <v>22000</v>
      </c>
      <c r="AC150" s="199">
        <v>29000</v>
      </c>
      <c r="AD150" s="199">
        <v>80000</v>
      </c>
      <c r="AE150" s="199">
        <v>198000</v>
      </c>
      <c r="AF150" s="199">
        <v>74000</v>
      </c>
      <c r="AG150" s="226">
        <v>124000</v>
      </c>
      <c r="AI150" s="3"/>
    </row>
    <row r="151" spans="1:35" ht="21" customHeight="1">
      <c r="A151" s="35" t="s">
        <v>165</v>
      </c>
      <c r="B151" s="224">
        <v>528000</v>
      </c>
      <c r="C151" s="199">
        <v>317000</v>
      </c>
      <c r="D151" s="199">
        <v>41000</v>
      </c>
      <c r="E151" s="199">
        <v>48000</v>
      </c>
      <c r="F151" s="199">
        <v>112000</v>
      </c>
      <c r="G151" s="199">
        <v>328000</v>
      </c>
      <c r="H151" s="199">
        <v>117000</v>
      </c>
      <c r="I151" s="226">
        <v>211000</v>
      </c>
      <c r="M151" s="35" t="s">
        <v>165</v>
      </c>
      <c r="N151" s="224">
        <v>201000</v>
      </c>
      <c r="O151" s="199">
        <v>114000</v>
      </c>
      <c r="P151" s="199">
        <v>19000</v>
      </c>
      <c r="Q151" s="199">
        <v>20000</v>
      </c>
      <c r="R151" s="199">
        <v>32000</v>
      </c>
      <c r="S151" s="199">
        <v>130000</v>
      </c>
      <c r="T151" s="199">
        <v>44000</v>
      </c>
      <c r="U151" s="226">
        <v>87000</v>
      </c>
      <c r="V151" s="199"/>
      <c r="W151" s="199"/>
      <c r="Y151" s="35" t="s">
        <v>165</v>
      </c>
      <c r="Z151" s="224">
        <v>327000</v>
      </c>
      <c r="AA151" s="199">
        <v>202000</v>
      </c>
      <c r="AB151" s="199">
        <v>22000</v>
      </c>
      <c r="AC151" s="199">
        <v>28000</v>
      </c>
      <c r="AD151" s="199">
        <v>80000</v>
      </c>
      <c r="AE151" s="199">
        <v>197000</v>
      </c>
      <c r="AF151" s="199">
        <v>73000</v>
      </c>
      <c r="AG151" s="226">
        <v>124000</v>
      </c>
      <c r="AI151" s="3"/>
    </row>
    <row r="152" spans="1:35" ht="21" customHeight="1">
      <c r="A152" s="35" t="s">
        <v>166</v>
      </c>
      <c r="B152" s="224">
        <v>534000</v>
      </c>
      <c r="C152" s="199">
        <v>322000</v>
      </c>
      <c r="D152" s="199">
        <v>40000</v>
      </c>
      <c r="E152" s="199">
        <v>51000</v>
      </c>
      <c r="F152" s="199">
        <v>110000</v>
      </c>
      <c r="G152" s="199">
        <v>332000</v>
      </c>
      <c r="H152" s="199">
        <v>121000</v>
      </c>
      <c r="I152" s="226">
        <v>212000</v>
      </c>
      <c r="M152" s="35" t="s">
        <v>166</v>
      </c>
      <c r="N152" s="224">
        <v>203000</v>
      </c>
      <c r="O152" s="199">
        <v>116000</v>
      </c>
      <c r="P152" s="199">
        <v>20000</v>
      </c>
      <c r="Q152" s="199">
        <v>20000</v>
      </c>
      <c r="R152" s="199">
        <v>32000</v>
      </c>
      <c r="S152" s="199">
        <v>131000</v>
      </c>
      <c r="T152" s="199">
        <v>45000</v>
      </c>
      <c r="U152" s="226">
        <v>87000</v>
      </c>
      <c r="V152" s="199"/>
      <c r="W152" s="199"/>
      <c r="Y152" s="35" t="s">
        <v>166</v>
      </c>
      <c r="Z152" s="224">
        <v>331000</v>
      </c>
      <c r="AA152" s="199">
        <v>206000</v>
      </c>
      <c r="AB152" s="199">
        <v>21000</v>
      </c>
      <c r="AC152" s="199">
        <v>31000</v>
      </c>
      <c r="AD152" s="199">
        <v>79000</v>
      </c>
      <c r="AE152" s="199">
        <v>201000</v>
      </c>
      <c r="AF152" s="199">
        <v>76000</v>
      </c>
      <c r="AG152" s="226">
        <v>125000</v>
      </c>
      <c r="AI152" s="3"/>
    </row>
    <row r="153" spans="1:35" ht="21" customHeight="1">
      <c r="A153" s="35" t="s">
        <v>167</v>
      </c>
      <c r="B153" s="224">
        <v>542000</v>
      </c>
      <c r="C153" s="199">
        <v>329000</v>
      </c>
      <c r="D153" s="199">
        <v>40000</v>
      </c>
      <c r="E153" s="199">
        <v>57000</v>
      </c>
      <c r="F153" s="199">
        <v>113000</v>
      </c>
      <c r="G153" s="199">
        <v>332000</v>
      </c>
      <c r="H153" s="199">
        <v>119000</v>
      </c>
      <c r="I153" s="226">
        <v>213000</v>
      </c>
      <c r="M153" s="35" t="s">
        <v>167</v>
      </c>
      <c r="N153" s="224">
        <v>208000</v>
      </c>
      <c r="O153" s="199">
        <v>121000</v>
      </c>
      <c r="P153" s="199">
        <v>19000</v>
      </c>
      <c r="Q153" s="199">
        <v>25000</v>
      </c>
      <c r="R153" s="199">
        <v>32000</v>
      </c>
      <c r="S153" s="199">
        <v>132000</v>
      </c>
      <c r="T153" s="199">
        <v>45000</v>
      </c>
      <c r="U153" s="226">
        <v>87000</v>
      </c>
      <c r="V153" s="199"/>
      <c r="W153" s="199"/>
      <c r="Y153" s="35" t="s">
        <v>167</v>
      </c>
      <c r="Z153" s="224">
        <v>334000</v>
      </c>
      <c r="AA153" s="199">
        <v>208000</v>
      </c>
      <c r="AB153" s="199">
        <v>21000</v>
      </c>
      <c r="AC153" s="199">
        <v>33000</v>
      </c>
      <c r="AD153" s="199">
        <v>81000</v>
      </c>
      <c r="AE153" s="199">
        <v>200000</v>
      </c>
      <c r="AF153" s="199">
        <v>74000</v>
      </c>
      <c r="AG153" s="226">
        <v>126000</v>
      </c>
      <c r="AI153" s="3"/>
    </row>
    <row r="154" spans="1:35" ht="21" customHeight="1">
      <c r="A154" s="35" t="s">
        <v>168</v>
      </c>
      <c r="B154" s="224">
        <v>539000</v>
      </c>
      <c r="C154" s="199">
        <v>327000</v>
      </c>
      <c r="D154" s="199">
        <v>38000</v>
      </c>
      <c r="E154" s="199">
        <v>57000</v>
      </c>
      <c r="F154" s="199">
        <v>110000</v>
      </c>
      <c r="G154" s="199">
        <v>334000</v>
      </c>
      <c r="H154" s="199">
        <v>121000</v>
      </c>
      <c r="I154" s="226">
        <v>213000</v>
      </c>
      <c r="M154" s="35" t="s">
        <v>168</v>
      </c>
      <c r="N154" s="224">
        <v>207000</v>
      </c>
      <c r="O154" s="199">
        <v>120000</v>
      </c>
      <c r="P154" s="199">
        <v>18000</v>
      </c>
      <c r="Q154" s="199">
        <v>22000</v>
      </c>
      <c r="R154" s="199">
        <v>33000</v>
      </c>
      <c r="S154" s="199">
        <v>134000</v>
      </c>
      <c r="T154" s="199">
        <v>47000</v>
      </c>
      <c r="U154" s="226">
        <v>87000</v>
      </c>
      <c r="V154" s="199"/>
      <c r="W154" s="199"/>
      <c r="Y154" s="35" t="s">
        <v>168</v>
      </c>
      <c r="Z154" s="224">
        <v>332000</v>
      </c>
      <c r="AA154" s="199">
        <v>206000</v>
      </c>
      <c r="AB154" s="199">
        <v>20000</v>
      </c>
      <c r="AC154" s="199">
        <v>35000</v>
      </c>
      <c r="AD154" s="199">
        <v>78000</v>
      </c>
      <c r="AE154" s="199">
        <v>200000</v>
      </c>
      <c r="AF154" s="199">
        <v>74000</v>
      </c>
      <c r="AG154" s="226">
        <v>126000</v>
      </c>
      <c r="AI154" s="3"/>
    </row>
    <row r="155" spans="1:35" ht="21" customHeight="1">
      <c r="A155" s="35" t="s">
        <v>169</v>
      </c>
      <c r="B155" s="224">
        <v>538000</v>
      </c>
      <c r="C155" s="199">
        <v>326000</v>
      </c>
      <c r="D155" s="199">
        <v>39000</v>
      </c>
      <c r="E155" s="199">
        <v>58000</v>
      </c>
      <c r="F155" s="199">
        <v>109000</v>
      </c>
      <c r="G155" s="199">
        <v>333000</v>
      </c>
      <c r="H155" s="199">
        <v>120000</v>
      </c>
      <c r="I155" s="226">
        <v>212000</v>
      </c>
      <c r="M155" s="35" t="s">
        <v>169</v>
      </c>
      <c r="N155" s="224">
        <v>208000</v>
      </c>
      <c r="O155" s="199">
        <v>121000</v>
      </c>
      <c r="P155" s="199">
        <v>19000</v>
      </c>
      <c r="Q155" s="199">
        <v>23000</v>
      </c>
      <c r="R155" s="199">
        <v>32000</v>
      </c>
      <c r="S155" s="199">
        <v>134000</v>
      </c>
      <c r="T155" s="199">
        <v>47000</v>
      </c>
      <c r="U155" s="226">
        <v>87000</v>
      </c>
      <c r="V155" s="199"/>
      <c r="W155" s="199"/>
      <c r="Y155" s="35" t="s">
        <v>169</v>
      </c>
      <c r="Z155" s="224">
        <v>330000</v>
      </c>
      <c r="AA155" s="199">
        <v>205000</v>
      </c>
      <c r="AB155" s="199">
        <v>20000</v>
      </c>
      <c r="AC155" s="199">
        <v>35000</v>
      </c>
      <c r="AD155" s="199">
        <v>77000</v>
      </c>
      <c r="AE155" s="199">
        <v>199000</v>
      </c>
      <c r="AF155" s="199">
        <v>73000</v>
      </c>
      <c r="AG155" s="226">
        <v>125000</v>
      </c>
      <c r="AI155" s="3"/>
    </row>
    <row r="156" spans="1:35" ht="21" customHeight="1">
      <c r="A156" s="35" t="s">
        <v>221</v>
      </c>
      <c r="B156" s="224">
        <v>537000</v>
      </c>
      <c r="C156" s="199">
        <v>323000</v>
      </c>
      <c r="D156" s="199">
        <v>39000</v>
      </c>
      <c r="E156" s="199">
        <v>58000</v>
      </c>
      <c r="F156" s="199">
        <v>104000</v>
      </c>
      <c r="G156" s="199">
        <v>336000</v>
      </c>
      <c r="H156" s="199">
        <v>123000</v>
      </c>
      <c r="I156" s="226">
        <v>214000</v>
      </c>
      <c r="M156" s="35" t="s">
        <v>221</v>
      </c>
      <c r="N156" s="224">
        <v>209000</v>
      </c>
      <c r="O156" s="199">
        <v>121000</v>
      </c>
      <c r="P156" s="199">
        <v>19000</v>
      </c>
      <c r="Q156" s="199">
        <v>23000</v>
      </c>
      <c r="R156" s="199">
        <v>31000</v>
      </c>
      <c r="S156" s="199">
        <v>136000</v>
      </c>
      <c r="T156" s="199">
        <v>48000</v>
      </c>
      <c r="U156" s="226">
        <v>88000</v>
      </c>
      <c r="V156" s="199"/>
      <c r="W156" s="199"/>
      <c r="Y156" s="35" t="s">
        <v>221</v>
      </c>
      <c r="Z156" s="224">
        <v>328000</v>
      </c>
      <c r="AA156" s="199">
        <v>202000</v>
      </c>
      <c r="AB156" s="199">
        <v>19000</v>
      </c>
      <c r="AC156" s="199">
        <v>35000</v>
      </c>
      <c r="AD156" s="199">
        <v>73000</v>
      </c>
      <c r="AE156" s="199">
        <v>200000</v>
      </c>
      <c r="AF156" s="199">
        <v>75000</v>
      </c>
      <c r="AG156" s="226">
        <v>125000</v>
      </c>
      <c r="AI156" s="3"/>
    </row>
    <row r="157" spans="1:35" ht="21" customHeight="1">
      <c r="A157" s="35" t="s">
        <v>222</v>
      </c>
      <c r="B157" s="224">
        <v>537000</v>
      </c>
      <c r="C157" s="199">
        <v>324000</v>
      </c>
      <c r="D157" s="199">
        <v>39000</v>
      </c>
      <c r="E157" s="199">
        <v>56000</v>
      </c>
      <c r="F157" s="199">
        <v>105000</v>
      </c>
      <c r="G157" s="199">
        <v>336000</v>
      </c>
      <c r="H157" s="199">
        <v>123000</v>
      </c>
      <c r="I157" s="226">
        <v>213000</v>
      </c>
      <c r="M157" s="35" t="s">
        <v>222</v>
      </c>
      <c r="N157" s="224">
        <v>209000</v>
      </c>
      <c r="O157" s="199">
        <v>120000</v>
      </c>
      <c r="P157" s="199">
        <v>20000</v>
      </c>
      <c r="Q157" s="199">
        <v>23000</v>
      </c>
      <c r="R157" s="199">
        <v>30000</v>
      </c>
      <c r="S157" s="199">
        <v>136000</v>
      </c>
      <c r="T157" s="199">
        <v>48000</v>
      </c>
      <c r="U157" s="226">
        <v>88000</v>
      </c>
      <c r="V157" s="199"/>
      <c r="W157" s="199"/>
      <c r="Y157" s="35" t="s">
        <v>222</v>
      </c>
      <c r="Z157" s="224">
        <v>328000</v>
      </c>
      <c r="AA157" s="199">
        <v>203000</v>
      </c>
      <c r="AB157" s="199">
        <v>19000</v>
      </c>
      <c r="AC157" s="199">
        <v>33000</v>
      </c>
      <c r="AD157" s="199">
        <v>76000</v>
      </c>
      <c r="AE157" s="199">
        <v>200000</v>
      </c>
      <c r="AF157" s="199">
        <v>75000</v>
      </c>
      <c r="AG157" s="226">
        <v>125000</v>
      </c>
      <c r="AI157" s="3"/>
    </row>
    <row r="158" spans="1:35" ht="21" customHeight="1">
      <c r="A158" s="35" t="s">
        <v>170</v>
      </c>
      <c r="B158" s="224">
        <v>533000</v>
      </c>
      <c r="C158" s="199">
        <v>319000</v>
      </c>
      <c r="D158" s="199">
        <v>39000</v>
      </c>
      <c r="E158" s="199">
        <v>54000</v>
      </c>
      <c r="F158" s="199">
        <v>100000</v>
      </c>
      <c r="G158" s="199">
        <v>339000</v>
      </c>
      <c r="H158" s="199">
        <v>125000</v>
      </c>
      <c r="I158" s="226">
        <v>214000</v>
      </c>
      <c r="M158" s="35" t="s">
        <v>170</v>
      </c>
      <c r="N158" s="224">
        <v>207000</v>
      </c>
      <c r="O158" s="199">
        <v>119000</v>
      </c>
      <c r="P158" s="199">
        <v>19000</v>
      </c>
      <c r="Q158" s="199">
        <v>22000</v>
      </c>
      <c r="R158" s="199">
        <v>29000</v>
      </c>
      <c r="S158" s="199">
        <v>137000</v>
      </c>
      <c r="T158" s="199">
        <v>49000</v>
      </c>
      <c r="U158" s="226">
        <v>88000</v>
      </c>
      <c r="V158" s="199"/>
      <c r="W158" s="199"/>
      <c r="Y158" s="35" t="s">
        <v>170</v>
      </c>
      <c r="Z158" s="224">
        <v>326000</v>
      </c>
      <c r="AA158" s="199">
        <v>200000</v>
      </c>
      <c r="AB158" s="199">
        <v>21000</v>
      </c>
      <c r="AC158" s="199">
        <v>32000</v>
      </c>
      <c r="AD158" s="199">
        <v>72000</v>
      </c>
      <c r="AE158" s="199">
        <v>202000</v>
      </c>
      <c r="AF158" s="199">
        <v>76000</v>
      </c>
      <c r="AG158" s="226">
        <v>125000</v>
      </c>
      <c r="AI158" s="3"/>
    </row>
    <row r="159" spans="1:35" ht="21" customHeight="1">
      <c r="A159" s="35" t="s">
        <v>171</v>
      </c>
      <c r="B159" s="224">
        <v>526000</v>
      </c>
      <c r="C159" s="199">
        <v>312000</v>
      </c>
      <c r="D159" s="199">
        <v>38000</v>
      </c>
      <c r="E159" s="199">
        <v>51000</v>
      </c>
      <c r="F159" s="199">
        <v>100000</v>
      </c>
      <c r="G159" s="199">
        <v>336000</v>
      </c>
      <c r="H159" s="199">
        <v>123000</v>
      </c>
      <c r="I159" s="226">
        <v>213000</v>
      </c>
      <c r="M159" s="35" t="s">
        <v>171</v>
      </c>
      <c r="N159" s="224">
        <v>202000</v>
      </c>
      <c r="O159" s="199">
        <v>114000</v>
      </c>
      <c r="P159" s="199">
        <v>19000</v>
      </c>
      <c r="Q159" s="199">
        <v>20000</v>
      </c>
      <c r="R159" s="199">
        <v>29000</v>
      </c>
      <c r="S159" s="199">
        <v>134000</v>
      </c>
      <c r="T159" s="199">
        <v>46000</v>
      </c>
      <c r="U159" s="226">
        <v>88000</v>
      </c>
      <c r="V159" s="199"/>
      <c r="W159" s="199"/>
      <c r="Y159" s="35" t="s">
        <v>171</v>
      </c>
      <c r="Z159" s="224">
        <v>324000</v>
      </c>
      <c r="AA159" s="199">
        <v>198000</v>
      </c>
      <c r="AB159" s="199">
        <v>20000</v>
      </c>
      <c r="AC159" s="199">
        <v>31000</v>
      </c>
      <c r="AD159" s="199">
        <v>71000</v>
      </c>
      <c r="AE159" s="199">
        <v>202000</v>
      </c>
      <c r="AF159" s="199">
        <v>76000</v>
      </c>
      <c r="AG159" s="226">
        <v>126000</v>
      </c>
      <c r="AI159" s="3"/>
    </row>
    <row r="160" spans="1:35" ht="21" customHeight="1">
      <c r="A160" s="35" t="s">
        <v>172</v>
      </c>
      <c r="B160" s="224">
        <v>532000</v>
      </c>
      <c r="C160" s="199">
        <v>319000</v>
      </c>
      <c r="D160" s="199">
        <v>39000</v>
      </c>
      <c r="E160" s="199">
        <v>55000</v>
      </c>
      <c r="F160" s="199">
        <v>101000</v>
      </c>
      <c r="G160" s="199">
        <v>338000</v>
      </c>
      <c r="H160" s="199">
        <v>125000</v>
      </c>
      <c r="I160" s="226">
        <v>213000</v>
      </c>
      <c r="M160" s="35" t="s">
        <v>172</v>
      </c>
      <c r="N160" s="224">
        <v>208000</v>
      </c>
      <c r="O160" s="199">
        <v>120000</v>
      </c>
      <c r="P160" s="199">
        <v>18000</v>
      </c>
      <c r="Q160" s="199">
        <v>23000</v>
      </c>
      <c r="R160" s="199">
        <v>31000</v>
      </c>
      <c r="S160" s="199">
        <v>137000</v>
      </c>
      <c r="T160" s="199">
        <v>48000</v>
      </c>
      <c r="U160" s="226">
        <v>89000</v>
      </c>
      <c r="V160" s="199"/>
      <c r="W160" s="199"/>
      <c r="Y160" s="35" t="s">
        <v>172</v>
      </c>
      <c r="Z160" s="224">
        <v>324000</v>
      </c>
      <c r="AA160" s="199">
        <v>199000</v>
      </c>
      <c r="AB160" s="199">
        <v>20000</v>
      </c>
      <c r="AC160" s="199">
        <v>32000</v>
      </c>
      <c r="AD160" s="199">
        <v>71000</v>
      </c>
      <c r="AE160" s="199">
        <v>201000</v>
      </c>
      <c r="AF160" s="199">
        <v>77000</v>
      </c>
      <c r="AG160" s="226">
        <v>125000</v>
      </c>
      <c r="AI160" s="3"/>
    </row>
    <row r="161" spans="1:35" ht="21" customHeight="1">
      <c r="A161" s="35" t="s">
        <v>173</v>
      </c>
      <c r="B161" s="224">
        <v>539000</v>
      </c>
      <c r="C161" s="199">
        <v>325000</v>
      </c>
      <c r="D161" s="199">
        <v>39000</v>
      </c>
      <c r="E161" s="199">
        <v>55000</v>
      </c>
      <c r="F161" s="199">
        <v>101000</v>
      </c>
      <c r="G161" s="199">
        <v>344000</v>
      </c>
      <c r="H161" s="199">
        <v>130000</v>
      </c>
      <c r="I161" s="226">
        <v>214000</v>
      </c>
      <c r="M161" s="35" t="s">
        <v>173</v>
      </c>
      <c r="N161" s="224">
        <v>207000</v>
      </c>
      <c r="O161" s="199">
        <v>118000</v>
      </c>
      <c r="P161" s="199">
        <v>19000</v>
      </c>
      <c r="Q161" s="199">
        <v>21000</v>
      </c>
      <c r="R161" s="199">
        <v>29000</v>
      </c>
      <c r="S161" s="199">
        <v>137000</v>
      </c>
      <c r="T161" s="199">
        <v>49000</v>
      </c>
      <c r="U161" s="226">
        <v>89000</v>
      </c>
      <c r="V161" s="199"/>
      <c r="W161" s="199"/>
      <c r="Y161" s="35" t="s">
        <v>173</v>
      </c>
      <c r="Z161" s="224">
        <v>332000</v>
      </c>
      <c r="AA161" s="199">
        <v>207000</v>
      </c>
      <c r="AB161" s="199">
        <v>20000</v>
      </c>
      <c r="AC161" s="199">
        <v>34000</v>
      </c>
      <c r="AD161" s="199">
        <v>72000</v>
      </c>
      <c r="AE161" s="199">
        <v>206000</v>
      </c>
      <c r="AF161" s="199">
        <v>81000</v>
      </c>
      <c r="AG161" s="226">
        <v>126000</v>
      </c>
      <c r="AI161" s="3"/>
    </row>
    <row r="162" spans="1:35" ht="21" customHeight="1">
      <c r="A162" s="35" t="s">
        <v>174</v>
      </c>
      <c r="B162" s="224">
        <v>543000</v>
      </c>
      <c r="C162" s="199">
        <v>329000</v>
      </c>
      <c r="D162" s="199">
        <v>41000</v>
      </c>
      <c r="E162" s="199">
        <v>57000</v>
      </c>
      <c r="F162" s="199">
        <v>102000</v>
      </c>
      <c r="G162" s="199">
        <v>343000</v>
      </c>
      <c r="H162" s="199">
        <v>129000</v>
      </c>
      <c r="I162" s="226">
        <v>214000</v>
      </c>
      <c r="M162" s="35" t="s">
        <v>174</v>
      </c>
      <c r="N162" s="224">
        <v>208000</v>
      </c>
      <c r="O162" s="199">
        <v>119000</v>
      </c>
      <c r="P162" s="199">
        <v>19000</v>
      </c>
      <c r="Q162" s="199">
        <v>22000</v>
      </c>
      <c r="R162" s="199">
        <v>28000</v>
      </c>
      <c r="S162" s="199">
        <v>139000</v>
      </c>
      <c r="T162" s="199">
        <v>50000</v>
      </c>
      <c r="U162" s="226">
        <v>89000</v>
      </c>
      <c r="V162" s="199"/>
      <c r="W162" s="199"/>
      <c r="Y162" s="35" t="s">
        <v>174</v>
      </c>
      <c r="Z162" s="224">
        <v>335000</v>
      </c>
      <c r="AA162" s="199">
        <v>210000</v>
      </c>
      <c r="AB162" s="199">
        <v>21000</v>
      </c>
      <c r="AC162" s="199">
        <v>35000</v>
      </c>
      <c r="AD162" s="199">
        <v>74000</v>
      </c>
      <c r="AE162" s="199">
        <v>204000</v>
      </c>
      <c r="AF162" s="199">
        <v>79000</v>
      </c>
      <c r="AG162" s="226">
        <v>125000</v>
      </c>
      <c r="AI162" s="3"/>
    </row>
    <row r="163" spans="1:35" ht="21" customHeight="1">
      <c r="A163" s="35" t="s">
        <v>175</v>
      </c>
      <c r="B163" s="224">
        <v>551000</v>
      </c>
      <c r="C163" s="199">
        <v>333000</v>
      </c>
      <c r="D163" s="199">
        <v>40000</v>
      </c>
      <c r="E163" s="199">
        <v>55000</v>
      </c>
      <c r="F163" s="199">
        <v>107000</v>
      </c>
      <c r="G163" s="199">
        <v>349000</v>
      </c>
      <c r="H163" s="199">
        <v>131000</v>
      </c>
      <c r="I163" s="226">
        <v>218000</v>
      </c>
      <c r="M163" s="35" t="s">
        <v>175</v>
      </c>
      <c r="N163" s="224">
        <v>213000</v>
      </c>
      <c r="O163" s="199">
        <v>122000</v>
      </c>
      <c r="P163" s="199">
        <v>19000</v>
      </c>
      <c r="Q163" s="199">
        <v>21000</v>
      </c>
      <c r="R163" s="199">
        <v>30000</v>
      </c>
      <c r="S163" s="199">
        <v>143000</v>
      </c>
      <c r="T163" s="199">
        <v>52000</v>
      </c>
      <c r="U163" s="226">
        <v>91000</v>
      </c>
      <c r="V163" s="199"/>
      <c r="W163" s="199"/>
      <c r="Y163" s="35" t="s">
        <v>175</v>
      </c>
      <c r="Z163" s="224">
        <v>338000</v>
      </c>
      <c r="AA163" s="199">
        <v>211000</v>
      </c>
      <c r="AB163" s="199">
        <v>21000</v>
      </c>
      <c r="AC163" s="199">
        <v>34000</v>
      </c>
      <c r="AD163" s="199">
        <v>77000</v>
      </c>
      <c r="AE163" s="199">
        <v>206000</v>
      </c>
      <c r="AF163" s="199">
        <v>79000</v>
      </c>
      <c r="AG163" s="226">
        <v>127000</v>
      </c>
      <c r="AI163" s="3"/>
    </row>
    <row r="164" spans="1:35" ht="21" customHeight="1">
      <c r="A164" s="35" t="s">
        <v>176</v>
      </c>
      <c r="B164" s="224">
        <v>544000</v>
      </c>
      <c r="C164" s="199">
        <v>327000</v>
      </c>
      <c r="D164" s="199">
        <v>39000</v>
      </c>
      <c r="E164" s="199">
        <v>51000</v>
      </c>
      <c r="F164" s="199">
        <v>107000</v>
      </c>
      <c r="G164" s="199">
        <v>347000</v>
      </c>
      <c r="H164" s="199">
        <v>130000</v>
      </c>
      <c r="I164" s="226">
        <v>217000</v>
      </c>
      <c r="M164" s="35" t="s">
        <v>176</v>
      </c>
      <c r="N164" s="224">
        <v>212000</v>
      </c>
      <c r="O164" s="199">
        <v>122000</v>
      </c>
      <c r="P164" s="199">
        <v>19000</v>
      </c>
      <c r="Q164" s="199">
        <v>20000</v>
      </c>
      <c r="R164" s="199">
        <v>32000</v>
      </c>
      <c r="S164" s="199">
        <v>142000</v>
      </c>
      <c r="T164" s="199">
        <v>52000</v>
      </c>
      <c r="U164" s="226">
        <v>90000</v>
      </c>
      <c r="V164" s="199"/>
      <c r="W164" s="199"/>
      <c r="Y164" s="35" t="s">
        <v>176</v>
      </c>
      <c r="Z164" s="224">
        <v>332000</v>
      </c>
      <c r="AA164" s="199">
        <v>205000</v>
      </c>
      <c r="AB164" s="199">
        <v>20000</v>
      </c>
      <c r="AC164" s="199">
        <v>31000</v>
      </c>
      <c r="AD164" s="199">
        <v>75000</v>
      </c>
      <c r="AE164" s="199">
        <v>205000</v>
      </c>
      <c r="AF164" s="199">
        <v>78000</v>
      </c>
      <c r="AG164" s="226">
        <v>127000</v>
      </c>
      <c r="AI164" s="3"/>
    </row>
    <row r="165" spans="1:35" ht="21" customHeight="1">
      <c r="A165" s="35" t="s">
        <v>177</v>
      </c>
      <c r="B165" s="224">
        <v>547000</v>
      </c>
      <c r="C165" s="199">
        <v>329000</v>
      </c>
      <c r="D165" s="199">
        <v>39000</v>
      </c>
      <c r="E165" s="199">
        <v>50000</v>
      </c>
      <c r="F165" s="199">
        <v>110000</v>
      </c>
      <c r="G165" s="199">
        <v>348000</v>
      </c>
      <c r="H165" s="199">
        <v>130000</v>
      </c>
      <c r="I165" s="226">
        <v>219000</v>
      </c>
      <c r="M165" s="35" t="s">
        <v>177</v>
      </c>
      <c r="N165" s="224">
        <v>214000</v>
      </c>
      <c r="O165" s="199">
        <v>123000</v>
      </c>
      <c r="P165" s="199">
        <v>20000</v>
      </c>
      <c r="Q165" s="199">
        <v>19000</v>
      </c>
      <c r="R165" s="199">
        <v>32000</v>
      </c>
      <c r="S165" s="199">
        <v>143000</v>
      </c>
      <c r="T165" s="199">
        <v>52000</v>
      </c>
      <c r="U165" s="226">
        <v>91000</v>
      </c>
      <c r="V165" s="199"/>
      <c r="W165" s="199"/>
      <c r="Y165" s="35" t="s">
        <v>177</v>
      </c>
      <c r="Z165" s="224">
        <v>333000</v>
      </c>
      <c r="AA165" s="199">
        <v>206000</v>
      </c>
      <c r="AB165" s="199">
        <v>19000</v>
      </c>
      <c r="AC165" s="199">
        <v>31000</v>
      </c>
      <c r="AD165" s="199">
        <v>78000</v>
      </c>
      <c r="AE165" s="199">
        <v>205000</v>
      </c>
      <c r="AF165" s="199">
        <v>78000</v>
      </c>
      <c r="AG165" s="226">
        <v>127000</v>
      </c>
      <c r="AI165" s="3"/>
    </row>
    <row r="166" spans="1:35" ht="21" customHeight="1">
      <c r="A166" s="35" t="s">
        <v>178</v>
      </c>
      <c r="B166" s="224">
        <v>546000</v>
      </c>
      <c r="C166" s="199">
        <v>327000</v>
      </c>
      <c r="D166" s="199">
        <v>40000</v>
      </c>
      <c r="E166" s="199">
        <v>50000</v>
      </c>
      <c r="F166" s="199">
        <v>109000</v>
      </c>
      <c r="G166" s="199">
        <v>347000</v>
      </c>
      <c r="H166" s="199">
        <v>128000</v>
      </c>
      <c r="I166" s="226">
        <v>219000</v>
      </c>
      <c r="M166" s="35" t="s">
        <v>178</v>
      </c>
      <c r="N166" s="224">
        <v>212000</v>
      </c>
      <c r="O166" s="199">
        <v>120000</v>
      </c>
      <c r="P166" s="199">
        <v>19000</v>
      </c>
      <c r="Q166" s="199">
        <v>17000</v>
      </c>
      <c r="R166" s="199">
        <v>33000</v>
      </c>
      <c r="S166" s="199">
        <v>142000</v>
      </c>
      <c r="T166" s="199">
        <v>51000</v>
      </c>
      <c r="U166" s="226">
        <v>91000</v>
      </c>
      <c r="V166" s="199"/>
      <c r="W166" s="199"/>
      <c r="Y166" s="35" t="s">
        <v>178</v>
      </c>
      <c r="Z166" s="224">
        <v>334000</v>
      </c>
      <c r="AA166" s="199">
        <v>207000</v>
      </c>
      <c r="AB166" s="199">
        <v>20000</v>
      </c>
      <c r="AC166" s="199">
        <v>33000</v>
      </c>
      <c r="AD166" s="199">
        <v>76000</v>
      </c>
      <c r="AE166" s="199">
        <v>205000</v>
      </c>
      <c r="AF166" s="199">
        <v>77000</v>
      </c>
      <c r="AG166" s="226">
        <v>127000</v>
      </c>
      <c r="AI166" s="3"/>
    </row>
    <row r="167" spans="1:35" ht="21" customHeight="1">
      <c r="A167" s="35" t="s">
        <v>179</v>
      </c>
      <c r="B167" s="224">
        <v>549000</v>
      </c>
      <c r="C167" s="199">
        <v>330000</v>
      </c>
      <c r="D167" s="199">
        <v>39000</v>
      </c>
      <c r="E167" s="199">
        <v>52000</v>
      </c>
      <c r="F167" s="199">
        <v>111000</v>
      </c>
      <c r="G167" s="199">
        <v>346000</v>
      </c>
      <c r="H167" s="199">
        <v>128000</v>
      </c>
      <c r="I167" s="226">
        <v>218000</v>
      </c>
      <c r="M167" s="35" t="s">
        <v>179</v>
      </c>
      <c r="N167" s="224">
        <v>213000</v>
      </c>
      <c r="O167" s="199">
        <v>122000</v>
      </c>
      <c r="P167" s="199">
        <v>19000</v>
      </c>
      <c r="Q167" s="199">
        <v>20000</v>
      </c>
      <c r="R167" s="199">
        <v>32000</v>
      </c>
      <c r="S167" s="199">
        <v>142000</v>
      </c>
      <c r="T167" s="199">
        <v>51000</v>
      </c>
      <c r="U167" s="226">
        <v>91000</v>
      </c>
      <c r="V167" s="199"/>
      <c r="W167" s="199"/>
      <c r="Y167" s="35" t="s">
        <v>179</v>
      </c>
      <c r="Z167" s="224">
        <v>336000</v>
      </c>
      <c r="AA167" s="199">
        <v>209000</v>
      </c>
      <c r="AB167" s="199">
        <v>21000</v>
      </c>
      <c r="AC167" s="199">
        <v>33000</v>
      </c>
      <c r="AD167" s="199">
        <v>79000</v>
      </c>
      <c r="AE167" s="199">
        <v>203000</v>
      </c>
      <c r="AF167" s="199">
        <v>77000</v>
      </c>
      <c r="AG167" s="226">
        <v>127000</v>
      </c>
      <c r="AI167" s="3"/>
    </row>
    <row r="168" spans="1:35" ht="21" customHeight="1">
      <c r="A168" s="35" t="s">
        <v>233</v>
      </c>
      <c r="B168" s="224">
        <v>546000</v>
      </c>
      <c r="C168" s="199">
        <v>330000</v>
      </c>
      <c r="D168" s="199">
        <v>40000</v>
      </c>
      <c r="E168" s="199">
        <v>52000</v>
      </c>
      <c r="F168" s="199">
        <v>110000</v>
      </c>
      <c r="G168" s="199">
        <v>344000</v>
      </c>
      <c r="H168" s="199">
        <v>128000</v>
      </c>
      <c r="I168" s="226">
        <v>216000</v>
      </c>
      <c r="M168" s="35" t="s">
        <v>233</v>
      </c>
      <c r="N168" s="224">
        <v>210000</v>
      </c>
      <c r="O168" s="199">
        <v>120000</v>
      </c>
      <c r="P168" s="199">
        <v>18000</v>
      </c>
      <c r="Q168" s="199">
        <v>20000</v>
      </c>
      <c r="R168" s="199">
        <v>30000</v>
      </c>
      <c r="S168" s="199">
        <v>142000</v>
      </c>
      <c r="T168" s="199">
        <v>51000</v>
      </c>
      <c r="U168" s="226">
        <v>91000</v>
      </c>
      <c r="V168" s="199"/>
      <c r="W168" s="199"/>
      <c r="Y168" s="35" t="s">
        <v>233</v>
      </c>
      <c r="Z168" s="224">
        <v>335000</v>
      </c>
      <c r="AA168" s="199">
        <v>210000</v>
      </c>
      <c r="AB168" s="199">
        <v>22000</v>
      </c>
      <c r="AC168" s="199">
        <v>32000</v>
      </c>
      <c r="AD168" s="199">
        <v>80000</v>
      </c>
      <c r="AE168" s="199">
        <v>202000</v>
      </c>
      <c r="AF168" s="199">
        <v>77000</v>
      </c>
      <c r="AG168" s="226">
        <v>125000</v>
      </c>
      <c r="AI168" s="3"/>
    </row>
    <row r="169" spans="1:35" ht="21" customHeight="1">
      <c r="A169" s="35" t="s">
        <v>234</v>
      </c>
      <c r="B169" s="224">
        <v>542000</v>
      </c>
      <c r="C169" s="199">
        <v>326000</v>
      </c>
      <c r="D169" s="199">
        <v>41000</v>
      </c>
      <c r="E169" s="199">
        <v>53000</v>
      </c>
      <c r="F169" s="199">
        <v>109000</v>
      </c>
      <c r="G169" s="199">
        <v>339000</v>
      </c>
      <c r="H169" s="199">
        <v>124000</v>
      </c>
      <c r="I169" s="226">
        <v>215000</v>
      </c>
      <c r="M169" s="35" t="s">
        <v>234</v>
      </c>
      <c r="N169" s="224">
        <v>209000</v>
      </c>
      <c r="O169" s="199">
        <v>119000</v>
      </c>
      <c r="P169" s="199">
        <v>19000</v>
      </c>
      <c r="Q169" s="199">
        <v>21000</v>
      </c>
      <c r="R169" s="199">
        <v>30000</v>
      </c>
      <c r="S169" s="199">
        <v>139000</v>
      </c>
      <c r="T169" s="199">
        <v>49000</v>
      </c>
      <c r="U169" s="226">
        <v>90000</v>
      </c>
      <c r="V169" s="199"/>
      <c r="W169" s="199"/>
      <c r="Y169" s="35" t="s">
        <v>234</v>
      </c>
      <c r="Z169" s="224">
        <v>333000</v>
      </c>
      <c r="AA169" s="199">
        <v>208000</v>
      </c>
      <c r="AB169" s="199">
        <v>22000</v>
      </c>
      <c r="AC169" s="199">
        <v>32000</v>
      </c>
      <c r="AD169" s="199">
        <v>79000</v>
      </c>
      <c r="AE169" s="199">
        <v>201000</v>
      </c>
      <c r="AF169" s="199">
        <v>75000</v>
      </c>
      <c r="AG169" s="226">
        <v>125000</v>
      </c>
      <c r="AI169" s="3"/>
    </row>
    <row r="170" spans="1:35" ht="21" customHeight="1">
      <c r="A170" s="35" t="s">
        <v>180</v>
      </c>
      <c r="B170" s="224">
        <v>541000</v>
      </c>
      <c r="C170" s="199">
        <v>324000</v>
      </c>
      <c r="D170" s="199">
        <v>41000</v>
      </c>
      <c r="E170" s="199">
        <v>50000</v>
      </c>
      <c r="F170" s="199">
        <v>109000</v>
      </c>
      <c r="G170" s="199">
        <v>342000</v>
      </c>
      <c r="H170" s="199">
        <v>125000</v>
      </c>
      <c r="I170" s="226">
        <v>217000</v>
      </c>
      <c r="M170" s="35" t="s">
        <v>180</v>
      </c>
      <c r="N170" s="224">
        <v>209000</v>
      </c>
      <c r="O170" s="199">
        <v>118000</v>
      </c>
      <c r="P170" s="199">
        <v>19000</v>
      </c>
      <c r="Q170" s="199">
        <v>20000</v>
      </c>
      <c r="R170" s="199">
        <v>28000</v>
      </c>
      <c r="S170" s="199">
        <v>141000</v>
      </c>
      <c r="T170" s="199">
        <v>50000</v>
      </c>
      <c r="U170" s="226">
        <v>91000</v>
      </c>
      <c r="V170" s="199"/>
      <c r="W170" s="199"/>
      <c r="Y170" s="35" t="s">
        <v>180</v>
      </c>
      <c r="Z170" s="224">
        <v>332000</v>
      </c>
      <c r="AA170" s="199">
        <v>206000</v>
      </c>
      <c r="AB170" s="199">
        <v>21000</v>
      </c>
      <c r="AC170" s="199">
        <v>30000</v>
      </c>
      <c r="AD170" s="199">
        <v>80000</v>
      </c>
      <c r="AE170" s="199">
        <v>201000</v>
      </c>
      <c r="AF170" s="199">
        <v>75000</v>
      </c>
      <c r="AG170" s="226">
        <v>126000</v>
      </c>
      <c r="AI170" s="3"/>
    </row>
    <row r="171" spans="1:35" ht="21" customHeight="1">
      <c r="A171" s="35" t="s">
        <v>181</v>
      </c>
      <c r="B171" s="224">
        <v>541000</v>
      </c>
      <c r="C171" s="199">
        <v>321000</v>
      </c>
      <c r="D171" s="199">
        <v>40000</v>
      </c>
      <c r="E171" s="199">
        <v>52000</v>
      </c>
      <c r="F171" s="199">
        <v>103000</v>
      </c>
      <c r="G171" s="199">
        <v>345000</v>
      </c>
      <c r="H171" s="199">
        <v>125000</v>
      </c>
      <c r="I171" s="226">
        <v>220000</v>
      </c>
      <c r="M171" s="35" t="s">
        <v>181</v>
      </c>
      <c r="N171" s="224">
        <v>210000</v>
      </c>
      <c r="O171" s="199">
        <v>117000</v>
      </c>
      <c r="P171" s="199">
        <v>19000</v>
      </c>
      <c r="Q171" s="199">
        <v>21000</v>
      </c>
      <c r="R171" s="199">
        <v>28000</v>
      </c>
      <c r="S171" s="199">
        <v>142000</v>
      </c>
      <c r="T171" s="199">
        <v>49000</v>
      </c>
      <c r="U171" s="226">
        <v>93000</v>
      </c>
      <c r="V171" s="199"/>
      <c r="W171" s="199"/>
      <c r="Y171" s="35" t="s">
        <v>181</v>
      </c>
      <c r="Z171" s="224">
        <v>331000</v>
      </c>
      <c r="AA171" s="199">
        <v>203000</v>
      </c>
      <c r="AB171" s="199">
        <v>21000</v>
      </c>
      <c r="AC171" s="199">
        <v>31000</v>
      </c>
      <c r="AD171" s="199">
        <v>75000</v>
      </c>
      <c r="AE171" s="199">
        <v>203000</v>
      </c>
      <c r="AF171" s="199">
        <v>76000</v>
      </c>
      <c r="AG171" s="226">
        <v>127000</v>
      </c>
      <c r="AI171" s="3"/>
    </row>
    <row r="172" spans="1:35" ht="21" customHeight="1">
      <c r="A172" s="35" t="s">
        <v>182</v>
      </c>
      <c r="B172" s="224">
        <v>540000</v>
      </c>
      <c r="C172" s="199">
        <v>321000</v>
      </c>
      <c r="D172" s="199">
        <v>40000</v>
      </c>
      <c r="E172" s="199">
        <v>53000</v>
      </c>
      <c r="F172" s="199">
        <v>101000</v>
      </c>
      <c r="G172" s="199">
        <v>345000</v>
      </c>
      <c r="H172" s="199">
        <v>127000</v>
      </c>
      <c r="I172" s="226">
        <v>219000</v>
      </c>
      <c r="M172" s="35" t="s">
        <v>182</v>
      </c>
      <c r="N172" s="224">
        <v>209000</v>
      </c>
      <c r="O172" s="199">
        <v>117000</v>
      </c>
      <c r="P172" s="199">
        <v>19000</v>
      </c>
      <c r="Q172" s="199">
        <v>22000</v>
      </c>
      <c r="R172" s="199">
        <v>26000</v>
      </c>
      <c r="S172" s="199">
        <v>142000</v>
      </c>
      <c r="T172" s="199">
        <v>49000</v>
      </c>
      <c r="U172" s="226">
        <v>92000</v>
      </c>
      <c r="V172" s="199"/>
      <c r="W172" s="199"/>
      <c r="Y172" s="35" t="s">
        <v>182</v>
      </c>
      <c r="Z172" s="224">
        <v>330000</v>
      </c>
      <c r="AA172" s="199">
        <v>204000</v>
      </c>
      <c r="AB172" s="199">
        <v>21000</v>
      </c>
      <c r="AC172" s="199">
        <v>31000</v>
      </c>
      <c r="AD172" s="199">
        <v>75000</v>
      </c>
      <c r="AE172" s="199">
        <v>204000</v>
      </c>
      <c r="AF172" s="199">
        <v>77000</v>
      </c>
      <c r="AG172" s="226">
        <v>127000</v>
      </c>
      <c r="AI172" s="3"/>
    </row>
    <row r="173" spans="1:35" ht="21" customHeight="1">
      <c r="A173" s="35" t="s">
        <v>183</v>
      </c>
      <c r="B173" s="224">
        <v>548000</v>
      </c>
      <c r="C173" s="199">
        <v>328000</v>
      </c>
      <c r="D173" s="199">
        <v>40000</v>
      </c>
      <c r="E173" s="199">
        <v>57000</v>
      </c>
      <c r="F173" s="199">
        <v>101000</v>
      </c>
      <c r="G173" s="199">
        <v>349000</v>
      </c>
      <c r="H173" s="199">
        <v>129000</v>
      </c>
      <c r="I173" s="226">
        <v>220000</v>
      </c>
      <c r="M173" s="35" t="s">
        <v>183</v>
      </c>
      <c r="N173" s="224">
        <v>211000</v>
      </c>
      <c r="O173" s="199">
        <v>118000</v>
      </c>
      <c r="P173" s="199">
        <v>20000</v>
      </c>
      <c r="Q173" s="199">
        <v>24000</v>
      </c>
      <c r="R173" s="199">
        <v>24000</v>
      </c>
      <c r="S173" s="199">
        <v>144000</v>
      </c>
      <c r="T173" s="199">
        <v>50000</v>
      </c>
      <c r="U173" s="226">
        <v>93000</v>
      </c>
      <c r="V173" s="199"/>
      <c r="W173" s="199"/>
      <c r="Y173" s="35" t="s">
        <v>183</v>
      </c>
      <c r="Z173" s="224">
        <v>337000</v>
      </c>
      <c r="AA173" s="199">
        <v>210000</v>
      </c>
      <c r="AB173" s="199">
        <v>21000</v>
      </c>
      <c r="AC173" s="199">
        <v>33000</v>
      </c>
      <c r="AD173" s="199">
        <v>77000</v>
      </c>
      <c r="AE173" s="199">
        <v>205000</v>
      </c>
      <c r="AF173" s="199">
        <v>78000</v>
      </c>
      <c r="AG173" s="226">
        <v>127000</v>
      </c>
      <c r="AI173" s="3"/>
    </row>
    <row r="174" spans="1:35" ht="21" customHeight="1">
      <c r="A174" s="35" t="s">
        <v>184</v>
      </c>
      <c r="B174" s="224">
        <v>548000</v>
      </c>
      <c r="C174" s="199">
        <v>329000</v>
      </c>
      <c r="D174" s="199">
        <v>40000</v>
      </c>
      <c r="E174" s="199">
        <v>54000</v>
      </c>
      <c r="F174" s="199">
        <v>102000</v>
      </c>
      <c r="G174" s="199">
        <v>352000</v>
      </c>
      <c r="H174" s="199">
        <v>132000</v>
      </c>
      <c r="I174" s="226">
        <v>220000</v>
      </c>
      <c r="M174" s="35" t="s">
        <v>184</v>
      </c>
      <c r="N174" s="224">
        <v>211000</v>
      </c>
      <c r="O174" s="199">
        <v>118000</v>
      </c>
      <c r="P174" s="199">
        <v>20000</v>
      </c>
      <c r="Q174" s="199">
        <v>23000</v>
      </c>
      <c r="R174" s="199">
        <v>25000</v>
      </c>
      <c r="S174" s="199">
        <v>143000</v>
      </c>
      <c r="T174" s="199">
        <v>51000</v>
      </c>
      <c r="U174" s="226">
        <v>93000</v>
      </c>
      <c r="V174" s="199"/>
      <c r="W174" s="199"/>
      <c r="Y174" s="35" t="s">
        <v>184</v>
      </c>
      <c r="Z174" s="224">
        <v>337000</v>
      </c>
      <c r="AA174" s="199">
        <v>210000</v>
      </c>
      <c r="AB174" s="199">
        <v>20000</v>
      </c>
      <c r="AC174" s="199">
        <v>32000</v>
      </c>
      <c r="AD174" s="199">
        <v>77000</v>
      </c>
      <c r="AE174" s="199">
        <v>208000</v>
      </c>
      <c r="AF174" s="199">
        <v>81000</v>
      </c>
      <c r="AG174" s="226">
        <v>127000</v>
      </c>
      <c r="AI174" s="3"/>
    </row>
    <row r="175" spans="1:35" ht="21" customHeight="1">
      <c r="A175" s="35" t="s">
        <v>185</v>
      </c>
      <c r="B175" s="224">
        <v>548000</v>
      </c>
      <c r="C175" s="199">
        <v>326000</v>
      </c>
      <c r="D175" s="199">
        <v>39000</v>
      </c>
      <c r="E175" s="199">
        <v>53000</v>
      </c>
      <c r="F175" s="199">
        <v>103000</v>
      </c>
      <c r="G175" s="199">
        <v>353000</v>
      </c>
      <c r="H175" s="199">
        <v>131000</v>
      </c>
      <c r="I175" s="226">
        <v>222000</v>
      </c>
      <c r="M175" s="35" t="s">
        <v>185</v>
      </c>
      <c r="N175" s="224">
        <v>213000</v>
      </c>
      <c r="O175" s="199">
        <v>119000</v>
      </c>
      <c r="P175" s="199">
        <v>19000</v>
      </c>
      <c r="Q175" s="199">
        <v>22000</v>
      </c>
      <c r="R175" s="199">
        <v>27000</v>
      </c>
      <c r="S175" s="199">
        <v>144000</v>
      </c>
      <c r="T175" s="199">
        <v>51000</v>
      </c>
      <c r="U175" s="226">
        <v>93000</v>
      </c>
      <c r="V175" s="199"/>
      <c r="W175" s="199"/>
      <c r="Y175" s="35" t="s">
        <v>185</v>
      </c>
      <c r="Z175" s="224">
        <v>335000</v>
      </c>
      <c r="AA175" s="199">
        <v>206000</v>
      </c>
      <c r="AB175" s="199">
        <v>20000</v>
      </c>
      <c r="AC175" s="199">
        <v>30000</v>
      </c>
      <c r="AD175" s="199">
        <v>76000</v>
      </c>
      <c r="AE175" s="199">
        <v>209000</v>
      </c>
      <c r="AF175" s="199">
        <v>80000</v>
      </c>
      <c r="AG175" s="226">
        <v>129000</v>
      </c>
      <c r="AI175" s="3"/>
    </row>
    <row r="176" spans="1:35" ht="21" customHeight="1">
      <c r="A176" s="35" t="s">
        <v>186</v>
      </c>
      <c r="B176" s="224">
        <v>551000</v>
      </c>
      <c r="C176" s="199">
        <v>328000</v>
      </c>
      <c r="D176" s="199">
        <v>39000</v>
      </c>
      <c r="E176" s="199">
        <v>53000</v>
      </c>
      <c r="F176" s="199">
        <v>104000</v>
      </c>
      <c r="G176" s="199">
        <v>356000</v>
      </c>
      <c r="H176" s="199">
        <v>133000</v>
      </c>
      <c r="I176" s="226">
        <v>223000</v>
      </c>
      <c r="M176" s="35" t="s">
        <v>186</v>
      </c>
      <c r="N176" s="224">
        <v>217000</v>
      </c>
      <c r="O176" s="199">
        <v>123000</v>
      </c>
      <c r="P176" s="199">
        <v>19000</v>
      </c>
      <c r="Q176" s="199">
        <v>22000</v>
      </c>
      <c r="R176" s="199">
        <v>31000</v>
      </c>
      <c r="S176" s="199">
        <v>145000</v>
      </c>
      <c r="T176" s="199">
        <v>51000</v>
      </c>
      <c r="U176" s="226">
        <v>94000</v>
      </c>
      <c r="V176" s="199"/>
      <c r="W176" s="199"/>
      <c r="Y176" s="35" t="s">
        <v>186</v>
      </c>
      <c r="Z176" s="224">
        <v>334000</v>
      </c>
      <c r="AA176" s="199">
        <v>205000</v>
      </c>
      <c r="AB176" s="199">
        <v>20000</v>
      </c>
      <c r="AC176" s="199">
        <v>31000</v>
      </c>
      <c r="AD176" s="199">
        <v>73000</v>
      </c>
      <c r="AE176" s="199">
        <v>210000</v>
      </c>
      <c r="AF176" s="199">
        <v>82000</v>
      </c>
      <c r="AG176" s="226">
        <v>129000</v>
      </c>
      <c r="AI176" s="3"/>
    </row>
    <row r="177" spans="1:35" ht="21" customHeight="1">
      <c r="A177" s="35" t="s">
        <v>187</v>
      </c>
      <c r="B177" s="224">
        <v>554000</v>
      </c>
      <c r="C177" s="199">
        <v>332000</v>
      </c>
      <c r="D177" s="199">
        <v>38000</v>
      </c>
      <c r="E177" s="199">
        <v>53000</v>
      </c>
      <c r="F177" s="199">
        <v>110000</v>
      </c>
      <c r="G177" s="199">
        <v>353000</v>
      </c>
      <c r="H177" s="199">
        <v>131000</v>
      </c>
      <c r="I177" s="226">
        <v>222000</v>
      </c>
      <c r="M177" s="35" t="s">
        <v>187</v>
      </c>
      <c r="N177" s="224">
        <v>216000</v>
      </c>
      <c r="O177" s="199">
        <v>122000</v>
      </c>
      <c r="P177" s="199">
        <v>18000</v>
      </c>
      <c r="Q177" s="199">
        <v>22000</v>
      </c>
      <c r="R177" s="199">
        <v>32000</v>
      </c>
      <c r="S177" s="199">
        <v>144000</v>
      </c>
      <c r="T177" s="199">
        <v>50000</v>
      </c>
      <c r="U177" s="226">
        <v>94000</v>
      </c>
      <c r="V177" s="199"/>
      <c r="W177" s="199"/>
      <c r="Y177" s="35" t="s">
        <v>187</v>
      </c>
      <c r="Z177" s="224">
        <v>338000</v>
      </c>
      <c r="AA177" s="199">
        <v>210000</v>
      </c>
      <c r="AB177" s="199">
        <v>20000</v>
      </c>
      <c r="AC177" s="199">
        <v>32000</v>
      </c>
      <c r="AD177" s="199">
        <v>78000</v>
      </c>
      <c r="AE177" s="199">
        <v>209000</v>
      </c>
      <c r="AF177" s="199">
        <v>81000</v>
      </c>
      <c r="AG177" s="226">
        <v>128000</v>
      </c>
      <c r="AI177" s="3"/>
    </row>
    <row r="178" spans="1:35" ht="21" customHeight="1">
      <c r="A178" s="35" t="s">
        <v>235</v>
      </c>
      <c r="B178" s="199">
        <v>561000</v>
      </c>
      <c r="C178" s="199">
        <v>337000</v>
      </c>
      <c r="D178" s="199">
        <v>38000</v>
      </c>
      <c r="E178" s="199">
        <v>53000</v>
      </c>
      <c r="F178" s="199">
        <v>114000</v>
      </c>
      <c r="G178" s="199">
        <v>356000</v>
      </c>
      <c r="H178" s="199">
        <v>133000</v>
      </c>
      <c r="I178" s="226">
        <v>223000</v>
      </c>
      <c r="M178" s="35" t="s">
        <v>235</v>
      </c>
      <c r="N178" s="224">
        <v>217000</v>
      </c>
      <c r="O178" s="199">
        <v>123000</v>
      </c>
      <c r="P178" s="199">
        <v>18000</v>
      </c>
      <c r="Q178" s="199">
        <v>21000</v>
      </c>
      <c r="R178" s="199">
        <v>33000</v>
      </c>
      <c r="S178" s="199">
        <v>146000</v>
      </c>
      <c r="T178" s="199">
        <v>51000</v>
      </c>
      <c r="U178" s="226">
        <v>94000</v>
      </c>
      <c r="V178" s="199"/>
      <c r="W178" s="199"/>
      <c r="Y178" s="35" t="s">
        <v>235</v>
      </c>
      <c r="Z178" s="224">
        <v>343000</v>
      </c>
      <c r="AA178" s="199">
        <v>214000</v>
      </c>
      <c r="AB178" s="199">
        <v>20000</v>
      </c>
      <c r="AC178" s="199">
        <v>32000</v>
      </c>
      <c r="AD178" s="199">
        <v>81000</v>
      </c>
      <c r="AE178" s="199">
        <v>211000</v>
      </c>
      <c r="AF178" s="199">
        <v>82000</v>
      </c>
      <c r="AG178" s="226">
        <v>129000</v>
      </c>
      <c r="AI178" s="3"/>
    </row>
    <row r="179" spans="1:35" ht="21" customHeight="1">
      <c r="A179" s="35" t="s">
        <v>236</v>
      </c>
      <c r="B179" s="199">
        <v>564000</v>
      </c>
      <c r="C179" s="199">
        <v>341000</v>
      </c>
      <c r="D179" s="199">
        <v>38000</v>
      </c>
      <c r="E179" s="199">
        <v>56000</v>
      </c>
      <c r="F179" s="199">
        <v>114000</v>
      </c>
      <c r="G179" s="199">
        <v>356000</v>
      </c>
      <c r="H179" s="199">
        <v>133000</v>
      </c>
      <c r="I179" s="226">
        <v>224000</v>
      </c>
      <c r="M179" s="35" t="s">
        <v>236</v>
      </c>
      <c r="N179" s="224">
        <v>221000</v>
      </c>
      <c r="O179" s="199">
        <v>127000</v>
      </c>
      <c r="P179" s="199">
        <v>18000</v>
      </c>
      <c r="Q179" s="199">
        <v>22000</v>
      </c>
      <c r="R179" s="199">
        <v>34000</v>
      </c>
      <c r="S179" s="199">
        <v>147000</v>
      </c>
      <c r="T179" s="199">
        <v>53000</v>
      </c>
      <c r="U179" s="226">
        <v>94000</v>
      </c>
      <c r="V179" s="199"/>
      <c r="W179" s="199"/>
      <c r="Y179" s="35" t="s">
        <v>236</v>
      </c>
      <c r="Z179" s="224">
        <v>343000</v>
      </c>
      <c r="AA179" s="199">
        <v>214000</v>
      </c>
      <c r="AB179" s="199">
        <v>21000</v>
      </c>
      <c r="AC179" s="199">
        <v>33000</v>
      </c>
      <c r="AD179" s="199">
        <v>80000</v>
      </c>
      <c r="AE179" s="199">
        <v>209000</v>
      </c>
      <c r="AF179" s="199">
        <v>80000</v>
      </c>
      <c r="AG179" s="226">
        <v>129000</v>
      </c>
      <c r="AI179" s="3"/>
    </row>
    <row r="180" spans="1:35" ht="21" customHeight="1">
      <c r="A180" s="35" t="s">
        <v>237</v>
      </c>
      <c r="B180" s="199">
        <v>569000</v>
      </c>
      <c r="C180" s="199">
        <v>346000</v>
      </c>
      <c r="D180" s="199">
        <v>40000</v>
      </c>
      <c r="E180" s="199">
        <v>58000</v>
      </c>
      <c r="F180" s="199">
        <v>115000</v>
      </c>
      <c r="G180" s="199">
        <v>356000</v>
      </c>
      <c r="H180" s="199">
        <v>133000</v>
      </c>
      <c r="I180" s="226">
        <v>223000</v>
      </c>
      <c r="M180" s="35" t="s">
        <v>237</v>
      </c>
      <c r="N180" s="224">
        <v>224000</v>
      </c>
      <c r="O180" s="199">
        <v>129000</v>
      </c>
      <c r="P180" s="199">
        <v>20000</v>
      </c>
      <c r="Q180" s="199">
        <v>24000</v>
      </c>
      <c r="R180" s="199">
        <v>34000</v>
      </c>
      <c r="S180" s="199">
        <v>146000</v>
      </c>
      <c r="T180" s="199">
        <v>52000</v>
      </c>
      <c r="U180" s="226">
        <v>94000</v>
      </c>
      <c r="V180" s="199"/>
      <c r="W180" s="199"/>
      <c r="Y180" s="35" t="s">
        <v>237</v>
      </c>
      <c r="Z180" s="224">
        <v>345000</v>
      </c>
      <c r="AA180" s="199">
        <v>216000</v>
      </c>
      <c r="AB180" s="199">
        <v>20000</v>
      </c>
      <c r="AC180" s="199">
        <v>34000</v>
      </c>
      <c r="AD180" s="199">
        <v>81000</v>
      </c>
      <c r="AE180" s="199">
        <v>209000</v>
      </c>
      <c r="AF180" s="199">
        <v>81000</v>
      </c>
      <c r="AG180" s="226">
        <v>129000</v>
      </c>
      <c r="AI180" s="3"/>
    </row>
    <row r="181" spans="1:35" ht="21" customHeight="1">
      <c r="A181" s="35" t="s">
        <v>238</v>
      </c>
      <c r="B181" s="199">
        <v>575000</v>
      </c>
      <c r="C181" s="199">
        <v>352000</v>
      </c>
      <c r="D181" s="199">
        <v>40000</v>
      </c>
      <c r="E181" s="199">
        <v>62000</v>
      </c>
      <c r="F181" s="199">
        <v>116000</v>
      </c>
      <c r="G181" s="199">
        <v>357000</v>
      </c>
      <c r="H181" s="199">
        <v>134000</v>
      </c>
      <c r="I181" s="226">
        <v>223000</v>
      </c>
      <c r="M181" s="35" t="s">
        <v>238</v>
      </c>
      <c r="N181" s="224">
        <v>230000</v>
      </c>
      <c r="O181" s="199">
        <v>136000</v>
      </c>
      <c r="P181" s="199">
        <v>21000</v>
      </c>
      <c r="Q181" s="199">
        <v>26000</v>
      </c>
      <c r="R181" s="199">
        <v>35000</v>
      </c>
      <c r="S181" s="199">
        <v>147000</v>
      </c>
      <c r="T181" s="199">
        <v>53000</v>
      </c>
      <c r="U181" s="226">
        <v>94000</v>
      </c>
      <c r="V181" s="199"/>
      <c r="W181" s="199"/>
      <c r="Y181" s="35" t="s">
        <v>238</v>
      </c>
      <c r="Z181" s="224">
        <v>346000</v>
      </c>
      <c r="AA181" s="199">
        <v>217000</v>
      </c>
      <c r="AB181" s="199">
        <v>19000</v>
      </c>
      <c r="AC181" s="199">
        <v>36000</v>
      </c>
      <c r="AD181" s="199">
        <v>81000</v>
      </c>
      <c r="AE181" s="199">
        <v>210000</v>
      </c>
      <c r="AF181" s="199">
        <v>81000</v>
      </c>
      <c r="AG181" s="226">
        <v>129000</v>
      </c>
      <c r="AI181" s="3"/>
    </row>
    <row r="182" spans="1:35" ht="21" customHeight="1">
      <c r="A182" s="35" t="s">
        <v>239</v>
      </c>
      <c r="B182" s="199">
        <v>575000</v>
      </c>
      <c r="C182" s="199">
        <v>352000</v>
      </c>
      <c r="D182" s="199">
        <v>39000</v>
      </c>
      <c r="E182" s="199">
        <v>63000</v>
      </c>
      <c r="F182" s="199">
        <v>119000</v>
      </c>
      <c r="G182" s="199">
        <v>354000</v>
      </c>
      <c r="H182" s="199">
        <v>132000</v>
      </c>
      <c r="I182" s="226">
        <v>223000</v>
      </c>
      <c r="M182" s="35" t="s">
        <v>239</v>
      </c>
      <c r="N182" s="224">
        <v>229000</v>
      </c>
      <c r="O182" s="199">
        <v>136000</v>
      </c>
      <c r="P182" s="199">
        <v>21000</v>
      </c>
      <c r="Q182" s="199">
        <v>26000</v>
      </c>
      <c r="R182" s="199">
        <v>36000</v>
      </c>
      <c r="S182" s="199">
        <v>146000</v>
      </c>
      <c r="T182" s="199">
        <v>52000</v>
      </c>
      <c r="U182" s="226">
        <v>94000</v>
      </c>
      <c r="V182" s="199"/>
      <c r="W182" s="199"/>
      <c r="Y182" s="35" t="s">
        <v>239</v>
      </c>
      <c r="Z182" s="224">
        <v>346000</v>
      </c>
      <c r="AA182" s="199">
        <v>217000</v>
      </c>
      <c r="AB182" s="199">
        <v>18000</v>
      </c>
      <c r="AC182" s="199">
        <v>36000</v>
      </c>
      <c r="AD182" s="199">
        <v>82000</v>
      </c>
      <c r="AE182" s="199">
        <v>209000</v>
      </c>
      <c r="AF182" s="199">
        <v>80000</v>
      </c>
      <c r="AG182" s="226">
        <v>129000</v>
      </c>
      <c r="AI182" s="3"/>
    </row>
    <row r="183" spans="1:35" ht="21" customHeight="1">
      <c r="A183" s="35" t="s">
        <v>240</v>
      </c>
      <c r="B183" s="199">
        <v>581000</v>
      </c>
      <c r="C183" s="199">
        <v>356000</v>
      </c>
      <c r="D183" s="199">
        <v>40000</v>
      </c>
      <c r="E183" s="199">
        <v>63000</v>
      </c>
      <c r="F183" s="199">
        <v>120000</v>
      </c>
      <c r="G183" s="199">
        <v>357000</v>
      </c>
      <c r="H183" s="199">
        <v>133000</v>
      </c>
      <c r="I183" s="226">
        <v>224000</v>
      </c>
      <c r="M183" s="35" t="s">
        <v>240</v>
      </c>
      <c r="N183" s="224">
        <v>233000</v>
      </c>
      <c r="O183" s="199">
        <v>139000</v>
      </c>
      <c r="P183" s="199">
        <v>21000</v>
      </c>
      <c r="Q183" s="199">
        <v>26000</v>
      </c>
      <c r="R183" s="199">
        <v>39000</v>
      </c>
      <c r="S183" s="199">
        <v>147000</v>
      </c>
      <c r="T183" s="199">
        <v>53000</v>
      </c>
      <c r="U183" s="226">
        <v>94000</v>
      </c>
      <c r="V183" s="199"/>
      <c r="W183" s="199"/>
      <c r="Y183" s="35" t="s">
        <v>240</v>
      </c>
      <c r="Z183" s="224">
        <v>348000</v>
      </c>
      <c r="AA183" s="199">
        <v>217000</v>
      </c>
      <c r="AB183" s="199">
        <v>19000</v>
      </c>
      <c r="AC183" s="199">
        <v>37000</v>
      </c>
      <c r="AD183" s="199">
        <v>82000</v>
      </c>
      <c r="AE183" s="199">
        <v>211000</v>
      </c>
      <c r="AF183" s="199">
        <v>80000</v>
      </c>
      <c r="AG183" s="226">
        <v>131000</v>
      </c>
      <c r="AI183" s="3"/>
    </row>
    <row r="184" spans="1:35" ht="21" customHeight="1">
      <c r="A184" s="35" t="s">
        <v>241</v>
      </c>
      <c r="B184" s="199">
        <v>591000</v>
      </c>
      <c r="C184" s="199">
        <v>367000</v>
      </c>
      <c r="D184" s="199">
        <v>42000</v>
      </c>
      <c r="E184" s="199">
        <v>68000</v>
      </c>
      <c r="F184" s="199">
        <v>123000</v>
      </c>
      <c r="G184" s="199">
        <v>358000</v>
      </c>
      <c r="H184" s="199">
        <v>134000</v>
      </c>
      <c r="I184" s="226">
        <v>224000</v>
      </c>
      <c r="M184" s="35" t="s">
        <v>241</v>
      </c>
      <c r="N184" s="224">
        <v>237000</v>
      </c>
      <c r="O184" s="199">
        <v>143000</v>
      </c>
      <c r="P184" s="199">
        <v>22000</v>
      </c>
      <c r="Q184" s="199">
        <v>27000</v>
      </c>
      <c r="R184" s="199">
        <v>42000</v>
      </c>
      <c r="S184" s="199">
        <v>146000</v>
      </c>
      <c r="T184" s="199">
        <v>53000</v>
      </c>
      <c r="U184" s="226">
        <v>94000</v>
      </c>
      <c r="V184" s="199"/>
      <c r="W184" s="199"/>
      <c r="Y184" s="35" t="s">
        <v>241</v>
      </c>
      <c r="Z184" s="224">
        <v>354000</v>
      </c>
      <c r="AA184" s="199">
        <v>224000</v>
      </c>
      <c r="AB184" s="199">
        <v>20000</v>
      </c>
      <c r="AC184" s="199">
        <v>41000</v>
      </c>
      <c r="AD184" s="199">
        <v>82000</v>
      </c>
      <c r="AE184" s="199">
        <v>211000</v>
      </c>
      <c r="AF184" s="199">
        <v>81000</v>
      </c>
      <c r="AG184" s="226">
        <v>130000</v>
      </c>
      <c r="AI184" s="3"/>
    </row>
    <row r="185" spans="1:35" ht="21" customHeight="1">
      <c r="A185" s="35" t="s">
        <v>242</v>
      </c>
      <c r="B185" s="199">
        <v>588000</v>
      </c>
      <c r="C185" s="199">
        <v>364000</v>
      </c>
      <c r="D185" s="199">
        <v>42000</v>
      </c>
      <c r="E185" s="199">
        <v>69000</v>
      </c>
      <c r="F185" s="199">
        <v>121000</v>
      </c>
      <c r="G185" s="199">
        <v>357000</v>
      </c>
      <c r="H185" s="199">
        <v>133000</v>
      </c>
      <c r="I185" s="226">
        <v>224000</v>
      </c>
      <c r="M185" s="35" t="s">
        <v>242</v>
      </c>
      <c r="N185" s="224">
        <v>235000</v>
      </c>
      <c r="O185" s="199">
        <v>141000</v>
      </c>
      <c r="P185" s="199">
        <v>22000</v>
      </c>
      <c r="Q185" s="199">
        <v>28000</v>
      </c>
      <c r="R185" s="199">
        <v>39000</v>
      </c>
      <c r="S185" s="199">
        <v>146000</v>
      </c>
      <c r="T185" s="199">
        <v>52000</v>
      </c>
      <c r="U185" s="226">
        <v>94000</v>
      </c>
      <c r="V185" s="199"/>
      <c r="W185" s="199"/>
      <c r="Y185" s="35" t="s">
        <v>242</v>
      </c>
      <c r="Z185" s="224">
        <v>353000</v>
      </c>
      <c r="AA185" s="199">
        <v>223000</v>
      </c>
      <c r="AB185" s="199">
        <v>20000</v>
      </c>
      <c r="AC185" s="199">
        <v>41000</v>
      </c>
      <c r="AD185" s="199">
        <v>81000</v>
      </c>
      <c r="AE185" s="199">
        <v>211000</v>
      </c>
      <c r="AF185" s="199">
        <v>80000</v>
      </c>
      <c r="AG185" s="226">
        <v>130000</v>
      </c>
      <c r="AI185" s="3"/>
    </row>
    <row r="186" spans="1:35" ht="21" customHeight="1">
      <c r="A186" s="35" t="s">
        <v>243</v>
      </c>
      <c r="B186" s="199">
        <v>585000</v>
      </c>
      <c r="C186" s="199">
        <v>361000</v>
      </c>
      <c r="D186" s="199">
        <v>42000</v>
      </c>
      <c r="E186" s="199">
        <v>66000</v>
      </c>
      <c r="F186" s="199">
        <v>121000</v>
      </c>
      <c r="G186" s="199">
        <v>357000</v>
      </c>
      <c r="H186" s="199">
        <v>133000</v>
      </c>
      <c r="I186" s="226">
        <v>224000</v>
      </c>
      <c r="M186" s="35" t="s">
        <v>243</v>
      </c>
      <c r="N186" s="224">
        <v>232000</v>
      </c>
      <c r="O186" s="199">
        <v>139000</v>
      </c>
      <c r="P186" s="199">
        <v>22000</v>
      </c>
      <c r="Q186" s="199">
        <v>26000</v>
      </c>
      <c r="R186" s="199">
        <v>38000</v>
      </c>
      <c r="S186" s="199">
        <v>146000</v>
      </c>
      <c r="T186" s="199">
        <v>54000</v>
      </c>
      <c r="U186" s="226">
        <v>93000</v>
      </c>
      <c r="V186" s="199"/>
      <c r="W186" s="199"/>
      <c r="Y186" s="35" t="s">
        <v>243</v>
      </c>
      <c r="Z186" s="224">
        <v>353000</v>
      </c>
      <c r="AA186" s="199">
        <v>222000</v>
      </c>
      <c r="AB186" s="199">
        <v>20000</v>
      </c>
      <c r="AC186" s="199">
        <v>40000</v>
      </c>
      <c r="AD186" s="199">
        <v>83000</v>
      </c>
      <c r="AE186" s="199">
        <v>210000</v>
      </c>
      <c r="AF186" s="199">
        <v>79000</v>
      </c>
      <c r="AG186" s="226">
        <v>131000</v>
      </c>
      <c r="AI186" s="3"/>
    </row>
    <row r="187" spans="1:35" ht="21" customHeight="1">
      <c r="A187" s="35" t="s">
        <v>244</v>
      </c>
      <c r="B187" s="199">
        <v>581000</v>
      </c>
      <c r="C187" s="199">
        <v>357000</v>
      </c>
      <c r="D187" s="199">
        <v>42000</v>
      </c>
      <c r="E187" s="199">
        <v>67000</v>
      </c>
      <c r="F187" s="199">
        <v>116000</v>
      </c>
      <c r="G187" s="199">
        <v>356000</v>
      </c>
      <c r="H187" s="199">
        <v>131000</v>
      </c>
      <c r="I187" s="226">
        <v>225000</v>
      </c>
      <c r="M187" s="35" t="s">
        <v>244</v>
      </c>
      <c r="N187" s="224">
        <v>229000</v>
      </c>
      <c r="O187" s="199">
        <v>135000</v>
      </c>
      <c r="P187" s="199">
        <v>22000</v>
      </c>
      <c r="Q187" s="199">
        <v>25000</v>
      </c>
      <c r="R187" s="199">
        <v>36000</v>
      </c>
      <c r="S187" s="199">
        <v>146000</v>
      </c>
      <c r="T187" s="199">
        <v>52000</v>
      </c>
      <c r="U187" s="226">
        <v>94000</v>
      </c>
      <c r="V187" s="199"/>
      <c r="W187" s="199"/>
      <c r="Y187" s="35" t="s">
        <v>244</v>
      </c>
      <c r="Z187" s="224">
        <v>352000</v>
      </c>
      <c r="AA187" s="199">
        <v>221000</v>
      </c>
      <c r="AB187" s="199">
        <v>20000</v>
      </c>
      <c r="AC187" s="199">
        <v>42000</v>
      </c>
      <c r="AD187" s="199">
        <v>80000</v>
      </c>
      <c r="AE187" s="199">
        <v>210000</v>
      </c>
      <c r="AF187" s="199">
        <v>79000</v>
      </c>
      <c r="AG187" s="226">
        <v>131000</v>
      </c>
      <c r="AI187" s="3"/>
    </row>
    <row r="188" spans="1:35" ht="21" customHeight="1">
      <c r="A188" s="35" t="s">
        <v>245</v>
      </c>
      <c r="B188" s="199">
        <v>576000</v>
      </c>
      <c r="C188" s="199">
        <v>349000</v>
      </c>
      <c r="D188" s="199">
        <v>42000</v>
      </c>
      <c r="E188" s="199">
        <v>64000</v>
      </c>
      <c r="F188" s="199">
        <v>114000</v>
      </c>
      <c r="G188" s="199">
        <v>356000</v>
      </c>
      <c r="H188" s="199">
        <v>130000</v>
      </c>
      <c r="I188" s="226">
        <v>226000</v>
      </c>
      <c r="M188" s="35" t="s">
        <v>245</v>
      </c>
      <c r="N188" s="224">
        <v>229000</v>
      </c>
      <c r="O188" s="199">
        <v>134000</v>
      </c>
      <c r="P188" s="199">
        <v>22000</v>
      </c>
      <c r="Q188" s="199">
        <v>26000</v>
      </c>
      <c r="R188" s="199">
        <v>35000</v>
      </c>
      <c r="S188" s="199">
        <v>147000</v>
      </c>
      <c r="T188" s="199">
        <v>52000</v>
      </c>
      <c r="U188" s="226">
        <v>95000</v>
      </c>
      <c r="V188" s="199"/>
      <c r="W188" s="199"/>
      <c r="Y188" s="35" t="s">
        <v>245</v>
      </c>
      <c r="Z188" s="224">
        <v>347000</v>
      </c>
      <c r="AA188" s="199">
        <v>215000</v>
      </c>
      <c r="AB188" s="199">
        <v>19000</v>
      </c>
      <c r="AC188" s="199">
        <v>38000</v>
      </c>
      <c r="AD188" s="199">
        <v>79000</v>
      </c>
      <c r="AE188" s="199">
        <v>210000</v>
      </c>
      <c r="AF188" s="199">
        <v>78000</v>
      </c>
      <c r="AG188" s="226">
        <v>132000</v>
      </c>
      <c r="AI188" s="3"/>
    </row>
    <row r="189" spans="1:35" ht="21" customHeight="1">
      <c r="A189" s="35" t="s">
        <v>246</v>
      </c>
      <c r="B189" s="199">
        <v>574000</v>
      </c>
      <c r="C189" s="199">
        <v>346000</v>
      </c>
      <c r="D189" s="199">
        <v>41000</v>
      </c>
      <c r="E189" s="199">
        <v>69000</v>
      </c>
      <c r="F189" s="199">
        <v>108000</v>
      </c>
      <c r="G189" s="199">
        <v>356000</v>
      </c>
      <c r="H189" s="199">
        <v>129000</v>
      </c>
      <c r="I189" s="226">
        <v>227000</v>
      </c>
      <c r="M189" s="35" t="s">
        <v>246</v>
      </c>
      <c r="N189" s="224">
        <v>228000</v>
      </c>
      <c r="O189" s="199">
        <v>133000</v>
      </c>
      <c r="P189" s="199">
        <v>21000</v>
      </c>
      <c r="Q189" s="199">
        <v>28000</v>
      </c>
      <c r="R189" s="199">
        <v>32000</v>
      </c>
      <c r="S189" s="199">
        <v>146000</v>
      </c>
      <c r="T189" s="199">
        <v>51000</v>
      </c>
      <c r="U189" s="226">
        <v>95000</v>
      </c>
      <c r="V189" s="199"/>
      <c r="W189" s="199"/>
      <c r="Y189" s="35" t="s">
        <v>246</v>
      </c>
      <c r="Z189" s="224">
        <v>345000</v>
      </c>
      <c r="AA189" s="199">
        <v>213000</v>
      </c>
      <c r="AB189" s="199">
        <v>20000</v>
      </c>
      <c r="AC189" s="199">
        <v>40000</v>
      </c>
      <c r="AD189" s="199">
        <v>76000</v>
      </c>
      <c r="AE189" s="199">
        <v>209000</v>
      </c>
      <c r="AF189" s="199">
        <v>77000</v>
      </c>
      <c r="AG189" s="226">
        <v>132000</v>
      </c>
      <c r="AI189" s="3"/>
    </row>
    <row r="190" spans="1:35" ht="21" customHeight="1">
      <c r="A190" s="35" t="s">
        <v>247</v>
      </c>
      <c r="B190" s="199">
        <v>568000</v>
      </c>
      <c r="C190" s="199">
        <v>341000</v>
      </c>
      <c r="D190" s="199">
        <v>40000</v>
      </c>
      <c r="E190" s="199">
        <v>69000</v>
      </c>
      <c r="F190" s="199">
        <v>102000</v>
      </c>
      <c r="G190" s="199">
        <v>357000</v>
      </c>
      <c r="H190" s="199">
        <v>130000</v>
      </c>
      <c r="I190" s="226">
        <v>227000</v>
      </c>
      <c r="M190" s="35" t="s">
        <v>247</v>
      </c>
      <c r="N190" s="224">
        <v>225000</v>
      </c>
      <c r="O190" s="199">
        <v>131000</v>
      </c>
      <c r="P190" s="199">
        <v>20000</v>
      </c>
      <c r="Q190" s="199">
        <v>30000</v>
      </c>
      <c r="R190" s="199">
        <v>28000</v>
      </c>
      <c r="S190" s="199">
        <v>148000</v>
      </c>
      <c r="T190" s="199">
        <v>53000</v>
      </c>
      <c r="U190" s="226">
        <v>95000</v>
      </c>
      <c r="V190" s="199"/>
      <c r="W190" s="199"/>
      <c r="Y190" s="35" t="s">
        <v>247</v>
      </c>
      <c r="Z190" s="224">
        <v>343000</v>
      </c>
      <c r="AA190" s="199">
        <v>210000</v>
      </c>
      <c r="AB190" s="199">
        <v>20000</v>
      </c>
      <c r="AC190" s="199">
        <v>39000</v>
      </c>
      <c r="AD190" s="199">
        <v>74000</v>
      </c>
      <c r="AE190" s="199">
        <v>209000</v>
      </c>
      <c r="AF190" s="199">
        <v>77000</v>
      </c>
      <c r="AG190" s="226">
        <v>132000</v>
      </c>
      <c r="AI190" s="3"/>
    </row>
    <row r="191" spans="1:35" ht="21" customHeight="1">
      <c r="A191" s="35" t="s">
        <v>248</v>
      </c>
      <c r="B191" s="199">
        <v>577000</v>
      </c>
      <c r="C191" s="199">
        <v>350000</v>
      </c>
      <c r="D191" s="199">
        <v>43000</v>
      </c>
      <c r="E191" s="199">
        <v>71000</v>
      </c>
      <c r="F191" s="199">
        <v>103000</v>
      </c>
      <c r="G191" s="199">
        <v>359000</v>
      </c>
      <c r="H191" s="199">
        <v>133000</v>
      </c>
      <c r="I191" s="226">
        <v>227000</v>
      </c>
      <c r="M191" s="35" t="s">
        <v>248</v>
      </c>
      <c r="N191" s="224">
        <v>229000</v>
      </c>
      <c r="O191" s="199">
        <v>134000</v>
      </c>
      <c r="P191" s="199">
        <v>21000</v>
      </c>
      <c r="Q191" s="199">
        <v>32000</v>
      </c>
      <c r="R191" s="199">
        <v>27000</v>
      </c>
      <c r="S191" s="199">
        <v>149000</v>
      </c>
      <c r="T191" s="199">
        <v>55000</v>
      </c>
      <c r="U191" s="226">
        <v>94000</v>
      </c>
      <c r="V191" s="199"/>
      <c r="W191" s="199"/>
      <c r="Y191" s="35" t="s">
        <v>248</v>
      </c>
      <c r="Z191" s="224">
        <v>348000</v>
      </c>
      <c r="AA191" s="199">
        <v>216000</v>
      </c>
      <c r="AB191" s="199">
        <v>22000</v>
      </c>
      <c r="AC191" s="199">
        <v>39000</v>
      </c>
      <c r="AD191" s="199">
        <v>77000</v>
      </c>
      <c r="AE191" s="199">
        <v>210000</v>
      </c>
      <c r="AF191" s="199">
        <v>78000</v>
      </c>
      <c r="AG191" s="226">
        <v>132000</v>
      </c>
      <c r="AI191" s="3"/>
    </row>
    <row r="192" spans="1:35" ht="21" customHeight="1">
      <c r="A192" s="35" t="s">
        <v>249</v>
      </c>
      <c r="B192" s="199">
        <v>573000</v>
      </c>
      <c r="C192" s="199">
        <v>348000</v>
      </c>
      <c r="D192" s="199">
        <v>44000</v>
      </c>
      <c r="E192" s="199">
        <v>71000</v>
      </c>
      <c r="F192" s="199">
        <v>104000</v>
      </c>
      <c r="G192" s="199">
        <v>355000</v>
      </c>
      <c r="H192" s="199">
        <v>129000</v>
      </c>
      <c r="I192" s="226">
        <v>225000</v>
      </c>
      <c r="M192" s="35" t="s">
        <v>249</v>
      </c>
      <c r="N192" s="224">
        <v>228000</v>
      </c>
      <c r="O192" s="199">
        <v>135000</v>
      </c>
      <c r="P192" s="199">
        <v>22000</v>
      </c>
      <c r="Q192" s="199">
        <v>32000</v>
      </c>
      <c r="R192" s="199">
        <v>28000</v>
      </c>
      <c r="S192" s="199">
        <v>146000</v>
      </c>
      <c r="T192" s="199">
        <v>53000</v>
      </c>
      <c r="U192" s="226">
        <v>93000</v>
      </c>
      <c r="V192" s="199"/>
      <c r="W192" s="199"/>
      <c r="Y192" s="35" t="s">
        <v>249</v>
      </c>
      <c r="Z192" s="224">
        <v>345000</v>
      </c>
      <c r="AA192" s="199">
        <v>212000</v>
      </c>
      <c r="AB192" s="199">
        <v>22000</v>
      </c>
      <c r="AC192" s="199">
        <v>38000</v>
      </c>
      <c r="AD192" s="199">
        <v>76000</v>
      </c>
      <c r="AE192" s="199">
        <v>209000</v>
      </c>
      <c r="AF192" s="199">
        <v>76000</v>
      </c>
      <c r="AG192" s="226">
        <v>132000</v>
      </c>
      <c r="AI192" s="3"/>
    </row>
    <row r="193" spans="1:35" ht="21" customHeight="1">
      <c r="A193" s="35" t="s">
        <v>250</v>
      </c>
      <c r="B193" s="199">
        <v>565000</v>
      </c>
      <c r="C193" s="199">
        <v>338000</v>
      </c>
      <c r="D193" s="199">
        <v>43000</v>
      </c>
      <c r="E193" s="199">
        <v>66000</v>
      </c>
      <c r="F193" s="199">
        <v>104000</v>
      </c>
      <c r="G193" s="199">
        <v>351000</v>
      </c>
      <c r="H193" s="199">
        <v>125000</v>
      </c>
      <c r="I193" s="226">
        <v>226000</v>
      </c>
      <c r="M193" s="35" t="s">
        <v>250</v>
      </c>
      <c r="N193" s="224">
        <v>225000</v>
      </c>
      <c r="O193" s="199">
        <v>131000</v>
      </c>
      <c r="P193" s="199">
        <v>21000</v>
      </c>
      <c r="Q193" s="199">
        <v>31000</v>
      </c>
      <c r="R193" s="199">
        <v>29000</v>
      </c>
      <c r="S193" s="199">
        <v>143000</v>
      </c>
      <c r="T193" s="199">
        <v>49000</v>
      </c>
      <c r="U193" s="226">
        <v>94000</v>
      </c>
      <c r="V193" s="199"/>
      <c r="W193" s="199"/>
      <c r="Y193" s="35" t="s">
        <v>250</v>
      </c>
      <c r="Z193" s="224">
        <v>339000</v>
      </c>
      <c r="AA193" s="199">
        <v>207000</v>
      </c>
      <c r="AB193" s="199">
        <v>22000</v>
      </c>
      <c r="AC193" s="199">
        <v>35000</v>
      </c>
      <c r="AD193" s="199">
        <v>75000</v>
      </c>
      <c r="AE193" s="199">
        <v>207000</v>
      </c>
      <c r="AF193" s="199">
        <v>75000</v>
      </c>
      <c r="AG193" s="226">
        <v>132000</v>
      </c>
      <c r="AI193" s="3"/>
    </row>
    <row r="194" spans="1:35" ht="21" customHeight="1">
      <c r="A194" s="35" t="s">
        <v>251</v>
      </c>
      <c r="B194" s="199">
        <v>563000</v>
      </c>
      <c r="C194" s="199">
        <v>335000</v>
      </c>
      <c r="D194" s="199">
        <v>42000</v>
      </c>
      <c r="E194" s="199">
        <v>62000</v>
      </c>
      <c r="F194" s="199">
        <v>105000</v>
      </c>
      <c r="G194" s="199">
        <v>353000</v>
      </c>
      <c r="H194" s="199">
        <v>125000</v>
      </c>
      <c r="I194" s="226">
        <v>227000</v>
      </c>
      <c r="M194" s="35" t="s">
        <v>251</v>
      </c>
      <c r="N194" s="224">
        <v>220000</v>
      </c>
      <c r="O194" s="199">
        <v>125000</v>
      </c>
      <c r="P194" s="199">
        <v>21000</v>
      </c>
      <c r="Q194" s="199">
        <v>27000</v>
      </c>
      <c r="R194" s="199">
        <v>28000</v>
      </c>
      <c r="S194" s="199">
        <v>144000</v>
      </c>
      <c r="T194" s="199">
        <v>49000</v>
      </c>
      <c r="U194" s="226">
        <v>94000</v>
      </c>
      <c r="V194" s="199"/>
      <c r="W194" s="199"/>
      <c r="Y194" s="35" t="s">
        <v>251</v>
      </c>
      <c r="Z194" s="224">
        <v>343000</v>
      </c>
      <c r="AA194" s="199">
        <v>210000</v>
      </c>
      <c r="AB194" s="199">
        <v>21000</v>
      </c>
      <c r="AC194" s="199">
        <v>35000</v>
      </c>
      <c r="AD194" s="199">
        <v>77000</v>
      </c>
      <c r="AE194" s="199">
        <v>209000</v>
      </c>
      <c r="AF194" s="199">
        <v>76000</v>
      </c>
      <c r="AG194" s="226">
        <v>133000</v>
      </c>
      <c r="AI194" s="3"/>
    </row>
    <row r="195" spans="1:35" ht="21" customHeight="1">
      <c r="A195" s="35" t="s">
        <v>252</v>
      </c>
      <c r="B195" s="199">
        <v>562000</v>
      </c>
      <c r="C195" s="199">
        <v>332000</v>
      </c>
      <c r="D195" s="199">
        <v>43000</v>
      </c>
      <c r="E195" s="199">
        <v>60000</v>
      </c>
      <c r="F195" s="199">
        <v>101000</v>
      </c>
      <c r="G195" s="199">
        <v>358000</v>
      </c>
      <c r="H195" s="199">
        <v>128000</v>
      </c>
      <c r="I195" s="226">
        <v>229000</v>
      </c>
      <c r="M195" s="35" t="s">
        <v>252</v>
      </c>
      <c r="N195" s="224">
        <v>217000</v>
      </c>
      <c r="O195" s="199">
        <v>121000</v>
      </c>
      <c r="P195" s="199">
        <v>22000</v>
      </c>
      <c r="Q195" s="199">
        <v>24000</v>
      </c>
      <c r="R195" s="199">
        <v>26000</v>
      </c>
      <c r="S195" s="199">
        <v>145000</v>
      </c>
      <c r="T195" s="199">
        <v>49000</v>
      </c>
      <c r="U195" s="226">
        <v>96000</v>
      </c>
      <c r="V195" s="199"/>
      <c r="W195" s="199"/>
      <c r="Y195" s="35" t="s">
        <v>252</v>
      </c>
      <c r="Z195" s="224">
        <v>345000</v>
      </c>
      <c r="AA195" s="199">
        <v>211000</v>
      </c>
      <c r="AB195" s="199">
        <v>22000</v>
      </c>
      <c r="AC195" s="199">
        <v>36000</v>
      </c>
      <c r="AD195" s="199">
        <v>75000</v>
      </c>
      <c r="AE195" s="199">
        <v>212000</v>
      </c>
      <c r="AF195" s="199">
        <v>79000</v>
      </c>
      <c r="AG195" s="226">
        <v>133000</v>
      </c>
      <c r="AI195" s="3"/>
    </row>
    <row r="196" spans="1:35" ht="21" customHeight="1">
      <c r="A196" s="35" t="s">
        <v>253</v>
      </c>
      <c r="B196" s="199">
        <v>565000</v>
      </c>
      <c r="C196" s="199">
        <v>334000</v>
      </c>
      <c r="D196" s="199">
        <v>45000</v>
      </c>
      <c r="E196" s="199">
        <v>61000</v>
      </c>
      <c r="F196" s="199">
        <v>101000</v>
      </c>
      <c r="G196" s="199">
        <v>359000</v>
      </c>
      <c r="H196" s="199">
        <v>128000</v>
      </c>
      <c r="I196" s="226">
        <v>231000</v>
      </c>
      <c r="M196" s="35" t="s">
        <v>253</v>
      </c>
      <c r="N196" s="224">
        <v>222000</v>
      </c>
      <c r="O196" s="199">
        <v>125000</v>
      </c>
      <c r="P196" s="199">
        <v>23000</v>
      </c>
      <c r="Q196" s="199">
        <v>25000</v>
      </c>
      <c r="R196" s="199">
        <v>28000</v>
      </c>
      <c r="S196" s="199">
        <v>146000</v>
      </c>
      <c r="T196" s="199">
        <v>48000</v>
      </c>
      <c r="U196" s="226">
        <v>97000</v>
      </c>
      <c r="V196" s="199"/>
      <c r="W196" s="199"/>
      <c r="Y196" s="35" t="s">
        <v>253</v>
      </c>
      <c r="Z196" s="224">
        <v>343000</v>
      </c>
      <c r="AA196" s="199">
        <v>210000</v>
      </c>
      <c r="AB196" s="199">
        <v>21000</v>
      </c>
      <c r="AC196" s="199">
        <v>36000</v>
      </c>
      <c r="AD196" s="199">
        <v>73000</v>
      </c>
      <c r="AE196" s="199">
        <v>213000</v>
      </c>
      <c r="AF196" s="199">
        <v>80000</v>
      </c>
      <c r="AG196" s="226">
        <v>134000</v>
      </c>
      <c r="AI196" s="3"/>
    </row>
    <row r="197" spans="1:35" ht="21" customHeight="1">
      <c r="A197" s="35" t="s">
        <v>254</v>
      </c>
      <c r="B197" s="199">
        <v>568000</v>
      </c>
      <c r="C197" s="199">
        <v>336000</v>
      </c>
      <c r="D197" s="199">
        <v>44000</v>
      </c>
      <c r="E197" s="199">
        <v>61000</v>
      </c>
      <c r="F197" s="199">
        <v>102000</v>
      </c>
      <c r="G197" s="199">
        <v>360000</v>
      </c>
      <c r="H197" s="199">
        <v>128000</v>
      </c>
      <c r="I197" s="226">
        <v>232000</v>
      </c>
      <c r="M197" s="35" t="s">
        <v>254</v>
      </c>
      <c r="N197" s="224">
        <v>221000</v>
      </c>
      <c r="O197" s="199">
        <v>124000</v>
      </c>
      <c r="P197" s="199">
        <v>23000</v>
      </c>
      <c r="Q197" s="199">
        <v>25000</v>
      </c>
      <c r="R197" s="199">
        <v>28000</v>
      </c>
      <c r="S197" s="199">
        <v>145000</v>
      </c>
      <c r="T197" s="199">
        <v>48000</v>
      </c>
      <c r="U197" s="226">
        <v>97000</v>
      </c>
      <c r="V197" s="199"/>
      <c r="W197" s="199"/>
      <c r="Y197" s="35" t="s">
        <v>254</v>
      </c>
      <c r="Z197" s="224">
        <v>346000</v>
      </c>
      <c r="AA197" s="199">
        <v>211000</v>
      </c>
      <c r="AB197" s="199">
        <v>21000</v>
      </c>
      <c r="AC197" s="199">
        <v>36000</v>
      </c>
      <c r="AD197" s="199">
        <v>74000</v>
      </c>
      <c r="AE197" s="199">
        <v>215000</v>
      </c>
      <c r="AF197" s="199">
        <v>80000</v>
      </c>
      <c r="AG197" s="226">
        <v>135000</v>
      </c>
      <c r="AI197" s="3"/>
    </row>
    <row r="198" spans="1:35" ht="21" customHeight="1">
      <c r="A198" s="35" t="s">
        <v>255</v>
      </c>
      <c r="B198" s="199">
        <v>562000</v>
      </c>
      <c r="C198" s="199">
        <v>333000</v>
      </c>
      <c r="D198" s="199">
        <v>44000</v>
      </c>
      <c r="E198" s="199">
        <v>59000</v>
      </c>
      <c r="F198" s="199">
        <v>103000</v>
      </c>
      <c r="G198" s="199">
        <v>356000</v>
      </c>
      <c r="H198" s="199">
        <v>127000</v>
      </c>
      <c r="I198" s="226">
        <v>229000</v>
      </c>
      <c r="M198" s="35" t="s">
        <v>255</v>
      </c>
      <c r="N198" s="224">
        <v>218000</v>
      </c>
      <c r="O198" s="199">
        <v>123000</v>
      </c>
      <c r="P198" s="199">
        <v>23000</v>
      </c>
      <c r="Q198" s="199">
        <v>25000</v>
      </c>
      <c r="R198" s="199">
        <v>28000</v>
      </c>
      <c r="S198" s="199">
        <v>142000</v>
      </c>
      <c r="T198" s="199">
        <v>47000</v>
      </c>
      <c r="U198" s="226">
        <v>95000</v>
      </c>
      <c r="V198" s="199"/>
      <c r="W198" s="199"/>
      <c r="Y198" s="35" t="s">
        <v>255</v>
      </c>
      <c r="Z198" s="224">
        <v>344000</v>
      </c>
      <c r="AA198" s="199">
        <v>210000</v>
      </c>
      <c r="AB198" s="199">
        <v>21000</v>
      </c>
      <c r="AC198" s="199">
        <v>35000</v>
      </c>
      <c r="AD198" s="199">
        <v>75000</v>
      </c>
      <c r="AE198" s="199">
        <v>213000</v>
      </c>
      <c r="AF198" s="199">
        <v>79000</v>
      </c>
      <c r="AG198" s="226">
        <v>134000</v>
      </c>
      <c r="AI198" s="3"/>
    </row>
    <row r="199" spans="1:35" ht="21" customHeight="1">
      <c r="A199" s="35" t="s">
        <v>256</v>
      </c>
      <c r="B199" s="199">
        <v>561000</v>
      </c>
      <c r="C199" s="199">
        <v>329000</v>
      </c>
      <c r="D199" s="199">
        <v>43000</v>
      </c>
      <c r="E199" s="199">
        <v>56000</v>
      </c>
      <c r="F199" s="199">
        <v>100000</v>
      </c>
      <c r="G199" s="199">
        <v>362000</v>
      </c>
      <c r="H199" s="199">
        <v>130000</v>
      </c>
      <c r="I199" s="226">
        <v>232000</v>
      </c>
      <c r="M199" s="35" t="s">
        <v>256</v>
      </c>
      <c r="N199" s="224">
        <v>219000</v>
      </c>
      <c r="O199" s="199">
        <v>121000</v>
      </c>
      <c r="P199" s="199">
        <v>23000</v>
      </c>
      <c r="Q199" s="199">
        <v>22000</v>
      </c>
      <c r="R199" s="199">
        <v>26000</v>
      </c>
      <c r="S199" s="199">
        <v>148000</v>
      </c>
      <c r="T199" s="199">
        <v>50000</v>
      </c>
      <c r="U199" s="226">
        <v>98000</v>
      </c>
      <c r="V199" s="199"/>
      <c r="W199" s="199"/>
      <c r="Y199" s="35" t="s">
        <v>256</v>
      </c>
      <c r="Z199" s="224">
        <v>342000</v>
      </c>
      <c r="AA199" s="199">
        <v>208000</v>
      </c>
      <c r="AB199" s="199">
        <v>20000</v>
      </c>
      <c r="AC199" s="199">
        <v>34000</v>
      </c>
      <c r="AD199" s="199">
        <v>75000</v>
      </c>
      <c r="AE199" s="199">
        <v>213000</v>
      </c>
      <c r="AF199" s="199">
        <v>80000</v>
      </c>
      <c r="AG199" s="226">
        <v>134000</v>
      </c>
      <c r="AI199" s="3"/>
    </row>
    <row r="200" spans="1:35" ht="21" customHeight="1">
      <c r="A200" s="35" t="s">
        <v>257</v>
      </c>
      <c r="B200" s="199">
        <v>562000</v>
      </c>
      <c r="C200" s="199">
        <v>330000</v>
      </c>
      <c r="D200" s="199">
        <v>43000</v>
      </c>
      <c r="E200" s="199">
        <v>58000</v>
      </c>
      <c r="F200" s="199">
        <v>101000</v>
      </c>
      <c r="G200" s="199">
        <v>360000</v>
      </c>
      <c r="H200" s="199">
        <v>128000</v>
      </c>
      <c r="I200" s="226">
        <v>232000</v>
      </c>
      <c r="M200" s="35" t="s">
        <v>257</v>
      </c>
      <c r="N200" s="224">
        <v>221000</v>
      </c>
      <c r="O200" s="199">
        <v>123000</v>
      </c>
      <c r="P200" s="199">
        <v>23000</v>
      </c>
      <c r="Q200" s="199">
        <v>25000</v>
      </c>
      <c r="R200" s="199">
        <v>27000</v>
      </c>
      <c r="S200" s="199">
        <v>147000</v>
      </c>
      <c r="T200" s="199">
        <v>49000</v>
      </c>
      <c r="U200" s="226">
        <v>98000</v>
      </c>
      <c r="V200" s="199"/>
      <c r="W200" s="199"/>
      <c r="Y200" s="35" t="s">
        <v>257</v>
      </c>
      <c r="Z200" s="224">
        <v>340000</v>
      </c>
      <c r="AA200" s="199">
        <v>207000</v>
      </c>
      <c r="AB200" s="199">
        <v>21000</v>
      </c>
      <c r="AC200" s="199">
        <v>34000</v>
      </c>
      <c r="AD200" s="199">
        <v>74000</v>
      </c>
      <c r="AE200" s="199">
        <v>212000</v>
      </c>
      <c r="AF200" s="199">
        <v>79000</v>
      </c>
      <c r="AG200" s="226">
        <v>133000</v>
      </c>
      <c r="AI200" s="3"/>
    </row>
    <row r="201" spans="1:35" ht="21" customHeight="1">
      <c r="A201" s="35" t="s">
        <v>258</v>
      </c>
      <c r="B201" s="199">
        <v>565000</v>
      </c>
      <c r="C201" s="199">
        <v>332000</v>
      </c>
      <c r="D201" s="199">
        <v>43000</v>
      </c>
      <c r="E201" s="199">
        <v>60000</v>
      </c>
      <c r="F201" s="199">
        <v>103000</v>
      </c>
      <c r="G201" s="199">
        <v>359000</v>
      </c>
      <c r="H201" s="199">
        <v>126000</v>
      </c>
      <c r="I201" s="226">
        <v>233000</v>
      </c>
      <c r="M201" s="35" t="s">
        <v>258</v>
      </c>
      <c r="N201" s="224">
        <v>222000</v>
      </c>
      <c r="O201" s="199">
        <v>124000</v>
      </c>
      <c r="P201" s="199">
        <v>22000</v>
      </c>
      <c r="Q201" s="199">
        <v>25000</v>
      </c>
      <c r="R201" s="199">
        <v>28000</v>
      </c>
      <c r="S201" s="199">
        <v>147000</v>
      </c>
      <c r="T201" s="199">
        <v>48000</v>
      </c>
      <c r="U201" s="226">
        <v>99000</v>
      </c>
      <c r="V201" s="199"/>
      <c r="W201" s="199"/>
      <c r="Y201" s="35" t="s">
        <v>258</v>
      </c>
      <c r="Z201" s="224">
        <v>343000</v>
      </c>
      <c r="AA201" s="199">
        <v>208000</v>
      </c>
      <c r="AB201" s="199">
        <v>21000</v>
      </c>
      <c r="AC201" s="199">
        <v>35000</v>
      </c>
      <c r="AD201" s="199">
        <v>76000</v>
      </c>
      <c r="AE201" s="199">
        <v>212000</v>
      </c>
      <c r="AF201" s="199">
        <v>78000</v>
      </c>
      <c r="AG201" s="226">
        <v>134000</v>
      </c>
      <c r="AI201" s="3"/>
    </row>
    <row r="202" spans="1:35" ht="21" customHeight="1">
      <c r="A202" s="35" t="s">
        <v>259</v>
      </c>
      <c r="B202" s="199">
        <v>569000</v>
      </c>
      <c r="C202" s="199">
        <v>335000</v>
      </c>
      <c r="D202" s="199">
        <v>44000</v>
      </c>
      <c r="E202" s="199">
        <v>60000</v>
      </c>
      <c r="F202" s="199">
        <v>103000</v>
      </c>
      <c r="G202" s="199">
        <v>362000</v>
      </c>
      <c r="H202" s="199">
        <v>128000</v>
      </c>
      <c r="I202" s="226">
        <v>234000</v>
      </c>
      <c r="M202" s="35" t="s">
        <v>259</v>
      </c>
      <c r="N202" s="224">
        <v>220000</v>
      </c>
      <c r="O202" s="199">
        <v>122000</v>
      </c>
      <c r="P202" s="199">
        <v>22000</v>
      </c>
      <c r="Q202" s="199">
        <v>25000</v>
      </c>
      <c r="R202" s="199">
        <v>27000</v>
      </c>
      <c r="S202" s="199">
        <v>146000</v>
      </c>
      <c r="T202" s="199">
        <v>48000</v>
      </c>
      <c r="U202" s="226">
        <v>98000</v>
      </c>
      <c r="V202" s="199"/>
      <c r="W202" s="199"/>
      <c r="Y202" s="35" t="s">
        <v>259</v>
      </c>
      <c r="Z202" s="224">
        <v>349000</v>
      </c>
      <c r="AA202" s="199">
        <v>213000</v>
      </c>
      <c r="AB202" s="199">
        <v>22000</v>
      </c>
      <c r="AC202" s="199">
        <v>35000</v>
      </c>
      <c r="AD202" s="199">
        <v>76000</v>
      </c>
      <c r="AE202" s="199">
        <v>216000</v>
      </c>
      <c r="AF202" s="199">
        <v>80000</v>
      </c>
      <c r="AG202" s="226">
        <v>136000</v>
      </c>
      <c r="AI202" s="3"/>
    </row>
    <row r="203" spans="1:35" ht="21" customHeight="1">
      <c r="A203" s="35" t="s">
        <v>260</v>
      </c>
      <c r="B203" s="199">
        <v>564000</v>
      </c>
      <c r="C203" s="199">
        <v>329000</v>
      </c>
      <c r="D203" s="199">
        <v>43000</v>
      </c>
      <c r="E203" s="199">
        <v>59000</v>
      </c>
      <c r="F203" s="199">
        <v>105000</v>
      </c>
      <c r="G203" s="199">
        <v>356000</v>
      </c>
      <c r="H203" s="199">
        <v>122000</v>
      </c>
      <c r="I203" s="226">
        <v>234000</v>
      </c>
      <c r="M203" s="35" t="s">
        <v>260</v>
      </c>
      <c r="N203" s="224">
        <v>222000</v>
      </c>
      <c r="O203" s="199">
        <v>123000</v>
      </c>
      <c r="P203" s="199">
        <v>21000</v>
      </c>
      <c r="Q203" s="199">
        <v>25000</v>
      </c>
      <c r="R203" s="199">
        <v>31000</v>
      </c>
      <c r="S203" s="199">
        <v>144000</v>
      </c>
      <c r="T203" s="199">
        <v>45000</v>
      </c>
      <c r="U203" s="226">
        <v>99000</v>
      </c>
      <c r="V203" s="199"/>
      <c r="W203" s="199"/>
      <c r="Y203" s="35" t="s">
        <v>260</v>
      </c>
      <c r="Z203" s="224">
        <v>342000</v>
      </c>
      <c r="AA203" s="199">
        <v>207000</v>
      </c>
      <c r="AB203" s="199">
        <v>22000</v>
      </c>
      <c r="AC203" s="199">
        <v>34000</v>
      </c>
      <c r="AD203" s="199">
        <v>74000</v>
      </c>
      <c r="AE203" s="199">
        <v>212000</v>
      </c>
      <c r="AF203" s="199">
        <v>77000</v>
      </c>
      <c r="AG203" s="226">
        <v>135000</v>
      </c>
      <c r="AI203" s="3"/>
    </row>
    <row r="204" spans="1:35" ht="21" customHeight="1">
      <c r="A204" s="35" t="s">
        <v>261</v>
      </c>
      <c r="B204" s="199">
        <v>565000</v>
      </c>
      <c r="C204" s="199">
        <v>329000</v>
      </c>
      <c r="D204" s="199">
        <v>41000</v>
      </c>
      <c r="E204" s="199">
        <v>62000</v>
      </c>
      <c r="F204" s="199">
        <v>103000</v>
      </c>
      <c r="G204" s="199">
        <v>359000</v>
      </c>
      <c r="H204" s="199">
        <v>123000</v>
      </c>
      <c r="I204" s="226">
        <v>236000</v>
      </c>
      <c r="M204" s="35" t="s">
        <v>261</v>
      </c>
      <c r="N204" s="224">
        <v>225000</v>
      </c>
      <c r="O204" s="199">
        <v>123000</v>
      </c>
      <c r="P204" s="199">
        <v>20000</v>
      </c>
      <c r="Q204" s="199">
        <v>27000</v>
      </c>
      <c r="R204" s="199">
        <v>32000</v>
      </c>
      <c r="S204" s="199">
        <v>146000</v>
      </c>
      <c r="T204" s="199">
        <v>45000</v>
      </c>
      <c r="U204" s="226">
        <v>102000</v>
      </c>
      <c r="V204" s="199"/>
      <c r="W204" s="199"/>
      <c r="Y204" s="35" t="s">
        <v>261</v>
      </c>
      <c r="Z204" s="224">
        <v>340000</v>
      </c>
      <c r="AA204" s="199">
        <v>206000</v>
      </c>
      <c r="AB204" s="199">
        <v>21000</v>
      </c>
      <c r="AC204" s="199">
        <v>35000</v>
      </c>
      <c r="AD204" s="199">
        <v>71000</v>
      </c>
      <c r="AE204" s="199">
        <v>213000</v>
      </c>
      <c r="AF204" s="199">
        <v>78000</v>
      </c>
      <c r="AG204" s="226">
        <v>135000</v>
      </c>
      <c r="AI204" s="3"/>
    </row>
    <row r="205" spans="1:35" ht="21" customHeight="1">
      <c r="A205" s="35" t="s">
        <v>262</v>
      </c>
      <c r="B205" s="199">
        <v>564000</v>
      </c>
      <c r="C205" s="199">
        <v>327000</v>
      </c>
      <c r="D205" s="199">
        <v>41000</v>
      </c>
      <c r="E205" s="199">
        <v>62000</v>
      </c>
      <c r="F205" s="199">
        <v>104000</v>
      </c>
      <c r="G205" s="199">
        <v>357000</v>
      </c>
      <c r="H205" s="199">
        <v>121000</v>
      </c>
      <c r="I205" s="226">
        <v>236000</v>
      </c>
      <c r="M205" s="35" t="s">
        <v>262</v>
      </c>
      <c r="N205" s="224">
        <v>226000</v>
      </c>
      <c r="O205" s="199">
        <v>124000</v>
      </c>
      <c r="P205" s="199">
        <v>20000</v>
      </c>
      <c r="Q205" s="199">
        <v>28000</v>
      </c>
      <c r="R205" s="199">
        <v>32000</v>
      </c>
      <c r="S205" s="199">
        <v>147000</v>
      </c>
      <c r="T205" s="199">
        <v>44000</v>
      </c>
      <c r="U205" s="226">
        <v>102000</v>
      </c>
      <c r="V205" s="199"/>
      <c r="W205" s="199"/>
      <c r="Y205" s="35" t="s">
        <v>262</v>
      </c>
      <c r="Z205" s="224">
        <v>338000</v>
      </c>
      <c r="AA205" s="199">
        <v>204000</v>
      </c>
      <c r="AB205" s="199">
        <v>21000</v>
      </c>
      <c r="AC205" s="199">
        <v>34000</v>
      </c>
      <c r="AD205" s="199">
        <v>72000</v>
      </c>
      <c r="AE205" s="199">
        <v>211000</v>
      </c>
      <c r="AF205" s="199">
        <v>77000</v>
      </c>
      <c r="AG205" s="226">
        <v>134000</v>
      </c>
      <c r="AI205" s="3"/>
    </row>
    <row r="206" spans="1:35" ht="21" customHeight="1">
      <c r="A206" s="35" t="s">
        <v>263</v>
      </c>
      <c r="B206" s="199">
        <v>557000</v>
      </c>
      <c r="C206" s="199">
        <v>320000</v>
      </c>
      <c r="D206" s="199">
        <v>41000</v>
      </c>
      <c r="E206" s="199">
        <v>59000</v>
      </c>
      <c r="F206" s="199">
        <v>102000</v>
      </c>
      <c r="G206" s="199">
        <v>355000</v>
      </c>
      <c r="H206" s="199">
        <v>119000</v>
      </c>
      <c r="I206" s="226">
        <v>237000</v>
      </c>
      <c r="M206" s="35" t="s">
        <v>263</v>
      </c>
      <c r="N206" s="224">
        <v>221000</v>
      </c>
      <c r="O206" s="199">
        <v>117000</v>
      </c>
      <c r="P206" s="199">
        <v>20000</v>
      </c>
      <c r="Q206" s="199">
        <v>26000</v>
      </c>
      <c r="R206" s="199">
        <v>30000</v>
      </c>
      <c r="S206" s="199">
        <v>145000</v>
      </c>
      <c r="T206" s="199">
        <v>42000</v>
      </c>
      <c r="U206" s="226">
        <v>103000</v>
      </c>
      <c r="V206" s="199"/>
      <c r="W206" s="199"/>
      <c r="Y206" s="35" t="s">
        <v>263</v>
      </c>
      <c r="Z206" s="224">
        <v>336000</v>
      </c>
      <c r="AA206" s="199">
        <v>203000</v>
      </c>
      <c r="AB206" s="199">
        <v>21000</v>
      </c>
      <c r="AC206" s="199">
        <v>33000</v>
      </c>
      <c r="AD206" s="199">
        <v>72000</v>
      </c>
      <c r="AE206" s="199">
        <v>210000</v>
      </c>
      <c r="AF206" s="199">
        <v>76000</v>
      </c>
      <c r="AG206" s="226">
        <v>134000</v>
      </c>
      <c r="AI206" s="3"/>
    </row>
    <row r="207" spans="1:35" ht="21" customHeight="1">
      <c r="A207" s="35" t="s">
        <v>272</v>
      </c>
      <c r="B207" s="199">
        <v>559000</v>
      </c>
      <c r="C207" s="199">
        <v>320000</v>
      </c>
      <c r="D207" s="199">
        <v>42000</v>
      </c>
      <c r="E207" s="199">
        <v>56000</v>
      </c>
      <c r="F207" s="199">
        <v>102000</v>
      </c>
      <c r="G207" s="199">
        <v>360000</v>
      </c>
      <c r="H207" s="199">
        <v>121000</v>
      </c>
      <c r="I207" s="226">
        <v>239000</v>
      </c>
      <c r="M207" s="35" t="s">
        <v>272</v>
      </c>
      <c r="N207" s="224">
        <v>227000</v>
      </c>
      <c r="O207" s="199">
        <v>123000</v>
      </c>
      <c r="P207" s="199">
        <v>21000</v>
      </c>
      <c r="Q207" s="199">
        <v>25000</v>
      </c>
      <c r="R207" s="199">
        <v>31000</v>
      </c>
      <c r="S207" s="199">
        <v>150000</v>
      </c>
      <c r="T207" s="199">
        <v>46000</v>
      </c>
      <c r="U207" s="226">
        <v>104000</v>
      </c>
      <c r="V207" s="199"/>
      <c r="W207" s="199"/>
      <c r="Y207" s="35" t="s">
        <v>272</v>
      </c>
      <c r="Z207" s="224">
        <v>332000</v>
      </c>
      <c r="AA207" s="199">
        <v>198000</v>
      </c>
      <c r="AB207" s="199">
        <v>21000</v>
      </c>
      <c r="AC207" s="199">
        <v>31000</v>
      </c>
      <c r="AD207" s="199">
        <v>71000</v>
      </c>
      <c r="AE207" s="199">
        <v>209000</v>
      </c>
      <c r="AF207" s="199">
        <v>75000</v>
      </c>
      <c r="AG207" s="226">
        <v>135000</v>
      </c>
      <c r="AI207" s="3"/>
    </row>
    <row r="208" spans="1:35" ht="21" customHeight="1">
      <c r="A208" s="35" t="s">
        <v>273</v>
      </c>
      <c r="B208" s="199">
        <v>546000</v>
      </c>
      <c r="C208" s="199">
        <v>311000</v>
      </c>
      <c r="D208" s="199">
        <v>43000</v>
      </c>
      <c r="E208" s="199">
        <v>53000</v>
      </c>
      <c r="F208" s="199">
        <v>98000</v>
      </c>
      <c r="G208" s="199">
        <v>352000</v>
      </c>
      <c r="H208" s="199">
        <v>117000</v>
      </c>
      <c r="I208" s="226">
        <v>235000</v>
      </c>
      <c r="M208" s="35" t="s">
        <v>273</v>
      </c>
      <c r="N208" s="224">
        <v>221000</v>
      </c>
      <c r="O208" s="199">
        <v>117000</v>
      </c>
      <c r="P208" s="199">
        <v>21000</v>
      </c>
      <c r="Q208" s="199">
        <v>23000</v>
      </c>
      <c r="R208" s="199">
        <v>29000</v>
      </c>
      <c r="S208" s="199">
        <v>147000</v>
      </c>
      <c r="T208" s="199">
        <v>44000</v>
      </c>
      <c r="U208" s="226">
        <v>103000</v>
      </c>
      <c r="V208" s="199"/>
      <c r="W208" s="199"/>
      <c r="Y208" s="35" t="s">
        <v>273</v>
      </c>
      <c r="Z208" s="224">
        <v>325000</v>
      </c>
      <c r="AA208" s="199">
        <v>193000</v>
      </c>
      <c r="AB208" s="199">
        <v>22000</v>
      </c>
      <c r="AC208" s="199">
        <v>30000</v>
      </c>
      <c r="AD208" s="199">
        <v>68000</v>
      </c>
      <c r="AE208" s="199">
        <v>205000</v>
      </c>
      <c r="AF208" s="199">
        <v>73000</v>
      </c>
      <c r="AG208" s="226">
        <v>132000</v>
      </c>
      <c r="AI208" s="3"/>
    </row>
    <row r="209" spans="1:35" ht="21" customHeight="1">
      <c r="A209" s="35" t="s">
        <v>274</v>
      </c>
      <c r="B209" s="199">
        <v>546000</v>
      </c>
      <c r="C209" s="199">
        <v>312000</v>
      </c>
      <c r="D209" s="199">
        <v>44000</v>
      </c>
      <c r="E209" s="199">
        <v>55000</v>
      </c>
      <c r="F209" s="199">
        <v>97000</v>
      </c>
      <c r="G209" s="199">
        <v>350000</v>
      </c>
      <c r="H209" s="199">
        <v>116000</v>
      </c>
      <c r="I209" s="226">
        <v>234000</v>
      </c>
      <c r="M209" s="35" t="s">
        <v>274</v>
      </c>
      <c r="N209" s="224">
        <v>221000</v>
      </c>
      <c r="O209" s="199">
        <v>119000</v>
      </c>
      <c r="P209" s="199">
        <v>22000</v>
      </c>
      <c r="Q209" s="199">
        <v>23000</v>
      </c>
      <c r="R209" s="199">
        <v>30000</v>
      </c>
      <c r="S209" s="199">
        <v>147000</v>
      </c>
      <c r="T209" s="199">
        <v>45000</v>
      </c>
      <c r="U209" s="226">
        <v>102000</v>
      </c>
      <c r="V209" s="199"/>
      <c r="W209" s="199"/>
      <c r="Y209" s="35" t="s">
        <v>274</v>
      </c>
      <c r="Z209" s="224">
        <v>325000</v>
      </c>
      <c r="AA209" s="199">
        <v>193000</v>
      </c>
      <c r="AB209" s="199">
        <v>22000</v>
      </c>
      <c r="AC209" s="199">
        <v>32000</v>
      </c>
      <c r="AD209" s="199">
        <v>67000</v>
      </c>
      <c r="AE209" s="199">
        <v>204000</v>
      </c>
      <c r="AF209" s="199">
        <v>72000</v>
      </c>
      <c r="AG209" s="226">
        <v>132000</v>
      </c>
      <c r="AI209" s="3"/>
    </row>
    <row r="210" spans="1:35" ht="21" customHeight="1">
      <c r="A210" s="35" t="s">
        <v>275</v>
      </c>
      <c r="B210" s="199">
        <v>548000</v>
      </c>
      <c r="C210" s="199">
        <v>317000</v>
      </c>
      <c r="D210" s="199">
        <v>44000</v>
      </c>
      <c r="E210" s="199">
        <v>56000</v>
      </c>
      <c r="F210" s="199">
        <v>100000</v>
      </c>
      <c r="G210" s="199">
        <v>348000</v>
      </c>
      <c r="H210" s="199">
        <v>117000</v>
      </c>
      <c r="I210" s="226">
        <v>231000</v>
      </c>
      <c r="M210" s="35" t="s">
        <v>275</v>
      </c>
      <c r="N210" s="224">
        <v>223000</v>
      </c>
      <c r="O210" s="199">
        <v>125000</v>
      </c>
      <c r="P210" s="199">
        <v>22000</v>
      </c>
      <c r="Q210" s="199">
        <v>25000</v>
      </c>
      <c r="R210" s="199">
        <v>32000</v>
      </c>
      <c r="S210" s="199">
        <v>144000</v>
      </c>
      <c r="T210" s="199">
        <v>46000</v>
      </c>
      <c r="U210" s="226">
        <v>99000</v>
      </c>
      <c r="V210" s="199"/>
      <c r="W210" s="199"/>
      <c r="Y210" s="35" t="s">
        <v>275</v>
      </c>
      <c r="Z210" s="224">
        <v>324000</v>
      </c>
      <c r="AA210" s="199">
        <v>192000</v>
      </c>
      <c r="AB210" s="199">
        <v>21000</v>
      </c>
      <c r="AC210" s="199">
        <v>31000</v>
      </c>
      <c r="AD210" s="199">
        <v>68000</v>
      </c>
      <c r="AE210" s="199">
        <v>203000</v>
      </c>
      <c r="AF210" s="199">
        <v>71000</v>
      </c>
      <c r="AG210" s="226">
        <v>132000</v>
      </c>
      <c r="AI210" s="3"/>
    </row>
    <row r="211" spans="1:35" ht="21" customHeight="1">
      <c r="A211" s="35" t="s">
        <v>276</v>
      </c>
      <c r="B211" s="199">
        <v>545000</v>
      </c>
      <c r="C211" s="199">
        <v>313000</v>
      </c>
      <c r="D211" s="199">
        <v>43000</v>
      </c>
      <c r="E211" s="199">
        <v>56000</v>
      </c>
      <c r="F211" s="199">
        <v>96000</v>
      </c>
      <c r="G211" s="199">
        <v>349000</v>
      </c>
      <c r="H211" s="199">
        <v>117000</v>
      </c>
      <c r="I211" s="226">
        <v>232000</v>
      </c>
      <c r="M211" s="35" t="s">
        <v>276</v>
      </c>
      <c r="N211" s="224">
        <v>223000</v>
      </c>
      <c r="O211" s="199">
        <v>124000</v>
      </c>
      <c r="P211" s="199">
        <v>22000</v>
      </c>
      <c r="Q211" s="199">
        <v>25000</v>
      </c>
      <c r="R211" s="199">
        <v>30000</v>
      </c>
      <c r="S211" s="199">
        <v>146000</v>
      </c>
      <c r="T211" s="199">
        <v>47000</v>
      </c>
      <c r="U211" s="226">
        <v>99000</v>
      </c>
      <c r="V211" s="199"/>
      <c r="W211" s="199"/>
      <c r="Y211" s="35" t="s">
        <v>276</v>
      </c>
      <c r="Z211" s="224">
        <v>322000</v>
      </c>
      <c r="AA211" s="199">
        <v>189000</v>
      </c>
      <c r="AB211" s="199">
        <v>21000</v>
      </c>
      <c r="AC211" s="199">
        <v>31000</v>
      </c>
      <c r="AD211" s="199">
        <v>66000</v>
      </c>
      <c r="AE211" s="199">
        <v>203000</v>
      </c>
      <c r="AF211" s="199">
        <v>70000</v>
      </c>
      <c r="AG211" s="226">
        <v>133000</v>
      </c>
      <c r="AI211" s="3"/>
    </row>
    <row r="212" spans="1:35" ht="21" customHeight="1">
      <c r="A212" s="35" t="s">
        <v>277</v>
      </c>
      <c r="B212" s="199">
        <v>549000</v>
      </c>
      <c r="C212" s="199">
        <v>314000</v>
      </c>
      <c r="D212" s="199">
        <v>43000</v>
      </c>
      <c r="E212" s="199">
        <v>60000</v>
      </c>
      <c r="F212" s="199">
        <v>93000</v>
      </c>
      <c r="G212" s="199">
        <v>353000</v>
      </c>
      <c r="H212" s="199">
        <v>118000</v>
      </c>
      <c r="I212" s="226">
        <v>235000</v>
      </c>
      <c r="M212" s="35" t="s">
        <v>277</v>
      </c>
      <c r="N212" s="224">
        <v>225000</v>
      </c>
      <c r="O212" s="199">
        <v>124000</v>
      </c>
      <c r="P212" s="199">
        <v>22000</v>
      </c>
      <c r="Q212" s="199">
        <v>25000</v>
      </c>
      <c r="R212" s="199">
        <v>30000</v>
      </c>
      <c r="S212" s="199">
        <v>148000</v>
      </c>
      <c r="T212" s="199">
        <v>46000</v>
      </c>
      <c r="U212" s="226">
        <v>101000</v>
      </c>
      <c r="V212" s="199"/>
      <c r="W212" s="199"/>
      <c r="Y212" s="35" t="s">
        <v>277</v>
      </c>
      <c r="Z212" s="224">
        <v>323000</v>
      </c>
      <c r="AA212" s="199">
        <v>190000</v>
      </c>
      <c r="AB212" s="199">
        <v>20000</v>
      </c>
      <c r="AC212" s="199">
        <v>35000</v>
      </c>
      <c r="AD212" s="199">
        <v>63000</v>
      </c>
      <c r="AE212" s="199">
        <v>205000</v>
      </c>
      <c r="AF212" s="199">
        <v>72000</v>
      </c>
      <c r="AG212" s="226">
        <v>133000</v>
      </c>
      <c r="AI212" s="3"/>
    </row>
    <row r="213" spans="1:35" ht="21" customHeight="1">
      <c r="A213" s="35" t="s">
        <v>278</v>
      </c>
      <c r="B213" s="199">
        <v>549000</v>
      </c>
      <c r="C213" s="199">
        <v>313000</v>
      </c>
      <c r="D213" s="199">
        <v>43000</v>
      </c>
      <c r="E213" s="199">
        <v>63000</v>
      </c>
      <c r="F213" s="199">
        <v>92000</v>
      </c>
      <c r="G213" s="199">
        <v>351000</v>
      </c>
      <c r="H213" s="199">
        <v>115000</v>
      </c>
      <c r="I213" s="226">
        <v>236000</v>
      </c>
      <c r="M213" s="35" t="s">
        <v>278</v>
      </c>
      <c r="N213" s="224">
        <v>222000</v>
      </c>
      <c r="O213" s="199">
        <v>120000</v>
      </c>
      <c r="P213" s="199">
        <v>22000</v>
      </c>
      <c r="Q213" s="199">
        <v>26000</v>
      </c>
      <c r="R213" s="199">
        <v>28000</v>
      </c>
      <c r="S213" s="199">
        <v>146000</v>
      </c>
      <c r="T213" s="199">
        <v>44000</v>
      </c>
      <c r="U213" s="226">
        <v>102000</v>
      </c>
      <c r="V213" s="199"/>
      <c r="W213" s="199"/>
      <c r="Y213" s="35" t="s">
        <v>278</v>
      </c>
      <c r="Z213" s="224">
        <v>327000</v>
      </c>
      <c r="AA213" s="199">
        <v>193000</v>
      </c>
      <c r="AB213" s="199">
        <v>21000</v>
      </c>
      <c r="AC213" s="199">
        <v>37000</v>
      </c>
      <c r="AD213" s="199">
        <v>64000</v>
      </c>
      <c r="AE213" s="199">
        <v>205000</v>
      </c>
      <c r="AF213" s="199">
        <v>71000</v>
      </c>
      <c r="AG213" s="226">
        <v>134000</v>
      </c>
      <c r="AI213" s="3"/>
    </row>
    <row r="214" spans="1:35" ht="21" customHeight="1">
      <c r="A214" s="35" t="s">
        <v>279</v>
      </c>
      <c r="B214" s="199">
        <v>552000</v>
      </c>
      <c r="C214" s="199">
        <v>315000</v>
      </c>
      <c r="D214" s="199">
        <v>43000</v>
      </c>
      <c r="E214" s="199">
        <v>67000</v>
      </c>
      <c r="F214" s="199">
        <v>92000</v>
      </c>
      <c r="G214" s="199">
        <v>350000</v>
      </c>
      <c r="H214" s="199">
        <v>113000</v>
      </c>
      <c r="I214" s="226">
        <v>238000</v>
      </c>
      <c r="M214" s="35" t="s">
        <v>279</v>
      </c>
      <c r="N214" s="224">
        <v>225000</v>
      </c>
      <c r="O214" s="199">
        <v>122000</v>
      </c>
      <c r="P214" s="199">
        <v>22000</v>
      </c>
      <c r="Q214" s="199">
        <v>28000</v>
      </c>
      <c r="R214" s="199">
        <v>29000</v>
      </c>
      <c r="S214" s="199">
        <v>146000</v>
      </c>
      <c r="T214" s="199">
        <v>43000</v>
      </c>
      <c r="U214" s="226">
        <v>102000</v>
      </c>
      <c r="V214" s="199"/>
      <c r="W214" s="199"/>
      <c r="Y214" s="35" t="s">
        <v>279</v>
      </c>
      <c r="Z214" s="224">
        <v>328000</v>
      </c>
      <c r="AA214" s="199">
        <v>192000</v>
      </c>
      <c r="AB214" s="199">
        <v>22000</v>
      </c>
      <c r="AC214" s="199">
        <v>39000</v>
      </c>
      <c r="AD214" s="199">
        <v>62000</v>
      </c>
      <c r="AE214" s="199">
        <v>205000</v>
      </c>
      <c r="AF214" s="199">
        <v>69000</v>
      </c>
      <c r="AG214" s="226">
        <v>135000</v>
      </c>
      <c r="AI214" s="3"/>
    </row>
    <row r="215" spans="1:35" ht="21" customHeight="1">
      <c r="A215" s="35" t="s">
        <v>280</v>
      </c>
      <c r="B215" s="199">
        <v>555000</v>
      </c>
      <c r="C215" s="199">
        <v>318000</v>
      </c>
      <c r="D215" s="199">
        <v>44000</v>
      </c>
      <c r="E215" s="199">
        <v>66000</v>
      </c>
      <c r="F215" s="199">
        <v>93000</v>
      </c>
      <c r="G215" s="199">
        <v>352000</v>
      </c>
      <c r="H215" s="199">
        <v>115000</v>
      </c>
      <c r="I215" s="226">
        <v>237000</v>
      </c>
      <c r="M215" s="35" t="s">
        <v>280</v>
      </c>
      <c r="N215" s="224">
        <v>224000</v>
      </c>
      <c r="O215" s="199">
        <v>122000</v>
      </c>
      <c r="P215" s="199">
        <v>22000</v>
      </c>
      <c r="Q215" s="199">
        <v>27000</v>
      </c>
      <c r="R215" s="199">
        <v>29000</v>
      </c>
      <c r="S215" s="199">
        <v>146000</v>
      </c>
      <c r="T215" s="199">
        <v>44000</v>
      </c>
      <c r="U215" s="226">
        <v>102000</v>
      </c>
      <c r="V215" s="199"/>
      <c r="W215" s="199"/>
      <c r="Y215" s="35" t="s">
        <v>280</v>
      </c>
      <c r="Z215" s="224">
        <v>331000</v>
      </c>
      <c r="AA215" s="199">
        <v>196000</v>
      </c>
      <c r="AB215" s="199">
        <v>22000</v>
      </c>
      <c r="AC215" s="199">
        <v>39000</v>
      </c>
      <c r="AD215" s="199">
        <v>64000</v>
      </c>
      <c r="AE215" s="199">
        <v>206000</v>
      </c>
      <c r="AF215" s="199">
        <v>71000</v>
      </c>
      <c r="AG215" s="226">
        <v>135000</v>
      </c>
      <c r="AI215" s="3"/>
    </row>
    <row r="216" spans="1:35" ht="21" customHeight="1">
      <c r="A216" s="35" t="s">
        <v>281</v>
      </c>
      <c r="B216" s="199">
        <v>557000</v>
      </c>
      <c r="C216" s="199">
        <v>318000</v>
      </c>
      <c r="D216" s="199">
        <v>43000</v>
      </c>
      <c r="E216" s="199">
        <v>69000</v>
      </c>
      <c r="F216" s="199">
        <v>92000</v>
      </c>
      <c r="G216" s="199">
        <v>352000</v>
      </c>
      <c r="H216" s="199">
        <v>114000</v>
      </c>
      <c r="I216" s="226">
        <v>238000</v>
      </c>
      <c r="M216" s="35" t="s">
        <v>281</v>
      </c>
      <c r="N216" s="224">
        <v>225000</v>
      </c>
      <c r="O216" s="199">
        <v>122000</v>
      </c>
      <c r="P216" s="199">
        <v>21000</v>
      </c>
      <c r="Q216" s="199">
        <v>29000</v>
      </c>
      <c r="R216" s="199">
        <v>28000</v>
      </c>
      <c r="S216" s="199">
        <v>147000</v>
      </c>
      <c r="T216" s="199">
        <v>44000</v>
      </c>
      <c r="U216" s="226">
        <v>103000</v>
      </c>
      <c r="V216" s="199"/>
      <c r="W216" s="199"/>
      <c r="Y216" s="35" t="s">
        <v>281</v>
      </c>
      <c r="Z216" s="224">
        <v>332000</v>
      </c>
      <c r="AA216" s="199">
        <v>197000</v>
      </c>
      <c r="AB216" s="199">
        <v>21000</v>
      </c>
      <c r="AC216" s="199">
        <v>40000</v>
      </c>
      <c r="AD216" s="199">
        <v>65000</v>
      </c>
      <c r="AE216" s="199">
        <v>205000</v>
      </c>
      <c r="AF216" s="199">
        <v>70000</v>
      </c>
      <c r="AG216" s="226">
        <v>135000</v>
      </c>
      <c r="AI216" s="3"/>
    </row>
    <row r="217" spans="1:35" ht="21" customHeight="1">
      <c r="A217" s="35" t="s">
        <v>282</v>
      </c>
      <c r="B217" s="199">
        <v>558000</v>
      </c>
      <c r="C217" s="199">
        <v>318000</v>
      </c>
      <c r="D217" s="199">
        <v>42000</v>
      </c>
      <c r="E217" s="199">
        <v>71000</v>
      </c>
      <c r="F217" s="199">
        <v>92000</v>
      </c>
      <c r="G217" s="199">
        <v>354000</v>
      </c>
      <c r="H217" s="199">
        <v>114000</v>
      </c>
      <c r="I217" s="226">
        <v>240000</v>
      </c>
      <c r="M217" s="35" t="s">
        <v>282</v>
      </c>
      <c r="N217" s="224">
        <v>225000</v>
      </c>
      <c r="O217" s="199">
        <v>121000</v>
      </c>
      <c r="P217" s="199">
        <v>21000</v>
      </c>
      <c r="Q217" s="199">
        <v>30000</v>
      </c>
      <c r="R217" s="199">
        <v>27000</v>
      </c>
      <c r="S217" s="199">
        <v>149000</v>
      </c>
      <c r="T217" s="199">
        <v>44000</v>
      </c>
      <c r="U217" s="226">
        <v>105000</v>
      </c>
      <c r="V217" s="199"/>
      <c r="W217" s="199"/>
      <c r="Y217" s="35" t="s">
        <v>282</v>
      </c>
      <c r="Z217" s="224">
        <v>333000</v>
      </c>
      <c r="AA217" s="199">
        <v>197000</v>
      </c>
      <c r="AB217" s="199">
        <v>21000</v>
      </c>
      <c r="AC217" s="199">
        <v>41000</v>
      </c>
      <c r="AD217" s="199">
        <v>65000</v>
      </c>
      <c r="AE217" s="199">
        <v>205000</v>
      </c>
      <c r="AF217" s="199">
        <v>70000</v>
      </c>
      <c r="AG217" s="226">
        <v>135000</v>
      </c>
      <c r="AI217" s="3"/>
    </row>
    <row r="218" spans="1:35" ht="21" customHeight="1">
      <c r="A218" s="35" t="s">
        <v>283</v>
      </c>
      <c r="B218" s="199">
        <v>559000</v>
      </c>
      <c r="C218" s="199">
        <v>319000</v>
      </c>
      <c r="D218" s="199">
        <v>43000</v>
      </c>
      <c r="E218" s="199">
        <v>74000</v>
      </c>
      <c r="F218" s="199">
        <v>88000</v>
      </c>
      <c r="G218" s="199">
        <v>354000</v>
      </c>
      <c r="H218" s="199">
        <v>114000</v>
      </c>
      <c r="I218" s="226">
        <v>240000</v>
      </c>
      <c r="M218" s="35" t="s">
        <v>283</v>
      </c>
      <c r="N218" s="224">
        <v>229000</v>
      </c>
      <c r="O218" s="199">
        <v>124000</v>
      </c>
      <c r="P218" s="199">
        <v>22000</v>
      </c>
      <c r="Q218" s="199">
        <v>31000</v>
      </c>
      <c r="R218" s="199">
        <v>26000</v>
      </c>
      <c r="S218" s="199">
        <v>150000</v>
      </c>
      <c r="T218" s="199">
        <v>45000</v>
      </c>
      <c r="U218" s="226">
        <v>105000</v>
      </c>
      <c r="V218" s="199"/>
      <c r="W218" s="199"/>
      <c r="Y218" s="35" t="s">
        <v>283</v>
      </c>
      <c r="Z218" s="224">
        <v>329000</v>
      </c>
      <c r="AA218" s="199">
        <v>194000</v>
      </c>
      <c r="AB218" s="199">
        <v>21000</v>
      </c>
      <c r="AC218" s="199">
        <v>43000</v>
      </c>
      <c r="AD218" s="199">
        <v>62000</v>
      </c>
      <c r="AE218" s="199">
        <v>204000</v>
      </c>
      <c r="AF218" s="199">
        <v>69000</v>
      </c>
      <c r="AG218" s="226">
        <v>135000</v>
      </c>
      <c r="AI218" s="3"/>
    </row>
    <row r="219" spans="1:35" ht="21" customHeight="1">
      <c r="A219" s="35" t="s">
        <v>284</v>
      </c>
      <c r="B219" s="199">
        <v>565000</v>
      </c>
      <c r="C219" s="199">
        <v>324000</v>
      </c>
      <c r="D219" s="199">
        <v>42000</v>
      </c>
      <c r="E219" s="199">
        <v>76000</v>
      </c>
      <c r="F219" s="199">
        <v>89000</v>
      </c>
      <c r="G219" s="199">
        <v>357000</v>
      </c>
      <c r="H219" s="199">
        <v>115000</v>
      </c>
      <c r="I219" s="226">
        <v>241000</v>
      </c>
      <c r="M219" s="35" t="s">
        <v>284</v>
      </c>
      <c r="N219" s="224">
        <v>230000</v>
      </c>
      <c r="O219" s="199">
        <v>124000</v>
      </c>
      <c r="P219" s="199">
        <v>21000</v>
      </c>
      <c r="Q219" s="199">
        <v>31000</v>
      </c>
      <c r="R219" s="199">
        <v>25000</v>
      </c>
      <c r="S219" s="199">
        <v>153000</v>
      </c>
      <c r="T219" s="199">
        <v>47000</v>
      </c>
      <c r="U219" s="226">
        <v>105000</v>
      </c>
      <c r="V219" s="199"/>
      <c r="W219" s="199"/>
      <c r="Y219" s="35" t="s">
        <v>284</v>
      </c>
      <c r="Z219" s="224">
        <v>335000</v>
      </c>
      <c r="AA219" s="199">
        <v>199000</v>
      </c>
      <c r="AB219" s="199">
        <v>21000</v>
      </c>
      <c r="AC219" s="199">
        <v>45000</v>
      </c>
      <c r="AD219" s="199">
        <v>65000</v>
      </c>
      <c r="AE219" s="199">
        <v>204000</v>
      </c>
      <c r="AF219" s="199">
        <v>68000</v>
      </c>
      <c r="AG219" s="226">
        <v>136000</v>
      </c>
      <c r="AI219" s="3"/>
    </row>
    <row r="220" spans="1:35" ht="21" customHeight="1">
      <c r="A220" s="35" t="s">
        <v>320</v>
      </c>
      <c r="B220" s="199">
        <v>558000</v>
      </c>
      <c r="C220" s="199">
        <v>319000</v>
      </c>
      <c r="D220" s="199">
        <v>43000</v>
      </c>
      <c r="E220" s="199">
        <v>77000</v>
      </c>
      <c r="F220" s="199">
        <v>89000</v>
      </c>
      <c r="G220" s="199">
        <v>350000</v>
      </c>
      <c r="H220" s="199">
        <v>111000</v>
      </c>
      <c r="I220" s="226">
        <v>239000</v>
      </c>
      <c r="M220" s="35" t="s">
        <v>320</v>
      </c>
      <c r="N220" s="224">
        <v>226000</v>
      </c>
      <c r="O220" s="199">
        <v>122000</v>
      </c>
      <c r="P220" s="199">
        <v>22000</v>
      </c>
      <c r="Q220" s="199">
        <v>30000</v>
      </c>
      <c r="R220" s="199">
        <v>26000</v>
      </c>
      <c r="S220" s="199">
        <v>147000</v>
      </c>
      <c r="T220" s="199">
        <v>44000</v>
      </c>
      <c r="U220" s="226">
        <v>103000</v>
      </c>
      <c r="V220" s="199"/>
      <c r="W220" s="199"/>
      <c r="Y220" s="35" t="s">
        <v>320</v>
      </c>
      <c r="Z220" s="224">
        <v>332000</v>
      </c>
      <c r="AA220" s="199">
        <v>197000</v>
      </c>
      <c r="AB220" s="199">
        <v>21000</v>
      </c>
      <c r="AC220" s="199">
        <v>46000</v>
      </c>
      <c r="AD220" s="199">
        <v>63000</v>
      </c>
      <c r="AE220" s="199">
        <v>202000</v>
      </c>
      <c r="AF220" s="199">
        <v>67000</v>
      </c>
      <c r="AG220" s="226">
        <v>135000</v>
      </c>
      <c r="AI220" s="3"/>
    </row>
    <row r="221" spans="1:35" ht="21" customHeight="1">
      <c r="A221" s="35" t="s">
        <v>321</v>
      </c>
      <c r="B221" s="199">
        <v>559000</v>
      </c>
      <c r="C221" s="199">
        <v>318000</v>
      </c>
      <c r="D221" s="199">
        <v>43000</v>
      </c>
      <c r="E221" s="199">
        <v>74000</v>
      </c>
      <c r="F221" s="199">
        <v>92000</v>
      </c>
      <c r="G221" s="199">
        <v>350000</v>
      </c>
      <c r="H221" s="199">
        <v>109000</v>
      </c>
      <c r="I221" s="226">
        <v>241000</v>
      </c>
      <c r="M221" s="35" t="s">
        <v>321</v>
      </c>
      <c r="N221" s="224">
        <v>225000</v>
      </c>
      <c r="O221" s="199">
        <v>121000</v>
      </c>
      <c r="P221" s="199">
        <v>22000</v>
      </c>
      <c r="Q221" s="199">
        <v>29000</v>
      </c>
      <c r="R221" s="199">
        <v>27000</v>
      </c>
      <c r="S221" s="199">
        <v>147000</v>
      </c>
      <c r="T221" s="199">
        <v>43000</v>
      </c>
      <c r="U221" s="226">
        <v>104000</v>
      </c>
      <c r="V221" s="199"/>
      <c r="W221" s="199"/>
      <c r="Y221" s="35" t="s">
        <v>321</v>
      </c>
      <c r="Z221" s="224">
        <v>334000</v>
      </c>
      <c r="AA221" s="199">
        <v>197000</v>
      </c>
      <c r="AB221" s="199">
        <v>21000</v>
      </c>
      <c r="AC221" s="199">
        <v>45000</v>
      </c>
      <c r="AD221" s="199">
        <v>65000</v>
      </c>
      <c r="AE221" s="199">
        <v>203000</v>
      </c>
      <c r="AF221" s="199">
        <v>66000</v>
      </c>
      <c r="AG221" s="226">
        <v>137000</v>
      </c>
      <c r="AI221" s="3"/>
    </row>
    <row r="222" spans="1:35" ht="21" customHeight="1">
      <c r="A222" s="35" t="s">
        <v>322</v>
      </c>
      <c r="B222" s="227">
        <v>554000</v>
      </c>
      <c r="C222" s="227">
        <v>313000</v>
      </c>
      <c r="D222" s="227">
        <v>43000</v>
      </c>
      <c r="E222" s="227">
        <v>69000</v>
      </c>
      <c r="F222" s="227">
        <v>94000</v>
      </c>
      <c r="G222" s="227">
        <v>348000</v>
      </c>
      <c r="H222" s="227">
        <v>108000</v>
      </c>
      <c r="I222" s="230">
        <v>240000</v>
      </c>
      <c r="J222" s="48"/>
      <c r="M222" s="35" t="s">
        <v>322</v>
      </c>
      <c r="N222" s="227">
        <v>224000</v>
      </c>
      <c r="O222" s="227">
        <v>119000</v>
      </c>
      <c r="P222" s="227">
        <v>23000</v>
      </c>
      <c r="Q222" s="227">
        <v>28000</v>
      </c>
      <c r="R222" s="227">
        <v>26000</v>
      </c>
      <c r="S222" s="227">
        <v>146000</v>
      </c>
      <c r="T222" s="227">
        <v>42000</v>
      </c>
      <c r="U222" s="230">
        <v>105000</v>
      </c>
      <c r="V222" s="227"/>
      <c r="W222" s="227"/>
      <c r="X222" s="48"/>
      <c r="Y222" s="35" t="s">
        <v>322</v>
      </c>
      <c r="Z222" s="227">
        <v>330000</v>
      </c>
      <c r="AA222" s="227">
        <v>194000</v>
      </c>
      <c r="AB222" s="227">
        <v>20000</v>
      </c>
      <c r="AC222" s="227">
        <v>41000</v>
      </c>
      <c r="AD222" s="227">
        <v>67000</v>
      </c>
      <c r="AE222" s="227">
        <v>202000</v>
      </c>
      <c r="AF222" s="227">
        <v>66000</v>
      </c>
      <c r="AG222" s="230">
        <v>136000</v>
      </c>
      <c r="AI222" s="3"/>
    </row>
    <row r="223" spans="1:35" ht="21" customHeight="1">
      <c r="A223" s="35" t="s">
        <v>323</v>
      </c>
      <c r="B223" s="228">
        <v>555000</v>
      </c>
      <c r="C223" s="228">
        <v>317000</v>
      </c>
      <c r="D223" s="228">
        <v>42000</v>
      </c>
      <c r="E223" s="228">
        <v>67000</v>
      </c>
      <c r="F223" s="228">
        <v>95000</v>
      </c>
      <c r="G223" s="228">
        <v>352000</v>
      </c>
      <c r="H223" s="228">
        <v>113000</v>
      </c>
      <c r="I223" s="231">
        <v>238000</v>
      </c>
      <c r="J223" s="48"/>
      <c r="M223" s="35" t="s">
        <v>323</v>
      </c>
      <c r="N223" s="228">
        <v>227000</v>
      </c>
      <c r="O223" s="228">
        <v>125000</v>
      </c>
      <c r="P223" s="228">
        <v>22000</v>
      </c>
      <c r="Q223" s="228">
        <v>30000</v>
      </c>
      <c r="R223" s="228">
        <v>28000</v>
      </c>
      <c r="S223" s="228">
        <v>147000</v>
      </c>
      <c r="T223" s="228">
        <v>45000</v>
      </c>
      <c r="U223" s="231">
        <v>103000</v>
      </c>
      <c r="V223" s="228"/>
      <c r="W223" s="228"/>
      <c r="X223" s="48"/>
      <c r="Y223" s="35" t="s">
        <v>323</v>
      </c>
      <c r="Z223" s="228">
        <v>328000</v>
      </c>
      <c r="AA223" s="228">
        <v>192000</v>
      </c>
      <c r="AB223" s="228">
        <v>20000</v>
      </c>
      <c r="AC223" s="228">
        <v>36000</v>
      </c>
      <c r="AD223" s="228">
        <v>67000</v>
      </c>
      <c r="AE223" s="228">
        <v>205000</v>
      </c>
      <c r="AF223" s="228">
        <v>69000</v>
      </c>
      <c r="AG223" s="231">
        <v>136000</v>
      </c>
    </row>
    <row r="224" spans="1:35" ht="21" customHeight="1">
      <c r="A224" s="35" t="s">
        <v>324</v>
      </c>
      <c r="B224" s="228">
        <v>549000</v>
      </c>
      <c r="C224" s="228">
        <v>311000</v>
      </c>
      <c r="D224" s="228">
        <v>42000</v>
      </c>
      <c r="E224" s="228">
        <v>68000</v>
      </c>
      <c r="F224" s="228">
        <v>92000</v>
      </c>
      <c r="G224" s="228">
        <v>348000</v>
      </c>
      <c r="H224" s="228">
        <v>110000</v>
      </c>
      <c r="I224" s="231">
        <v>238000</v>
      </c>
      <c r="J224" s="48"/>
      <c r="M224" s="35" t="s">
        <v>324</v>
      </c>
      <c r="N224" s="228">
        <v>225000</v>
      </c>
      <c r="O224" s="228">
        <v>123000</v>
      </c>
      <c r="P224" s="228">
        <v>21000</v>
      </c>
      <c r="Q224" s="228">
        <v>32000</v>
      </c>
      <c r="R224" s="228">
        <v>26000</v>
      </c>
      <c r="S224" s="228">
        <v>146000</v>
      </c>
      <c r="T224" s="228">
        <v>43000</v>
      </c>
      <c r="U224" s="231">
        <v>103000</v>
      </c>
      <c r="V224" s="228"/>
      <c r="W224" s="228"/>
      <c r="X224" s="48"/>
      <c r="Y224" s="35" t="s">
        <v>324</v>
      </c>
      <c r="Z224" s="228">
        <v>324000</v>
      </c>
      <c r="AA224" s="228">
        <v>189000</v>
      </c>
      <c r="AB224" s="228">
        <v>21000</v>
      </c>
      <c r="AC224" s="228">
        <v>36000</v>
      </c>
      <c r="AD224" s="228">
        <v>66000</v>
      </c>
      <c r="AE224" s="228">
        <v>202000</v>
      </c>
      <c r="AF224" s="228">
        <v>67000</v>
      </c>
      <c r="AG224" s="231">
        <v>135000</v>
      </c>
    </row>
    <row r="225" spans="1:33" ht="21" customHeight="1">
      <c r="A225" s="35" t="s">
        <v>325</v>
      </c>
      <c r="B225" s="229">
        <v>549000</v>
      </c>
      <c r="C225" s="229">
        <v>310000</v>
      </c>
      <c r="D225" s="229">
        <v>43000</v>
      </c>
      <c r="E225" s="229">
        <v>65000</v>
      </c>
      <c r="F225" s="229">
        <v>94000</v>
      </c>
      <c r="G225" s="229">
        <v>347000</v>
      </c>
      <c r="H225" s="229">
        <v>109000</v>
      </c>
      <c r="I225" s="231">
        <v>238000</v>
      </c>
      <c r="M225" s="35" t="s">
        <v>325</v>
      </c>
      <c r="N225" s="229">
        <v>224000</v>
      </c>
      <c r="O225" s="229">
        <v>122000</v>
      </c>
      <c r="P225" s="229">
        <v>21000</v>
      </c>
      <c r="Q225" s="229">
        <v>29000</v>
      </c>
      <c r="R225" s="229">
        <v>29000</v>
      </c>
      <c r="S225" s="229">
        <v>144000</v>
      </c>
      <c r="T225" s="229">
        <v>42000</v>
      </c>
      <c r="U225" s="231">
        <v>102000</v>
      </c>
      <c r="V225" s="228"/>
      <c r="W225" s="228"/>
      <c r="Y225" s="35" t="s">
        <v>325</v>
      </c>
      <c r="Z225" s="229">
        <v>325000</v>
      </c>
      <c r="AA225" s="229">
        <v>189000</v>
      </c>
      <c r="AB225" s="229">
        <v>21000</v>
      </c>
      <c r="AC225" s="229">
        <v>35000</v>
      </c>
      <c r="AD225" s="229">
        <v>66000</v>
      </c>
      <c r="AE225" s="229">
        <v>202000</v>
      </c>
      <c r="AF225" s="229">
        <v>66000</v>
      </c>
      <c r="AG225" s="231">
        <v>136000</v>
      </c>
    </row>
    <row r="226" spans="1:33" ht="21" customHeight="1">
      <c r="A226" s="35" t="s">
        <v>326</v>
      </c>
      <c r="B226" s="229">
        <v>550000</v>
      </c>
      <c r="C226" s="229">
        <v>313000</v>
      </c>
      <c r="D226" s="229">
        <v>44000</v>
      </c>
      <c r="E226" s="229">
        <v>68000</v>
      </c>
      <c r="F226" s="229">
        <v>96000</v>
      </c>
      <c r="G226" s="229">
        <v>343000</v>
      </c>
      <c r="H226" s="229">
        <v>105000</v>
      </c>
      <c r="I226" s="231">
        <v>237000</v>
      </c>
      <c r="M226" s="35" t="s">
        <v>326</v>
      </c>
      <c r="N226" s="229">
        <v>222000</v>
      </c>
      <c r="O226" s="229">
        <v>120000</v>
      </c>
      <c r="P226" s="229">
        <v>23000</v>
      </c>
      <c r="Q226" s="229">
        <v>31000</v>
      </c>
      <c r="R226" s="229">
        <v>28000</v>
      </c>
      <c r="S226" s="229">
        <v>140000</v>
      </c>
      <c r="T226" s="229">
        <v>39000</v>
      </c>
      <c r="U226" s="231">
        <v>101000</v>
      </c>
      <c r="V226" s="228"/>
      <c r="W226" s="228"/>
      <c r="Y226" s="35" t="s">
        <v>326</v>
      </c>
      <c r="Z226" s="229">
        <v>329000</v>
      </c>
      <c r="AA226" s="229">
        <v>193000</v>
      </c>
      <c r="AB226" s="229">
        <v>21000</v>
      </c>
      <c r="AC226" s="229">
        <v>37000</v>
      </c>
      <c r="AD226" s="229">
        <v>68000</v>
      </c>
      <c r="AE226" s="229">
        <v>203000</v>
      </c>
      <c r="AF226" s="229">
        <v>67000</v>
      </c>
      <c r="AG226" s="231">
        <v>136000</v>
      </c>
    </row>
    <row r="227" spans="1:33" ht="21" customHeight="1">
      <c r="A227" s="35" t="s">
        <v>327</v>
      </c>
      <c r="B227" s="229">
        <v>561000</v>
      </c>
      <c r="C227" s="229">
        <v>319000</v>
      </c>
      <c r="D227" s="229">
        <v>45000</v>
      </c>
      <c r="E227" s="229">
        <v>68000</v>
      </c>
      <c r="F227" s="229">
        <v>101000</v>
      </c>
      <c r="G227" s="229">
        <v>347000</v>
      </c>
      <c r="H227" s="229">
        <v>105000</v>
      </c>
      <c r="I227" s="231">
        <v>242000</v>
      </c>
      <c r="M227" s="35" t="s">
        <v>327</v>
      </c>
      <c r="N227" s="229">
        <v>227000</v>
      </c>
      <c r="O227" s="229">
        <v>124000</v>
      </c>
      <c r="P227" s="229">
        <v>23000</v>
      </c>
      <c r="Q227" s="229">
        <v>33000</v>
      </c>
      <c r="R227" s="229">
        <v>29000</v>
      </c>
      <c r="S227" s="229">
        <v>142000</v>
      </c>
      <c r="T227" s="229">
        <v>39000</v>
      </c>
      <c r="U227" s="231">
        <v>103000</v>
      </c>
      <c r="V227" s="228"/>
      <c r="W227" s="228"/>
      <c r="Y227" s="35" t="s">
        <v>327</v>
      </c>
      <c r="Z227" s="229">
        <v>334000</v>
      </c>
      <c r="AA227" s="229">
        <v>195000</v>
      </c>
      <c r="AB227" s="229">
        <v>22000</v>
      </c>
      <c r="AC227" s="229">
        <v>35000</v>
      </c>
      <c r="AD227" s="229">
        <v>71000</v>
      </c>
      <c r="AE227" s="229">
        <v>205000</v>
      </c>
      <c r="AF227" s="229">
        <v>66000</v>
      </c>
      <c r="AG227" s="231">
        <v>139000</v>
      </c>
    </row>
    <row r="228" spans="1:33" ht="21" customHeight="1">
      <c r="A228" s="35" t="s">
        <v>328</v>
      </c>
      <c r="B228" s="229">
        <v>565000</v>
      </c>
      <c r="C228" s="229">
        <v>322000</v>
      </c>
      <c r="D228" s="229">
        <v>44000</v>
      </c>
      <c r="E228" s="229">
        <v>71000</v>
      </c>
      <c r="F228" s="229">
        <v>101000</v>
      </c>
      <c r="G228" s="229">
        <v>349000</v>
      </c>
      <c r="H228" s="229">
        <v>107000</v>
      </c>
      <c r="I228" s="231">
        <v>242000</v>
      </c>
      <c r="M228" s="35" t="s">
        <v>328</v>
      </c>
      <c r="N228" s="229">
        <v>228000</v>
      </c>
      <c r="O228" s="229">
        <v>125000</v>
      </c>
      <c r="P228" s="229">
        <v>21000</v>
      </c>
      <c r="Q228" s="229">
        <v>35000</v>
      </c>
      <c r="R228" s="229">
        <v>30000</v>
      </c>
      <c r="S228" s="229">
        <v>141000</v>
      </c>
      <c r="T228" s="229">
        <v>39000</v>
      </c>
      <c r="U228" s="231">
        <v>103000</v>
      </c>
      <c r="V228" s="228"/>
      <c r="W228" s="228"/>
      <c r="Y228" s="35" t="s">
        <v>328</v>
      </c>
      <c r="Z228" s="229">
        <v>337000</v>
      </c>
      <c r="AA228" s="229">
        <v>197000</v>
      </c>
      <c r="AB228" s="229">
        <v>22000</v>
      </c>
      <c r="AC228" s="229">
        <v>36000</v>
      </c>
      <c r="AD228" s="229">
        <v>71000</v>
      </c>
      <c r="AE228" s="229">
        <v>208000</v>
      </c>
      <c r="AF228" s="229">
        <v>68000</v>
      </c>
      <c r="AG228" s="231">
        <v>140000</v>
      </c>
    </row>
    <row r="229" spans="1:33" ht="21" customHeight="1">
      <c r="A229" s="35" t="s">
        <v>329</v>
      </c>
      <c r="B229" s="229">
        <v>570000</v>
      </c>
      <c r="C229" s="229">
        <v>323000</v>
      </c>
      <c r="D229" s="229">
        <v>43000</v>
      </c>
      <c r="E229" s="229">
        <v>70000</v>
      </c>
      <c r="F229" s="229">
        <v>101000</v>
      </c>
      <c r="G229" s="229">
        <v>356000</v>
      </c>
      <c r="H229" s="229">
        <v>109000</v>
      </c>
      <c r="I229" s="231">
        <v>247000</v>
      </c>
      <c r="M229" s="35" t="s">
        <v>329</v>
      </c>
      <c r="N229" s="229">
        <v>231000</v>
      </c>
      <c r="O229" s="229">
        <v>124000</v>
      </c>
      <c r="P229" s="229">
        <v>22000</v>
      </c>
      <c r="Q229" s="229">
        <v>34000</v>
      </c>
      <c r="R229" s="229">
        <v>28000</v>
      </c>
      <c r="S229" s="229">
        <v>147000</v>
      </c>
      <c r="T229" s="229">
        <v>40000</v>
      </c>
      <c r="U229" s="231">
        <v>108000</v>
      </c>
      <c r="V229" s="228"/>
      <c r="W229" s="228"/>
      <c r="Y229" s="35" t="s">
        <v>329</v>
      </c>
      <c r="Z229" s="229">
        <v>339000</v>
      </c>
      <c r="AA229" s="229">
        <v>200000</v>
      </c>
      <c r="AB229" s="229">
        <v>22000</v>
      </c>
      <c r="AC229" s="229">
        <v>36000</v>
      </c>
      <c r="AD229" s="229">
        <v>73000</v>
      </c>
      <c r="AE229" s="229">
        <v>208000</v>
      </c>
      <c r="AF229" s="229">
        <v>69000</v>
      </c>
      <c r="AG229" s="231">
        <v>139000</v>
      </c>
    </row>
    <row r="230" spans="1:33" ht="21" customHeight="1">
      <c r="A230" s="35" t="s">
        <v>330</v>
      </c>
      <c r="B230" s="229">
        <v>564000</v>
      </c>
      <c r="C230" s="229">
        <v>319000</v>
      </c>
      <c r="D230" s="229">
        <v>43000</v>
      </c>
      <c r="E230" s="229">
        <v>67000</v>
      </c>
      <c r="F230" s="229">
        <v>98000</v>
      </c>
      <c r="G230" s="229">
        <v>357000</v>
      </c>
      <c r="H230" s="229">
        <v>111000</v>
      </c>
      <c r="I230" s="231">
        <v>245000</v>
      </c>
      <c r="M230" s="35" t="s">
        <v>330</v>
      </c>
      <c r="N230" s="229">
        <v>233000</v>
      </c>
      <c r="O230" s="229">
        <v>126000</v>
      </c>
      <c r="P230" s="229">
        <v>21000</v>
      </c>
      <c r="Q230" s="229">
        <v>33000</v>
      </c>
      <c r="R230" s="229">
        <v>29000</v>
      </c>
      <c r="S230" s="229">
        <v>150000</v>
      </c>
      <c r="T230" s="229">
        <v>43000</v>
      </c>
      <c r="U230" s="231">
        <v>108000</v>
      </c>
      <c r="V230" s="228"/>
      <c r="W230" s="228"/>
      <c r="Y230" s="35" t="s">
        <v>330</v>
      </c>
      <c r="Z230" s="229">
        <v>331000</v>
      </c>
      <c r="AA230" s="229">
        <v>194000</v>
      </c>
      <c r="AB230" s="229">
        <v>22000</v>
      </c>
      <c r="AC230" s="229">
        <v>34000</v>
      </c>
      <c r="AD230" s="229">
        <v>69000</v>
      </c>
      <c r="AE230" s="229">
        <v>206000</v>
      </c>
      <c r="AF230" s="229">
        <v>69000</v>
      </c>
      <c r="AG230" s="231">
        <v>138000</v>
      </c>
    </row>
    <row r="231" spans="1:33" ht="21" customHeight="1">
      <c r="A231" s="35" t="s">
        <v>331</v>
      </c>
      <c r="B231" s="229">
        <v>563000</v>
      </c>
      <c r="C231" s="229">
        <v>318000</v>
      </c>
      <c r="D231" s="229">
        <v>44000</v>
      </c>
      <c r="E231" s="229">
        <v>64000</v>
      </c>
      <c r="F231" s="229">
        <v>97000</v>
      </c>
      <c r="G231" s="229">
        <v>359000</v>
      </c>
      <c r="H231" s="229">
        <v>114000</v>
      </c>
      <c r="I231" s="231">
        <v>245000</v>
      </c>
      <c r="M231" s="35" t="s">
        <v>331</v>
      </c>
      <c r="N231" s="229">
        <v>234000</v>
      </c>
      <c r="O231" s="229">
        <v>126000</v>
      </c>
      <c r="P231" s="229">
        <v>22000</v>
      </c>
      <c r="Q231" s="229">
        <v>30000</v>
      </c>
      <c r="R231" s="229">
        <v>30000</v>
      </c>
      <c r="S231" s="229">
        <v>151000</v>
      </c>
      <c r="T231" s="229">
        <v>44000</v>
      </c>
      <c r="U231" s="231">
        <v>107000</v>
      </c>
      <c r="V231" s="228"/>
      <c r="W231" s="228"/>
      <c r="Y231" s="35" t="s">
        <v>331</v>
      </c>
      <c r="Z231" s="229">
        <v>330000</v>
      </c>
      <c r="AA231" s="229">
        <v>192000</v>
      </c>
      <c r="AB231" s="229">
        <v>22000</v>
      </c>
      <c r="AC231" s="229">
        <v>34000</v>
      </c>
      <c r="AD231" s="229">
        <v>67000</v>
      </c>
      <c r="AE231" s="229">
        <v>207000</v>
      </c>
      <c r="AF231" s="229">
        <v>69000</v>
      </c>
      <c r="AG231" s="231">
        <v>138000</v>
      </c>
    </row>
    <row r="232" spans="1:33" ht="21" customHeight="1">
      <c r="A232" s="35" t="s">
        <v>332</v>
      </c>
      <c r="B232" s="229">
        <v>564000</v>
      </c>
      <c r="C232" s="229">
        <v>323000</v>
      </c>
      <c r="D232" s="229">
        <v>45000</v>
      </c>
      <c r="E232" s="229">
        <v>59000</v>
      </c>
      <c r="F232" s="229">
        <v>105000</v>
      </c>
      <c r="G232" s="229">
        <v>355000</v>
      </c>
      <c r="H232" s="229">
        <v>114000</v>
      </c>
      <c r="I232" s="231">
        <v>241000</v>
      </c>
      <c r="M232" s="35" t="s">
        <v>332</v>
      </c>
      <c r="N232" s="229">
        <v>229000</v>
      </c>
      <c r="O232" s="229">
        <v>125000</v>
      </c>
      <c r="P232" s="229">
        <v>22000</v>
      </c>
      <c r="Q232" s="229">
        <v>28000</v>
      </c>
      <c r="R232" s="229">
        <v>31000</v>
      </c>
      <c r="S232" s="229">
        <v>149000</v>
      </c>
      <c r="T232" s="229">
        <v>45000</v>
      </c>
      <c r="U232" s="231">
        <v>104000</v>
      </c>
      <c r="V232" s="228"/>
      <c r="W232" s="228"/>
      <c r="Y232" s="35" t="s">
        <v>332</v>
      </c>
      <c r="Z232" s="229">
        <v>334000</v>
      </c>
      <c r="AA232" s="229">
        <v>197000</v>
      </c>
      <c r="AB232" s="229">
        <v>23000</v>
      </c>
      <c r="AC232" s="229">
        <v>31000</v>
      </c>
      <c r="AD232" s="229">
        <v>74000</v>
      </c>
      <c r="AE232" s="229">
        <v>206000</v>
      </c>
      <c r="AF232" s="229">
        <v>69000</v>
      </c>
      <c r="AG232" s="231">
        <v>137000</v>
      </c>
    </row>
    <row r="233" spans="1:33" ht="21" customHeight="1">
      <c r="A233" s="35" t="s">
        <v>333</v>
      </c>
      <c r="B233" s="229">
        <v>572000</v>
      </c>
      <c r="C233" s="229">
        <v>330000</v>
      </c>
      <c r="D233" s="229">
        <v>45000</v>
      </c>
      <c r="E233" s="229">
        <v>61000</v>
      </c>
      <c r="F233" s="229">
        <v>108000</v>
      </c>
      <c r="G233" s="229">
        <v>358000</v>
      </c>
      <c r="H233" s="229">
        <v>117000</v>
      </c>
      <c r="I233" s="231">
        <v>242000</v>
      </c>
      <c r="M233" s="35" t="s">
        <v>333</v>
      </c>
      <c r="N233" s="229">
        <v>228000</v>
      </c>
      <c r="O233" s="229">
        <v>124000</v>
      </c>
      <c r="P233" s="229">
        <v>23000</v>
      </c>
      <c r="Q233" s="229">
        <v>27000</v>
      </c>
      <c r="R233" s="229">
        <v>30000</v>
      </c>
      <c r="S233" s="229">
        <v>148000</v>
      </c>
      <c r="T233" s="229">
        <v>44000</v>
      </c>
      <c r="U233" s="231">
        <v>104000</v>
      </c>
      <c r="V233" s="228"/>
      <c r="W233" s="228"/>
      <c r="Y233" s="35" t="s">
        <v>333</v>
      </c>
      <c r="Z233" s="229">
        <v>344000</v>
      </c>
      <c r="AA233" s="229">
        <v>207000</v>
      </c>
      <c r="AB233" s="229">
        <v>23000</v>
      </c>
      <c r="AC233" s="229">
        <v>34000</v>
      </c>
      <c r="AD233" s="229">
        <v>78000</v>
      </c>
      <c r="AE233" s="229">
        <v>210000</v>
      </c>
      <c r="AF233" s="229">
        <v>72000</v>
      </c>
      <c r="AG233" s="231">
        <v>138000</v>
      </c>
    </row>
    <row r="234" spans="1:33" ht="21" customHeight="1">
      <c r="A234" s="35" t="s">
        <v>334</v>
      </c>
      <c r="B234" s="229">
        <v>558000</v>
      </c>
      <c r="C234" s="229">
        <v>318000</v>
      </c>
      <c r="D234" s="229">
        <v>43000</v>
      </c>
      <c r="E234" s="229">
        <v>58000</v>
      </c>
      <c r="F234" s="229">
        <v>105000</v>
      </c>
      <c r="G234" s="229">
        <v>352000</v>
      </c>
      <c r="H234" s="229">
        <v>112000</v>
      </c>
      <c r="I234" s="231">
        <v>240000</v>
      </c>
      <c r="M234" s="35" t="s">
        <v>334</v>
      </c>
      <c r="N234" s="229">
        <v>224000</v>
      </c>
      <c r="O234" s="229">
        <v>119000</v>
      </c>
      <c r="P234" s="229">
        <v>21000</v>
      </c>
      <c r="Q234" s="229">
        <v>26000</v>
      </c>
      <c r="R234" s="229">
        <v>29000</v>
      </c>
      <c r="S234" s="229">
        <v>148000</v>
      </c>
      <c r="T234" s="229">
        <v>43000</v>
      </c>
      <c r="U234" s="231">
        <v>105000</v>
      </c>
      <c r="V234" s="228"/>
      <c r="W234" s="228"/>
      <c r="Y234" s="35" t="s">
        <v>334</v>
      </c>
      <c r="Z234" s="229">
        <v>334000</v>
      </c>
      <c r="AA234" s="229">
        <v>199000</v>
      </c>
      <c r="AB234" s="229">
        <v>22000</v>
      </c>
      <c r="AC234" s="229">
        <v>31000</v>
      </c>
      <c r="AD234" s="229">
        <v>76000</v>
      </c>
      <c r="AE234" s="229">
        <v>204000</v>
      </c>
      <c r="AF234" s="229">
        <v>70000</v>
      </c>
      <c r="AG234" s="231">
        <v>135000</v>
      </c>
    </row>
    <row r="235" spans="1:33" ht="21" customHeight="1">
      <c r="A235" s="35" t="s">
        <v>335</v>
      </c>
      <c r="B235" s="229">
        <v>569000</v>
      </c>
      <c r="C235" s="229">
        <v>325000</v>
      </c>
      <c r="D235" s="229">
        <v>43000</v>
      </c>
      <c r="E235" s="229">
        <v>61000</v>
      </c>
      <c r="F235" s="229">
        <v>107000</v>
      </c>
      <c r="G235" s="229">
        <v>358000</v>
      </c>
      <c r="H235" s="229">
        <v>114000</v>
      </c>
      <c r="I235" s="231">
        <v>244000</v>
      </c>
      <c r="M235" s="35" t="s">
        <v>335</v>
      </c>
      <c r="N235" s="229">
        <v>230000</v>
      </c>
      <c r="O235" s="229">
        <v>121000</v>
      </c>
      <c r="P235" s="229">
        <v>21000</v>
      </c>
      <c r="Q235" s="229">
        <v>27000</v>
      </c>
      <c r="R235" s="229">
        <v>28000</v>
      </c>
      <c r="S235" s="229">
        <v>154000</v>
      </c>
      <c r="T235" s="229">
        <v>46000</v>
      </c>
      <c r="U235" s="231">
        <v>108000</v>
      </c>
      <c r="V235" s="228"/>
      <c r="W235" s="228"/>
      <c r="Y235" s="35" t="s">
        <v>335</v>
      </c>
      <c r="Z235" s="229">
        <v>340000</v>
      </c>
      <c r="AA235" s="229">
        <v>204000</v>
      </c>
      <c r="AB235" s="229">
        <v>22000</v>
      </c>
      <c r="AC235" s="229">
        <v>34000</v>
      </c>
      <c r="AD235" s="229">
        <v>79000</v>
      </c>
      <c r="AE235" s="229">
        <v>205000</v>
      </c>
      <c r="AF235" s="229">
        <v>69000</v>
      </c>
      <c r="AG235" s="231">
        <v>136000</v>
      </c>
    </row>
    <row r="236" spans="1:33" ht="21" customHeight="1">
      <c r="A236" s="35" t="s">
        <v>357</v>
      </c>
      <c r="B236" s="229">
        <v>558000</v>
      </c>
      <c r="C236" s="222">
        <v>317000</v>
      </c>
      <c r="D236" s="222">
        <v>43000</v>
      </c>
      <c r="E236" s="222">
        <v>58000</v>
      </c>
      <c r="F236" s="222">
        <v>105000</v>
      </c>
      <c r="G236" s="222">
        <v>352000</v>
      </c>
      <c r="H236" s="222">
        <v>112000</v>
      </c>
      <c r="I236" s="225">
        <v>240000</v>
      </c>
      <c r="M236" s="35" t="s">
        <v>357</v>
      </c>
      <c r="N236" s="229">
        <v>226000</v>
      </c>
      <c r="O236" s="222">
        <v>120000</v>
      </c>
      <c r="P236" s="222">
        <v>21000</v>
      </c>
      <c r="Q236" s="222">
        <v>26000</v>
      </c>
      <c r="R236" s="222">
        <v>28000</v>
      </c>
      <c r="S236" s="222">
        <v>151000</v>
      </c>
      <c r="T236" s="222">
        <v>44000</v>
      </c>
      <c r="U236" s="225">
        <v>106000</v>
      </c>
      <c r="V236" s="48"/>
      <c r="W236" s="48"/>
      <c r="Y236" s="35" t="s">
        <v>357</v>
      </c>
      <c r="Z236" s="229">
        <v>332000</v>
      </c>
      <c r="AA236" s="222">
        <v>198000</v>
      </c>
      <c r="AB236" s="222">
        <v>21000</v>
      </c>
      <c r="AC236" s="222">
        <v>31000</v>
      </c>
      <c r="AD236" s="222">
        <v>78000</v>
      </c>
      <c r="AE236" s="222">
        <v>201000</v>
      </c>
      <c r="AF236" s="222">
        <v>67000</v>
      </c>
      <c r="AG236" s="225">
        <v>134000</v>
      </c>
    </row>
    <row r="237" spans="1:33" ht="21" customHeight="1">
      <c r="A237" s="35" t="s">
        <v>358</v>
      </c>
      <c r="B237" s="229">
        <v>563000</v>
      </c>
      <c r="C237" s="229">
        <v>318000</v>
      </c>
      <c r="D237" s="229">
        <v>43000</v>
      </c>
      <c r="E237" s="229">
        <v>59000</v>
      </c>
      <c r="F237" s="229">
        <v>101000</v>
      </c>
      <c r="G237" s="229">
        <v>359000</v>
      </c>
      <c r="H237" s="229">
        <v>114000</v>
      </c>
      <c r="I237" s="231">
        <v>245000</v>
      </c>
      <c r="M237" s="35" t="s">
        <v>358</v>
      </c>
      <c r="N237" s="229">
        <v>228000</v>
      </c>
      <c r="O237" s="229">
        <v>121000</v>
      </c>
      <c r="P237" s="229">
        <v>22000</v>
      </c>
      <c r="Q237" s="229">
        <v>28000</v>
      </c>
      <c r="R237" s="229">
        <v>27000</v>
      </c>
      <c r="S237" s="229">
        <v>150000</v>
      </c>
      <c r="T237" s="229">
        <v>44000</v>
      </c>
      <c r="U237" s="231">
        <v>107000</v>
      </c>
      <c r="V237" s="48"/>
      <c r="W237" s="48"/>
      <c r="Y237" s="35" t="s">
        <v>358</v>
      </c>
      <c r="Z237" s="229">
        <v>335000</v>
      </c>
      <c r="AA237" s="229">
        <v>197000</v>
      </c>
      <c r="AB237" s="229">
        <v>21000</v>
      </c>
      <c r="AC237" s="229">
        <v>32000</v>
      </c>
      <c r="AD237" s="229">
        <v>74000</v>
      </c>
      <c r="AE237" s="229">
        <v>209000</v>
      </c>
      <c r="AF237" s="229">
        <v>71000</v>
      </c>
      <c r="AG237" s="231">
        <v>138000</v>
      </c>
    </row>
    <row r="238" spans="1:33" ht="21" customHeight="1">
      <c r="A238" s="35" t="s">
        <v>359</v>
      </c>
      <c r="B238" s="229">
        <v>565000</v>
      </c>
      <c r="C238" s="222">
        <v>316000</v>
      </c>
      <c r="D238" s="222">
        <v>42000</v>
      </c>
      <c r="E238" s="222">
        <v>59000</v>
      </c>
      <c r="F238" s="222">
        <v>100000</v>
      </c>
      <c r="G238" s="222">
        <v>365000</v>
      </c>
      <c r="H238" s="222">
        <v>115000</v>
      </c>
      <c r="I238" s="225">
        <v>249000</v>
      </c>
      <c r="M238" s="35" t="s">
        <v>359</v>
      </c>
      <c r="N238" s="229">
        <v>233000</v>
      </c>
      <c r="O238" s="222">
        <v>122000</v>
      </c>
      <c r="P238" s="222">
        <v>22000</v>
      </c>
      <c r="Q238" s="222">
        <v>26000</v>
      </c>
      <c r="R238" s="222">
        <v>28000</v>
      </c>
      <c r="S238" s="222">
        <v>156000</v>
      </c>
      <c r="T238" s="222">
        <v>45000</v>
      </c>
      <c r="U238" s="225">
        <v>111000</v>
      </c>
      <c r="V238" s="48"/>
      <c r="W238" s="48"/>
      <c r="Y238" s="35" t="s">
        <v>359</v>
      </c>
      <c r="Z238" s="229">
        <v>332000</v>
      </c>
      <c r="AA238" s="222">
        <v>194000</v>
      </c>
      <c r="AB238" s="222">
        <v>20000</v>
      </c>
      <c r="AC238" s="222">
        <v>32000</v>
      </c>
      <c r="AD238" s="222">
        <v>71000</v>
      </c>
      <c r="AE238" s="222">
        <v>208000</v>
      </c>
      <c r="AF238" s="222">
        <v>70000</v>
      </c>
      <c r="AG238" s="225">
        <v>138000</v>
      </c>
    </row>
    <row r="239" spans="1:33" ht="21" customHeight="1">
      <c r="A239" s="35" t="s">
        <v>360</v>
      </c>
      <c r="B239" s="314">
        <v>565000</v>
      </c>
      <c r="C239" s="406">
        <v>316000</v>
      </c>
      <c r="D239" s="406">
        <v>41000</v>
      </c>
      <c r="E239" s="406">
        <v>56000</v>
      </c>
      <c r="F239" s="406">
        <v>103000</v>
      </c>
      <c r="G239" s="406">
        <v>365000</v>
      </c>
      <c r="H239" s="406">
        <v>115000</v>
      </c>
      <c r="I239" s="225">
        <v>249000</v>
      </c>
      <c r="M239" s="35" t="s">
        <v>360</v>
      </c>
      <c r="N239" s="314">
        <v>233000</v>
      </c>
      <c r="O239" s="406">
        <v>121000</v>
      </c>
      <c r="P239" s="406">
        <v>21000</v>
      </c>
      <c r="Q239" s="406">
        <v>24000</v>
      </c>
      <c r="R239" s="406">
        <v>32000</v>
      </c>
      <c r="S239" s="406">
        <v>156000</v>
      </c>
      <c r="T239" s="406">
        <v>44000</v>
      </c>
      <c r="U239" s="225">
        <v>112000</v>
      </c>
      <c r="V239" s="48"/>
      <c r="W239" s="48"/>
      <c r="Y239" s="35" t="s">
        <v>360</v>
      </c>
      <c r="Z239" s="229">
        <v>332000</v>
      </c>
      <c r="AA239" s="222">
        <v>194000</v>
      </c>
      <c r="AB239" s="222">
        <v>20000</v>
      </c>
      <c r="AC239" s="222">
        <v>32000</v>
      </c>
      <c r="AD239" s="222">
        <v>71000</v>
      </c>
      <c r="AE239" s="222">
        <v>209000</v>
      </c>
      <c r="AF239" s="222">
        <v>71000</v>
      </c>
      <c r="AG239" s="225">
        <v>138000</v>
      </c>
    </row>
    <row r="240" spans="1:33" ht="21" customHeight="1">
      <c r="A240" s="35" t="s">
        <v>361</v>
      </c>
      <c r="B240" s="314">
        <v>566000</v>
      </c>
      <c r="C240" s="406">
        <v>315000</v>
      </c>
      <c r="D240" s="406">
        <v>40000</v>
      </c>
      <c r="E240" s="406">
        <v>59000</v>
      </c>
      <c r="F240" s="406">
        <v>103000</v>
      </c>
      <c r="G240" s="406">
        <v>364000</v>
      </c>
      <c r="H240" s="406">
        <v>113000</v>
      </c>
      <c r="I240" s="225">
        <v>250000</v>
      </c>
      <c r="M240" s="35" t="s">
        <v>361</v>
      </c>
      <c r="N240" s="314">
        <v>233000</v>
      </c>
      <c r="O240" s="406">
        <v>122000</v>
      </c>
      <c r="P240" s="406">
        <v>22000</v>
      </c>
      <c r="Q240" s="406">
        <v>27000</v>
      </c>
      <c r="R240" s="406">
        <v>30000</v>
      </c>
      <c r="S240" s="406">
        <v>154000</v>
      </c>
      <c r="T240" s="406">
        <v>42000</v>
      </c>
      <c r="U240" s="225">
        <v>111000</v>
      </c>
      <c r="V240" s="48"/>
      <c r="W240" s="48"/>
      <c r="Y240" s="35" t="s">
        <v>361</v>
      </c>
      <c r="Z240" s="229">
        <v>333000</v>
      </c>
      <c r="AA240" s="222">
        <v>194000</v>
      </c>
      <c r="AB240" s="222">
        <v>18000</v>
      </c>
      <c r="AC240" s="222">
        <v>32000</v>
      </c>
      <c r="AD240" s="222">
        <v>73000</v>
      </c>
      <c r="AE240" s="222">
        <v>210000</v>
      </c>
      <c r="AF240" s="222">
        <v>71000</v>
      </c>
      <c r="AG240" s="225">
        <v>139000</v>
      </c>
    </row>
    <row r="241" spans="1:33" ht="21" customHeight="1">
      <c r="A241" s="35" t="s">
        <v>362</v>
      </c>
      <c r="B241" s="314">
        <v>558000</v>
      </c>
      <c r="C241" s="406">
        <v>309000</v>
      </c>
      <c r="D241" s="406">
        <v>40000</v>
      </c>
      <c r="E241" s="406">
        <v>57000</v>
      </c>
      <c r="F241" s="406">
        <v>101000</v>
      </c>
      <c r="G241" s="406">
        <v>361000</v>
      </c>
      <c r="H241" s="406">
        <v>111000</v>
      </c>
      <c r="I241" s="225">
        <v>250000</v>
      </c>
      <c r="M241" s="35" t="s">
        <v>362</v>
      </c>
      <c r="N241" s="314">
        <v>232000</v>
      </c>
      <c r="O241" s="406">
        <v>121000</v>
      </c>
      <c r="P241" s="406">
        <v>21000</v>
      </c>
      <c r="Q241" s="406">
        <v>27000</v>
      </c>
      <c r="R241" s="406">
        <v>31000</v>
      </c>
      <c r="S241" s="406">
        <v>153000</v>
      </c>
      <c r="T241" s="406">
        <v>42000</v>
      </c>
      <c r="U241" s="225">
        <v>110000</v>
      </c>
      <c r="V241" s="48"/>
      <c r="W241" s="48"/>
      <c r="Y241" s="35" t="s">
        <v>362</v>
      </c>
      <c r="Z241" s="229">
        <v>327000</v>
      </c>
      <c r="AA241" s="222">
        <v>187000</v>
      </c>
      <c r="AB241" s="222">
        <v>19000</v>
      </c>
      <c r="AC241" s="222">
        <v>29000</v>
      </c>
      <c r="AD241" s="222">
        <v>70000</v>
      </c>
      <c r="AE241" s="222">
        <v>208000</v>
      </c>
      <c r="AF241" s="222">
        <v>69000</v>
      </c>
      <c r="AG241" s="225">
        <v>139000</v>
      </c>
    </row>
    <row r="242" spans="1:33" ht="21" customHeight="1">
      <c r="A242" s="35" t="s">
        <v>363</v>
      </c>
      <c r="B242" s="314">
        <v>563000</v>
      </c>
      <c r="C242" s="406">
        <v>312000</v>
      </c>
      <c r="D242" s="406">
        <v>39000</v>
      </c>
      <c r="E242" s="406">
        <v>61000</v>
      </c>
      <c r="F242" s="406">
        <v>99000</v>
      </c>
      <c r="G242" s="406">
        <v>364000</v>
      </c>
      <c r="H242" s="406">
        <v>114000</v>
      </c>
      <c r="I242" s="225">
        <v>251000</v>
      </c>
      <c r="M242" s="35" t="s">
        <v>363</v>
      </c>
      <c r="N242" s="314">
        <v>232000</v>
      </c>
      <c r="O242" s="406">
        <v>122000</v>
      </c>
      <c r="P242" s="406">
        <v>20000</v>
      </c>
      <c r="Q242" s="406">
        <v>30000</v>
      </c>
      <c r="R242" s="406">
        <v>29000</v>
      </c>
      <c r="S242" s="406">
        <v>154000</v>
      </c>
      <c r="T242" s="406">
        <v>43000</v>
      </c>
      <c r="U242" s="225">
        <v>110000</v>
      </c>
      <c r="V242" s="48"/>
      <c r="W242" s="48"/>
      <c r="Y242" s="35" t="s">
        <v>363</v>
      </c>
      <c r="Z242" s="229">
        <v>331000</v>
      </c>
      <c r="AA242" s="222">
        <v>191000</v>
      </c>
      <c r="AB242" s="222">
        <v>19000</v>
      </c>
      <c r="AC242" s="222">
        <v>31000</v>
      </c>
      <c r="AD242" s="222">
        <v>70000</v>
      </c>
      <c r="AE242" s="222">
        <v>211000</v>
      </c>
      <c r="AF242" s="222">
        <v>70000</v>
      </c>
      <c r="AG242" s="225">
        <v>140000</v>
      </c>
    </row>
    <row r="243" spans="1:33" ht="21" customHeight="1">
      <c r="A243" s="35" t="s">
        <v>364</v>
      </c>
      <c r="B243" s="314">
        <v>559000</v>
      </c>
      <c r="C243" s="406">
        <v>315000</v>
      </c>
      <c r="D243" s="406">
        <v>41000</v>
      </c>
      <c r="E243" s="406">
        <v>61000</v>
      </c>
      <c r="F243" s="406">
        <v>98000</v>
      </c>
      <c r="G243" s="406">
        <v>360000</v>
      </c>
      <c r="H243" s="406">
        <v>115000</v>
      </c>
      <c r="I243" s="225">
        <v>244000</v>
      </c>
      <c r="M243" s="35" t="s">
        <v>364</v>
      </c>
      <c r="N243" s="314">
        <v>227000</v>
      </c>
      <c r="O243" s="406">
        <v>121000</v>
      </c>
      <c r="P243" s="406">
        <v>22000</v>
      </c>
      <c r="Q243" s="406">
        <v>27000</v>
      </c>
      <c r="R243" s="406">
        <v>28000</v>
      </c>
      <c r="S243" s="406">
        <v>151000</v>
      </c>
      <c r="T243" s="406">
        <v>45000</v>
      </c>
      <c r="U243" s="225">
        <v>106000</v>
      </c>
      <c r="V243" s="48"/>
      <c r="W243" s="48"/>
      <c r="Y243" s="35" t="s">
        <v>364</v>
      </c>
      <c r="Z243" s="229">
        <v>332000</v>
      </c>
      <c r="AA243" s="222">
        <v>193000</v>
      </c>
      <c r="AB243" s="222">
        <v>19000</v>
      </c>
      <c r="AC243" s="222">
        <v>33000</v>
      </c>
      <c r="AD243" s="222">
        <v>70000</v>
      </c>
      <c r="AE243" s="222">
        <v>209000</v>
      </c>
      <c r="AF243" s="222">
        <v>71000</v>
      </c>
      <c r="AG243" s="225">
        <v>138000</v>
      </c>
    </row>
    <row r="244" spans="1:33" ht="21" customHeight="1">
      <c r="A244" s="35" t="s">
        <v>365</v>
      </c>
      <c r="B244" s="314">
        <v>558000</v>
      </c>
      <c r="C244" s="406">
        <v>314000</v>
      </c>
      <c r="D244" s="406">
        <v>40000</v>
      </c>
      <c r="E244" s="406">
        <v>64000</v>
      </c>
      <c r="F244" s="406">
        <v>98000</v>
      </c>
      <c r="G244" s="406">
        <v>356000</v>
      </c>
      <c r="H244" s="406">
        <v>112000</v>
      </c>
      <c r="I244" s="225">
        <v>244000</v>
      </c>
      <c r="M244" s="35" t="s">
        <v>365</v>
      </c>
      <c r="N244" s="314">
        <v>224000</v>
      </c>
      <c r="O244" s="406">
        <v>117000</v>
      </c>
      <c r="P244" s="406">
        <v>21000</v>
      </c>
      <c r="Q244" s="406">
        <v>27000</v>
      </c>
      <c r="R244" s="406">
        <v>28000</v>
      </c>
      <c r="S244" s="406">
        <v>147000</v>
      </c>
      <c r="T244" s="406">
        <v>41000</v>
      </c>
      <c r="U244" s="225">
        <v>106000</v>
      </c>
      <c r="V244" s="48"/>
      <c r="W244" s="48"/>
      <c r="Y244" s="35" t="s">
        <v>365</v>
      </c>
      <c r="Z244" s="229">
        <v>335000</v>
      </c>
      <c r="AA244" s="222">
        <v>197000</v>
      </c>
      <c r="AB244" s="222">
        <v>19000</v>
      </c>
      <c r="AC244" s="222">
        <v>37000</v>
      </c>
      <c r="AD244" s="222">
        <v>70000</v>
      </c>
      <c r="AE244" s="222">
        <v>209000</v>
      </c>
      <c r="AF244" s="222">
        <v>71000</v>
      </c>
      <c r="AG244" s="225">
        <v>138000</v>
      </c>
    </row>
    <row r="245" spans="1:33" ht="21" customHeight="1">
      <c r="A245" s="35" t="s">
        <v>366</v>
      </c>
      <c r="B245" s="314">
        <v>560000</v>
      </c>
      <c r="C245" s="406">
        <v>313000</v>
      </c>
      <c r="D245" s="406">
        <v>39000</v>
      </c>
      <c r="E245" s="406">
        <v>66000</v>
      </c>
      <c r="F245" s="406">
        <v>95000</v>
      </c>
      <c r="G245" s="406">
        <v>359000</v>
      </c>
      <c r="H245" s="406">
        <v>113000</v>
      </c>
      <c r="I245" s="225">
        <v>246000</v>
      </c>
      <c r="M245" s="35" t="s">
        <v>366</v>
      </c>
      <c r="N245" s="314">
        <v>225000</v>
      </c>
      <c r="O245" s="406">
        <v>118000</v>
      </c>
      <c r="P245" s="406">
        <v>21000</v>
      </c>
      <c r="Q245" s="406">
        <v>28000</v>
      </c>
      <c r="R245" s="406">
        <v>27000</v>
      </c>
      <c r="S245" s="406">
        <v>150000</v>
      </c>
      <c r="T245" s="406">
        <v>43000</v>
      </c>
      <c r="U245" s="225">
        <v>107000</v>
      </c>
      <c r="V245" s="48"/>
      <c r="W245" s="48"/>
      <c r="Y245" s="35" t="s">
        <v>366</v>
      </c>
      <c r="Z245" s="229">
        <v>335000</v>
      </c>
      <c r="AA245" s="222">
        <v>195000</v>
      </c>
      <c r="AB245" s="222">
        <v>19000</v>
      </c>
      <c r="AC245" s="222">
        <v>38000</v>
      </c>
      <c r="AD245" s="222">
        <v>69000</v>
      </c>
      <c r="AE245" s="222">
        <v>209000</v>
      </c>
      <c r="AF245" s="222">
        <v>70000</v>
      </c>
      <c r="AG245" s="225">
        <v>139000</v>
      </c>
    </row>
    <row r="246" spans="1:33" ht="21" customHeight="1">
      <c r="A246" s="35" t="s">
        <v>367</v>
      </c>
      <c r="B246" s="314">
        <v>570000</v>
      </c>
      <c r="C246" s="406">
        <v>317000</v>
      </c>
      <c r="D246" s="406">
        <v>40000</v>
      </c>
      <c r="E246" s="406">
        <v>67000</v>
      </c>
      <c r="F246" s="406">
        <v>98000</v>
      </c>
      <c r="G246" s="406">
        <v>365000</v>
      </c>
      <c r="H246" s="406">
        <v>112000</v>
      </c>
      <c r="I246" s="225">
        <v>253000</v>
      </c>
      <c r="M246" s="35" t="s">
        <v>367</v>
      </c>
      <c r="N246" s="314">
        <v>233000</v>
      </c>
      <c r="O246" s="406">
        <v>120000</v>
      </c>
      <c r="P246" s="406">
        <v>20000</v>
      </c>
      <c r="Q246" s="406">
        <v>30000</v>
      </c>
      <c r="R246" s="406">
        <v>28000</v>
      </c>
      <c r="S246" s="406">
        <v>155000</v>
      </c>
      <c r="T246" s="406">
        <v>43000</v>
      </c>
      <c r="U246" s="225">
        <v>113000</v>
      </c>
      <c r="V246" s="48"/>
      <c r="W246" s="48"/>
      <c r="Y246" s="35" t="s">
        <v>367</v>
      </c>
      <c r="Z246" s="229">
        <v>337000</v>
      </c>
      <c r="AA246" s="222">
        <v>196000</v>
      </c>
      <c r="AB246" s="222">
        <v>20000</v>
      </c>
      <c r="AC246" s="222">
        <v>37000</v>
      </c>
      <c r="AD246" s="222">
        <v>71000</v>
      </c>
      <c r="AE246" s="222">
        <v>210000</v>
      </c>
      <c r="AF246" s="222">
        <v>69000</v>
      </c>
      <c r="AG246" s="225">
        <v>141000</v>
      </c>
    </row>
    <row r="247" spans="1:33" ht="21" customHeight="1">
      <c r="A247" s="35" t="s">
        <v>368</v>
      </c>
      <c r="B247" s="314">
        <v>567000</v>
      </c>
      <c r="C247" s="406">
        <v>317000</v>
      </c>
      <c r="D247" s="406">
        <v>41000</v>
      </c>
      <c r="E247" s="406">
        <v>64000</v>
      </c>
      <c r="F247" s="406">
        <v>102000</v>
      </c>
      <c r="G247" s="406">
        <v>361000</v>
      </c>
      <c r="H247" s="406">
        <v>111000</v>
      </c>
      <c r="I247" s="225">
        <v>250000</v>
      </c>
      <c r="M247" s="35" t="s">
        <v>368</v>
      </c>
      <c r="N247" s="314">
        <v>237000</v>
      </c>
      <c r="O247" s="406">
        <v>126000</v>
      </c>
      <c r="P247" s="406">
        <v>22000</v>
      </c>
      <c r="Q247" s="406">
        <v>29000</v>
      </c>
      <c r="R247" s="406">
        <v>31000</v>
      </c>
      <c r="S247" s="406">
        <v>155000</v>
      </c>
      <c r="T247" s="406">
        <v>44000</v>
      </c>
      <c r="U247" s="225">
        <v>111000</v>
      </c>
      <c r="V247" s="48"/>
      <c r="W247" s="48"/>
      <c r="Y247" s="35" t="s">
        <v>368</v>
      </c>
      <c r="Z247" s="229">
        <v>330000</v>
      </c>
      <c r="AA247" s="222">
        <v>191000</v>
      </c>
      <c r="AB247" s="222">
        <v>19000</v>
      </c>
      <c r="AC247" s="222">
        <v>34000</v>
      </c>
      <c r="AD247" s="222">
        <v>71000</v>
      </c>
      <c r="AE247" s="222">
        <v>206000</v>
      </c>
      <c r="AF247" s="222">
        <v>67000</v>
      </c>
      <c r="AG247" s="225">
        <v>139000</v>
      </c>
    </row>
    <row r="248" spans="1:33" ht="21" customHeight="1">
      <c r="A248" s="35" t="s">
        <v>369</v>
      </c>
      <c r="B248" s="314">
        <v>562000</v>
      </c>
      <c r="C248" s="406">
        <v>313000</v>
      </c>
      <c r="D248" s="406">
        <v>41000</v>
      </c>
      <c r="E248" s="406">
        <v>62000</v>
      </c>
      <c r="F248" s="406">
        <v>98000</v>
      </c>
      <c r="G248" s="406">
        <v>361000</v>
      </c>
      <c r="H248" s="406">
        <v>112000</v>
      </c>
      <c r="I248" s="225">
        <v>249000</v>
      </c>
      <c r="M248" s="35" t="s">
        <v>369</v>
      </c>
      <c r="N248" s="314">
        <v>233000</v>
      </c>
      <c r="O248" s="406">
        <v>124000</v>
      </c>
      <c r="P248" s="406">
        <v>22000</v>
      </c>
      <c r="Q248" s="406">
        <v>29000</v>
      </c>
      <c r="R248" s="406">
        <v>30000</v>
      </c>
      <c r="S248" s="406">
        <v>153000</v>
      </c>
      <c r="T248" s="406">
        <v>43000</v>
      </c>
      <c r="U248" s="225">
        <v>109000</v>
      </c>
      <c r="V248" s="48"/>
      <c r="W248" s="48"/>
      <c r="Y248" s="35" t="s">
        <v>369</v>
      </c>
      <c r="Z248" s="314">
        <v>329000</v>
      </c>
      <c r="AA248" s="406">
        <v>189000</v>
      </c>
      <c r="AB248" s="406">
        <v>20000</v>
      </c>
      <c r="AC248" s="406">
        <v>33000</v>
      </c>
      <c r="AD248" s="406">
        <v>68000</v>
      </c>
      <c r="AE248" s="406">
        <v>208000</v>
      </c>
      <c r="AF248" s="406">
        <v>69000</v>
      </c>
      <c r="AG248" s="225">
        <v>140000</v>
      </c>
    </row>
    <row r="249" spans="1:33" ht="21" customHeight="1">
      <c r="A249" s="35" t="s">
        <v>370</v>
      </c>
      <c r="B249" s="314">
        <v>563000</v>
      </c>
      <c r="C249" s="406">
        <v>314000</v>
      </c>
      <c r="D249" s="406">
        <v>40000</v>
      </c>
      <c r="E249" s="406">
        <v>60000</v>
      </c>
      <c r="F249" s="406">
        <v>99000</v>
      </c>
      <c r="G249" s="406">
        <v>363000</v>
      </c>
      <c r="H249" s="406">
        <v>115000</v>
      </c>
      <c r="I249" s="225">
        <v>249000</v>
      </c>
      <c r="M249" s="35" t="s">
        <v>370</v>
      </c>
      <c r="N249" s="314">
        <v>231000</v>
      </c>
      <c r="O249" s="406">
        <v>122000</v>
      </c>
      <c r="P249" s="406">
        <v>20000</v>
      </c>
      <c r="Q249" s="406">
        <v>26000</v>
      </c>
      <c r="R249" s="406">
        <v>31000</v>
      </c>
      <c r="S249" s="406">
        <v>153000</v>
      </c>
      <c r="T249" s="406">
        <v>44000</v>
      </c>
      <c r="U249" s="225">
        <v>109000</v>
      </c>
      <c r="V249" s="48"/>
      <c r="W249" s="48"/>
      <c r="Y249" s="35" t="s">
        <v>370</v>
      </c>
      <c r="Z249" s="314">
        <v>332000</v>
      </c>
      <c r="AA249" s="406">
        <v>192000</v>
      </c>
      <c r="AB249" s="406">
        <v>20000</v>
      </c>
      <c r="AC249" s="406">
        <v>34000</v>
      </c>
      <c r="AD249" s="406">
        <v>69000</v>
      </c>
      <c r="AE249" s="406">
        <v>210000</v>
      </c>
      <c r="AF249" s="406">
        <v>70000</v>
      </c>
      <c r="AG249" s="225">
        <v>140000</v>
      </c>
    </row>
    <row r="250" spans="1:33" ht="21" customHeight="1">
      <c r="A250" s="35" t="s">
        <v>371</v>
      </c>
      <c r="B250" s="314">
        <v>574000</v>
      </c>
      <c r="C250" s="406">
        <v>325000</v>
      </c>
      <c r="D250" s="406">
        <v>41000</v>
      </c>
      <c r="E250" s="406">
        <v>66000</v>
      </c>
      <c r="F250" s="406">
        <v>100000</v>
      </c>
      <c r="G250" s="406">
        <v>367000</v>
      </c>
      <c r="H250" s="406">
        <v>118000</v>
      </c>
      <c r="I250" s="225">
        <v>249000</v>
      </c>
      <c r="M250" s="35" t="s">
        <v>371</v>
      </c>
      <c r="N250" s="314">
        <v>238000</v>
      </c>
      <c r="O250" s="406">
        <v>129000</v>
      </c>
      <c r="P250" s="406">
        <v>21000</v>
      </c>
      <c r="Q250" s="406">
        <v>32000</v>
      </c>
      <c r="R250" s="406">
        <v>29000</v>
      </c>
      <c r="S250" s="406">
        <v>156000</v>
      </c>
      <c r="T250" s="406">
        <v>47000</v>
      </c>
      <c r="U250" s="225">
        <v>109000</v>
      </c>
      <c r="V250" s="48"/>
      <c r="W250" s="48"/>
      <c r="Y250" s="35" t="s">
        <v>371</v>
      </c>
      <c r="Z250" s="314">
        <v>336000</v>
      </c>
      <c r="AA250" s="406">
        <v>196000</v>
      </c>
      <c r="AB250" s="406">
        <v>20000</v>
      </c>
      <c r="AC250" s="406">
        <v>34000</v>
      </c>
      <c r="AD250" s="406">
        <v>71000</v>
      </c>
      <c r="AE250" s="406">
        <v>212000</v>
      </c>
      <c r="AF250" s="406">
        <v>71000</v>
      </c>
      <c r="AG250" s="225">
        <v>140000</v>
      </c>
    </row>
    <row r="251" spans="1:33" ht="21" customHeight="1">
      <c r="A251" s="35" t="s">
        <v>372</v>
      </c>
      <c r="B251" s="284">
        <v>580000</v>
      </c>
      <c r="C251" s="406">
        <v>328000</v>
      </c>
      <c r="D251" s="406">
        <v>41000</v>
      </c>
      <c r="E251" s="406">
        <v>64000</v>
      </c>
      <c r="F251" s="406">
        <v>106000</v>
      </c>
      <c r="G251" s="406">
        <v>370000</v>
      </c>
      <c r="H251" s="406">
        <v>118000</v>
      </c>
      <c r="I251" s="225">
        <v>252000</v>
      </c>
      <c r="M251" s="35" t="s">
        <v>372</v>
      </c>
      <c r="N251" s="284">
        <v>239000</v>
      </c>
      <c r="O251" s="406">
        <v>130000</v>
      </c>
      <c r="P251" s="406">
        <v>21000</v>
      </c>
      <c r="Q251" s="406">
        <v>30000</v>
      </c>
      <c r="R251" s="406">
        <v>33000</v>
      </c>
      <c r="S251" s="406">
        <v>155000</v>
      </c>
      <c r="T251" s="406">
        <v>46000</v>
      </c>
      <c r="U251" s="225">
        <v>109000</v>
      </c>
      <c r="V251" s="48"/>
      <c r="W251" s="48"/>
      <c r="Y251" s="35" t="s">
        <v>372</v>
      </c>
      <c r="Z251" s="284">
        <v>341000</v>
      </c>
      <c r="AA251" s="406">
        <v>199000</v>
      </c>
      <c r="AB251" s="406">
        <v>20000</v>
      </c>
      <c r="AC251" s="406">
        <v>34000</v>
      </c>
      <c r="AD251" s="406">
        <v>73000</v>
      </c>
      <c r="AE251" s="406">
        <v>215000</v>
      </c>
      <c r="AF251" s="406">
        <v>72000</v>
      </c>
      <c r="AG251" s="225">
        <v>143000</v>
      </c>
    </row>
    <row r="252" spans="1:33" ht="21" customHeight="1">
      <c r="A252" s="35" t="s">
        <v>453</v>
      </c>
      <c r="B252" s="284">
        <v>580000</v>
      </c>
      <c r="C252" s="406">
        <v>328000</v>
      </c>
      <c r="D252" s="406">
        <v>41000</v>
      </c>
      <c r="E252" s="406">
        <v>64000</v>
      </c>
      <c r="F252" s="406">
        <v>106000</v>
      </c>
      <c r="G252" s="406">
        <v>369000</v>
      </c>
      <c r="H252" s="406">
        <v>117000</v>
      </c>
      <c r="I252" s="225">
        <v>252000</v>
      </c>
      <c r="J252" s="48"/>
      <c r="M252" s="35" t="s">
        <v>453</v>
      </c>
      <c r="N252" s="284">
        <v>236000</v>
      </c>
      <c r="O252" s="406">
        <v>127000</v>
      </c>
      <c r="P252" s="406">
        <v>21000</v>
      </c>
      <c r="Q252" s="406">
        <v>29000</v>
      </c>
      <c r="R252" s="406">
        <v>32000</v>
      </c>
      <c r="S252" s="406">
        <v>154000</v>
      </c>
      <c r="T252" s="406">
        <v>45000</v>
      </c>
      <c r="U252" s="225">
        <v>109000</v>
      </c>
      <c r="V252" s="48"/>
      <c r="W252" s="48"/>
      <c r="X252" s="48"/>
      <c r="Y252" s="35" t="s">
        <v>453</v>
      </c>
      <c r="Z252" s="284">
        <v>344000</v>
      </c>
      <c r="AA252" s="406">
        <v>201000</v>
      </c>
      <c r="AB252" s="406">
        <v>19000</v>
      </c>
      <c r="AC252" s="406">
        <v>35000</v>
      </c>
      <c r="AD252" s="406">
        <v>74000</v>
      </c>
      <c r="AE252" s="406">
        <v>216000</v>
      </c>
      <c r="AF252" s="406">
        <v>73000</v>
      </c>
      <c r="AG252" s="225">
        <v>143000</v>
      </c>
    </row>
    <row r="253" spans="1:33" ht="21" customHeight="1">
      <c r="A253" s="35" t="s">
        <v>454</v>
      </c>
      <c r="B253" s="284">
        <v>557000</v>
      </c>
      <c r="C253" s="406">
        <v>312000</v>
      </c>
      <c r="D253" s="406">
        <v>41000</v>
      </c>
      <c r="E253" s="406">
        <v>63000</v>
      </c>
      <c r="F253" s="406">
        <v>96000</v>
      </c>
      <c r="G253" s="406">
        <v>358000</v>
      </c>
      <c r="H253" s="406">
        <v>113000</v>
      </c>
      <c r="I253" s="225">
        <v>245000</v>
      </c>
      <c r="M253" s="35" t="s">
        <v>454</v>
      </c>
      <c r="N253" s="284">
        <v>223000</v>
      </c>
      <c r="O253" s="406">
        <v>118000</v>
      </c>
      <c r="P253" s="406">
        <v>21000</v>
      </c>
      <c r="Q253" s="406">
        <v>27000</v>
      </c>
      <c r="R253" s="406">
        <v>27000</v>
      </c>
      <c r="S253" s="406">
        <v>147000</v>
      </c>
      <c r="T253" s="406">
        <v>43000</v>
      </c>
      <c r="U253" s="225">
        <v>105000</v>
      </c>
      <c r="V253" s="48"/>
      <c r="W253" s="48"/>
      <c r="Y253" s="35" t="s">
        <v>454</v>
      </c>
      <c r="Z253" s="284">
        <v>334000</v>
      </c>
      <c r="AA253" s="406">
        <v>194000</v>
      </c>
      <c r="AB253" s="406">
        <v>20000</v>
      </c>
      <c r="AC253" s="406">
        <v>35000</v>
      </c>
      <c r="AD253" s="406">
        <v>68000</v>
      </c>
      <c r="AE253" s="406">
        <v>210000</v>
      </c>
      <c r="AF253" s="406">
        <v>70000</v>
      </c>
      <c r="AG253" s="225">
        <v>140000</v>
      </c>
    </row>
    <row r="254" spans="1:33" ht="21" customHeight="1">
      <c r="A254" s="35" t="s">
        <v>455</v>
      </c>
      <c r="B254" s="284">
        <v>558000</v>
      </c>
      <c r="C254" s="406">
        <v>314000</v>
      </c>
      <c r="D254" s="406">
        <v>42000</v>
      </c>
      <c r="E254" s="406">
        <v>62000</v>
      </c>
      <c r="F254" s="406">
        <v>97000</v>
      </c>
      <c r="G254" s="406">
        <v>358000</v>
      </c>
      <c r="H254" s="406">
        <v>113000</v>
      </c>
      <c r="I254" s="225">
        <v>245000</v>
      </c>
      <c r="M254" s="35" t="s">
        <v>455</v>
      </c>
      <c r="N254" s="284">
        <v>225000</v>
      </c>
      <c r="O254" s="406">
        <v>120000</v>
      </c>
      <c r="P254" s="406">
        <v>22000</v>
      </c>
      <c r="Q254" s="406">
        <v>26000</v>
      </c>
      <c r="R254" s="406">
        <v>26000</v>
      </c>
      <c r="S254" s="406">
        <v>151000</v>
      </c>
      <c r="T254" s="406">
        <v>46000</v>
      </c>
      <c r="U254" s="225">
        <v>105000</v>
      </c>
      <c r="V254" s="48"/>
      <c r="W254" s="48"/>
      <c r="Y254" s="35" t="s">
        <v>455</v>
      </c>
      <c r="Z254" s="284">
        <v>333000</v>
      </c>
      <c r="AA254" s="406">
        <v>194000</v>
      </c>
      <c r="AB254" s="406">
        <v>20000</v>
      </c>
      <c r="AC254" s="406">
        <v>36000</v>
      </c>
      <c r="AD254" s="406">
        <v>71000</v>
      </c>
      <c r="AE254" s="406">
        <v>207000</v>
      </c>
      <c r="AF254" s="406">
        <v>67000</v>
      </c>
      <c r="AG254" s="225">
        <v>139000</v>
      </c>
    </row>
    <row r="255" spans="1:33" ht="21" customHeight="1">
      <c r="A255" s="35" t="s">
        <v>456</v>
      </c>
      <c r="B255" s="284">
        <v>565000</v>
      </c>
      <c r="C255" s="406">
        <v>317000</v>
      </c>
      <c r="D255" s="406">
        <v>43000</v>
      </c>
      <c r="E255" s="406">
        <v>62000</v>
      </c>
      <c r="F255" s="406">
        <v>99000</v>
      </c>
      <c r="G255" s="406">
        <v>361000</v>
      </c>
      <c r="H255" s="406">
        <v>113000</v>
      </c>
      <c r="I255" s="225">
        <v>248000</v>
      </c>
      <c r="M255" s="35" t="s">
        <v>456</v>
      </c>
      <c r="N255" s="284">
        <v>230000</v>
      </c>
      <c r="O255" s="406">
        <v>122000</v>
      </c>
      <c r="P255" s="406">
        <v>22000</v>
      </c>
      <c r="Q255" s="406">
        <v>26000</v>
      </c>
      <c r="R255" s="406">
        <v>27000</v>
      </c>
      <c r="S255" s="406">
        <v>155000</v>
      </c>
      <c r="T255" s="406">
        <v>47000</v>
      </c>
      <c r="U255" s="225">
        <v>108000</v>
      </c>
      <c r="V255" s="48"/>
      <c r="W255" s="48"/>
      <c r="Y255" s="35" t="s">
        <v>456</v>
      </c>
      <c r="Z255" s="284">
        <v>336000</v>
      </c>
      <c r="AA255" s="406">
        <v>196000</v>
      </c>
      <c r="AB255" s="406">
        <v>21000</v>
      </c>
      <c r="AC255" s="406">
        <v>36000</v>
      </c>
      <c r="AD255" s="406">
        <v>73000</v>
      </c>
      <c r="AE255" s="406">
        <v>206000</v>
      </c>
      <c r="AF255" s="406">
        <v>66000</v>
      </c>
      <c r="AG255" s="225">
        <v>140000</v>
      </c>
    </row>
    <row r="256" spans="1:33" ht="21" customHeight="1">
      <c r="A256" s="35" t="s">
        <v>457</v>
      </c>
      <c r="B256" s="284">
        <v>576000</v>
      </c>
      <c r="C256" s="406">
        <v>324000</v>
      </c>
      <c r="D256" s="406">
        <v>44000</v>
      </c>
      <c r="E256" s="406">
        <v>60000</v>
      </c>
      <c r="F256" s="406">
        <v>105000</v>
      </c>
      <c r="G256" s="406">
        <v>368000</v>
      </c>
      <c r="H256" s="406">
        <v>115000</v>
      </c>
      <c r="I256" s="225">
        <v>252000</v>
      </c>
      <c r="M256" s="35" t="s">
        <v>457</v>
      </c>
      <c r="N256" s="284">
        <v>233000</v>
      </c>
      <c r="O256" s="406">
        <v>125000</v>
      </c>
      <c r="P256" s="406">
        <v>23000</v>
      </c>
      <c r="Q256" s="406">
        <v>24000</v>
      </c>
      <c r="R256" s="406">
        <v>32000</v>
      </c>
      <c r="S256" s="406">
        <v>154000</v>
      </c>
      <c r="T256" s="406">
        <v>46000</v>
      </c>
      <c r="U256" s="225">
        <v>108000</v>
      </c>
      <c r="V256" s="48"/>
      <c r="W256" s="48"/>
      <c r="Y256" s="35" t="s">
        <v>457</v>
      </c>
      <c r="Z256" s="284">
        <v>343000</v>
      </c>
      <c r="AA256" s="406">
        <v>198000</v>
      </c>
      <c r="AB256" s="406">
        <v>21000</v>
      </c>
      <c r="AC256" s="406">
        <v>36000</v>
      </c>
      <c r="AD256" s="406">
        <v>73000</v>
      </c>
      <c r="AE256" s="406">
        <v>213000</v>
      </c>
      <c r="AF256" s="406">
        <v>69000</v>
      </c>
      <c r="AG256" s="225">
        <v>144000</v>
      </c>
    </row>
    <row r="257" spans="1:33" ht="21" customHeight="1">
      <c r="A257" s="35" t="s">
        <v>458</v>
      </c>
      <c r="B257" s="284">
        <v>576000</v>
      </c>
      <c r="C257" s="406">
        <v>322000</v>
      </c>
      <c r="D257" s="406">
        <v>44000</v>
      </c>
      <c r="E257" s="406">
        <v>58000</v>
      </c>
      <c r="F257" s="406">
        <v>104000</v>
      </c>
      <c r="G257" s="406">
        <v>370000</v>
      </c>
      <c r="H257" s="406">
        <v>115000</v>
      </c>
      <c r="I257" s="225">
        <v>254000</v>
      </c>
      <c r="M257" s="35" t="s">
        <v>458</v>
      </c>
      <c r="N257" s="284">
        <v>232000</v>
      </c>
      <c r="O257" s="406">
        <v>123000</v>
      </c>
      <c r="P257" s="406">
        <v>23000</v>
      </c>
      <c r="Q257" s="406">
        <v>24000</v>
      </c>
      <c r="R257" s="406">
        <v>31000</v>
      </c>
      <c r="S257" s="406">
        <v>154000</v>
      </c>
      <c r="T257" s="406">
        <v>45000</v>
      </c>
      <c r="U257" s="225">
        <v>109000</v>
      </c>
      <c r="V257" s="48"/>
      <c r="W257" s="48"/>
      <c r="Y257" s="35" t="s">
        <v>458</v>
      </c>
      <c r="Z257" s="284">
        <v>344000</v>
      </c>
      <c r="AA257" s="406">
        <v>199000</v>
      </c>
      <c r="AB257" s="406">
        <v>21000</v>
      </c>
      <c r="AC257" s="406">
        <v>34000</v>
      </c>
      <c r="AD257" s="406">
        <v>73000</v>
      </c>
      <c r="AE257" s="406">
        <v>216000</v>
      </c>
      <c r="AF257" s="406">
        <v>71000</v>
      </c>
      <c r="AG257" s="225">
        <v>145000</v>
      </c>
    </row>
    <row r="258" spans="1:33" ht="21" customHeight="1">
      <c r="A258" s="35" t="s">
        <v>459</v>
      </c>
      <c r="B258" s="284">
        <v>576000</v>
      </c>
      <c r="C258" s="406">
        <v>322000</v>
      </c>
      <c r="D258" s="406">
        <v>44000</v>
      </c>
      <c r="E258" s="406">
        <v>59000</v>
      </c>
      <c r="F258" s="406">
        <v>104000</v>
      </c>
      <c r="G258" s="406">
        <v>369000</v>
      </c>
      <c r="H258" s="406">
        <v>115000</v>
      </c>
      <c r="I258" s="225">
        <v>254000</v>
      </c>
      <c r="M258" s="35" t="s">
        <v>459</v>
      </c>
      <c r="N258" s="284">
        <v>232000</v>
      </c>
      <c r="O258" s="406">
        <v>123000</v>
      </c>
      <c r="P258" s="406">
        <v>23000</v>
      </c>
      <c r="Q258" s="406">
        <v>24000</v>
      </c>
      <c r="R258" s="406">
        <v>31000</v>
      </c>
      <c r="S258" s="406">
        <v>153000</v>
      </c>
      <c r="T258" s="406">
        <v>44000</v>
      </c>
      <c r="U258" s="225">
        <v>109000</v>
      </c>
      <c r="V258" s="48"/>
      <c r="W258" s="48"/>
      <c r="Y258" s="35" t="s">
        <v>459</v>
      </c>
      <c r="Z258" s="284">
        <v>345000</v>
      </c>
      <c r="AA258" s="406">
        <v>199000</v>
      </c>
      <c r="AB258" s="406">
        <v>20000</v>
      </c>
      <c r="AC258" s="406">
        <v>36000</v>
      </c>
      <c r="AD258" s="406">
        <v>73000</v>
      </c>
      <c r="AE258" s="406">
        <v>216000</v>
      </c>
      <c r="AF258" s="406">
        <v>71000</v>
      </c>
      <c r="AG258" s="225">
        <v>145000</v>
      </c>
    </row>
    <row r="259" spans="1:33" ht="21" customHeight="1">
      <c r="A259" s="35" t="s">
        <v>460</v>
      </c>
      <c r="B259" s="284">
        <v>579000</v>
      </c>
      <c r="C259" s="406">
        <v>324000</v>
      </c>
      <c r="D259" s="406">
        <v>43000</v>
      </c>
      <c r="E259" s="406">
        <v>56000</v>
      </c>
      <c r="F259" s="406">
        <v>108000</v>
      </c>
      <c r="G259" s="406">
        <v>371000</v>
      </c>
      <c r="H259" s="406">
        <v>116000</v>
      </c>
      <c r="I259" s="225">
        <v>256000</v>
      </c>
      <c r="M259" s="35" t="s">
        <v>460</v>
      </c>
      <c r="N259" s="284">
        <v>232000</v>
      </c>
      <c r="O259" s="406">
        <v>123000</v>
      </c>
      <c r="P259" s="406">
        <v>23000</v>
      </c>
      <c r="Q259" s="406">
        <v>24000</v>
      </c>
      <c r="R259" s="406">
        <v>32000</v>
      </c>
      <c r="S259" s="406">
        <v>153000</v>
      </c>
      <c r="T259" s="406">
        <v>45000</v>
      </c>
      <c r="U259" s="225">
        <v>109000</v>
      </c>
      <c r="V259" s="48"/>
      <c r="W259" s="48"/>
      <c r="Y259" s="35" t="s">
        <v>460</v>
      </c>
      <c r="Z259" s="284">
        <v>347000</v>
      </c>
      <c r="AA259" s="406">
        <v>200000</v>
      </c>
      <c r="AB259" s="406">
        <v>20000</v>
      </c>
      <c r="AC259" s="406">
        <v>32000</v>
      </c>
      <c r="AD259" s="406">
        <v>77000</v>
      </c>
      <c r="AE259" s="406">
        <v>218000</v>
      </c>
      <c r="AF259" s="406">
        <v>71000</v>
      </c>
      <c r="AG259" s="225">
        <v>147000</v>
      </c>
    </row>
    <row r="260" spans="1:33" ht="21" customHeight="1">
      <c r="A260" s="35" t="s">
        <v>461</v>
      </c>
      <c r="B260" s="284">
        <v>576000</v>
      </c>
      <c r="C260" s="406">
        <v>322000</v>
      </c>
      <c r="D260" s="406">
        <v>43000</v>
      </c>
      <c r="E260" s="406">
        <v>58000</v>
      </c>
      <c r="F260" s="406">
        <v>108000</v>
      </c>
      <c r="G260" s="406">
        <v>367000</v>
      </c>
      <c r="H260" s="406">
        <v>112000</v>
      </c>
      <c r="I260" s="225">
        <v>255000</v>
      </c>
      <c r="M260" s="35" t="s">
        <v>461</v>
      </c>
      <c r="N260" s="284">
        <v>231000</v>
      </c>
      <c r="O260" s="406">
        <v>123000</v>
      </c>
      <c r="P260" s="406">
        <v>23000</v>
      </c>
      <c r="Q260" s="406">
        <v>26000</v>
      </c>
      <c r="R260" s="406">
        <v>31000</v>
      </c>
      <c r="S260" s="406">
        <v>152000</v>
      </c>
      <c r="T260" s="406">
        <v>44000</v>
      </c>
      <c r="U260" s="225">
        <v>108000</v>
      </c>
      <c r="V260" s="48"/>
      <c r="W260" s="48"/>
      <c r="Y260" s="35" t="s">
        <v>461</v>
      </c>
      <c r="Z260" s="284">
        <v>345000</v>
      </c>
      <c r="AA260" s="406">
        <v>198000</v>
      </c>
      <c r="AB260" s="406">
        <v>20000</v>
      </c>
      <c r="AC260" s="406">
        <v>33000</v>
      </c>
      <c r="AD260" s="406">
        <v>77000</v>
      </c>
      <c r="AE260" s="406">
        <v>215000</v>
      </c>
      <c r="AF260" s="406">
        <v>69000</v>
      </c>
      <c r="AG260" s="225">
        <v>146000</v>
      </c>
    </row>
    <row r="261" spans="1:33" ht="21" customHeight="1">
      <c r="A261" s="35" t="s">
        <v>462</v>
      </c>
      <c r="B261" s="284">
        <v>568000</v>
      </c>
      <c r="C261" s="406">
        <v>313000</v>
      </c>
      <c r="D261" s="406">
        <v>41000</v>
      </c>
      <c r="E261" s="406">
        <v>54000</v>
      </c>
      <c r="F261" s="406">
        <v>104000</v>
      </c>
      <c r="G261" s="406">
        <v>368000</v>
      </c>
      <c r="H261" s="406">
        <v>113000</v>
      </c>
      <c r="I261" s="225">
        <v>255000</v>
      </c>
      <c r="M261" s="35" t="s">
        <v>462</v>
      </c>
      <c r="N261" s="284">
        <v>224000</v>
      </c>
      <c r="O261" s="406">
        <v>116000</v>
      </c>
      <c r="P261" s="406">
        <v>22000</v>
      </c>
      <c r="Q261" s="406">
        <v>25000</v>
      </c>
      <c r="R261" s="406">
        <v>28000</v>
      </c>
      <c r="S261" s="406">
        <v>150000</v>
      </c>
      <c r="T261" s="406">
        <v>41000</v>
      </c>
      <c r="U261" s="225">
        <v>108000</v>
      </c>
      <c r="V261" s="48"/>
      <c r="W261" s="48"/>
      <c r="Y261" s="35" t="s">
        <v>462</v>
      </c>
      <c r="Z261" s="284">
        <v>344000</v>
      </c>
      <c r="AA261" s="406">
        <v>198000</v>
      </c>
      <c r="AB261" s="406">
        <v>20000</v>
      </c>
      <c r="AC261" s="406">
        <v>30000</v>
      </c>
      <c r="AD261" s="406">
        <v>77000</v>
      </c>
      <c r="AE261" s="406">
        <v>218000</v>
      </c>
      <c r="AF261" s="406">
        <v>72000</v>
      </c>
      <c r="AG261" s="225">
        <v>146000</v>
      </c>
    </row>
    <row r="262" spans="1:33" ht="21" customHeight="1">
      <c r="A262" s="35" t="s">
        <v>463</v>
      </c>
      <c r="B262" s="284">
        <v>570000</v>
      </c>
      <c r="C262" s="406">
        <v>313000</v>
      </c>
      <c r="D262" s="406">
        <v>40000</v>
      </c>
      <c r="E262" s="406">
        <v>52000</v>
      </c>
      <c r="F262" s="406">
        <v>104000</v>
      </c>
      <c r="G262" s="406">
        <v>373000</v>
      </c>
      <c r="H262" s="406">
        <v>116000</v>
      </c>
      <c r="I262" s="225">
        <v>257000</v>
      </c>
      <c r="M262" s="35" t="s">
        <v>463</v>
      </c>
      <c r="N262" s="284">
        <v>224000</v>
      </c>
      <c r="O262" s="406">
        <v>114000</v>
      </c>
      <c r="P262" s="406">
        <v>20000</v>
      </c>
      <c r="Q262" s="406">
        <v>23000</v>
      </c>
      <c r="R262" s="406">
        <v>29000</v>
      </c>
      <c r="S262" s="406">
        <v>152000</v>
      </c>
      <c r="T262" s="406">
        <v>42000</v>
      </c>
      <c r="U262" s="225">
        <v>109000</v>
      </c>
      <c r="V262" s="48"/>
      <c r="W262" s="48"/>
      <c r="Y262" s="35" t="s">
        <v>463</v>
      </c>
      <c r="Z262" s="284">
        <v>346000</v>
      </c>
      <c r="AA262" s="406">
        <v>198000</v>
      </c>
      <c r="AB262" s="406">
        <v>20000</v>
      </c>
      <c r="AC262" s="406">
        <v>29000</v>
      </c>
      <c r="AD262" s="406">
        <v>75000</v>
      </c>
      <c r="AE262" s="406">
        <v>221000</v>
      </c>
      <c r="AF262" s="406">
        <v>74000</v>
      </c>
      <c r="AG262" s="225">
        <v>148000</v>
      </c>
    </row>
    <row r="263" spans="1:33" ht="21" customHeight="1">
      <c r="A263" s="35" t="s">
        <v>464</v>
      </c>
      <c r="B263" s="284">
        <v>572000</v>
      </c>
      <c r="C263" s="406">
        <v>316000</v>
      </c>
      <c r="D263" s="406">
        <v>39000</v>
      </c>
      <c r="E263" s="406">
        <v>52000</v>
      </c>
      <c r="F263" s="406">
        <v>105000</v>
      </c>
      <c r="G263" s="406">
        <v>376000</v>
      </c>
      <c r="H263" s="406">
        <v>120000</v>
      </c>
      <c r="I263" s="225">
        <v>257000</v>
      </c>
      <c r="M263" s="35" t="s">
        <v>464</v>
      </c>
      <c r="N263" s="284">
        <v>224000</v>
      </c>
      <c r="O263" s="406">
        <v>115000</v>
      </c>
      <c r="P263" s="406">
        <v>19000</v>
      </c>
      <c r="Q263" s="406">
        <v>24000</v>
      </c>
      <c r="R263" s="406">
        <v>28000</v>
      </c>
      <c r="S263" s="406">
        <v>152000</v>
      </c>
      <c r="T263" s="406">
        <v>44000</v>
      </c>
      <c r="U263" s="225">
        <v>109000</v>
      </c>
      <c r="V263" s="48"/>
      <c r="W263" s="48"/>
      <c r="Y263" s="35" t="s">
        <v>464</v>
      </c>
      <c r="Z263" s="284">
        <v>349000</v>
      </c>
      <c r="AA263" s="406">
        <v>201000</v>
      </c>
      <c r="AB263" s="406">
        <v>20000</v>
      </c>
      <c r="AC263" s="406">
        <v>28000</v>
      </c>
      <c r="AD263" s="406">
        <v>77000</v>
      </c>
      <c r="AE263" s="406">
        <v>224000</v>
      </c>
      <c r="AF263" s="406">
        <v>76000</v>
      </c>
      <c r="AG263" s="225">
        <v>148000</v>
      </c>
    </row>
    <row r="264" spans="1:33" ht="21" customHeight="1">
      <c r="A264" s="35" t="s">
        <v>465</v>
      </c>
      <c r="B264" s="288">
        <v>567000</v>
      </c>
      <c r="C264" s="406">
        <v>312000</v>
      </c>
      <c r="D264" s="406">
        <v>41000</v>
      </c>
      <c r="E264" s="406">
        <v>52000</v>
      </c>
      <c r="F264" s="406">
        <v>105000</v>
      </c>
      <c r="G264" s="406">
        <v>369000</v>
      </c>
      <c r="H264" s="406">
        <v>115000</v>
      </c>
      <c r="I264" s="225">
        <v>254000</v>
      </c>
      <c r="M264" s="35" t="s">
        <v>465</v>
      </c>
      <c r="N264" s="288">
        <v>222000</v>
      </c>
      <c r="O264" s="406">
        <v>115000</v>
      </c>
      <c r="P264" s="406">
        <v>20000</v>
      </c>
      <c r="Q264" s="406">
        <v>25000</v>
      </c>
      <c r="R264" s="406">
        <v>27000</v>
      </c>
      <c r="S264" s="406">
        <v>150000</v>
      </c>
      <c r="T264" s="406">
        <v>43000</v>
      </c>
      <c r="U264" s="225">
        <v>107000</v>
      </c>
      <c r="V264" s="48"/>
      <c r="W264" s="48"/>
      <c r="Y264" s="35" t="s">
        <v>465</v>
      </c>
      <c r="Z264" s="288">
        <v>345000</v>
      </c>
      <c r="AA264" s="406">
        <v>197000</v>
      </c>
      <c r="AB264" s="406">
        <v>21000</v>
      </c>
      <c r="AC264" s="406">
        <v>27000</v>
      </c>
      <c r="AD264" s="406">
        <v>78000</v>
      </c>
      <c r="AE264" s="406">
        <v>220000</v>
      </c>
      <c r="AF264" s="406">
        <v>72000</v>
      </c>
      <c r="AG264" s="225">
        <v>148000</v>
      </c>
    </row>
    <row r="265" spans="1:33" ht="21" customHeight="1">
      <c r="A265" s="35" t="s">
        <v>466</v>
      </c>
      <c r="B265" s="288">
        <v>558000</v>
      </c>
      <c r="C265" s="406">
        <v>305000</v>
      </c>
      <c r="D265" s="406">
        <v>42000</v>
      </c>
      <c r="E265" s="406">
        <v>47000</v>
      </c>
      <c r="F265" s="406">
        <v>106000</v>
      </c>
      <c r="G265" s="406">
        <v>363000</v>
      </c>
      <c r="H265" s="406">
        <v>110000</v>
      </c>
      <c r="I265" s="225">
        <v>253000</v>
      </c>
      <c r="M265" s="35" t="s">
        <v>466</v>
      </c>
      <c r="N265" s="288">
        <v>217000</v>
      </c>
      <c r="O265" s="406">
        <v>112000</v>
      </c>
      <c r="P265" s="406">
        <v>21000</v>
      </c>
      <c r="Q265" s="406">
        <v>23000</v>
      </c>
      <c r="R265" s="406">
        <v>27000</v>
      </c>
      <c r="S265" s="406">
        <v>146000</v>
      </c>
      <c r="T265" s="406">
        <v>41000</v>
      </c>
      <c r="U265" s="225">
        <v>105000</v>
      </c>
      <c r="V265" s="48"/>
      <c r="W265" s="48"/>
      <c r="Y265" s="35" t="s">
        <v>466</v>
      </c>
      <c r="Z265" s="288">
        <v>341000</v>
      </c>
      <c r="AA265" s="406">
        <v>194000</v>
      </c>
      <c r="AB265" s="406">
        <v>21000</v>
      </c>
      <c r="AC265" s="406">
        <v>25000</v>
      </c>
      <c r="AD265" s="406">
        <v>79000</v>
      </c>
      <c r="AE265" s="406">
        <v>217000</v>
      </c>
      <c r="AF265" s="406">
        <v>69000</v>
      </c>
      <c r="AG265" s="225">
        <v>148000</v>
      </c>
    </row>
    <row r="266" spans="1:33" ht="21" customHeight="1">
      <c r="A266" s="35" t="s">
        <v>467</v>
      </c>
      <c r="B266" s="288">
        <v>557000</v>
      </c>
      <c r="C266" s="406">
        <v>304000</v>
      </c>
      <c r="D266" s="406">
        <v>41000</v>
      </c>
      <c r="E266" s="406">
        <v>47000</v>
      </c>
      <c r="F266" s="406">
        <v>102000</v>
      </c>
      <c r="G266" s="406">
        <v>366000</v>
      </c>
      <c r="H266" s="406">
        <v>113000</v>
      </c>
      <c r="I266" s="225">
        <v>253000</v>
      </c>
      <c r="M266" s="35" t="s">
        <v>467</v>
      </c>
      <c r="N266" s="288">
        <v>218000</v>
      </c>
      <c r="O266" s="406">
        <v>112000</v>
      </c>
      <c r="P266" s="406">
        <v>20000</v>
      </c>
      <c r="Q266" s="406">
        <v>22000</v>
      </c>
      <c r="R266" s="406">
        <v>28000</v>
      </c>
      <c r="S266" s="406">
        <v>148000</v>
      </c>
      <c r="T266" s="406">
        <v>42000</v>
      </c>
      <c r="U266" s="225">
        <v>106000</v>
      </c>
      <c r="V266" s="48"/>
      <c r="W266" s="48"/>
      <c r="Y266" s="35" t="s">
        <v>467</v>
      </c>
      <c r="Z266" s="288">
        <v>339000</v>
      </c>
      <c r="AA266" s="406">
        <v>192000</v>
      </c>
      <c r="AB266" s="406">
        <v>21000</v>
      </c>
      <c r="AC266" s="406">
        <v>25000</v>
      </c>
      <c r="AD266" s="406">
        <v>75000</v>
      </c>
      <c r="AE266" s="406">
        <v>218000</v>
      </c>
      <c r="AF266" s="406">
        <v>71000</v>
      </c>
      <c r="AG266" s="225">
        <v>147000</v>
      </c>
    </row>
    <row r="267" spans="1:33" ht="21" customHeight="1">
      <c r="A267" s="35" t="s">
        <v>468</v>
      </c>
      <c r="B267" s="288">
        <v>557000</v>
      </c>
      <c r="C267" s="406">
        <v>302000</v>
      </c>
      <c r="D267" s="406">
        <v>41000</v>
      </c>
      <c r="E267" s="406">
        <v>48000</v>
      </c>
      <c r="F267" s="406">
        <v>102000</v>
      </c>
      <c r="G267" s="406">
        <v>367000</v>
      </c>
      <c r="H267" s="406">
        <v>112000</v>
      </c>
      <c r="I267" s="225">
        <v>255000</v>
      </c>
      <c r="M267" s="35" t="s">
        <v>468</v>
      </c>
      <c r="N267" s="288">
        <v>223000</v>
      </c>
      <c r="O267" s="406">
        <v>116000</v>
      </c>
      <c r="P267" s="406">
        <v>20000</v>
      </c>
      <c r="Q267" s="406">
        <v>23000</v>
      </c>
      <c r="R267" s="406">
        <v>29000</v>
      </c>
      <c r="S267" s="406">
        <v>150000</v>
      </c>
      <c r="T267" s="406">
        <v>44000</v>
      </c>
      <c r="U267" s="225">
        <v>107000</v>
      </c>
      <c r="V267" s="48"/>
      <c r="W267" s="48"/>
      <c r="Y267" s="35" t="s">
        <v>468</v>
      </c>
      <c r="Z267" s="288">
        <v>334000</v>
      </c>
      <c r="AA267" s="406">
        <v>186000</v>
      </c>
      <c r="AB267" s="406">
        <v>21000</v>
      </c>
      <c r="AC267" s="406">
        <v>24000</v>
      </c>
      <c r="AD267" s="406">
        <v>73000</v>
      </c>
      <c r="AE267" s="406">
        <v>217000</v>
      </c>
      <c r="AF267" s="406">
        <v>69000</v>
      </c>
      <c r="AG267" s="225">
        <v>148000</v>
      </c>
    </row>
    <row r="268" spans="1:33" ht="21" customHeight="1">
      <c r="A268" s="35" t="s">
        <v>469</v>
      </c>
      <c r="B268" s="288">
        <v>570000</v>
      </c>
      <c r="C268" s="406">
        <v>313000</v>
      </c>
      <c r="D268" s="406">
        <v>40000</v>
      </c>
      <c r="E268" s="406">
        <v>52000</v>
      </c>
      <c r="F268" s="406">
        <v>105000</v>
      </c>
      <c r="G268" s="406">
        <v>373000</v>
      </c>
      <c r="H268" s="406">
        <v>116000</v>
      </c>
      <c r="I268" s="225">
        <v>257000</v>
      </c>
      <c r="M268" s="35" t="s">
        <v>469</v>
      </c>
      <c r="N268" s="288">
        <v>225000</v>
      </c>
      <c r="O268" s="406">
        <v>117000</v>
      </c>
      <c r="P268" s="406">
        <v>20000</v>
      </c>
      <c r="Q268" s="406">
        <v>25000</v>
      </c>
      <c r="R268" s="406">
        <v>27000</v>
      </c>
      <c r="S268" s="406">
        <v>153000</v>
      </c>
      <c r="T268" s="406">
        <v>45000</v>
      </c>
      <c r="U268" s="225">
        <v>108000</v>
      </c>
      <c r="V268" s="48"/>
      <c r="W268" s="48"/>
      <c r="Y268" s="35" t="s">
        <v>469</v>
      </c>
      <c r="Z268" s="288">
        <v>345000</v>
      </c>
      <c r="AA268" s="406">
        <v>196000</v>
      </c>
      <c r="AB268" s="406">
        <v>20000</v>
      </c>
      <c r="AC268" s="406">
        <v>27000</v>
      </c>
      <c r="AD268" s="406">
        <v>78000</v>
      </c>
      <c r="AE268" s="406">
        <v>220000</v>
      </c>
      <c r="AF268" s="406">
        <v>72000</v>
      </c>
      <c r="AG268" s="225">
        <v>149000</v>
      </c>
    </row>
    <row r="269" spans="1:33" ht="21" customHeight="1">
      <c r="A269" s="35" t="s">
        <v>470</v>
      </c>
      <c r="B269" s="288">
        <v>568000</v>
      </c>
      <c r="C269" s="406">
        <v>311000</v>
      </c>
      <c r="D269" s="406">
        <v>41000</v>
      </c>
      <c r="E269" s="406">
        <v>52000</v>
      </c>
      <c r="F269" s="406">
        <v>102000</v>
      </c>
      <c r="G269" s="406">
        <v>373000</v>
      </c>
      <c r="H269" s="406">
        <v>116000</v>
      </c>
      <c r="I269" s="225">
        <v>257000</v>
      </c>
      <c r="M269" s="35" t="s">
        <v>470</v>
      </c>
      <c r="N269" s="288">
        <v>226000</v>
      </c>
      <c r="O269" s="406">
        <v>119000</v>
      </c>
      <c r="P269" s="406">
        <v>21000</v>
      </c>
      <c r="Q269" s="406">
        <v>25000</v>
      </c>
      <c r="R269" s="406">
        <v>27000</v>
      </c>
      <c r="S269" s="406">
        <v>153000</v>
      </c>
      <c r="T269" s="406">
        <v>45000</v>
      </c>
      <c r="U269" s="225">
        <v>108000</v>
      </c>
      <c r="V269" s="48"/>
      <c r="W269" s="48"/>
      <c r="Y269" s="35" t="s">
        <v>470</v>
      </c>
      <c r="Z269" s="288">
        <v>341000</v>
      </c>
      <c r="AA269" s="406">
        <v>192000</v>
      </c>
      <c r="AB269" s="406">
        <v>20000</v>
      </c>
      <c r="AC269" s="406">
        <v>26000</v>
      </c>
      <c r="AD269" s="406">
        <v>75000</v>
      </c>
      <c r="AE269" s="406">
        <v>221000</v>
      </c>
      <c r="AF269" s="406">
        <v>71000</v>
      </c>
      <c r="AG269" s="225">
        <v>150000</v>
      </c>
    </row>
    <row r="270" spans="1:33" ht="21" customHeight="1">
      <c r="A270" s="35" t="s">
        <v>471</v>
      </c>
      <c r="B270" s="288">
        <v>569000</v>
      </c>
      <c r="C270" s="406">
        <v>309000</v>
      </c>
      <c r="D270" s="406">
        <v>41000</v>
      </c>
      <c r="E270" s="406">
        <v>51000</v>
      </c>
      <c r="F270" s="406">
        <v>102000</v>
      </c>
      <c r="G270" s="406">
        <v>376000</v>
      </c>
      <c r="H270" s="406">
        <v>116000</v>
      </c>
      <c r="I270" s="225">
        <v>260000</v>
      </c>
      <c r="M270" s="35" t="s">
        <v>471</v>
      </c>
      <c r="N270" s="288">
        <v>233000</v>
      </c>
      <c r="O270" s="406">
        <v>122000</v>
      </c>
      <c r="P270" s="406">
        <v>21000</v>
      </c>
      <c r="Q270" s="406">
        <v>26000</v>
      </c>
      <c r="R270" s="406">
        <v>29000</v>
      </c>
      <c r="S270" s="406">
        <v>157000</v>
      </c>
      <c r="T270" s="406">
        <v>46000</v>
      </c>
      <c r="U270" s="225">
        <v>110000</v>
      </c>
      <c r="V270" s="48"/>
      <c r="W270" s="48"/>
      <c r="Y270" s="35" t="s">
        <v>471</v>
      </c>
      <c r="Z270" s="288">
        <v>336000</v>
      </c>
      <c r="AA270" s="406">
        <v>186000</v>
      </c>
      <c r="AB270" s="406">
        <v>20000</v>
      </c>
      <c r="AC270" s="406">
        <v>24000</v>
      </c>
      <c r="AD270" s="406">
        <v>72000</v>
      </c>
      <c r="AE270" s="406">
        <v>220000</v>
      </c>
      <c r="AF270" s="406">
        <v>70000</v>
      </c>
      <c r="AG270" s="225">
        <v>150000</v>
      </c>
    </row>
    <row r="271" spans="1:33" ht="21" customHeight="1">
      <c r="A271" s="35" t="s">
        <v>472</v>
      </c>
      <c r="B271" s="288">
        <v>562000</v>
      </c>
      <c r="C271" s="406">
        <v>302000</v>
      </c>
      <c r="D271" s="406">
        <v>40000</v>
      </c>
      <c r="E271" s="406">
        <v>49000</v>
      </c>
      <c r="F271" s="406">
        <v>100000</v>
      </c>
      <c r="G271" s="406">
        <v>372000</v>
      </c>
      <c r="H271" s="406">
        <v>113000</v>
      </c>
      <c r="I271" s="225">
        <v>260000</v>
      </c>
      <c r="M271" s="35" t="s">
        <v>472</v>
      </c>
      <c r="N271" s="288">
        <v>234000</v>
      </c>
      <c r="O271" s="406">
        <v>123000</v>
      </c>
      <c r="P271" s="406">
        <v>22000</v>
      </c>
      <c r="Q271" s="406">
        <v>26000</v>
      </c>
      <c r="R271" s="406">
        <v>32000</v>
      </c>
      <c r="S271" s="406">
        <v>155000</v>
      </c>
      <c r="T271" s="406">
        <v>44000</v>
      </c>
      <c r="U271" s="225">
        <v>111000</v>
      </c>
      <c r="V271" s="48"/>
      <c r="W271" s="48"/>
      <c r="Y271" s="35" t="s">
        <v>472</v>
      </c>
      <c r="Z271" s="288">
        <v>328000</v>
      </c>
      <c r="AA271" s="406">
        <v>179000</v>
      </c>
      <c r="AB271" s="406">
        <v>18000</v>
      </c>
      <c r="AC271" s="406">
        <v>23000</v>
      </c>
      <c r="AD271" s="406">
        <v>69000</v>
      </c>
      <c r="AE271" s="406">
        <v>218000</v>
      </c>
      <c r="AF271" s="406">
        <v>69000</v>
      </c>
      <c r="AG271" s="225">
        <v>149000</v>
      </c>
    </row>
    <row r="272" spans="1:33" ht="21" customHeight="1">
      <c r="A272" s="35" t="s">
        <v>473</v>
      </c>
      <c r="B272" s="288">
        <v>563000</v>
      </c>
      <c r="C272" s="406">
        <v>300000</v>
      </c>
      <c r="D272" s="406">
        <v>40000</v>
      </c>
      <c r="E272" s="406">
        <v>50000</v>
      </c>
      <c r="F272" s="406">
        <v>101000</v>
      </c>
      <c r="G272" s="406">
        <v>372000</v>
      </c>
      <c r="H272" s="406">
        <v>109000</v>
      </c>
      <c r="I272" s="225">
        <v>263000</v>
      </c>
      <c r="M272" s="35" t="s">
        <v>473</v>
      </c>
      <c r="N272" s="288">
        <v>235000</v>
      </c>
      <c r="O272" s="406">
        <v>122000</v>
      </c>
      <c r="P272" s="406">
        <v>21000</v>
      </c>
      <c r="Q272" s="406">
        <v>27000</v>
      </c>
      <c r="R272" s="406">
        <v>32000</v>
      </c>
      <c r="S272" s="406">
        <v>156000</v>
      </c>
      <c r="T272" s="406">
        <v>42000</v>
      </c>
      <c r="U272" s="225">
        <v>114000</v>
      </c>
      <c r="V272" s="48"/>
      <c r="W272" s="48"/>
      <c r="Y272" s="35" t="s">
        <v>473</v>
      </c>
      <c r="Z272" s="288">
        <v>328000</v>
      </c>
      <c r="AA272" s="406">
        <v>178000</v>
      </c>
      <c r="AB272" s="406">
        <v>19000</v>
      </c>
      <c r="AC272" s="406">
        <v>24000</v>
      </c>
      <c r="AD272" s="406">
        <v>69000</v>
      </c>
      <c r="AE272" s="406">
        <v>216000</v>
      </c>
      <c r="AF272" s="406">
        <v>67000</v>
      </c>
      <c r="AG272" s="225">
        <v>149000</v>
      </c>
    </row>
    <row r="273" spans="1:33" ht="21" customHeight="1">
      <c r="A273" s="35" t="s">
        <v>474</v>
      </c>
      <c r="B273" s="288">
        <v>567000</v>
      </c>
      <c r="C273" s="406">
        <v>305000</v>
      </c>
      <c r="D273" s="406">
        <v>40000</v>
      </c>
      <c r="E273" s="406">
        <v>54000</v>
      </c>
      <c r="F273" s="406">
        <v>98000</v>
      </c>
      <c r="G273" s="406">
        <v>375000</v>
      </c>
      <c r="H273" s="406">
        <v>113000</v>
      </c>
      <c r="I273" s="225">
        <v>262000</v>
      </c>
      <c r="M273" s="35" t="s">
        <v>474</v>
      </c>
      <c r="N273" s="288">
        <v>233000</v>
      </c>
      <c r="O273" s="406">
        <v>121000</v>
      </c>
      <c r="P273" s="406">
        <v>21000</v>
      </c>
      <c r="Q273" s="406">
        <v>25000</v>
      </c>
      <c r="R273" s="406">
        <v>30000</v>
      </c>
      <c r="S273" s="406">
        <v>158000</v>
      </c>
      <c r="T273" s="406">
        <v>45000</v>
      </c>
      <c r="U273" s="225">
        <v>113000</v>
      </c>
      <c r="V273" s="48"/>
      <c r="W273" s="48"/>
      <c r="Y273" s="35" t="s">
        <v>474</v>
      </c>
      <c r="Z273" s="288">
        <v>333000</v>
      </c>
      <c r="AA273" s="406">
        <v>184000</v>
      </c>
      <c r="AB273" s="406">
        <v>19000</v>
      </c>
      <c r="AC273" s="406">
        <v>29000</v>
      </c>
      <c r="AD273" s="406">
        <v>68000</v>
      </c>
      <c r="AE273" s="406">
        <v>217000</v>
      </c>
      <c r="AF273" s="406">
        <v>68000</v>
      </c>
      <c r="AG273" s="225">
        <v>150000</v>
      </c>
    </row>
    <row r="274" spans="1:33" ht="21" customHeight="1">
      <c r="A274" s="35" t="s">
        <v>475</v>
      </c>
      <c r="B274" s="288">
        <v>573000</v>
      </c>
      <c r="C274" s="406">
        <v>311000</v>
      </c>
      <c r="D274" s="406">
        <v>38000</v>
      </c>
      <c r="E274" s="406">
        <v>53000</v>
      </c>
      <c r="F274" s="406">
        <v>102000</v>
      </c>
      <c r="G274" s="406">
        <v>380000</v>
      </c>
      <c r="H274" s="406">
        <v>118000</v>
      </c>
      <c r="I274" s="225">
        <v>262000</v>
      </c>
      <c r="M274" s="35" t="s">
        <v>475</v>
      </c>
      <c r="N274" s="288">
        <v>239000</v>
      </c>
      <c r="O274" s="406">
        <v>127000</v>
      </c>
      <c r="P274" s="406">
        <v>19000</v>
      </c>
      <c r="Q274" s="406">
        <v>27000</v>
      </c>
      <c r="R274" s="406">
        <v>32000</v>
      </c>
      <c r="S274" s="406">
        <v>161000</v>
      </c>
      <c r="T274" s="406">
        <v>49000</v>
      </c>
      <c r="U274" s="225">
        <v>113000</v>
      </c>
      <c r="V274" s="48"/>
      <c r="W274" s="48"/>
      <c r="Y274" s="35" t="s">
        <v>475</v>
      </c>
      <c r="Z274" s="288">
        <v>334000</v>
      </c>
      <c r="AA274" s="406">
        <v>184000</v>
      </c>
      <c r="AB274" s="406">
        <v>19000</v>
      </c>
      <c r="AC274" s="406">
        <v>26000</v>
      </c>
      <c r="AD274" s="406">
        <v>70000</v>
      </c>
      <c r="AE274" s="406">
        <v>218000</v>
      </c>
      <c r="AF274" s="406">
        <v>69000</v>
      </c>
      <c r="AG274" s="225">
        <v>149000</v>
      </c>
    </row>
    <row r="275" spans="1:33" ht="21" customHeight="1">
      <c r="A275" s="35" t="s">
        <v>476</v>
      </c>
      <c r="B275" s="288">
        <v>568000</v>
      </c>
      <c r="C275" s="406">
        <v>306000</v>
      </c>
      <c r="D275" s="406">
        <v>37000</v>
      </c>
      <c r="E275" s="406">
        <v>53000</v>
      </c>
      <c r="F275" s="406">
        <v>100000</v>
      </c>
      <c r="G275" s="406">
        <v>378000</v>
      </c>
      <c r="H275" s="406">
        <v>117000</v>
      </c>
      <c r="I275" s="225">
        <v>262000</v>
      </c>
      <c r="M275" s="35" t="s">
        <v>476</v>
      </c>
      <c r="N275" s="288">
        <v>234000</v>
      </c>
      <c r="O275" s="406">
        <v>123000</v>
      </c>
      <c r="P275" s="406">
        <v>18000</v>
      </c>
      <c r="Q275" s="406">
        <v>26000</v>
      </c>
      <c r="R275" s="406">
        <v>31000</v>
      </c>
      <c r="S275" s="406">
        <v>159000</v>
      </c>
      <c r="T275" s="406">
        <v>48000</v>
      </c>
      <c r="U275" s="225">
        <v>111000</v>
      </c>
      <c r="V275" s="48"/>
      <c r="W275" s="48"/>
      <c r="Y275" s="35" t="s">
        <v>476</v>
      </c>
      <c r="Z275" s="288">
        <v>334000</v>
      </c>
      <c r="AA275" s="406">
        <v>183000</v>
      </c>
      <c r="AB275" s="406">
        <v>19000</v>
      </c>
      <c r="AC275" s="406">
        <v>27000</v>
      </c>
      <c r="AD275" s="406">
        <v>69000</v>
      </c>
      <c r="AE275" s="406">
        <v>219000</v>
      </c>
      <c r="AF275" s="406">
        <v>69000</v>
      </c>
      <c r="AG275" s="225">
        <v>150000</v>
      </c>
    </row>
    <row r="276" spans="1:33" ht="21" customHeight="1">
      <c r="A276" s="35" t="s">
        <v>477</v>
      </c>
      <c r="B276" s="288">
        <v>572000</v>
      </c>
      <c r="C276" s="406">
        <v>310000</v>
      </c>
      <c r="D276" s="406">
        <v>37000</v>
      </c>
      <c r="E276" s="406">
        <v>54000</v>
      </c>
      <c r="F276" s="406">
        <v>102000</v>
      </c>
      <c r="G276" s="406">
        <v>378000</v>
      </c>
      <c r="H276" s="406">
        <v>116000</v>
      </c>
      <c r="I276" s="225">
        <v>262000</v>
      </c>
      <c r="M276" s="35" t="s">
        <v>477</v>
      </c>
      <c r="N276" s="288">
        <v>239000</v>
      </c>
      <c r="O276" s="406">
        <v>126000</v>
      </c>
      <c r="P276" s="406">
        <v>19000</v>
      </c>
      <c r="Q276" s="406">
        <v>28000</v>
      </c>
      <c r="R276" s="406">
        <v>33000</v>
      </c>
      <c r="S276" s="406">
        <v>160000</v>
      </c>
      <c r="T276" s="406">
        <v>47000</v>
      </c>
      <c r="U276" s="225">
        <v>113000</v>
      </c>
      <c r="V276" s="48"/>
      <c r="W276" s="48"/>
      <c r="Y276" s="35" t="s">
        <v>477</v>
      </c>
      <c r="Z276" s="288">
        <v>333000</v>
      </c>
      <c r="AA276" s="406">
        <v>184000</v>
      </c>
      <c r="AB276" s="406">
        <v>19000</v>
      </c>
      <c r="AC276" s="406">
        <v>27000</v>
      </c>
      <c r="AD276" s="406">
        <v>70000</v>
      </c>
      <c r="AE276" s="406">
        <v>218000</v>
      </c>
      <c r="AF276" s="406">
        <v>69000</v>
      </c>
      <c r="AG276" s="225">
        <v>149000</v>
      </c>
    </row>
    <row r="277" spans="1:33" ht="21" customHeight="1">
      <c r="A277" s="35" t="s">
        <v>478</v>
      </c>
      <c r="B277" s="284">
        <v>583000</v>
      </c>
      <c r="C277" s="406">
        <v>318000</v>
      </c>
      <c r="D277" s="406">
        <v>40000</v>
      </c>
      <c r="E277" s="406">
        <v>59000</v>
      </c>
      <c r="F277" s="406">
        <v>100000</v>
      </c>
      <c r="G277" s="406">
        <v>384000</v>
      </c>
      <c r="H277" s="406">
        <v>119000</v>
      </c>
      <c r="I277" s="225">
        <v>265000</v>
      </c>
      <c r="M277" s="35" t="s">
        <v>478</v>
      </c>
      <c r="N277" s="284">
        <v>245000</v>
      </c>
      <c r="O277" s="406">
        <v>130000</v>
      </c>
      <c r="P277" s="406">
        <v>21000</v>
      </c>
      <c r="Q277" s="406">
        <v>29000</v>
      </c>
      <c r="R277" s="406">
        <v>33000</v>
      </c>
      <c r="S277" s="406">
        <v>162000</v>
      </c>
      <c r="T277" s="406">
        <v>48000</v>
      </c>
      <c r="U277" s="225">
        <v>115000</v>
      </c>
      <c r="V277" s="48"/>
      <c r="W277" s="48"/>
      <c r="Y277" s="35" t="s">
        <v>478</v>
      </c>
      <c r="Z277" s="284">
        <v>338000</v>
      </c>
      <c r="AA277" s="406">
        <v>188000</v>
      </c>
      <c r="AB277" s="406">
        <v>19000</v>
      </c>
      <c r="AC277" s="406">
        <v>30000</v>
      </c>
      <c r="AD277" s="406">
        <v>67000</v>
      </c>
      <c r="AE277" s="406">
        <v>221000</v>
      </c>
      <c r="AF277" s="406">
        <v>71000</v>
      </c>
      <c r="AG277" s="225">
        <v>150000</v>
      </c>
    </row>
    <row r="278" spans="1:33" ht="21" customHeight="1">
      <c r="A278" s="35" t="s">
        <v>479</v>
      </c>
      <c r="B278" s="284">
        <v>587000</v>
      </c>
      <c r="C278" s="406">
        <v>322000</v>
      </c>
      <c r="D278" s="406">
        <v>39000</v>
      </c>
      <c r="E278" s="406">
        <v>60000</v>
      </c>
      <c r="F278" s="406">
        <v>105000</v>
      </c>
      <c r="G278" s="406">
        <v>383000</v>
      </c>
      <c r="H278" s="406">
        <v>119000</v>
      </c>
      <c r="I278" s="225">
        <v>265000</v>
      </c>
      <c r="M278" s="35" t="s">
        <v>479</v>
      </c>
      <c r="N278" s="284">
        <v>245000</v>
      </c>
      <c r="O278" s="406">
        <v>131000</v>
      </c>
      <c r="P278" s="406">
        <v>21000</v>
      </c>
      <c r="Q278" s="406">
        <v>28000</v>
      </c>
      <c r="R278" s="406">
        <v>33000</v>
      </c>
      <c r="S278" s="406">
        <v>163000</v>
      </c>
      <c r="T278" s="406">
        <v>48000</v>
      </c>
      <c r="U278" s="225">
        <v>115000</v>
      </c>
      <c r="V278" s="48"/>
      <c r="W278" s="48"/>
      <c r="Y278" s="35" t="s">
        <v>479</v>
      </c>
      <c r="Z278" s="284">
        <v>342000</v>
      </c>
      <c r="AA278" s="406">
        <v>192000</v>
      </c>
      <c r="AB278" s="406">
        <v>18000</v>
      </c>
      <c r="AC278" s="406">
        <v>32000</v>
      </c>
      <c r="AD278" s="406">
        <v>72000</v>
      </c>
      <c r="AE278" s="406">
        <v>221000</v>
      </c>
      <c r="AF278" s="406">
        <v>71000</v>
      </c>
      <c r="AG278" s="225">
        <v>150000</v>
      </c>
    </row>
    <row r="279" spans="1:33" ht="21" customHeight="1">
      <c r="A279" s="35" t="s">
        <v>480</v>
      </c>
      <c r="B279" s="284">
        <v>583000</v>
      </c>
      <c r="C279" s="406">
        <v>318000</v>
      </c>
      <c r="D279" s="406">
        <v>38000</v>
      </c>
      <c r="E279" s="406">
        <v>58000</v>
      </c>
      <c r="F279" s="406">
        <v>103000</v>
      </c>
      <c r="G279" s="406">
        <v>384000</v>
      </c>
      <c r="H279" s="406">
        <v>119000</v>
      </c>
      <c r="I279" s="225">
        <v>265000</v>
      </c>
      <c r="M279" s="35" t="s">
        <v>480</v>
      </c>
      <c r="N279" s="284">
        <v>239000</v>
      </c>
      <c r="O279" s="406">
        <v>126000</v>
      </c>
      <c r="P279" s="406">
        <v>20000</v>
      </c>
      <c r="Q279" s="406">
        <v>28000</v>
      </c>
      <c r="R279" s="406">
        <v>30000</v>
      </c>
      <c r="S279" s="406">
        <v>160000</v>
      </c>
      <c r="T279" s="406">
        <v>47000</v>
      </c>
      <c r="U279" s="225">
        <v>113000</v>
      </c>
      <c r="V279" s="48"/>
      <c r="W279" s="48"/>
      <c r="Y279" s="35" t="s">
        <v>480</v>
      </c>
      <c r="Z279" s="284">
        <v>344000</v>
      </c>
      <c r="AA279" s="406">
        <v>193000</v>
      </c>
      <c r="AB279" s="406">
        <v>18000</v>
      </c>
      <c r="AC279" s="406">
        <v>30000</v>
      </c>
      <c r="AD279" s="406">
        <v>73000</v>
      </c>
      <c r="AE279" s="406">
        <v>224000</v>
      </c>
      <c r="AF279" s="406">
        <v>72000</v>
      </c>
      <c r="AG279" s="225">
        <v>152000</v>
      </c>
    </row>
    <row r="280" spans="1:33" ht="21" customHeight="1">
      <c r="A280" s="35" t="s">
        <v>481</v>
      </c>
      <c r="B280" s="284">
        <v>592000</v>
      </c>
      <c r="C280" s="406">
        <v>322000</v>
      </c>
      <c r="D280" s="406">
        <v>38000</v>
      </c>
      <c r="E280" s="406">
        <v>61000</v>
      </c>
      <c r="F280" s="406">
        <v>99000</v>
      </c>
      <c r="G280" s="406">
        <v>393000</v>
      </c>
      <c r="H280" s="406">
        <v>123000</v>
      </c>
      <c r="I280" s="225">
        <v>270000</v>
      </c>
      <c r="M280" s="35" t="s">
        <v>481</v>
      </c>
      <c r="N280" s="284">
        <v>247000</v>
      </c>
      <c r="O280" s="406">
        <v>129000</v>
      </c>
      <c r="P280" s="406">
        <v>20000</v>
      </c>
      <c r="Q280" s="406">
        <v>28000</v>
      </c>
      <c r="R280" s="406">
        <v>31000</v>
      </c>
      <c r="S280" s="406">
        <v>168000</v>
      </c>
      <c r="T280" s="406">
        <v>50000</v>
      </c>
      <c r="U280" s="225">
        <v>118000</v>
      </c>
      <c r="V280" s="48"/>
      <c r="W280" s="48"/>
      <c r="Y280" s="35" t="s">
        <v>481</v>
      </c>
      <c r="Z280" s="284">
        <v>345000</v>
      </c>
      <c r="AA280" s="406">
        <v>193000</v>
      </c>
      <c r="AB280" s="406">
        <v>18000</v>
      </c>
      <c r="AC280" s="406">
        <v>34000</v>
      </c>
      <c r="AD280" s="406">
        <v>68000</v>
      </c>
      <c r="AE280" s="406">
        <v>226000</v>
      </c>
      <c r="AF280" s="406">
        <v>74000</v>
      </c>
      <c r="AG280" s="225">
        <v>152000</v>
      </c>
    </row>
    <row r="281" spans="1:33" ht="21" customHeight="1">
      <c r="A281" s="35" t="s">
        <v>482</v>
      </c>
      <c r="B281" s="288">
        <v>582000</v>
      </c>
      <c r="C281" s="406">
        <v>317000</v>
      </c>
      <c r="D281" s="406">
        <v>39000</v>
      </c>
      <c r="E281" s="406">
        <v>55000</v>
      </c>
      <c r="F281" s="406">
        <v>99000</v>
      </c>
      <c r="G281" s="406">
        <v>389000</v>
      </c>
      <c r="H281" s="406">
        <v>124000</v>
      </c>
      <c r="I281" s="225">
        <v>265000</v>
      </c>
      <c r="M281" s="35" t="s">
        <v>482</v>
      </c>
      <c r="N281" s="288">
        <v>242000</v>
      </c>
      <c r="O281" s="406">
        <v>127000</v>
      </c>
      <c r="P281" s="406">
        <v>20000</v>
      </c>
      <c r="Q281" s="406">
        <v>24000</v>
      </c>
      <c r="R281" s="406">
        <v>33000</v>
      </c>
      <c r="S281" s="406">
        <v>165000</v>
      </c>
      <c r="T281" s="406">
        <v>50000</v>
      </c>
      <c r="U281" s="225">
        <v>115000</v>
      </c>
      <c r="V281" s="48"/>
      <c r="W281" s="48"/>
      <c r="Y281" s="35" t="s">
        <v>482</v>
      </c>
      <c r="Z281" s="288">
        <v>340000</v>
      </c>
      <c r="AA281" s="406">
        <v>189000</v>
      </c>
      <c r="AB281" s="406">
        <v>19000</v>
      </c>
      <c r="AC281" s="406">
        <v>31000</v>
      </c>
      <c r="AD281" s="406">
        <v>66000</v>
      </c>
      <c r="AE281" s="406">
        <v>224000</v>
      </c>
      <c r="AF281" s="406">
        <v>74000</v>
      </c>
      <c r="AG281" s="225">
        <v>151000</v>
      </c>
    </row>
    <row r="282" spans="1:33" ht="21" customHeight="1">
      <c r="A282" s="35" t="s">
        <v>483</v>
      </c>
      <c r="B282" s="288">
        <v>593000</v>
      </c>
      <c r="C282" s="406">
        <v>329000</v>
      </c>
      <c r="D282" s="406">
        <v>39000</v>
      </c>
      <c r="E282" s="406">
        <v>59000</v>
      </c>
      <c r="F282" s="406">
        <v>104000</v>
      </c>
      <c r="G282" s="406">
        <v>392000</v>
      </c>
      <c r="H282" s="406">
        <v>128000</v>
      </c>
      <c r="I282" s="225">
        <v>264000</v>
      </c>
      <c r="M282" s="35" t="s">
        <v>483</v>
      </c>
      <c r="N282" s="288">
        <v>246000</v>
      </c>
      <c r="O282" s="406">
        <v>132000</v>
      </c>
      <c r="P282" s="406">
        <v>20000</v>
      </c>
      <c r="Q282" s="406">
        <v>24000</v>
      </c>
      <c r="R282" s="406">
        <v>35000</v>
      </c>
      <c r="S282" s="406">
        <v>168000</v>
      </c>
      <c r="T282" s="406">
        <v>53000</v>
      </c>
      <c r="U282" s="225">
        <v>114000</v>
      </c>
      <c r="V282" s="48"/>
      <c r="W282" s="48"/>
      <c r="Y282" s="35" t="s">
        <v>483</v>
      </c>
      <c r="Z282" s="288">
        <v>346000</v>
      </c>
      <c r="AA282" s="406">
        <v>197000</v>
      </c>
      <c r="AB282" s="406">
        <v>19000</v>
      </c>
      <c r="AC282" s="406">
        <v>34000</v>
      </c>
      <c r="AD282" s="406">
        <v>69000</v>
      </c>
      <c r="AE282" s="406">
        <v>224000</v>
      </c>
      <c r="AF282" s="406">
        <v>74000</v>
      </c>
      <c r="AG282" s="225">
        <v>150000</v>
      </c>
    </row>
    <row r="283" spans="1:33" ht="21" customHeight="1">
      <c r="A283" s="35" t="s">
        <v>484</v>
      </c>
      <c r="B283" s="288">
        <v>593000</v>
      </c>
      <c r="C283" s="406">
        <v>332000</v>
      </c>
      <c r="D283" s="406">
        <v>39000</v>
      </c>
      <c r="E283" s="406">
        <v>59000</v>
      </c>
      <c r="F283" s="406">
        <v>106000</v>
      </c>
      <c r="G283" s="406">
        <v>389000</v>
      </c>
      <c r="H283" s="406">
        <v>127000</v>
      </c>
      <c r="I283" s="225">
        <v>262000</v>
      </c>
      <c r="M283" s="35" t="s">
        <v>484</v>
      </c>
      <c r="N283" s="288">
        <v>247000</v>
      </c>
      <c r="O283" s="406">
        <v>134000</v>
      </c>
      <c r="P283" s="406">
        <v>19000</v>
      </c>
      <c r="Q283" s="406">
        <v>26000</v>
      </c>
      <c r="R283" s="406">
        <v>33000</v>
      </c>
      <c r="S283" s="406">
        <v>168000</v>
      </c>
      <c r="T283" s="406">
        <v>54000</v>
      </c>
      <c r="U283" s="225">
        <v>114000</v>
      </c>
      <c r="V283" s="48"/>
      <c r="W283" s="48"/>
      <c r="Y283" s="35" t="s">
        <v>484</v>
      </c>
      <c r="Z283" s="288">
        <v>346000</v>
      </c>
      <c r="AA283" s="406">
        <v>198000</v>
      </c>
      <c r="AB283" s="406">
        <v>19000</v>
      </c>
      <c r="AC283" s="406">
        <v>33000</v>
      </c>
      <c r="AD283" s="406">
        <v>73000</v>
      </c>
      <c r="AE283" s="406">
        <v>221000</v>
      </c>
      <c r="AF283" s="406">
        <v>73000</v>
      </c>
      <c r="AG283" s="225">
        <v>148000</v>
      </c>
    </row>
    <row r="284" spans="1:33" ht="21" customHeight="1">
      <c r="A284" s="35" t="s">
        <v>485</v>
      </c>
      <c r="B284" s="288">
        <v>605000</v>
      </c>
      <c r="C284" s="406">
        <v>339000</v>
      </c>
      <c r="D284" s="406">
        <v>39000</v>
      </c>
      <c r="E284" s="406">
        <v>66000</v>
      </c>
      <c r="F284" s="406">
        <v>106000</v>
      </c>
      <c r="G284" s="406">
        <v>394000</v>
      </c>
      <c r="H284" s="406">
        <v>128000</v>
      </c>
      <c r="I284" s="225">
        <v>266000</v>
      </c>
      <c r="M284" s="35" t="s">
        <v>485</v>
      </c>
      <c r="N284" s="288">
        <v>256000</v>
      </c>
      <c r="O284" s="406">
        <v>139000</v>
      </c>
      <c r="P284" s="406">
        <v>20000</v>
      </c>
      <c r="Q284" s="406">
        <v>32000</v>
      </c>
      <c r="R284" s="406">
        <v>33000</v>
      </c>
      <c r="S284" s="406">
        <v>172000</v>
      </c>
      <c r="T284" s="406">
        <v>54000</v>
      </c>
      <c r="U284" s="225">
        <v>118000</v>
      </c>
      <c r="V284" s="48"/>
      <c r="W284" s="48"/>
      <c r="Y284" s="35" t="s">
        <v>485</v>
      </c>
      <c r="Z284" s="288">
        <v>349000</v>
      </c>
      <c r="AA284" s="406">
        <v>200000</v>
      </c>
      <c r="AB284" s="406">
        <v>20000</v>
      </c>
      <c r="AC284" s="406">
        <v>34000</v>
      </c>
      <c r="AD284" s="406">
        <v>73000</v>
      </c>
      <c r="AE284" s="406">
        <v>222000</v>
      </c>
      <c r="AF284" s="406">
        <v>74000</v>
      </c>
      <c r="AG284" s="225">
        <v>148000</v>
      </c>
    </row>
    <row r="285" spans="1:33" ht="21" customHeight="1">
      <c r="A285" s="35" t="s">
        <v>486</v>
      </c>
      <c r="B285" s="288">
        <v>605000</v>
      </c>
      <c r="C285" s="406">
        <v>339000</v>
      </c>
      <c r="D285" s="406">
        <v>39000</v>
      </c>
      <c r="E285" s="406">
        <v>64000</v>
      </c>
      <c r="F285" s="406">
        <v>107000</v>
      </c>
      <c r="G285" s="406">
        <v>396000</v>
      </c>
      <c r="H285" s="406">
        <v>129000</v>
      </c>
      <c r="I285" s="225">
        <v>266000</v>
      </c>
      <c r="M285" s="35" t="s">
        <v>486</v>
      </c>
      <c r="N285" s="288">
        <v>260000</v>
      </c>
      <c r="O285" s="406">
        <v>142000</v>
      </c>
      <c r="P285" s="406">
        <v>20000</v>
      </c>
      <c r="Q285" s="406">
        <v>35000</v>
      </c>
      <c r="R285" s="406">
        <v>32000</v>
      </c>
      <c r="S285" s="406">
        <v>173000</v>
      </c>
      <c r="T285" s="406">
        <v>55000</v>
      </c>
      <c r="U285" s="225">
        <v>118000</v>
      </c>
      <c r="V285" s="48"/>
      <c r="W285" s="48"/>
      <c r="Y285" s="35" t="s">
        <v>486</v>
      </c>
      <c r="Z285" s="288">
        <v>345000</v>
      </c>
      <c r="AA285" s="406">
        <v>197000</v>
      </c>
      <c r="AB285" s="406">
        <v>19000</v>
      </c>
      <c r="AC285" s="406">
        <v>29000</v>
      </c>
      <c r="AD285" s="406">
        <v>75000</v>
      </c>
      <c r="AE285" s="406">
        <v>223000</v>
      </c>
      <c r="AF285" s="406">
        <v>75000</v>
      </c>
      <c r="AG285" s="225">
        <v>148000</v>
      </c>
    </row>
    <row r="286" spans="1:33" ht="21" customHeight="1">
      <c r="A286" s="35" t="s">
        <v>496</v>
      </c>
      <c r="B286" s="288">
        <v>595000</v>
      </c>
      <c r="C286" s="406">
        <v>331000</v>
      </c>
      <c r="D286" s="406">
        <v>37000</v>
      </c>
      <c r="E286" s="406">
        <v>64000</v>
      </c>
      <c r="F286" s="406">
        <v>101000</v>
      </c>
      <c r="G286" s="406">
        <v>394000</v>
      </c>
      <c r="H286" s="406">
        <v>129000</v>
      </c>
      <c r="I286" s="225">
        <v>264000</v>
      </c>
      <c r="M286" s="35" t="s">
        <v>496</v>
      </c>
      <c r="N286" s="288">
        <v>255000</v>
      </c>
      <c r="O286" s="406">
        <v>137000</v>
      </c>
      <c r="P286" s="406">
        <v>19000</v>
      </c>
      <c r="Q286" s="406">
        <v>36000</v>
      </c>
      <c r="R286" s="406">
        <v>29000</v>
      </c>
      <c r="S286" s="406">
        <v>171000</v>
      </c>
      <c r="T286" s="406">
        <v>54000</v>
      </c>
      <c r="U286" s="225">
        <v>117000</v>
      </c>
      <c r="Y286" s="35" t="s">
        <v>496</v>
      </c>
      <c r="Z286" s="288">
        <v>341000</v>
      </c>
      <c r="AA286" s="406">
        <v>194000</v>
      </c>
      <c r="AB286" s="406">
        <v>18000</v>
      </c>
      <c r="AC286" s="406">
        <v>28000</v>
      </c>
      <c r="AD286" s="406">
        <v>72000</v>
      </c>
      <c r="AE286" s="406">
        <v>222000</v>
      </c>
      <c r="AF286" s="406">
        <v>75000</v>
      </c>
      <c r="AG286" s="225">
        <v>147000</v>
      </c>
    </row>
    <row r="287" spans="1:33" ht="21" customHeight="1">
      <c r="A287" s="35" t="s">
        <v>497</v>
      </c>
      <c r="B287" s="288" t="s">
        <v>494</v>
      </c>
      <c r="C287" s="406"/>
      <c r="D287" s="406"/>
      <c r="E287" s="406"/>
      <c r="F287" s="406"/>
      <c r="G287" s="406"/>
      <c r="H287" s="406"/>
      <c r="I287" s="225"/>
      <c r="M287" s="35" t="s">
        <v>497</v>
      </c>
      <c r="N287" s="288" t="s">
        <v>494</v>
      </c>
      <c r="O287" s="406"/>
      <c r="P287" s="406"/>
      <c r="Q287" s="406"/>
      <c r="R287" s="406"/>
      <c r="S287" s="406"/>
      <c r="T287" s="406"/>
      <c r="U287" s="225"/>
      <c r="Y287" s="35" t="s">
        <v>497</v>
      </c>
      <c r="Z287" s="288" t="s">
        <v>494</v>
      </c>
      <c r="AA287" s="406"/>
      <c r="AB287" s="406"/>
      <c r="AC287" s="406"/>
      <c r="AD287" s="406"/>
      <c r="AE287" s="406"/>
      <c r="AF287" s="406"/>
      <c r="AG287" s="225"/>
    </row>
    <row r="288" spans="1:33" ht="21" customHeight="1">
      <c r="A288" s="35" t="s">
        <v>498</v>
      </c>
      <c r="B288" s="288" t="s">
        <v>495</v>
      </c>
      <c r="C288" s="406"/>
      <c r="D288" s="406"/>
      <c r="E288" s="406"/>
      <c r="F288" s="406"/>
      <c r="G288" s="406"/>
      <c r="H288" s="406"/>
      <c r="I288" s="225"/>
      <c r="M288" s="35" t="s">
        <v>498</v>
      </c>
      <c r="N288" s="288" t="s">
        <v>495</v>
      </c>
      <c r="O288" s="406"/>
      <c r="P288" s="406"/>
      <c r="Q288" s="406"/>
      <c r="R288" s="406"/>
      <c r="S288" s="406"/>
      <c r="T288" s="406"/>
      <c r="U288" s="225"/>
      <c r="V288" s="48"/>
      <c r="Y288" s="35" t="s">
        <v>498</v>
      </c>
      <c r="Z288" s="288" t="s">
        <v>495</v>
      </c>
      <c r="AA288" s="406"/>
      <c r="AB288" s="406"/>
      <c r="AC288" s="406"/>
      <c r="AD288" s="406"/>
      <c r="AE288" s="406"/>
      <c r="AF288" s="406"/>
      <c r="AG288" s="225"/>
    </row>
    <row r="289" spans="1:35" ht="21" customHeight="1" thickBot="1">
      <c r="A289" s="36" t="s">
        <v>506</v>
      </c>
      <c r="B289" s="414" t="s">
        <v>507</v>
      </c>
      <c r="C289" s="310"/>
      <c r="D289" s="310"/>
      <c r="E289" s="310"/>
      <c r="F289" s="310"/>
      <c r="G289" s="310"/>
      <c r="H289" s="310"/>
      <c r="I289" s="316"/>
      <c r="M289" s="36" t="s">
        <v>506</v>
      </c>
      <c r="N289" s="414" t="s">
        <v>507</v>
      </c>
      <c r="O289" s="310"/>
      <c r="P289" s="310"/>
      <c r="Q289" s="310"/>
      <c r="R289" s="310"/>
      <c r="S289" s="310"/>
      <c r="T289" s="310"/>
      <c r="U289" s="316"/>
      <c r="V289" s="48"/>
      <c r="Y289" s="36" t="s">
        <v>506</v>
      </c>
      <c r="Z289" s="414" t="s">
        <v>507</v>
      </c>
      <c r="AA289" s="310"/>
      <c r="AB289" s="310"/>
      <c r="AC289" s="310"/>
      <c r="AD289" s="310"/>
      <c r="AE289" s="310"/>
      <c r="AF289" s="310"/>
      <c r="AG289" s="316"/>
    </row>
    <row r="290" spans="1:35" ht="21" customHeight="1" thickTop="1">
      <c r="H290" s="40"/>
      <c r="I290" s="40"/>
      <c r="J290" s="41"/>
      <c r="K290" s="41"/>
      <c r="O290" s="40"/>
      <c r="P290" s="40"/>
      <c r="Q290" s="40"/>
      <c r="R290" s="40"/>
      <c r="S290" s="40"/>
      <c r="T290" s="40"/>
      <c r="U290" s="40"/>
      <c r="V290" s="40"/>
      <c r="W290" s="40"/>
      <c r="X290" s="41"/>
      <c r="Y290" s="13"/>
      <c r="Z290" s="40"/>
      <c r="AA290" s="40"/>
      <c r="AB290" s="40"/>
      <c r="AC290" s="40"/>
      <c r="AD290" s="40"/>
      <c r="AE290" s="40"/>
      <c r="AF290" s="40"/>
      <c r="AG290" s="40"/>
      <c r="AH290" s="41"/>
      <c r="AI290" s="41"/>
    </row>
    <row r="291" spans="1:35" ht="21" customHeight="1">
      <c r="H291" s="40"/>
      <c r="I291" s="40"/>
      <c r="N291" s="39"/>
      <c r="Y291" s="13"/>
      <c r="Z291" s="41"/>
      <c r="AA291" s="41"/>
      <c r="AB291" s="41"/>
      <c r="AC291" s="41"/>
      <c r="AD291" s="41"/>
      <c r="AE291" s="41"/>
      <c r="AF291" s="41"/>
      <c r="AG291" s="41"/>
      <c r="AH291" s="41"/>
      <c r="AI291" s="3"/>
    </row>
    <row r="292" spans="1:35" ht="21" customHeight="1">
      <c r="N292" s="13"/>
      <c r="Y292" s="13"/>
    </row>
    <row r="293" spans="1:35" ht="21" customHeight="1">
      <c r="N293" s="13"/>
      <c r="Y293" s="13"/>
    </row>
    <row r="294" spans="1:35" ht="21" customHeight="1">
      <c r="N294" s="13"/>
      <c r="Y294" s="13"/>
    </row>
    <row r="295" spans="1:35" ht="21" customHeight="1">
      <c r="A295" s="382" t="s">
        <v>447</v>
      </c>
      <c r="B295" s="25" t="s">
        <v>433</v>
      </c>
      <c r="N295" s="13"/>
    </row>
    <row r="296" spans="1:35" ht="21" customHeight="1">
      <c r="B296" s="39" t="s">
        <v>434</v>
      </c>
      <c r="N296" s="13"/>
    </row>
    <row r="297" spans="1:35" ht="21" customHeight="1">
      <c r="A297" s="381">
        <v>1</v>
      </c>
      <c r="B297" s="13" t="s">
        <v>190</v>
      </c>
      <c r="C297" s="40"/>
      <c r="D297" s="40"/>
      <c r="E297" s="40"/>
      <c r="F297" s="40"/>
      <c r="G297" s="40"/>
    </row>
    <row r="298" spans="1:35" ht="21" customHeight="1">
      <c r="A298" s="381">
        <v>2</v>
      </c>
      <c r="B298" s="13" t="s">
        <v>189</v>
      </c>
      <c r="C298" s="40"/>
      <c r="D298" s="40"/>
      <c r="E298" s="40"/>
      <c r="F298" s="40"/>
      <c r="G298" s="40"/>
    </row>
    <row r="299" spans="1:35" ht="21" customHeight="1">
      <c r="A299" s="381">
        <v>3</v>
      </c>
      <c r="B299" s="13" t="s">
        <v>267</v>
      </c>
    </row>
    <row r="300" spans="1:35" ht="21" customHeight="1">
      <c r="A300" s="381">
        <v>4</v>
      </c>
      <c r="B300" s="13" t="s">
        <v>288</v>
      </c>
    </row>
    <row r="301" spans="1:35" ht="21" customHeight="1">
      <c r="A301" s="381">
        <v>5</v>
      </c>
      <c r="B301" s="13" t="s">
        <v>291</v>
      </c>
    </row>
    <row r="302" spans="1:35" ht="21" customHeight="1">
      <c r="A302" s="381">
        <v>6</v>
      </c>
      <c r="B302" s="25" t="s">
        <v>292</v>
      </c>
    </row>
    <row r="303" spans="1:35" ht="21" customHeight="1">
      <c r="A303" s="381">
        <v>7</v>
      </c>
      <c r="B303" s="25" t="s">
        <v>293</v>
      </c>
    </row>
    <row r="304" spans="1:35" ht="21" customHeight="1">
      <c r="A304" s="381">
        <v>8</v>
      </c>
    </row>
    <row r="305" spans="1:1" ht="21" customHeight="1">
      <c r="A305" s="381">
        <v>9</v>
      </c>
    </row>
    <row r="306" spans="1:1" ht="21" customHeight="1"/>
    <row r="307" spans="1:1" ht="21" customHeight="1"/>
    <row r="308" spans="1:1" ht="21" customHeight="1"/>
    <row r="309" spans="1:1" ht="21" customHeight="1"/>
    <row r="310" spans="1:1" ht="21" customHeight="1"/>
    <row r="311" spans="1:1" ht="21" customHeight="1"/>
    <row r="312" spans="1:1" ht="21" customHeight="1"/>
    <row r="313" spans="1:1" ht="21" customHeight="1"/>
    <row r="314" spans="1:1" ht="21" customHeight="1"/>
    <row r="315" spans="1:1" ht="21" customHeight="1"/>
    <row r="316" spans="1:1" ht="21" customHeight="1"/>
    <row r="317" spans="1:1" ht="21" customHeight="1"/>
    <row r="318" spans="1:1" ht="21" customHeight="1"/>
    <row r="319" spans="1:1" ht="21" customHeight="1"/>
    <row r="320" spans="1:1"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 customHeight="1"/>
    <row r="407" ht="12.75" customHeight="1"/>
    <row r="408" ht="12.75" customHeight="1"/>
    <row r="409" ht="12" customHeight="1"/>
    <row r="410" ht="12.75" customHeight="1"/>
    <row r="411" ht="12.75" customHeight="1"/>
    <row r="412" ht="12.75" customHeight="1"/>
    <row r="413" ht="12.75" customHeight="1"/>
    <row r="414" ht="12.75" customHeight="1"/>
    <row r="415" ht="12.75" customHeight="1"/>
    <row r="416" ht="12.75" customHeight="1"/>
    <row r="417" ht="12" customHeight="1"/>
    <row r="418" ht="12.75" customHeight="1"/>
    <row r="419" ht="12.75" customHeight="1"/>
    <row r="420" ht="12" customHeight="1"/>
    <row r="421" ht="12.75" customHeight="1"/>
    <row r="422" ht="12.75" customHeight="1"/>
    <row r="423" ht="12.75" customHeight="1"/>
    <row r="425" ht="12.75" customHeight="1"/>
    <row r="426" ht="12.75" customHeight="1"/>
    <row r="428" ht="12.75" customHeight="1"/>
    <row r="429" ht="12.75" customHeight="1"/>
    <row r="430" ht="13.5" customHeight="1"/>
    <row r="431" ht="12.75" customHeight="1"/>
    <row r="432" ht="12.75" customHeight="1"/>
    <row r="433" ht="13.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43.5" customHeight="1"/>
  </sheetData>
  <phoneticPr fontId="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AI485"/>
  <sheetViews>
    <sheetView showGridLines="0" topLeftCell="A265" zoomScale="60" zoomScaleNormal="60" workbookViewId="0">
      <selection activeCell="B288" sqref="B288"/>
    </sheetView>
  </sheetViews>
  <sheetFormatPr defaultColWidth="8.85546875" defaultRowHeight="18.75"/>
  <cols>
    <col min="1" max="1" width="20.42578125" style="25" customWidth="1"/>
    <col min="2" max="2" width="21.28515625" style="25" customWidth="1"/>
    <col min="3" max="4" width="14.140625" style="25" customWidth="1"/>
    <col min="5" max="5" width="15.42578125" style="25" customWidth="1"/>
    <col min="6" max="9" width="14.140625" style="25" customWidth="1"/>
    <col min="10" max="10" width="21.28515625" style="25" customWidth="1"/>
    <col min="11" max="11" width="15.28515625" style="3" customWidth="1"/>
    <col min="12" max="12" width="9.140625" style="3" customWidth="1"/>
    <col min="13" max="13" width="20.42578125" style="25" customWidth="1"/>
    <col min="14" max="14" width="21.28515625" style="25" customWidth="1"/>
    <col min="15" max="16" width="14.140625" style="25" customWidth="1"/>
    <col min="17" max="17" width="15.42578125" style="25" customWidth="1"/>
    <col min="18" max="21" width="14.140625" style="25" customWidth="1"/>
    <col min="22" max="23" width="10.28515625" style="25" customWidth="1"/>
    <col min="24" max="24" width="8.85546875" style="25"/>
    <col min="25" max="25" width="20.42578125" style="25" customWidth="1"/>
    <col min="26" max="26" width="21.28515625" style="25" customWidth="1"/>
    <col min="27" max="28" width="14.140625" style="25" customWidth="1"/>
    <col min="29" max="29" width="15.42578125" style="25" customWidth="1"/>
    <col min="30" max="33" width="14.140625" style="25" customWidth="1"/>
    <col min="34" max="16384" width="8.85546875" style="25"/>
  </cols>
  <sheetData>
    <row r="1" spans="1:35" ht="15" customHeight="1"/>
    <row r="2" spans="1:35" ht="15" customHeight="1"/>
    <row r="3" spans="1:35" ht="15" customHeight="1">
      <c r="A3" s="26" t="s">
        <v>35</v>
      </c>
    </row>
    <row r="4" spans="1:35" ht="15" customHeight="1">
      <c r="A4" s="26"/>
      <c r="M4" s="26" t="s">
        <v>35</v>
      </c>
      <c r="Y4" s="236" t="s">
        <v>35</v>
      </c>
      <c r="Z4" s="48"/>
      <c r="AA4" s="48"/>
      <c r="AB4" s="48"/>
      <c r="AC4" s="48"/>
      <c r="AD4" s="48"/>
      <c r="AE4" s="48"/>
      <c r="AF4" s="48"/>
      <c r="AG4" s="48"/>
      <c r="AI4" s="3"/>
    </row>
    <row r="5" spans="1:35" ht="15" customHeight="1" thickBot="1">
      <c r="A5" s="197" t="s">
        <v>309</v>
      </c>
      <c r="B5" s="133"/>
      <c r="C5" s="133"/>
      <c r="D5" s="133"/>
      <c r="E5" s="133"/>
      <c r="F5" s="133"/>
      <c r="G5" s="133"/>
      <c r="H5" s="133"/>
      <c r="M5" s="197" t="s">
        <v>310</v>
      </c>
      <c r="N5" s="133"/>
      <c r="O5" s="133"/>
      <c r="P5" s="133"/>
      <c r="Q5" s="133"/>
      <c r="R5" s="133"/>
      <c r="S5" s="133"/>
      <c r="T5" s="133"/>
      <c r="U5" s="133"/>
      <c r="Y5" s="197" t="s">
        <v>311</v>
      </c>
      <c r="Z5" s="133"/>
      <c r="AA5" s="133"/>
      <c r="AB5" s="133"/>
      <c r="AC5" s="133"/>
      <c r="AD5" s="133"/>
      <c r="AE5" s="133"/>
      <c r="AF5" s="133"/>
      <c r="AG5" s="133"/>
      <c r="AI5" s="3"/>
    </row>
    <row r="6" spans="1:35" ht="18.600000000000001" customHeight="1" thickTop="1">
      <c r="A6" s="388">
        <v>1</v>
      </c>
      <c r="B6" s="217"/>
      <c r="C6" s="149"/>
      <c r="D6" s="212"/>
      <c r="E6" s="212"/>
      <c r="F6" s="212"/>
      <c r="G6" s="212"/>
      <c r="H6" s="149"/>
      <c r="I6" s="214"/>
      <c r="M6" s="388">
        <v>1</v>
      </c>
      <c r="N6" s="217"/>
      <c r="O6" s="149"/>
      <c r="P6" s="216"/>
      <c r="Q6" s="216"/>
      <c r="R6" s="216"/>
      <c r="S6" s="216"/>
      <c r="T6" s="149"/>
      <c r="U6" s="220"/>
      <c r="V6" s="212"/>
      <c r="W6" s="212"/>
      <c r="Y6" s="388">
        <v>1</v>
      </c>
      <c r="Z6" s="217"/>
      <c r="AA6" s="149"/>
      <c r="AB6" s="216"/>
      <c r="AC6" s="216"/>
      <c r="AD6" s="216"/>
      <c r="AE6" s="216"/>
      <c r="AF6" s="149"/>
      <c r="AG6" s="220"/>
      <c r="AI6" s="3"/>
    </row>
    <row r="7" spans="1:35" ht="71.45" customHeight="1">
      <c r="A7" s="388">
        <v>2</v>
      </c>
      <c r="B7" s="150" t="s">
        <v>36</v>
      </c>
      <c r="C7" s="149" t="s">
        <v>37</v>
      </c>
      <c r="D7" s="45" t="s">
        <v>385</v>
      </c>
      <c r="E7" s="45" t="s">
        <v>386</v>
      </c>
      <c r="F7" s="45" t="s">
        <v>387</v>
      </c>
      <c r="G7" s="45" t="s">
        <v>388</v>
      </c>
      <c r="H7" s="149" t="s">
        <v>38</v>
      </c>
      <c r="I7" s="46" t="s">
        <v>389</v>
      </c>
      <c r="M7" s="388">
        <v>2</v>
      </c>
      <c r="N7" s="150" t="s">
        <v>36</v>
      </c>
      <c r="O7" s="149" t="s">
        <v>37</v>
      </c>
      <c r="P7" s="216" t="s">
        <v>385</v>
      </c>
      <c r="Q7" s="216" t="s">
        <v>386</v>
      </c>
      <c r="R7" s="216" t="s">
        <v>387</v>
      </c>
      <c r="S7" s="216" t="s">
        <v>388</v>
      </c>
      <c r="T7" s="149" t="s">
        <v>38</v>
      </c>
      <c r="U7" s="221" t="s">
        <v>389</v>
      </c>
      <c r="V7" s="212"/>
      <c r="W7" s="212"/>
      <c r="Y7" s="388">
        <v>2</v>
      </c>
      <c r="Z7" s="150" t="s">
        <v>36</v>
      </c>
      <c r="AA7" s="149" t="s">
        <v>37</v>
      </c>
      <c r="AB7" s="216" t="s">
        <v>385</v>
      </c>
      <c r="AC7" s="216" t="s">
        <v>386</v>
      </c>
      <c r="AD7" s="216" t="s">
        <v>387</v>
      </c>
      <c r="AE7" s="216" t="s">
        <v>388</v>
      </c>
      <c r="AF7" s="149" t="s">
        <v>38</v>
      </c>
      <c r="AG7" s="221" t="s">
        <v>389</v>
      </c>
      <c r="AI7" s="3"/>
    </row>
    <row r="8" spans="1:35" ht="28.9" customHeight="1">
      <c r="A8" s="394">
        <v>3</v>
      </c>
      <c r="B8" s="28" t="s">
        <v>3</v>
      </c>
      <c r="C8" s="29" t="s">
        <v>4</v>
      </c>
      <c r="D8" s="29" t="s">
        <v>5</v>
      </c>
      <c r="E8" s="29" t="s">
        <v>6</v>
      </c>
      <c r="F8" s="29" t="s">
        <v>7</v>
      </c>
      <c r="G8" s="29" t="s">
        <v>8</v>
      </c>
      <c r="H8" s="29" t="s">
        <v>9</v>
      </c>
      <c r="I8" s="30" t="s">
        <v>10</v>
      </c>
      <c r="M8" s="394">
        <v>3</v>
      </c>
      <c r="N8" s="276" t="s">
        <v>3</v>
      </c>
      <c r="O8" s="29" t="s">
        <v>4</v>
      </c>
      <c r="P8" s="29" t="s">
        <v>5</v>
      </c>
      <c r="Q8" s="29" t="s">
        <v>6</v>
      </c>
      <c r="R8" s="29" t="s">
        <v>7</v>
      </c>
      <c r="S8" s="29" t="s">
        <v>8</v>
      </c>
      <c r="T8" s="29" t="s">
        <v>9</v>
      </c>
      <c r="U8" s="30" t="s">
        <v>10</v>
      </c>
      <c r="V8" s="212"/>
      <c r="W8" s="212"/>
      <c r="Y8" s="394">
        <v>3</v>
      </c>
      <c r="Z8" s="276" t="s">
        <v>3</v>
      </c>
      <c r="AA8" s="29" t="s">
        <v>4</v>
      </c>
      <c r="AB8" s="29" t="s">
        <v>5</v>
      </c>
      <c r="AC8" s="29" t="s">
        <v>6</v>
      </c>
      <c r="AD8" s="29" t="s">
        <v>7</v>
      </c>
      <c r="AE8" s="29" t="s">
        <v>8</v>
      </c>
      <c r="AF8" s="29" t="s">
        <v>9</v>
      </c>
      <c r="AG8" s="30" t="s">
        <v>10</v>
      </c>
      <c r="AI8" s="3"/>
    </row>
    <row r="9" spans="1:35" ht="21" customHeight="1">
      <c r="A9" s="56" t="s">
        <v>21</v>
      </c>
      <c r="B9" s="57"/>
      <c r="C9" s="58"/>
      <c r="D9" s="58"/>
      <c r="E9" s="58"/>
      <c r="F9" s="58"/>
      <c r="G9" s="58"/>
      <c r="H9" s="58"/>
      <c r="I9" s="59"/>
      <c r="M9" s="56" t="s">
        <v>22</v>
      </c>
      <c r="N9" s="57"/>
      <c r="O9" s="58"/>
      <c r="P9" s="58"/>
      <c r="Q9" s="58"/>
      <c r="R9" s="58"/>
      <c r="S9" s="58"/>
      <c r="T9" s="58"/>
      <c r="U9" s="59"/>
      <c r="V9" s="52"/>
      <c r="W9" s="52"/>
      <c r="Y9" s="56" t="s">
        <v>19</v>
      </c>
      <c r="Z9" s="57"/>
      <c r="AA9" s="58"/>
      <c r="AB9" s="58"/>
      <c r="AC9" s="58"/>
      <c r="AD9" s="58"/>
      <c r="AE9" s="58"/>
      <c r="AF9" s="58"/>
      <c r="AG9" s="59"/>
      <c r="AI9" s="3"/>
    </row>
    <row r="10" spans="1:35" ht="21" customHeight="1">
      <c r="A10" s="35" t="s">
        <v>47</v>
      </c>
      <c r="B10" s="350">
        <v>617000</v>
      </c>
      <c r="C10" s="349">
        <v>497000</v>
      </c>
      <c r="D10" s="349">
        <v>93000</v>
      </c>
      <c r="E10" s="349">
        <v>22000</v>
      </c>
      <c r="F10" s="349">
        <v>490000</v>
      </c>
      <c r="G10" s="349">
        <v>117000</v>
      </c>
      <c r="H10" s="349">
        <v>18000</v>
      </c>
      <c r="I10" s="351">
        <v>25000</v>
      </c>
      <c r="M10" s="35" t="s">
        <v>47</v>
      </c>
      <c r="N10" s="350">
        <v>343000</v>
      </c>
      <c r="O10" s="349">
        <v>252000</v>
      </c>
      <c r="P10" s="349">
        <v>77000</v>
      </c>
      <c r="Q10" s="349">
        <v>12000</v>
      </c>
      <c r="R10" s="349">
        <v>319000</v>
      </c>
      <c r="S10" s="349">
        <v>17000</v>
      </c>
      <c r="T10" s="349">
        <v>10000</v>
      </c>
      <c r="U10" s="351">
        <v>9000</v>
      </c>
      <c r="V10" s="33"/>
      <c r="W10" s="33"/>
      <c r="Y10" s="35" t="s">
        <v>47</v>
      </c>
      <c r="Z10" s="350">
        <v>274000</v>
      </c>
      <c r="AA10" s="349">
        <v>245000</v>
      </c>
      <c r="AB10" s="349">
        <v>16000</v>
      </c>
      <c r="AC10" s="349">
        <v>9000</v>
      </c>
      <c r="AD10" s="349">
        <v>170000</v>
      </c>
      <c r="AE10" s="349">
        <v>100000</v>
      </c>
      <c r="AF10" s="349">
        <v>8000</v>
      </c>
      <c r="AG10" s="351">
        <v>16000</v>
      </c>
      <c r="AI10" s="3"/>
    </row>
    <row r="11" spans="1:35" ht="21" customHeight="1">
      <c r="A11" s="35" t="s">
        <v>48</v>
      </c>
      <c r="B11" s="350">
        <v>604000</v>
      </c>
      <c r="C11" s="349">
        <v>490000</v>
      </c>
      <c r="D11" s="349">
        <v>85000</v>
      </c>
      <c r="E11" s="349">
        <v>24000</v>
      </c>
      <c r="F11" s="349">
        <v>476000</v>
      </c>
      <c r="G11" s="349">
        <v>114000</v>
      </c>
      <c r="H11" s="349">
        <v>20000</v>
      </c>
      <c r="I11" s="351">
        <v>23000</v>
      </c>
      <c r="M11" s="35" t="s">
        <v>48</v>
      </c>
      <c r="N11" s="350">
        <v>343000</v>
      </c>
      <c r="O11" s="349">
        <v>253000</v>
      </c>
      <c r="P11" s="349">
        <v>74000</v>
      </c>
      <c r="Q11" s="349">
        <v>14000</v>
      </c>
      <c r="R11" s="349">
        <v>317000</v>
      </c>
      <c r="S11" s="349">
        <v>19000</v>
      </c>
      <c r="T11" s="349">
        <v>12000</v>
      </c>
      <c r="U11" s="351">
        <v>8000</v>
      </c>
      <c r="V11" s="33"/>
      <c r="W11" s="33"/>
      <c r="Y11" s="35" t="s">
        <v>48</v>
      </c>
      <c r="Z11" s="350">
        <v>261000</v>
      </c>
      <c r="AA11" s="349">
        <v>237000</v>
      </c>
      <c r="AB11" s="349">
        <v>11000</v>
      </c>
      <c r="AC11" s="349">
        <v>10000</v>
      </c>
      <c r="AD11" s="349">
        <v>159000</v>
      </c>
      <c r="AE11" s="349">
        <v>95000</v>
      </c>
      <c r="AF11" s="349" t="s">
        <v>271</v>
      </c>
      <c r="AG11" s="351">
        <v>14000</v>
      </c>
      <c r="AI11" s="3"/>
    </row>
    <row r="12" spans="1:35" ht="21" customHeight="1">
      <c r="A12" s="35" t="s">
        <v>49</v>
      </c>
      <c r="B12" s="350">
        <v>608000</v>
      </c>
      <c r="C12" s="349">
        <v>489000</v>
      </c>
      <c r="D12" s="349">
        <v>93000</v>
      </c>
      <c r="E12" s="349">
        <v>21000</v>
      </c>
      <c r="F12" s="349">
        <v>474000</v>
      </c>
      <c r="G12" s="349">
        <v>122000</v>
      </c>
      <c r="H12" s="349">
        <v>22000</v>
      </c>
      <c r="I12" s="351">
        <v>24000</v>
      </c>
      <c r="M12" s="35" t="s">
        <v>49</v>
      </c>
      <c r="N12" s="350">
        <v>339000</v>
      </c>
      <c r="O12" s="349">
        <v>245000</v>
      </c>
      <c r="P12" s="349">
        <v>79000</v>
      </c>
      <c r="Q12" s="349">
        <v>13000</v>
      </c>
      <c r="R12" s="349">
        <v>315000</v>
      </c>
      <c r="S12" s="349">
        <v>18000</v>
      </c>
      <c r="T12" s="349">
        <v>14000</v>
      </c>
      <c r="U12" s="351">
        <v>9000</v>
      </c>
      <c r="V12" s="33"/>
      <c r="W12" s="33"/>
      <c r="Y12" s="35" t="s">
        <v>49</v>
      </c>
      <c r="Z12" s="350">
        <v>269000</v>
      </c>
      <c r="AA12" s="349">
        <v>244000</v>
      </c>
      <c r="AB12" s="349">
        <v>14000</v>
      </c>
      <c r="AC12" s="349" t="s">
        <v>271</v>
      </c>
      <c r="AD12" s="349">
        <v>160000</v>
      </c>
      <c r="AE12" s="349">
        <v>105000</v>
      </c>
      <c r="AF12" s="349">
        <v>8000</v>
      </c>
      <c r="AG12" s="351">
        <v>15000</v>
      </c>
      <c r="AI12" s="3"/>
    </row>
    <row r="13" spans="1:35" ht="21" customHeight="1">
      <c r="A13" s="35" t="s">
        <v>265</v>
      </c>
      <c r="B13" s="350" t="s">
        <v>46</v>
      </c>
      <c r="C13" s="349" t="s">
        <v>46</v>
      </c>
      <c r="D13" s="349" t="s">
        <v>46</v>
      </c>
      <c r="E13" s="349" t="s">
        <v>46</v>
      </c>
      <c r="F13" s="349" t="s">
        <v>46</v>
      </c>
      <c r="G13" s="349" t="s">
        <v>46</v>
      </c>
      <c r="H13" s="349" t="s">
        <v>46</v>
      </c>
      <c r="I13" s="351" t="s">
        <v>46</v>
      </c>
      <c r="M13" s="35" t="s">
        <v>265</v>
      </c>
      <c r="N13" s="350" t="s">
        <v>46</v>
      </c>
      <c r="O13" s="349" t="s">
        <v>46</v>
      </c>
      <c r="P13" s="349" t="s">
        <v>46</v>
      </c>
      <c r="Q13" s="349" t="s">
        <v>46</v>
      </c>
      <c r="R13" s="349" t="s">
        <v>46</v>
      </c>
      <c r="S13" s="349" t="s">
        <v>46</v>
      </c>
      <c r="T13" s="349" t="s">
        <v>46</v>
      </c>
      <c r="U13" s="351" t="s">
        <v>46</v>
      </c>
      <c r="V13" s="33"/>
      <c r="W13" s="33"/>
      <c r="Y13" s="35" t="s">
        <v>265</v>
      </c>
      <c r="Z13" s="350" t="s">
        <v>46</v>
      </c>
      <c r="AA13" s="349" t="s">
        <v>46</v>
      </c>
      <c r="AB13" s="349" t="s">
        <v>46</v>
      </c>
      <c r="AC13" s="349" t="s">
        <v>46</v>
      </c>
      <c r="AD13" s="349" t="s">
        <v>46</v>
      </c>
      <c r="AE13" s="349" t="s">
        <v>46</v>
      </c>
      <c r="AF13" s="349" t="s">
        <v>46</v>
      </c>
      <c r="AG13" s="351" t="s">
        <v>46</v>
      </c>
      <c r="AI13" s="3"/>
    </row>
    <row r="14" spans="1:35" ht="21" customHeight="1">
      <c r="A14" s="35" t="s">
        <v>198</v>
      </c>
      <c r="B14" s="350">
        <v>615000</v>
      </c>
      <c r="C14" s="349">
        <v>491000</v>
      </c>
      <c r="D14" s="349">
        <v>99000</v>
      </c>
      <c r="E14" s="349">
        <v>20000</v>
      </c>
      <c r="F14" s="349">
        <v>473000</v>
      </c>
      <c r="G14" s="349">
        <v>132000</v>
      </c>
      <c r="H14" s="349">
        <v>25000</v>
      </c>
      <c r="I14" s="351">
        <v>38000</v>
      </c>
      <c r="M14" s="35" t="s">
        <v>198</v>
      </c>
      <c r="N14" s="350">
        <v>345000</v>
      </c>
      <c r="O14" s="349">
        <v>248000</v>
      </c>
      <c r="P14" s="349">
        <v>82000</v>
      </c>
      <c r="Q14" s="349">
        <v>12000</v>
      </c>
      <c r="R14" s="349">
        <v>318000</v>
      </c>
      <c r="S14" s="349">
        <v>22000</v>
      </c>
      <c r="T14" s="349">
        <v>14000</v>
      </c>
      <c r="U14" s="351">
        <v>13000</v>
      </c>
      <c r="V14" s="33"/>
      <c r="W14" s="33"/>
      <c r="Y14" s="35" t="s">
        <v>198</v>
      </c>
      <c r="Z14" s="350">
        <v>270000</v>
      </c>
      <c r="AA14" s="349">
        <v>243000</v>
      </c>
      <c r="AB14" s="349">
        <v>16000</v>
      </c>
      <c r="AC14" s="349">
        <v>8000</v>
      </c>
      <c r="AD14" s="349">
        <v>155000</v>
      </c>
      <c r="AE14" s="349">
        <v>110000</v>
      </c>
      <c r="AF14" s="349">
        <v>11000</v>
      </c>
      <c r="AG14" s="351">
        <v>25000</v>
      </c>
      <c r="AI14" s="3"/>
    </row>
    <row r="15" spans="1:35" ht="21" customHeight="1">
      <c r="A15" s="35" t="s">
        <v>50</v>
      </c>
      <c r="B15" s="350">
        <v>619000</v>
      </c>
      <c r="C15" s="349">
        <v>493000</v>
      </c>
      <c r="D15" s="349">
        <v>103000</v>
      </c>
      <c r="E15" s="349">
        <v>19000</v>
      </c>
      <c r="F15" s="349">
        <v>478000</v>
      </c>
      <c r="G15" s="349">
        <v>130000</v>
      </c>
      <c r="H15" s="349">
        <v>25000</v>
      </c>
      <c r="I15" s="351">
        <v>35000</v>
      </c>
      <c r="M15" s="35" t="s">
        <v>50</v>
      </c>
      <c r="N15" s="350">
        <v>346000</v>
      </c>
      <c r="O15" s="349">
        <v>249000</v>
      </c>
      <c r="P15" s="349">
        <v>85000</v>
      </c>
      <c r="Q15" s="349">
        <v>11000</v>
      </c>
      <c r="R15" s="349">
        <v>319000</v>
      </c>
      <c r="S15" s="349">
        <v>23000</v>
      </c>
      <c r="T15" s="349">
        <v>13000</v>
      </c>
      <c r="U15" s="351">
        <v>13000</v>
      </c>
      <c r="V15" s="33"/>
      <c r="W15" s="33"/>
      <c r="Y15" s="35" t="s">
        <v>50</v>
      </c>
      <c r="Z15" s="350">
        <v>272000</v>
      </c>
      <c r="AA15" s="349">
        <v>245000</v>
      </c>
      <c r="AB15" s="349">
        <v>18000</v>
      </c>
      <c r="AC15" s="349" t="s">
        <v>271</v>
      </c>
      <c r="AD15" s="349">
        <v>159000</v>
      </c>
      <c r="AE15" s="349">
        <v>107000</v>
      </c>
      <c r="AF15" s="349">
        <v>11000</v>
      </c>
      <c r="AG15" s="351">
        <v>22000</v>
      </c>
      <c r="AI15" s="3"/>
    </row>
    <row r="16" spans="1:35" ht="21" customHeight="1">
      <c r="A16" s="35" t="s">
        <v>51</v>
      </c>
      <c r="B16" s="350">
        <v>627000</v>
      </c>
      <c r="C16" s="349">
        <v>502000</v>
      </c>
      <c r="D16" s="349">
        <v>101000</v>
      </c>
      <c r="E16" s="349">
        <v>18000</v>
      </c>
      <c r="F16" s="349">
        <v>483000</v>
      </c>
      <c r="G16" s="349">
        <v>133000</v>
      </c>
      <c r="H16" s="349">
        <v>26000</v>
      </c>
      <c r="I16" s="351">
        <v>35000</v>
      </c>
      <c r="M16" s="35" t="s">
        <v>51</v>
      </c>
      <c r="N16" s="350">
        <v>348000</v>
      </c>
      <c r="O16" s="349">
        <v>251000</v>
      </c>
      <c r="P16" s="349">
        <v>84000</v>
      </c>
      <c r="Q16" s="349">
        <v>11000</v>
      </c>
      <c r="R16" s="349">
        <v>319000</v>
      </c>
      <c r="S16" s="349">
        <v>24000</v>
      </c>
      <c r="T16" s="349">
        <v>13000</v>
      </c>
      <c r="U16" s="351">
        <v>13000</v>
      </c>
      <c r="V16" s="33"/>
      <c r="W16" s="33"/>
      <c r="Y16" s="35" t="s">
        <v>51</v>
      </c>
      <c r="Z16" s="350">
        <v>279000</v>
      </c>
      <c r="AA16" s="349">
        <v>252000</v>
      </c>
      <c r="AB16" s="349">
        <v>18000</v>
      </c>
      <c r="AC16" s="349" t="s">
        <v>271</v>
      </c>
      <c r="AD16" s="349">
        <v>165000</v>
      </c>
      <c r="AE16" s="349">
        <v>109000</v>
      </c>
      <c r="AF16" s="349">
        <v>13000</v>
      </c>
      <c r="AG16" s="351">
        <v>22000</v>
      </c>
      <c r="AI16" s="3"/>
    </row>
    <row r="17" spans="1:35" ht="21" customHeight="1">
      <c r="A17" s="35" t="s">
        <v>52</v>
      </c>
      <c r="B17" s="350">
        <v>629000</v>
      </c>
      <c r="C17" s="349">
        <v>503000</v>
      </c>
      <c r="D17" s="349">
        <v>102000</v>
      </c>
      <c r="E17" s="349">
        <v>17000</v>
      </c>
      <c r="F17" s="349">
        <v>482000</v>
      </c>
      <c r="G17" s="349">
        <v>138000</v>
      </c>
      <c r="H17" s="349">
        <v>27000</v>
      </c>
      <c r="I17" s="351">
        <v>35000</v>
      </c>
      <c r="M17" s="35" t="s">
        <v>52</v>
      </c>
      <c r="N17" s="350">
        <v>347000</v>
      </c>
      <c r="O17" s="349">
        <v>250000</v>
      </c>
      <c r="P17" s="349">
        <v>84000</v>
      </c>
      <c r="Q17" s="349">
        <v>11000</v>
      </c>
      <c r="R17" s="349">
        <v>318000</v>
      </c>
      <c r="S17" s="349">
        <v>25000</v>
      </c>
      <c r="T17" s="349">
        <v>13000</v>
      </c>
      <c r="U17" s="351">
        <v>14000</v>
      </c>
      <c r="V17" s="33"/>
      <c r="W17" s="33"/>
      <c r="Y17" s="35" t="s">
        <v>52</v>
      </c>
      <c r="Z17" s="350">
        <v>281000</v>
      </c>
      <c r="AA17" s="349">
        <v>254000</v>
      </c>
      <c r="AB17" s="349">
        <v>18000</v>
      </c>
      <c r="AC17" s="349" t="s">
        <v>271</v>
      </c>
      <c r="AD17" s="349">
        <v>164000</v>
      </c>
      <c r="AE17" s="349">
        <v>113000</v>
      </c>
      <c r="AF17" s="349">
        <v>14000</v>
      </c>
      <c r="AG17" s="351">
        <v>21000</v>
      </c>
      <c r="AI17" s="3"/>
    </row>
    <row r="18" spans="1:35" ht="21" customHeight="1">
      <c r="A18" s="35" t="s">
        <v>53</v>
      </c>
      <c r="B18" s="350">
        <v>628000</v>
      </c>
      <c r="C18" s="349">
        <v>502000</v>
      </c>
      <c r="D18" s="349">
        <v>101000</v>
      </c>
      <c r="E18" s="349">
        <v>19000</v>
      </c>
      <c r="F18" s="349">
        <v>485000</v>
      </c>
      <c r="G18" s="349">
        <v>134000</v>
      </c>
      <c r="H18" s="349">
        <v>27000</v>
      </c>
      <c r="I18" s="351">
        <v>37000</v>
      </c>
      <c r="M18" s="35" t="s">
        <v>53</v>
      </c>
      <c r="N18" s="350">
        <v>348000</v>
      </c>
      <c r="O18" s="349">
        <v>251000</v>
      </c>
      <c r="P18" s="349">
        <v>82000</v>
      </c>
      <c r="Q18" s="349">
        <v>11000</v>
      </c>
      <c r="R18" s="349">
        <v>319000</v>
      </c>
      <c r="S18" s="349">
        <v>25000</v>
      </c>
      <c r="T18" s="349">
        <v>13000</v>
      </c>
      <c r="U18" s="351">
        <v>15000</v>
      </c>
      <c r="V18" s="33"/>
      <c r="W18" s="33"/>
      <c r="Y18" s="35" t="s">
        <v>53</v>
      </c>
      <c r="Z18" s="350">
        <v>280000</v>
      </c>
      <c r="AA18" s="349">
        <v>251000</v>
      </c>
      <c r="AB18" s="349">
        <v>19000</v>
      </c>
      <c r="AC18" s="349" t="s">
        <v>271</v>
      </c>
      <c r="AD18" s="349">
        <v>166000</v>
      </c>
      <c r="AE18" s="349">
        <v>110000</v>
      </c>
      <c r="AF18" s="349">
        <v>13000</v>
      </c>
      <c r="AG18" s="351">
        <v>22000</v>
      </c>
      <c r="AI18" s="3"/>
    </row>
    <row r="19" spans="1:35" ht="21" customHeight="1">
      <c r="A19" s="35" t="s">
        <v>54</v>
      </c>
      <c r="B19" s="350">
        <v>635000</v>
      </c>
      <c r="C19" s="349">
        <v>510000</v>
      </c>
      <c r="D19" s="349">
        <v>100000</v>
      </c>
      <c r="E19" s="349">
        <v>19000</v>
      </c>
      <c r="F19" s="349">
        <v>491000</v>
      </c>
      <c r="G19" s="349">
        <v>135000</v>
      </c>
      <c r="H19" s="349">
        <v>27000</v>
      </c>
      <c r="I19" s="351">
        <v>41000</v>
      </c>
      <c r="M19" s="35" t="s">
        <v>54</v>
      </c>
      <c r="N19" s="350">
        <v>351000</v>
      </c>
      <c r="O19" s="349">
        <v>253000</v>
      </c>
      <c r="P19" s="349">
        <v>83000</v>
      </c>
      <c r="Q19" s="349">
        <v>12000</v>
      </c>
      <c r="R19" s="349">
        <v>321000</v>
      </c>
      <c r="S19" s="349">
        <v>25000</v>
      </c>
      <c r="T19" s="349">
        <v>13000</v>
      </c>
      <c r="U19" s="351">
        <v>17000</v>
      </c>
      <c r="V19" s="33"/>
      <c r="W19" s="33"/>
      <c r="Y19" s="35" t="s">
        <v>54</v>
      </c>
      <c r="Z19" s="350">
        <v>284000</v>
      </c>
      <c r="AA19" s="349">
        <v>256000</v>
      </c>
      <c r="AB19" s="349">
        <v>17000</v>
      </c>
      <c r="AC19" s="349" t="s">
        <v>271</v>
      </c>
      <c r="AD19" s="349">
        <v>170000</v>
      </c>
      <c r="AE19" s="349">
        <v>110000</v>
      </c>
      <c r="AF19" s="349">
        <v>14000</v>
      </c>
      <c r="AG19" s="351">
        <v>24000</v>
      </c>
      <c r="AI19" s="3"/>
    </row>
    <row r="20" spans="1:35" ht="21" customHeight="1">
      <c r="A20" s="35" t="s">
        <v>55</v>
      </c>
      <c r="B20" s="350">
        <v>634000</v>
      </c>
      <c r="C20" s="349">
        <v>513000</v>
      </c>
      <c r="D20" s="349">
        <v>97000</v>
      </c>
      <c r="E20" s="349">
        <v>19000</v>
      </c>
      <c r="F20" s="349">
        <v>492000</v>
      </c>
      <c r="G20" s="349">
        <v>133000</v>
      </c>
      <c r="H20" s="349">
        <v>25000</v>
      </c>
      <c r="I20" s="351">
        <v>42000</v>
      </c>
      <c r="M20" s="35" t="s">
        <v>55</v>
      </c>
      <c r="N20" s="350">
        <v>352000</v>
      </c>
      <c r="O20" s="349">
        <v>258000</v>
      </c>
      <c r="P20" s="349">
        <v>80000</v>
      </c>
      <c r="Q20" s="349">
        <v>11000</v>
      </c>
      <c r="R20" s="349">
        <v>323000</v>
      </c>
      <c r="S20" s="349">
        <v>24000</v>
      </c>
      <c r="T20" s="349">
        <v>13000</v>
      </c>
      <c r="U20" s="351">
        <v>18000</v>
      </c>
      <c r="V20" s="33"/>
      <c r="W20" s="33"/>
      <c r="Y20" s="35" t="s">
        <v>55</v>
      </c>
      <c r="Z20" s="350">
        <v>283000</v>
      </c>
      <c r="AA20" s="349">
        <v>255000</v>
      </c>
      <c r="AB20" s="349">
        <v>17000</v>
      </c>
      <c r="AC20" s="349">
        <v>8000</v>
      </c>
      <c r="AD20" s="349">
        <v>168000</v>
      </c>
      <c r="AE20" s="349">
        <v>109000</v>
      </c>
      <c r="AF20" s="349">
        <v>13000</v>
      </c>
      <c r="AG20" s="351">
        <v>24000</v>
      </c>
      <c r="AI20" s="3"/>
    </row>
    <row r="21" spans="1:35" ht="21" customHeight="1">
      <c r="A21" s="35" t="s">
        <v>56</v>
      </c>
      <c r="B21" s="350">
        <v>638000</v>
      </c>
      <c r="C21" s="349">
        <v>520000</v>
      </c>
      <c r="D21" s="349">
        <v>96000</v>
      </c>
      <c r="E21" s="349">
        <v>17000</v>
      </c>
      <c r="F21" s="349">
        <v>494000</v>
      </c>
      <c r="G21" s="349">
        <v>136000</v>
      </c>
      <c r="H21" s="349">
        <v>24000</v>
      </c>
      <c r="I21" s="351">
        <v>40000</v>
      </c>
      <c r="M21" s="35" t="s">
        <v>56</v>
      </c>
      <c r="N21" s="350">
        <v>350000</v>
      </c>
      <c r="O21" s="349">
        <v>256000</v>
      </c>
      <c r="P21" s="349">
        <v>81000</v>
      </c>
      <c r="Q21" s="349">
        <v>10000</v>
      </c>
      <c r="R21" s="349">
        <v>322000</v>
      </c>
      <c r="S21" s="349">
        <v>24000</v>
      </c>
      <c r="T21" s="349">
        <v>11000</v>
      </c>
      <c r="U21" s="351">
        <v>15000</v>
      </c>
      <c r="V21" s="33"/>
      <c r="W21" s="33"/>
      <c r="Y21" s="35" t="s">
        <v>56</v>
      </c>
      <c r="Z21" s="350">
        <v>288000</v>
      </c>
      <c r="AA21" s="349">
        <v>264000</v>
      </c>
      <c r="AB21" s="349">
        <v>15000</v>
      </c>
      <c r="AC21" s="349" t="s">
        <v>271</v>
      </c>
      <c r="AD21" s="349">
        <v>172000</v>
      </c>
      <c r="AE21" s="349">
        <v>112000</v>
      </c>
      <c r="AF21" s="349">
        <v>13000</v>
      </c>
      <c r="AG21" s="351">
        <v>25000</v>
      </c>
      <c r="AI21" s="3"/>
    </row>
    <row r="22" spans="1:35" ht="21" customHeight="1">
      <c r="A22" s="35" t="s">
        <v>57</v>
      </c>
      <c r="B22" s="350">
        <v>641000</v>
      </c>
      <c r="C22" s="349">
        <v>520000</v>
      </c>
      <c r="D22" s="349">
        <v>99000</v>
      </c>
      <c r="E22" s="349">
        <v>18000</v>
      </c>
      <c r="F22" s="349">
        <v>501000</v>
      </c>
      <c r="G22" s="349">
        <v>131000</v>
      </c>
      <c r="H22" s="349">
        <v>23000</v>
      </c>
      <c r="I22" s="351">
        <v>33000</v>
      </c>
      <c r="M22" s="35" t="s">
        <v>57</v>
      </c>
      <c r="N22" s="350">
        <v>351000</v>
      </c>
      <c r="O22" s="349">
        <v>255000</v>
      </c>
      <c r="P22" s="349">
        <v>83000</v>
      </c>
      <c r="Q22" s="349">
        <v>12000</v>
      </c>
      <c r="R22" s="349">
        <v>323000</v>
      </c>
      <c r="S22" s="349">
        <v>23000</v>
      </c>
      <c r="T22" s="349">
        <v>12000</v>
      </c>
      <c r="U22" s="351">
        <v>13000</v>
      </c>
      <c r="V22" s="33"/>
      <c r="W22" s="33"/>
      <c r="Y22" s="35" t="s">
        <v>57</v>
      </c>
      <c r="Z22" s="350">
        <v>290000</v>
      </c>
      <c r="AA22" s="349">
        <v>266000</v>
      </c>
      <c r="AB22" s="349">
        <v>16000</v>
      </c>
      <c r="AC22" s="349" t="s">
        <v>271</v>
      </c>
      <c r="AD22" s="349">
        <v>178000</v>
      </c>
      <c r="AE22" s="349">
        <v>108000</v>
      </c>
      <c r="AF22" s="349">
        <v>11000</v>
      </c>
      <c r="AG22" s="351">
        <v>19000</v>
      </c>
      <c r="AI22" s="3"/>
    </row>
    <row r="23" spans="1:35" ht="21" customHeight="1">
      <c r="A23" s="35" t="s">
        <v>58</v>
      </c>
      <c r="B23" s="350">
        <v>649000</v>
      </c>
      <c r="C23" s="349">
        <v>525000</v>
      </c>
      <c r="D23" s="349">
        <v>100000</v>
      </c>
      <c r="E23" s="349">
        <v>20000</v>
      </c>
      <c r="F23" s="349">
        <v>499000</v>
      </c>
      <c r="G23" s="349">
        <v>140000</v>
      </c>
      <c r="H23" s="349">
        <v>24000</v>
      </c>
      <c r="I23" s="351">
        <v>33000</v>
      </c>
      <c r="M23" s="35" t="s">
        <v>58</v>
      </c>
      <c r="N23" s="350">
        <v>355000</v>
      </c>
      <c r="O23" s="349">
        <v>259000</v>
      </c>
      <c r="P23" s="349">
        <v>82000</v>
      </c>
      <c r="Q23" s="349">
        <v>13000</v>
      </c>
      <c r="R23" s="349">
        <v>324000</v>
      </c>
      <c r="S23" s="349">
        <v>25000</v>
      </c>
      <c r="T23" s="349">
        <v>13000</v>
      </c>
      <c r="U23" s="351">
        <v>13000</v>
      </c>
      <c r="V23" s="33"/>
      <c r="W23" s="33"/>
      <c r="Y23" s="35" t="s">
        <v>58</v>
      </c>
      <c r="Z23" s="350">
        <v>294000</v>
      </c>
      <c r="AA23" s="349">
        <v>267000</v>
      </c>
      <c r="AB23" s="349">
        <v>18000</v>
      </c>
      <c r="AC23" s="349" t="s">
        <v>271</v>
      </c>
      <c r="AD23" s="349">
        <v>175000</v>
      </c>
      <c r="AE23" s="349">
        <v>115000</v>
      </c>
      <c r="AF23" s="349">
        <v>11000</v>
      </c>
      <c r="AG23" s="351">
        <v>20000</v>
      </c>
      <c r="AI23" s="3"/>
    </row>
    <row r="24" spans="1:35" ht="21" customHeight="1">
      <c r="A24" s="35" t="s">
        <v>59</v>
      </c>
      <c r="B24" s="350">
        <v>656000</v>
      </c>
      <c r="C24" s="349">
        <v>528000</v>
      </c>
      <c r="D24" s="349">
        <v>104000</v>
      </c>
      <c r="E24" s="349">
        <v>20000</v>
      </c>
      <c r="F24" s="349">
        <v>506000</v>
      </c>
      <c r="G24" s="349">
        <v>139000</v>
      </c>
      <c r="H24" s="349">
        <v>21000</v>
      </c>
      <c r="I24" s="351">
        <v>34000</v>
      </c>
      <c r="M24" s="35" t="s">
        <v>59</v>
      </c>
      <c r="N24" s="350">
        <v>360000</v>
      </c>
      <c r="O24" s="349">
        <v>260000</v>
      </c>
      <c r="P24" s="349">
        <v>86000</v>
      </c>
      <c r="Q24" s="349">
        <v>13000</v>
      </c>
      <c r="R24" s="349">
        <v>329000</v>
      </c>
      <c r="S24" s="349">
        <v>24000</v>
      </c>
      <c r="T24" s="349">
        <v>12000</v>
      </c>
      <c r="U24" s="351">
        <v>15000</v>
      </c>
      <c r="V24" s="33"/>
      <c r="W24" s="33"/>
      <c r="Y24" s="35" t="s">
        <v>59</v>
      </c>
      <c r="Z24" s="350">
        <v>296000</v>
      </c>
      <c r="AA24" s="349">
        <v>268000</v>
      </c>
      <c r="AB24" s="349">
        <v>18000</v>
      </c>
      <c r="AC24" s="349" t="s">
        <v>271</v>
      </c>
      <c r="AD24" s="349">
        <v>177000</v>
      </c>
      <c r="AE24" s="349">
        <v>115000</v>
      </c>
      <c r="AF24" s="349">
        <v>9000</v>
      </c>
      <c r="AG24" s="351">
        <v>19000</v>
      </c>
      <c r="AI24" s="3"/>
    </row>
    <row r="25" spans="1:35" ht="21" customHeight="1">
      <c r="A25" s="35" t="s">
        <v>199</v>
      </c>
      <c r="B25" s="350">
        <v>664000</v>
      </c>
      <c r="C25" s="349">
        <v>538000</v>
      </c>
      <c r="D25" s="349">
        <v>100000</v>
      </c>
      <c r="E25" s="349">
        <v>22000</v>
      </c>
      <c r="F25" s="349">
        <v>511000</v>
      </c>
      <c r="G25" s="349">
        <v>142000</v>
      </c>
      <c r="H25" s="349">
        <v>21000</v>
      </c>
      <c r="I25" s="351">
        <v>36000</v>
      </c>
      <c r="M25" s="35" t="s">
        <v>199</v>
      </c>
      <c r="N25" s="350">
        <v>363000</v>
      </c>
      <c r="O25" s="349">
        <v>268000</v>
      </c>
      <c r="P25" s="349">
        <v>81000</v>
      </c>
      <c r="Q25" s="349">
        <v>13000</v>
      </c>
      <c r="R25" s="349">
        <v>333000</v>
      </c>
      <c r="S25" s="349">
        <v>23000</v>
      </c>
      <c r="T25" s="349">
        <v>12000</v>
      </c>
      <c r="U25" s="351">
        <v>14000</v>
      </c>
      <c r="V25" s="33"/>
      <c r="W25" s="33"/>
      <c r="Y25" s="35" t="s">
        <v>199</v>
      </c>
      <c r="Z25" s="350">
        <v>302000</v>
      </c>
      <c r="AA25" s="349">
        <v>271000</v>
      </c>
      <c r="AB25" s="349">
        <v>18000</v>
      </c>
      <c r="AC25" s="349">
        <v>9000</v>
      </c>
      <c r="AD25" s="349">
        <v>178000</v>
      </c>
      <c r="AE25" s="349">
        <v>119000</v>
      </c>
      <c r="AF25" s="349">
        <v>9000</v>
      </c>
      <c r="AG25" s="351">
        <v>21000</v>
      </c>
      <c r="AI25" s="3"/>
    </row>
    <row r="26" spans="1:35" ht="21" customHeight="1">
      <c r="A26" s="35" t="s">
        <v>200</v>
      </c>
      <c r="B26" s="350">
        <v>661000</v>
      </c>
      <c r="C26" s="349">
        <v>533000</v>
      </c>
      <c r="D26" s="349">
        <v>100000</v>
      </c>
      <c r="E26" s="349">
        <v>24000</v>
      </c>
      <c r="F26" s="349">
        <v>509000</v>
      </c>
      <c r="G26" s="349">
        <v>140000</v>
      </c>
      <c r="H26" s="349">
        <v>23000</v>
      </c>
      <c r="I26" s="351">
        <v>31000</v>
      </c>
      <c r="M26" s="35" t="s">
        <v>200</v>
      </c>
      <c r="N26" s="350">
        <v>361000</v>
      </c>
      <c r="O26" s="349">
        <v>264000</v>
      </c>
      <c r="P26" s="349">
        <v>82000</v>
      </c>
      <c r="Q26" s="349">
        <v>14000</v>
      </c>
      <c r="R26" s="349">
        <v>330000</v>
      </c>
      <c r="S26" s="349">
        <v>24000</v>
      </c>
      <c r="T26" s="349">
        <v>13000</v>
      </c>
      <c r="U26" s="351">
        <v>13000</v>
      </c>
      <c r="V26" s="33"/>
      <c r="W26" s="33"/>
      <c r="Y26" s="35" t="s">
        <v>200</v>
      </c>
      <c r="Z26" s="350">
        <v>300000</v>
      </c>
      <c r="AA26" s="349">
        <v>269000</v>
      </c>
      <c r="AB26" s="349">
        <v>18000</v>
      </c>
      <c r="AC26" s="349">
        <v>10000</v>
      </c>
      <c r="AD26" s="349">
        <v>179000</v>
      </c>
      <c r="AE26" s="349">
        <v>116000</v>
      </c>
      <c r="AF26" s="349">
        <v>10000</v>
      </c>
      <c r="AG26" s="351">
        <v>18000</v>
      </c>
      <c r="AI26" s="3"/>
    </row>
    <row r="27" spans="1:35" ht="21" customHeight="1">
      <c r="A27" s="35" t="s">
        <v>60</v>
      </c>
      <c r="B27" s="350">
        <v>662000</v>
      </c>
      <c r="C27" s="349">
        <v>535000</v>
      </c>
      <c r="D27" s="349">
        <v>99000</v>
      </c>
      <c r="E27" s="349">
        <v>25000</v>
      </c>
      <c r="F27" s="349">
        <v>511000</v>
      </c>
      <c r="G27" s="349">
        <v>138000</v>
      </c>
      <c r="H27" s="349">
        <v>25000</v>
      </c>
      <c r="I27" s="351">
        <v>28000</v>
      </c>
      <c r="M27" s="35" t="s">
        <v>60</v>
      </c>
      <c r="N27" s="350">
        <v>365000</v>
      </c>
      <c r="O27" s="349">
        <v>267000</v>
      </c>
      <c r="P27" s="349">
        <v>82000</v>
      </c>
      <c r="Q27" s="349">
        <v>15000</v>
      </c>
      <c r="R27" s="349">
        <v>334000</v>
      </c>
      <c r="S27" s="349">
        <v>24000</v>
      </c>
      <c r="T27" s="349">
        <v>12000</v>
      </c>
      <c r="U27" s="351">
        <v>12000</v>
      </c>
      <c r="V27" s="33"/>
      <c r="W27" s="33"/>
      <c r="Y27" s="35" t="s">
        <v>60</v>
      </c>
      <c r="Z27" s="350">
        <v>296000</v>
      </c>
      <c r="AA27" s="349">
        <v>268000</v>
      </c>
      <c r="AB27" s="349">
        <v>17000</v>
      </c>
      <c r="AC27" s="349">
        <v>9000</v>
      </c>
      <c r="AD27" s="349">
        <v>177000</v>
      </c>
      <c r="AE27" s="349">
        <v>114000</v>
      </c>
      <c r="AF27" s="349">
        <v>12000</v>
      </c>
      <c r="AG27" s="351">
        <v>17000</v>
      </c>
      <c r="AI27" s="3"/>
    </row>
    <row r="28" spans="1:35" ht="21" customHeight="1">
      <c r="A28" s="35" t="s">
        <v>61</v>
      </c>
      <c r="B28" s="350">
        <v>654000</v>
      </c>
      <c r="C28" s="349">
        <v>527000</v>
      </c>
      <c r="D28" s="349">
        <v>99000</v>
      </c>
      <c r="E28" s="349">
        <v>25000</v>
      </c>
      <c r="F28" s="349">
        <v>501000</v>
      </c>
      <c r="G28" s="349">
        <v>139000</v>
      </c>
      <c r="H28" s="349">
        <v>24000</v>
      </c>
      <c r="I28" s="351">
        <v>25000</v>
      </c>
      <c r="M28" s="35" t="s">
        <v>61</v>
      </c>
      <c r="N28" s="350">
        <v>362000</v>
      </c>
      <c r="O28" s="349">
        <v>263000</v>
      </c>
      <c r="P28" s="349">
        <v>83000</v>
      </c>
      <c r="Q28" s="349">
        <v>15000</v>
      </c>
      <c r="R28" s="349">
        <v>330000</v>
      </c>
      <c r="S28" s="349">
        <v>23000</v>
      </c>
      <c r="T28" s="349">
        <v>12000</v>
      </c>
      <c r="U28" s="351">
        <v>11000</v>
      </c>
      <c r="V28" s="33"/>
      <c r="W28" s="33"/>
      <c r="Y28" s="35" t="s">
        <v>61</v>
      </c>
      <c r="Z28" s="350">
        <v>292000</v>
      </c>
      <c r="AA28" s="349">
        <v>264000</v>
      </c>
      <c r="AB28" s="349">
        <v>16000</v>
      </c>
      <c r="AC28" s="349">
        <v>10000</v>
      </c>
      <c r="AD28" s="349">
        <v>171000</v>
      </c>
      <c r="AE28" s="349">
        <v>115000</v>
      </c>
      <c r="AF28" s="349">
        <v>12000</v>
      </c>
      <c r="AG28" s="351">
        <v>14000</v>
      </c>
      <c r="AI28" s="3"/>
    </row>
    <row r="29" spans="1:35" ht="21" customHeight="1">
      <c r="A29" s="35" t="s">
        <v>62</v>
      </c>
      <c r="B29" s="350">
        <v>651000</v>
      </c>
      <c r="C29" s="349">
        <v>527000</v>
      </c>
      <c r="D29" s="349">
        <v>96000</v>
      </c>
      <c r="E29" s="349">
        <v>23000</v>
      </c>
      <c r="F29" s="349">
        <v>503000</v>
      </c>
      <c r="G29" s="349">
        <v>136000</v>
      </c>
      <c r="H29" s="349">
        <v>22000</v>
      </c>
      <c r="I29" s="351">
        <v>30000</v>
      </c>
      <c r="M29" s="35" t="s">
        <v>62</v>
      </c>
      <c r="N29" s="350">
        <v>360000</v>
      </c>
      <c r="O29" s="349">
        <v>264000</v>
      </c>
      <c r="P29" s="349">
        <v>82000</v>
      </c>
      <c r="Q29" s="349">
        <v>14000</v>
      </c>
      <c r="R29" s="349">
        <v>333000</v>
      </c>
      <c r="S29" s="349">
        <v>20000</v>
      </c>
      <c r="T29" s="349">
        <v>10000</v>
      </c>
      <c r="U29" s="351">
        <v>13000</v>
      </c>
      <c r="V29" s="33"/>
      <c r="W29" s="33"/>
      <c r="Y29" s="35" t="s">
        <v>62</v>
      </c>
      <c r="Z29" s="350">
        <v>291000</v>
      </c>
      <c r="AA29" s="349">
        <v>264000</v>
      </c>
      <c r="AB29" s="349">
        <v>15000</v>
      </c>
      <c r="AC29" s="349">
        <v>9000</v>
      </c>
      <c r="AD29" s="349">
        <v>171000</v>
      </c>
      <c r="AE29" s="349">
        <v>116000</v>
      </c>
      <c r="AF29" s="349">
        <v>12000</v>
      </c>
      <c r="AG29" s="351">
        <v>17000</v>
      </c>
      <c r="AI29" s="3"/>
    </row>
    <row r="30" spans="1:35" ht="21" customHeight="1">
      <c r="A30" s="35" t="s">
        <v>63</v>
      </c>
      <c r="B30" s="350">
        <v>643000</v>
      </c>
      <c r="C30" s="349">
        <v>521000</v>
      </c>
      <c r="D30" s="349">
        <v>96000</v>
      </c>
      <c r="E30" s="349">
        <v>22000</v>
      </c>
      <c r="F30" s="349">
        <v>499000</v>
      </c>
      <c r="G30" s="349">
        <v>134000</v>
      </c>
      <c r="H30" s="349">
        <v>21000</v>
      </c>
      <c r="I30" s="351">
        <v>31000</v>
      </c>
      <c r="M30" s="35" t="s">
        <v>63</v>
      </c>
      <c r="N30" s="350">
        <v>356000</v>
      </c>
      <c r="O30" s="349">
        <v>262000</v>
      </c>
      <c r="P30" s="349">
        <v>82000</v>
      </c>
      <c r="Q30" s="349">
        <v>11000</v>
      </c>
      <c r="R30" s="349">
        <v>330000</v>
      </c>
      <c r="S30" s="349">
        <v>20000</v>
      </c>
      <c r="T30" s="349">
        <v>9000</v>
      </c>
      <c r="U30" s="351">
        <v>13000</v>
      </c>
      <c r="V30" s="33"/>
      <c r="W30" s="33"/>
      <c r="Y30" s="35" t="s">
        <v>63</v>
      </c>
      <c r="Z30" s="350">
        <v>288000</v>
      </c>
      <c r="AA30" s="349">
        <v>259000</v>
      </c>
      <c r="AB30" s="349">
        <v>14000</v>
      </c>
      <c r="AC30" s="349">
        <v>10000</v>
      </c>
      <c r="AD30" s="349">
        <v>169000</v>
      </c>
      <c r="AE30" s="349">
        <v>114000</v>
      </c>
      <c r="AF30" s="349">
        <v>12000</v>
      </c>
      <c r="AG30" s="351">
        <v>17000</v>
      </c>
      <c r="AI30" s="3"/>
    </row>
    <row r="31" spans="1:35" ht="21" customHeight="1">
      <c r="A31" s="35" t="s">
        <v>64</v>
      </c>
      <c r="B31" s="350">
        <v>651000</v>
      </c>
      <c r="C31" s="349">
        <v>527000</v>
      </c>
      <c r="D31" s="349">
        <v>97000</v>
      </c>
      <c r="E31" s="349">
        <v>23000</v>
      </c>
      <c r="F31" s="349">
        <v>507000</v>
      </c>
      <c r="G31" s="349">
        <v>133000</v>
      </c>
      <c r="H31" s="349">
        <v>19000</v>
      </c>
      <c r="I31" s="351">
        <v>33000</v>
      </c>
      <c r="M31" s="35" t="s">
        <v>64</v>
      </c>
      <c r="N31" s="350">
        <v>361000</v>
      </c>
      <c r="O31" s="349">
        <v>266000</v>
      </c>
      <c r="P31" s="349">
        <v>81000</v>
      </c>
      <c r="Q31" s="349">
        <v>13000</v>
      </c>
      <c r="R31" s="349">
        <v>334000</v>
      </c>
      <c r="S31" s="349">
        <v>20000</v>
      </c>
      <c r="T31" s="349" t="s">
        <v>271</v>
      </c>
      <c r="U31" s="351">
        <v>14000</v>
      </c>
      <c r="V31" s="33"/>
      <c r="W31" s="33"/>
      <c r="Y31" s="35" t="s">
        <v>64</v>
      </c>
      <c r="Z31" s="350">
        <v>291000</v>
      </c>
      <c r="AA31" s="349">
        <v>261000</v>
      </c>
      <c r="AB31" s="349">
        <v>16000</v>
      </c>
      <c r="AC31" s="349">
        <v>10000</v>
      </c>
      <c r="AD31" s="349">
        <v>173000</v>
      </c>
      <c r="AE31" s="349">
        <v>113000</v>
      </c>
      <c r="AF31" s="349">
        <v>11000</v>
      </c>
      <c r="AG31" s="351">
        <v>19000</v>
      </c>
      <c r="AI31" s="3"/>
    </row>
    <row r="32" spans="1:35" ht="21" customHeight="1">
      <c r="A32" s="35" t="s">
        <v>65</v>
      </c>
      <c r="B32" s="350">
        <v>656000</v>
      </c>
      <c r="C32" s="349">
        <v>535000</v>
      </c>
      <c r="D32" s="349">
        <v>96000</v>
      </c>
      <c r="E32" s="349">
        <v>20000</v>
      </c>
      <c r="F32" s="349">
        <v>508000</v>
      </c>
      <c r="G32" s="349">
        <v>137000</v>
      </c>
      <c r="H32" s="349">
        <v>21000</v>
      </c>
      <c r="I32" s="351">
        <v>36000</v>
      </c>
      <c r="M32" s="35" t="s">
        <v>65</v>
      </c>
      <c r="N32" s="350">
        <v>365000</v>
      </c>
      <c r="O32" s="349">
        <v>271000</v>
      </c>
      <c r="P32" s="349">
        <v>81000</v>
      </c>
      <c r="Q32" s="349">
        <v>12000</v>
      </c>
      <c r="R32" s="349">
        <v>337000</v>
      </c>
      <c r="S32" s="349">
        <v>22000</v>
      </c>
      <c r="T32" s="349">
        <v>9000</v>
      </c>
      <c r="U32" s="351">
        <v>14000</v>
      </c>
      <c r="V32" s="33"/>
      <c r="W32" s="33"/>
      <c r="Y32" s="35" t="s">
        <v>65</v>
      </c>
      <c r="Z32" s="350">
        <v>291000</v>
      </c>
      <c r="AA32" s="349">
        <v>264000</v>
      </c>
      <c r="AB32" s="349">
        <v>15000</v>
      </c>
      <c r="AC32" s="349" t="s">
        <v>271</v>
      </c>
      <c r="AD32" s="349">
        <v>171000</v>
      </c>
      <c r="AE32" s="349">
        <v>115000</v>
      </c>
      <c r="AF32" s="349">
        <v>12000</v>
      </c>
      <c r="AG32" s="351">
        <v>23000</v>
      </c>
      <c r="AI32" s="3"/>
    </row>
    <row r="33" spans="1:35" ht="21" customHeight="1">
      <c r="A33" s="35" t="s">
        <v>66</v>
      </c>
      <c r="B33" s="350">
        <v>658000</v>
      </c>
      <c r="C33" s="349">
        <v>533000</v>
      </c>
      <c r="D33" s="349">
        <v>99000</v>
      </c>
      <c r="E33" s="349">
        <v>21000</v>
      </c>
      <c r="F33" s="349">
        <v>505000</v>
      </c>
      <c r="G33" s="349">
        <v>141000</v>
      </c>
      <c r="H33" s="349">
        <v>22000</v>
      </c>
      <c r="I33" s="351">
        <v>37000</v>
      </c>
      <c r="M33" s="35" t="s">
        <v>66</v>
      </c>
      <c r="N33" s="350">
        <v>365000</v>
      </c>
      <c r="O33" s="349">
        <v>269000</v>
      </c>
      <c r="P33" s="349">
        <v>83000</v>
      </c>
      <c r="Q33" s="349">
        <v>13000</v>
      </c>
      <c r="R33" s="349">
        <v>336000</v>
      </c>
      <c r="S33" s="349">
        <v>23000</v>
      </c>
      <c r="T33" s="349">
        <v>11000</v>
      </c>
      <c r="U33" s="351">
        <v>14000</v>
      </c>
      <c r="V33" s="33"/>
      <c r="W33" s="33"/>
      <c r="Y33" s="35" t="s">
        <v>66</v>
      </c>
      <c r="Z33" s="350">
        <v>293000</v>
      </c>
      <c r="AA33" s="349">
        <v>264000</v>
      </c>
      <c r="AB33" s="349">
        <v>16000</v>
      </c>
      <c r="AC33" s="349">
        <v>8000</v>
      </c>
      <c r="AD33" s="349">
        <v>170000</v>
      </c>
      <c r="AE33" s="349">
        <v>118000</v>
      </c>
      <c r="AF33" s="349">
        <v>11000</v>
      </c>
      <c r="AG33" s="351">
        <v>23000</v>
      </c>
      <c r="AI33" s="3"/>
    </row>
    <row r="34" spans="1:35" ht="21" customHeight="1">
      <c r="A34" s="35" t="s">
        <v>67</v>
      </c>
      <c r="B34" s="350">
        <v>659000</v>
      </c>
      <c r="C34" s="349">
        <v>529000</v>
      </c>
      <c r="D34" s="349">
        <v>102000</v>
      </c>
      <c r="E34" s="349">
        <v>22000</v>
      </c>
      <c r="F34" s="349">
        <v>509000</v>
      </c>
      <c r="G34" s="349">
        <v>140000</v>
      </c>
      <c r="H34" s="349">
        <v>23000</v>
      </c>
      <c r="I34" s="351">
        <v>39000</v>
      </c>
      <c r="M34" s="35" t="s">
        <v>67</v>
      </c>
      <c r="N34" s="350">
        <v>366000</v>
      </c>
      <c r="O34" s="349">
        <v>267000</v>
      </c>
      <c r="P34" s="349">
        <v>84000</v>
      </c>
      <c r="Q34" s="349">
        <v>13000</v>
      </c>
      <c r="R34" s="349">
        <v>338000</v>
      </c>
      <c r="S34" s="349">
        <v>24000</v>
      </c>
      <c r="T34" s="349">
        <v>12000</v>
      </c>
      <c r="U34" s="351">
        <v>15000</v>
      </c>
      <c r="V34" s="33"/>
      <c r="W34" s="33"/>
      <c r="Y34" s="35" t="s">
        <v>67</v>
      </c>
      <c r="Z34" s="350">
        <v>293000</v>
      </c>
      <c r="AA34" s="349">
        <v>262000</v>
      </c>
      <c r="AB34" s="349">
        <v>18000</v>
      </c>
      <c r="AC34" s="349">
        <v>8000</v>
      </c>
      <c r="AD34" s="349">
        <v>172000</v>
      </c>
      <c r="AE34" s="349">
        <v>116000</v>
      </c>
      <c r="AF34" s="349">
        <v>11000</v>
      </c>
      <c r="AG34" s="351">
        <v>24000</v>
      </c>
      <c r="AI34" s="3"/>
    </row>
    <row r="35" spans="1:35" ht="21" customHeight="1">
      <c r="A35" s="35" t="s">
        <v>68</v>
      </c>
      <c r="B35" s="350">
        <v>657000</v>
      </c>
      <c r="C35" s="349">
        <v>519000</v>
      </c>
      <c r="D35" s="349">
        <v>108000</v>
      </c>
      <c r="E35" s="349">
        <v>23000</v>
      </c>
      <c r="F35" s="349">
        <v>505000</v>
      </c>
      <c r="G35" s="349">
        <v>142000</v>
      </c>
      <c r="H35" s="349">
        <v>22000</v>
      </c>
      <c r="I35" s="351">
        <v>36000</v>
      </c>
      <c r="M35" s="35" t="s">
        <v>68</v>
      </c>
      <c r="N35" s="350">
        <v>367000</v>
      </c>
      <c r="O35" s="349">
        <v>263000</v>
      </c>
      <c r="P35" s="349">
        <v>89000</v>
      </c>
      <c r="Q35" s="349">
        <v>14000</v>
      </c>
      <c r="R35" s="349">
        <v>336000</v>
      </c>
      <c r="S35" s="349">
        <v>27000</v>
      </c>
      <c r="T35" s="349">
        <v>11000</v>
      </c>
      <c r="U35" s="351">
        <v>15000</v>
      </c>
      <c r="V35" s="33"/>
      <c r="W35" s="33"/>
      <c r="Y35" s="35" t="s">
        <v>68</v>
      </c>
      <c r="Z35" s="350">
        <v>290000</v>
      </c>
      <c r="AA35" s="349">
        <v>256000</v>
      </c>
      <c r="AB35" s="349">
        <v>20000</v>
      </c>
      <c r="AC35" s="349">
        <v>9000</v>
      </c>
      <c r="AD35" s="349">
        <v>169000</v>
      </c>
      <c r="AE35" s="349">
        <v>115000</v>
      </c>
      <c r="AF35" s="349">
        <v>11000</v>
      </c>
      <c r="AG35" s="351">
        <v>21000</v>
      </c>
      <c r="AI35" s="3"/>
    </row>
    <row r="36" spans="1:35" ht="21" customHeight="1">
      <c r="A36" s="35" t="s">
        <v>69</v>
      </c>
      <c r="B36" s="350">
        <v>663000</v>
      </c>
      <c r="C36" s="349">
        <v>526000</v>
      </c>
      <c r="D36" s="349">
        <v>107000</v>
      </c>
      <c r="E36" s="349">
        <v>23000</v>
      </c>
      <c r="F36" s="349">
        <v>509000</v>
      </c>
      <c r="G36" s="349">
        <v>145000</v>
      </c>
      <c r="H36" s="349">
        <v>25000</v>
      </c>
      <c r="I36" s="351">
        <v>37000</v>
      </c>
      <c r="M36" s="35" t="s">
        <v>69</v>
      </c>
      <c r="N36" s="350">
        <v>371000</v>
      </c>
      <c r="O36" s="349">
        <v>269000</v>
      </c>
      <c r="P36" s="349">
        <v>86000</v>
      </c>
      <c r="Q36" s="349">
        <v>15000</v>
      </c>
      <c r="R36" s="349">
        <v>340000</v>
      </c>
      <c r="S36" s="349">
        <v>28000</v>
      </c>
      <c r="T36" s="349">
        <v>13000</v>
      </c>
      <c r="U36" s="351">
        <v>15000</v>
      </c>
      <c r="V36" s="33"/>
      <c r="W36" s="33"/>
      <c r="Y36" s="35" t="s">
        <v>69</v>
      </c>
      <c r="Z36" s="350">
        <v>292000</v>
      </c>
      <c r="AA36" s="349">
        <v>257000</v>
      </c>
      <c r="AB36" s="349">
        <v>21000</v>
      </c>
      <c r="AC36" s="349">
        <v>8000</v>
      </c>
      <c r="AD36" s="349">
        <v>169000</v>
      </c>
      <c r="AE36" s="349">
        <v>118000</v>
      </c>
      <c r="AF36" s="349">
        <v>11000</v>
      </c>
      <c r="AG36" s="351">
        <v>22000</v>
      </c>
      <c r="AI36" s="3"/>
    </row>
    <row r="37" spans="1:35" ht="21" customHeight="1">
      <c r="A37" s="35" t="s">
        <v>201</v>
      </c>
      <c r="B37" s="350">
        <v>667000</v>
      </c>
      <c r="C37" s="349">
        <v>531000</v>
      </c>
      <c r="D37" s="349">
        <v>107000</v>
      </c>
      <c r="E37" s="349">
        <v>22000</v>
      </c>
      <c r="F37" s="349">
        <v>511000</v>
      </c>
      <c r="G37" s="349">
        <v>147000</v>
      </c>
      <c r="H37" s="349">
        <v>26000</v>
      </c>
      <c r="I37" s="351">
        <v>36000</v>
      </c>
      <c r="M37" s="35" t="s">
        <v>201</v>
      </c>
      <c r="N37" s="350">
        <v>373000</v>
      </c>
      <c r="O37" s="349">
        <v>270000</v>
      </c>
      <c r="P37" s="349">
        <v>87000</v>
      </c>
      <c r="Q37" s="349">
        <v>14000</v>
      </c>
      <c r="R37" s="349">
        <v>340000</v>
      </c>
      <c r="S37" s="349">
        <v>29000</v>
      </c>
      <c r="T37" s="349">
        <v>14000</v>
      </c>
      <c r="U37" s="351">
        <v>14000</v>
      </c>
      <c r="V37" s="33"/>
      <c r="W37" s="33"/>
      <c r="Y37" s="35" t="s">
        <v>201</v>
      </c>
      <c r="Z37" s="350">
        <v>295000</v>
      </c>
      <c r="AA37" s="349">
        <v>262000</v>
      </c>
      <c r="AB37" s="349">
        <v>20000</v>
      </c>
      <c r="AC37" s="349" t="s">
        <v>271</v>
      </c>
      <c r="AD37" s="349">
        <v>172000</v>
      </c>
      <c r="AE37" s="349">
        <v>118000</v>
      </c>
      <c r="AF37" s="349">
        <v>12000</v>
      </c>
      <c r="AG37" s="351">
        <v>22000</v>
      </c>
      <c r="AI37" s="3"/>
    </row>
    <row r="38" spans="1:35" ht="21" customHeight="1">
      <c r="A38" s="35" t="s">
        <v>202</v>
      </c>
      <c r="B38" s="350">
        <v>666000</v>
      </c>
      <c r="C38" s="349">
        <v>531000</v>
      </c>
      <c r="D38" s="349">
        <v>105000</v>
      </c>
      <c r="E38" s="349">
        <v>25000</v>
      </c>
      <c r="F38" s="349">
        <v>516000</v>
      </c>
      <c r="G38" s="349">
        <v>140000</v>
      </c>
      <c r="H38" s="349">
        <v>27000</v>
      </c>
      <c r="I38" s="351">
        <v>31000</v>
      </c>
      <c r="M38" s="35" t="s">
        <v>202</v>
      </c>
      <c r="N38" s="350">
        <v>367000</v>
      </c>
      <c r="O38" s="349">
        <v>265000</v>
      </c>
      <c r="P38" s="349">
        <v>85000</v>
      </c>
      <c r="Q38" s="349">
        <v>15000</v>
      </c>
      <c r="R38" s="349">
        <v>337000</v>
      </c>
      <c r="S38" s="349">
        <v>26000</v>
      </c>
      <c r="T38" s="349">
        <v>15000</v>
      </c>
      <c r="U38" s="351">
        <v>11000</v>
      </c>
      <c r="V38" s="33"/>
      <c r="W38" s="33"/>
      <c r="Y38" s="35" t="s">
        <v>202</v>
      </c>
      <c r="Z38" s="350">
        <v>299000</v>
      </c>
      <c r="AA38" s="349">
        <v>265000</v>
      </c>
      <c r="AB38" s="349">
        <v>20000</v>
      </c>
      <c r="AC38" s="349">
        <v>10000</v>
      </c>
      <c r="AD38" s="349">
        <v>179000</v>
      </c>
      <c r="AE38" s="349">
        <v>114000</v>
      </c>
      <c r="AF38" s="349">
        <v>12000</v>
      </c>
      <c r="AG38" s="351">
        <v>20000</v>
      </c>
      <c r="AI38" s="3"/>
    </row>
    <row r="39" spans="1:35" ht="21" customHeight="1">
      <c r="A39" s="35" t="s">
        <v>70</v>
      </c>
      <c r="B39" s="350">
        <v>670000</v>
      </c>
      <c r="C39" s="349">
        <v>535000</v>
      </c>
      <c r="D39" s="349">
        <v>104000</v>
      </c>
      <c r="E39" s="349">
        <v>24000</v>
      </c>
      <c r="F39" s="349">
        <v>522000</v>
      </c>
      <c r="G39" s="349">
        <v>138000</v>
      </c>
      <c r="H39" s="349">
        <v>28000</v>
      </c>
      <c r="I39" s="351">
        <v>30000</v>
      </c>
      <c r="M39" s="35" t="s">
        <v>70</v>
      </c>
      <c r="N39" s="350">
        <v>369000</v>
      </c>
      <c r="O39" s="349">
        <v>268000</v>
      </c>
      <c r="P39" s="349">
        <v>84000</v>
      </c>
      <c r="Q39" s="349">
        <v>15000</v>
      </c>
      <c r="R39" s="349">
        <v>341000</v>
      </c>
      <c r="S39" s="349">
        <v>23000</v>
      </c>
      <c r="T39" s="349">
        <v>15000</v>
      </c>
      <c r="U39" s="351">
        <v>10000</v>
      </c>
      <c r="V39" s="33"/>
      <c r="W39" s="33"/>
      <c r="Y39" s="35" t="s">
        <v>70</v>
      </c>
      <c r="Z39" s="350">
        <v>301000</v>
      </c>
      <c r="AA39" s="349">
        <v>268000</v>
      </c>
      <c r="AB39" s="349">
        <v>20000</v>
      </c>
      <c r="AC39" s="349">
        <v>10000</v>
      </c>
      <c r="AD39" s="349">
        <v>181000</v>
      </c>
      <c r="AE39" s="349">
        <v>114000</v>
      </c>
      <c r="AF39" s="349">
        <v>13000</v>
      </c>
      <c r="AG39" s="351">
        <v>20000</v>
      </c>
      <c r="AI39" s="3"/>
    </row>
    <row r="40" spans="1:35" ht="21" customHeight="1">
      <c r="A40" s="35" t="s">
        <v>71</v>
      </c>
      <c r="B40" s="350">
        <v>673000</v>
      </c>
      <c r="C40" s="349">
        <v>539000</v>
      </c>
      <c r="D40" s="349">
        <v>105000</v>
      </c>
      <c r="E40" s="349">
        <v>23000</v>
      </c>
      <c r="F40" s="349">
        <v>526000</v>
      </c>
      <c r="G40" s="349">
        <v>139000</v>
      </c>
      <c r="H40" s="349">
        <v>29000</v>
      </c>
      <c r="I40" s="351">
        <v>30000</v>
      </c>
      <c r="M40" s="35" t="s">
        <v>71</v>
      </c>
      <c r="N40" s="350">
        <v>370000</v>
      </c>
      <c r="O40" s="349">
        <v>271000</v>
      </c>
      <c r="P40" s="349">
        <v>84000</v>
      </c>
      <c r="Q40" s="349">
        <v>14000</v>
      </c>
      <c r="R40" s="349">
        <v>343000</v>
      </c>
      <c r="S40" s="349">
        <v>24000</v>
      </c>
      <c r="T40" s="349">
        <v>14000</v>
      </c>
      <c r="U40" s="351">
        <v>10000</v>
      </c>
      <c r="V40" s="33"/>
      <c r="W40" s="33"/>
      <c r="Y40" s="35" t="s">
        <v>71</v>
      </c>
      <c r="Z40" s="350">
        <v>302000</v>
      </c>
      <c r="AA40" s="349">
        <v>269000</v>
      </c>
      <c r="AB40" s="349">
        <v>20000</v>
      </c>
      <c r="AC40" s="349">
        <v>9000</v>
      </c>
      <c r="AD40" s="349">
        <v>183000</v>
      </c>
      <c r="AE40" s="349">
        <v>115000</v>
      </c>
      <c r="AF40" s="349">
        <v>14000</v>
      </c>
      <c r="AG40" s="351">
        <v>20000</v>
      </c>
      <c r="AI40" s="3"/>
    </row>
    <row r="41" spans="1:35" ht="21" customHeight="1">
      <c r="A41" s="35" t="s">
        <v>72</v>
      </c>
      <c r="B41" s="350">
        <v>676000</v>
      </c>
      <c r="C41" s="349">
        <v>543000</v>
      </c>
      <c r="D41" s="349">
        <v>105000</v>
      </c>
      <c r="E41" s="349">
        <v>22000</v>
      </c>
      <c r="F41" s="349">
        <v>529000</v>
      </c>
      <c r="G41" s="349">
        <v>139000</v>
      </c>
      <c r="H41" s="349">
        <v>28000</v>
      </c>
      <c r="I41" s="351">
        <v>32000</v>
      </c>
      <c r="M41" s="35" t="s">
        <v>72</v>
      </c>
      <c r="N41" s="350">
        <v>373000</v>
      </c>
      <c r="O41" s="349">
        <v>272000</v>
      </c>
      <c r="P41" s="349">
        <v>85000</v>
      </c>
      <c r="Q41" s="349">
        <v>15000</v>
      </c>
      <c r="R41" s="349">
        <v>344000</v>
      </c>
      <c r="S41" s="349">
        <v>24000</v>
      </c>
      <c r="T41" s="349">
        <v>14000</v>
      </c>
      <c r="U41" s="351">
        <v>11000</v>
      </c>
      <c r="V41" s="33"/>
      <c r="W41" s="33"/>
      <c r="Y41" s="35" t="s">
        <v>72</v>
      </c>
      <c r="Z41" s="350">
        <v>303000</v>
      </c>
      <c r="AA41" s="349">
        <v>271000</v>
      </c>
      <c r="AB41" s="349">
        <v>19000</v>
      </c>
      <c r="AC41" s="349" t="s">
        <v>271</v>
      </c>
      <c r="AD41" s="349">
        <v>185000</v>
      </c>
      <c r="AE41" s="349">
        <v>115000</v>
      </c>
      <c r="AF41" s="349">
        <v>14000</v>
      </c>
      <c r="AG41" s="351">
        <v>20000</v>
      </c>
      <c r="AI41" s="3"/>
    </row>
    <row r="42" spans="1:35" ht="21" customHeight="1">
      <c r="A42" s="35" t="s">
        <v>73</v>
      </c>
      <c r="B42" s="350">
        <v>681000</v>
      </c>
      <c r="C42" s="349">
        <v>551000</v>
      </c>
      <c r="D42" s="349">
        <v>103000</v>
      </c>
      <c r="E42" s="349">
        <v>21000</v>
      </c>
      <c r="F42" s="349">
        <v>532000</v>
      </c>
      <c r="G42" s="349">
        <v>141000</v>
      </c>
      <c r="H42" s="349">
        <v>27000</v>
      </c>
      <c r="I42" s="351">
        <v>38000</v>
      </c>
      <c r="M42" s="35" t="s">
        <v>73</v>
      </c>
      <c r="N42" s="350">
        <v>376000</v>
      </c>
      <c r="O42" s="349">
        <v>278000</v>
      </c>
      <c r="P42" s="349">
        <v>85000</v>
      </c>
      <c r="Q42" s="349">
        <v>13000</v>
      </c>
      <c r="R42" s="349">
        <v>344000</v>
      </c>
      <c r="S42" s="349">
        <v>28000</v>
      </c>
      <c r="T42" s="349">
        <v>14000</v>
      </c>
      <c r="U42" s="351">
        <v>15000</v>
      </c>
      <c r="V42" s="33"/>
      <c r="W42" s="33"/>
      <c r="Y42" s="35" t="s">
        <v>73</v>
      </c>
      <c r="Z42" s="350">
        <v>305000</v>
      </c>
      <c r="AA42" s="349">
        <v>273000</v>
      </c>
      <c r="AB42" s="349">
        <v>18000</v>
      </c>
      <c r="AC42" s="349" t="s">
        <v>271</v>
      </c>
      <c r="AD42" s="349">
        <v>188000</v>
      </c>
      <c r="AE42" s="349">
        <v>113000</v>
      </c>
      <c r="AF42" s="349">
        <v>13000</v>
      </c>
      <c r="AG42" s="351">
        <v>23000</v>
      </c>
      <c r="AI42" s="3"/>
    </row>
    <row r="43" spans="1:35" ht="21" customHeight="1">
      <c r="A43" s="35" t="s">
        <v>74</v>
      </c>
      <c r="B43" s="350">
        <v>683000</v>
      </c>
      <c r="C43" s="349">
        <v>553000</v>
      </c>
      <c r="D43" s="349">
        <v>102000</v>
      </c>
      <c r="E43" s="349">
        <v>21000</v>
      </c>
      <c r="F43" s="349">
        <v>532000</v>
      </c>
      <c r="G43" s="349">
        <v>143000</v>
      </c>
      <c r="H43" s="349">
        <v>26000</v>
      </c>
      <c r="I43" s="351">
        <v>41000</v>
      </c>
      <c r="M43" s="35" t="s">
        <v>74</v>
      </c>
      <c r="N43" s="350">
        <v>377000</v>
      </c>
      <c r="O43" s="349">
        <v>279000</v>
      </c>
      <c r="P43" s="349">
        <v>83000</v>
      </c>
      <c r="Q43" s="349">
        <v>13000</v>
      </c>
      <c r="R43" s="349">
        <v>343000</v>
      </c>
      <c r="S43" s="349">
        <v>28000</v>
      </c>
      <c r="T43" s="349">
        <v>14000</v>
      </c>
      <c r="U43" s="351">
        <v>18000</v>
      </c>
      <c r="V43" s="33"/>
      <c r="W43" s="33"/>
      <c r="Y43" s="35" t="s">
        <v>74</v>
      </c>
      <c r="Z43" s="350">
        <v>306000</v>
      </c>
      <c r="AA43" s="349">
        <v>274000</v>
      </c>
      <c r="AB43" s="349">
        <v>19000</v>
      </c>
      <c r="AC43" s="349" t="s">
        <v>271</v>
      </c>
      <c r="AD43" s="349">
        <v>188000</v>
      </c>
      <c r="AE43" s="349">
        <v>114000</v>
      </c>
      <c r="AF43" s="349">
        <v>12000</v>
      </c>
      <c r="AG43" s="351">
        <v>24000</v>
      </c>
      <c r="AI43" s="3"/>
    </row>
    <row r="44" spans="1:35" ht="21" customHeight="1">
      <c r="A44" s="35" t="s">
        <v>75</v>
      </c>
      <c r="B44" s="350">
        <v>690000</v>
      </c>
      <c r="C44" s="349">
        <v>561000</v>
      </c>
      <c r="D44" s="349">
        <v>103000</v>
      </c>
      <c r="E44" s="349">
        <v>21000</v>
      </c>
      <c r="F44" s="349">
        <v>538000</v>
      </c>
      <c r="G44" s="349">
        <v>144000</v>
      </c>
      <c r="H44" s="349">
        <v>27000</v>
      </c>
      <c r="I44" s="351">
        <v>46000</v>
      </c>
      <c r="M44" s="35" t="s">
        <v>75</v>
      </c>
      <c r="N44" s="350">
        <v>382000</v>
      </c>
      <c r="O44" s="349">
        <v>284000</v>
      </c>
      <c r="P44" s="349">
        <v>84000</v>
      </c>
      <c r="Q44" s="349">
        <v>13000</v>
      </c>
      <c r="R44" s="349">
        <v>346000</v>
      </c>
      <c r="S44" s="349">
        <v>31000</v>
      </c>
      <c r="T44" s="349">
        <v>14000</v>
      </c>
      <c r="U44" s="351">
        <v>21000</v>
      </c>
      <c r="V44" s="33"/>
      <c r="W44" s="33"/>
      <c r="Y44" s="35" t="s">
        <v>75</v>
      </c>
      <c r="Z44" s="350">
        <v>307000</v>
      </c>
      <c r="AA44" s="349">
        <v>277000</v>
      </c>
      <c r="AB44" s="349">
        <v>19000</v>
      </c>
      <c r="AC44" s="349" t="s">
        <v>271</v>
      </c>
      <c r="AD44" s="349">
        <v>192000</v>
      </c>
      <c r="AE44" s="349">
        <v>113000</v>
      </c>
      <c r="AF44" s="349">
        <v>13000</v>
      </c>
      <c r="AG44" s="351">
        <v>25000</v>
      </c>
      <c r="AI44" s="3"/>
    </row>
    <row r="45" spans="1:35" ht="21" customHeight="1">
      <c r="A45" s="35" t="s">
        <v>76</v>
      </c>
      <c r="B45" s="350">
        <v>689000</v>
      </c>
      <c r="C45" s="349">
        <v>559000</v>
      </c>
      <c r="D45" s="349">
        <v>104000</v>
      </c>
      <c r="E45" s="349">
        <v>21000</v>
      </c>
      <c r="F45" s="349">
        <v>538000</v>
      </c>
      <c r="G45" s="349">
        <v>142000</v>
      </c>
      <c r="H45" s="349">
        <v>26000</v>
      </c>
      <c r="I45" s="351">
        <v>40000</v>
      </c>
      <c r="M45" s="35" t="s">
        <v>76</v>
      </c>
      <c r="N45" s="350">
        <v>382000</v>
      </c>
      <c r="O45" s="349">
        <v>282000</v>
      </c>
      <c r="P45" s="349">
        <v>85000</v>
      </c>
      <c r="Q45" s="349">
        <v>14000</v>
      </c>
      <c r="R45" s="349">
        <v>347000</v>
      </c>
      <c r="S45" s="349">
        <v>29000</v>
      </c>
      <c r="T45" s="349">
        <v>13000</v>
      </c>
      <c r="U45" s="351">
        <v>19000</v>
      </c>
      <c r="V45" s="33"/>
      <c r="W45" s="33"/>
      <c r="Y45" s="35" t="s">
        <v>76</v>
      </c>
      <c r="Z45" s="350">
        <v>307000</v>
      </c>
      <c r="AA45" s="349">
        <v>276000</v>
      </c>
      <c r="AB45" s="349">
        <v>19000</v>
      </c>
      <c r="AC45" s="349" t="s">
        <v>271</v>
      </c>
      <c r="AD45" s="349">
        <v>191000</v>
      </c>
      <c r="AE45" s="349">
        <v>113000</v>
      </c>
      <c r="AF45" s="349">
        <v>12000</v>
      </c>
      <c r="AG45" s="351">
        <v>21000</v>
      </c>
      <c r="AI45" s="3"/>
    </row>
    <row r="46" spans="1:35" ht="21" customHeight="1">
      <c r="A46" s="35" t="s">
        <v>77</v>
      </c>
      <c r="B46" s="350">
        <v>689000</v>
      </c>
      <c r="C46" s="349">
        <v>564000</v>
      </c>
      <c r="D46" s="349">
        <v>98000</v>
      </c>
      <c r="E46" s="349">
        <v>22000</v>
      </c>
      <c r="F46" s="349">
        <v>538000</v>
      </c>
      <c r="G46" s="349">
        <v>143000</v>
      </c>
      <c r="H46" s="349">
        <v>29000</v>
      </c>
      <c r="I46" s="351">
        <v>42000</v>
      </c>
      <c r="M46" s="35" t="s">
        <v>77</v>
      </c>
      <c r="N46" s="350">
        <v>387000</v>
      </c>
      <c r="O46" s="349">
        <v>288000</v>
      </c>
      <c r="P46" s="349">
        <v>81000</v>
      </c>
      <c r="Q46" s="349">
        <v>16000</v>
      </c>
      <c r="R46" s="349">
        <v>350000</v>
      </c>
      <c r="S46" s="349">
        <v>31000</v>
      </c>
      <c r="T46" s="349">
        <v>15000</v>
      </c>
      <c r="U46" s="351">
        <v>20000</v>
      </c>
      <c r="V46" s="33"/>
      <c r="W46" s="33"/>
      <c r="Y46" s="35" t="s">
        <v>77</v>
      </c>
      <c r="Z46" s="350">
        <v>303000</v>
      </c>
      <c r="AA46" s="349">
        <v>276000</v>
      </c>
      <c r="AB46" s="349">
        <v>16000</v>
      </c>
      <c r="AC46" s="349" t="s">
        <v>271</v>
      </c>
      <c r="AD46" s="349">
        <v>188000</v>
      </c>
      <c r="AE46" s="349">
        <v>112000</v>
      </c>
      <c r="AF46" s="349">
        <v>14000</v>
      </c>
      <c r="AG46" s="351">
        <v>22000</v>
      </c>
      <c r="AI46" s="3"/>
    </row>
    <row r="47" spans="1:35" ht="21" customHeight="1">
      <c r="A47" s="35" t="s">
        <v>78</v>
      </c>
      <c r="B47" s="350">
        <v>693000</v>
      </c>
      <c r="C47" s="349">
        <v>563000</v>
      </c>
      <c r="D47" s="349">
        <v>101000</v>
      </c>
      <c r="E47" s="349">
        <v>24000</v>
      </c>
      <c r="F47" s="349">
        <v>543000</v>
      </c>
      <c r="G47" s="349">
        <v>141000</v>
      </c>
      <c r="H47" s="349">
        <v>28000</v>
      </c>
      <c r="I47" s="351">
        <v>44000</v>
      </c>
      <c r="M47" s="35" t="s">
        <v>78</v>
      </c>
      <c r="N47" s="350">
        <v>389000</v>
      </c>
      <c r="O47" s="349">
        <v>287000</v>
      </c>
      <c r="P47" s="349">
        <v>84000</v>
      </c>
      <c r="Q47" s="349">
        <v>16000</v>
      </c>
      <c r="R47" s="349">
        <v>353000</v>
      </c>
      <c r="S47" s="349">
        <v>30000</v>
      </c>
      <c r="T47" s="349">
        <v>15000</v>
      </c>
      <c r="U47" s="351">
        <v>20000</v>
      </c>
      <c r="V47" s="33"/>
      <c r="W47" s="33"/>
      <c r="Y47" s="35" t="s">
        <v>78</v>
      </c>
      <c r="Z47" s="350">
        <v>304000</v>
      </c>
      <c r="AA47" s="349">
        <v>276000</v>
      </c>
      <c r="AB47" s="349">
        <v>17000</v>
      </c>
      <c r="AC47" s="349" t="s">
        <v>271</v>
      </c>
      <c r="AD47" s="349">
        <v>190000</v>
      </c>
      <c r="AE47" s="349">
        <v>111000</v>
      </c>
      <c r="AF47" s="349">
        <v>13000</v>
      </c>
      <c r="AG47" s="351">
        <v>24000</v>
      </c>
      <c r="AI47" s="3"/>
    </row>
    <row r="48" spans="1:35" ht="21" customHeight="1">
      <c r="A48" s="35" t="s">
        <v>79</v>
      </c>
      <c r="B48" s="350">
        <v>692000</v>
      </c>
      <c r="C48" s="349">
        <v>565000</v>
      </c>
      <c r="D48" s="349">
        <v>98000</v>
      </c>
      <c r="E48" s="349">
        <v>24000</v>
      </c>
      <c r="F48" s="349">
        <v>546000</v>
      </c>
      <c r="G48" s="349">
        <v>138000</v>
      </c>
      <c r="H48" s="349">
        <v>29000</v>
      </c>
      <c r="I48" s="351">
        <v>42000</v>
      </c>
      <c r="M48" s="35" t="s">
        <v>79</v>
      </c>
      <c r="N48" s="350">
        <v>387000</v>
      </c>
      <c r="O48" s="349">
        <v>288000</v>
      </c>
      <c r="P48" s="349">
        <v>81000</v>
      </c>
      <c r="Q48" s="349">
        <v>16000</v>
      </c>
      <c r="R48" s="349">
        <v>351000</v>
      </c>
      <c r="S48" s="349">
        <v>31000</v>
      </c>
      <c r="T48" s="349">
        <v>15000</v>
      </c>
      <c r="U48" s="351">
        <v>19000</v>
      </c>
      <c r="V48" s="33"/>
      <c r="W48" s="33"/>
      <c r="Y48" s="35" t="s">
        <v>79</v>
      </c>
      <c r="Z48" s="350">
        <v>304000</v>
      </c>
      <c r="AA48" s="349">
        <v>277000</v>
      </c>
      <c r="AB48" s="349">
        <v>16000</v>
      </c>
      <c r="AC48" s="349" t="s">
        <v>271</v>
      </c>
      <c r="AD48" s="349">
        <v>195000</v>
      </c>
      <c r="AE48" s="349">
        <v>107000</v>
      </c>
      <c r="AF48" s="349">
        <v>14000</v>
      </c>
      <c r="AG48" s="351">
        <v>23000</v>
      </c>
      <c r="AI48" s="3"/>
    </row>
    <row r="49" spans="1:35" ht="21" customHeight="1">
      <c r="A49" s="35" t="s">
        <v>203</v>
      </c>
      <c r="B49" s="350">
        <v>691000</v>
      </c>
      <c r="C49" s="349">
        <v>564000</v>
      </c>
      <c r="D49" s="349">
        <v>98000</v>
      </c>
      <c r="E49" s="349">
        <v>24000</v>
      </c>
      <c r="F49" s="349">
        <v>546000</v>
      </c>
      <c r="G49" s="349">
        <v>136000</v>
      </c>
      <c r="H49" s="349">
        <v>25000</v>
      </c>
      <c r="I49" s="351">
        <v>40000</v>
      </c>
      <c r="M49" s="35" t="s">
        <v>203</v>
      </c>
      <c r="N49" s="350">
        <v>388000</v>
      </c>
      <c r="O49" s="349">
        <v>290000</v>
      </c>
      <c r="P49" s="349">
        <v>81000</v>
      </c>
      <c r="Q49" s="349">
        <v>16000</v>
      </c>
      <c r="R49" s="349">
        <v>351000</v>
      </c>
      <c r="S49" s="349">
        <v>32000</v>
      </c>
      <c r="T49" s="349">
        <v>13000</v>
      </c>
      <c r="U49" s="351">
        <v>18000</v>
      </c>
      <c r="V49" s="33"/>
      <c r="W49" s="33"/>
      <c r="Y49" s="35" t="s">
        <v>203</v>
      </c>
      <c r="Z49" s="350">
        <v>303000</v>
      </c>
      <c r="AA49" s="349">
        <v>274000</v>
      </c>
      <c r="AB49" s="349">
        <v>17000</v>
      </c>
      <c r="AC49" s="349">
        <v>8000</v>
      </c>
      <c r="AD49" s="349">
        <v>196000</v>
      </c>
      <c r="AE49" s="349">
        <v>104000</v>
      </c>
      <c r="AF49" s="349">
        <v>12000</v>
      </c>
      <c r="AG49" s="351">
        <v>22000</v>
      </c>
      <c r="AI49" s="3"/>
    </row>
    <row r="50" spans="1:35" ht="21" customHeight="1">
      <c r="A50" s="35" t="s">
        <v>204</v>
      </c>
      <c r="B50" s="350">
        <v>686000</v>
      </c>
      <c r="C50" s="349">
        <v>562000</v>
      </c>
      <c r="D50" s="349">
        <v>97000</v>
      </c>
      <c r="E50" s="349">
        <v>24000</v>
      </c>
      <c r="F50" s="349">
        <v>540000</v>
      </c>
      <c r="G50" s="349">
        <v>138000</v>
      </c>
      <c r="H50" s="349">
        <v>26000</v>
      </c>
      <c r="I50" s="351">
        <v>39000</v>
      </c>
      <c r="M50" s="35" t="s">
        <v>204</v>
      </c>
      <c r="N50" s="350">
        <v>385000</v>
      </c>
      <c r="O50" s="349">
        <v>289000</v>
      </c>
      <c r="P50" s="349">
        <v>81000</v>
      </c>
      <c r="Q50" s="349">
        <v>15000</v>
      </c>
      <c r="R50" s="349">
        <v>348000</v>
      </c>
      <c r="S50" s="349">
        <v>32000</v>
      </c>
      <c r="T50" s="349">
        <v>14000</v>
      </c>
      <c r="U50" s="351">
        <v>18000</v>
      </c>
      <c r="V50" s="33"/>
      <c r="W50" s="33"/>
      <c r="Y50" s="35" t="s">
        <v>204</v>
      </c>
      <c r="Z50" s="350">
        <v>302000</v>
      </c>
      <c r="AA50" s="349">
        <v>274000</v>
      </c>
      <c r="AB50" s="349">
        <v>16000</v>
      </c>
      <c r="AC50" s="349">
        <v>9000</v>
      </c>
      <c r="AD50" s="349">
        <v>192000</v>
      </c>
      <c r="AE50" s="349">
        <v>106000</v>
      </c>
      <c r="AF50" s="349">
        <v>13000</v>
      </c>
      <c r="AG50" s="351">
        <v>21000</v>
      </c>
      <c r="AI50" s="3"/>
    </row>
    <row r="51" spans="1:35" ht="21" customHeight="1">
      <c r="A51" s="35" t="s">
        <v>80</v>
      </c>
      <c r="B51" s="350">
        <v>680000</v>
      </c>
      <c r="C51" s="349">
        <v>556000</v>
      </c>
      <c r="D51" s="349">
        <v>97000</v>
      </c>
      <c r="E51" s="349">
        <v>23000</v>
      </c>
      <c r="F51" s="349">
        <v>534000</v>
      </c>
      <c r="G51" s="349">
        <v>139000</v>
      </c>
      <c r="H51" s="349">
        <v>26000</v>
      </c>
      <c r="I51" s="351">
        <v>41000</v>
      </c>
      <c r="M51" s="35" t="s">
        <v>80</v>
      </c>
      <c r="N51" s="350">
        <v>381000</v>
      </c>
      <c r="O51" s="349">
        <v>283000</v>
      </c>
      <c r="P51" s="349">
        <v>83000</v>
      </c>
      <c r="Q51" s="349">
        <v>15000</v>
      </c>
      <c r="R51" s="349">
        <v>346000</v>
      </c>
      <c r="S51" s="349">
        <v>31000</v>
      </c>
      <c r="T51" s="349">
        <v>11000</v>
      </c>
      <c r="U51" s="351">
        <v>19000</v>
      </c>
      <c r="V51" s="33"/>
      <c r="W51" s="33"/>
      <c r="Y51" s="35" t="s">
        <v>80</v>
      </c>
      <c r="Z51" s="350">
        <v>299000</v>
      </c>
      <c r="AA51" s="349">
        <v>274000</v>
      </c>
      <c r="AB51" s="349">
        <v>14000</v>
      </c>
      <c r="AC51" s="349">
        <v>8000</v>
      </c>
      <c r="AD51" s="349">
        <v>188000</v>
      </c>
      <c r="AE51" s="349">
        <v>108000</v>
      </c>
      <c r="AF51" s="349">
        <v>14000</v>
      </c>
      <c r="AG51" s="351">
        <v>22000</v>
      </c>
      <c r="AI51" s="3"/>
    </row>
    <row r="52" spans="1:35" ht="21" customHeight="1">
      <c r="A52" s="35" t="s">
        <v>81</v>
      </c>
      <c r="B52" s="350">
        <v>676000</v>
      </c>
      <c r="C52" s="349">
        <v>554000</v>
      </c>
      <c r="D52" s="349">
        <v>97000</v>
      </c>
      <c r="E52" s="349">
        <v>21000</v>
      </c>
      <c r="F52" s="349">
        <v>532000</v>
      </c>
      <c r="G52" s="349">
        <v>138000</v>
      </c>
      <c r="H52" s="349">
        <v>27000</v>
      </c>
      <c r="I52" s="351">
        <v>39000</v>
      </c>
      <c r="M52" s="35" t="s">
        <v>81</v>
      </c>
      <c r="N52" s="350">
        <v>378000</v>
      </c>
      <c r="O52" s="349">
        <v>282000</v>
      </c>
      <c r="P52" s="349">
        <v>82000</v>
      </c>
      <c r="Q52" s="349">
        <v>13000</v>
      </c>
      <c r="R52" s="349">
        <v>348000</v>
      </c>
      <c r="S52" s="349">
        <v>27000</v>
      </c>
      <c r="T52" s="349">
        <v>12000</v>
      </c>
      <c r="U52" s="351">
        <v>18000</v>
      </c>
      <c r="V52" s="33"/>
      <c r="W52" s="33"/>
      <c r="Y52" s="35" t="s">
        <v>81</v>
      </c>
      <c r="Z52" s="350">
        <v>298000</v>
      </c>
      <c r="AA52" s="349">
        <v>272000</v>
      </c>
      <c r="AB52" s="349">
        <v>15000</v>
      </c>
      <c r="AC52" s="349" t="s">
        <v>271</v>
      </c>
      <c r="AD52" s="349">
        <v>184000</v>
      </c>
      <c r="AE52" s="349">
        <v>111000</v>
      </c>
      <c r="AF52" s="349">
        <v>15000</v>
      </c>
      <c r="AG52" s="351">
        <v>21000</v>
      </c>
      <c r="AI52" s="3"/>
    </row>
    <row r="53" spans="1:35" ht="21" customHeight="1">
      <c r="A53" s="35" t="s">
        <v>82</v>
      </c>
      <c r="B53" s="350">
        <v>681000</v>
      </c>
      <c r="C53" s="349">
        <v>561000</v>
      </c>
      <c r="D53" s="349">
        <v>98000</v>
      </c>
      <c r="E53" s="349">
        <v>18000</v>
      </c>
      <c r="F53" s="349">
        <v>536000</v>
      </c>
      <c r="G53" s="349">
        <v>139000</v>
      </c>
      <c r="H53" s="349">
        <v>28000</v>
      </c>
      <c r="I53" s="351">
        <v>35000</v>
      </c>
      <c r="M53" s="35" t="s">
        <v>82</v>
      </c>
      <c r="N53" s="350">
        <v>381000</v>
      </c>
      <c r="O53" s="349">
        <v>285000</v>
      </c>
      <c r="P53" s="349">
        <v>83000</v>
      </c>
      <c r="Q53" s="349">
        <v>13000</v>
      </c>
      <c r="R53" s="349">
        <v>351000</v>
      </c>
      <c r="S53" s="349">
        <v>27000</v>
      </c>
      <c r="T53" s="349">
        <v>14000</v>
      </c>
      <c r="U53" s="351">
        <v>17000</v>
      </c>
      <c r="V53" s="33"/>
      <c r="W53" s="33"/>
      <c r="Y53" s="35" t="s">
        <v>82</v>
      </c>
      <c r="Z53" s="350">
        <v>300000</v>
      </c>
      <c r="AA53" s="349">
        <v>275000</v>
      </c>
      <c r="AB53" s="349">
        <v>16000</v>
      </c>
      <c r="AC53" s="349" t="s">
        <v>271</v>
      </c>
      <c r="AD53" s="349">
        <v>185000</v>
      </c>
      <c r="AE53" s="349">
        <v>112000</v>
      </c>
      <c r="AF53" s="349">
        <v>13000</v>
      </c>
      <c r="AG53" s="351">
        <v>18000</v>
      </c>
      <c r="AI53" s="3"/>
    </row>
    <row r="54" spans="1:35" ht="21" customHeight="1">
      <c r="A54" s="35" t="s">
        <v>83</v>
      </c>
      <c r="B54" s="350">
        <v>684000</v>
      </c>
      <c r="C54" s="349">
        <v>563000</v>
      </c>
      <c r="D54" s="349">
        <v>98000</v>
      </c>
      <c r="E54" s="349">
        <v>18000</v>
      </c>
      <c r="F54" s="349">
        <v>538000</v>
      </c>
      <c r="G54" s="349">
        <v>139000</v>
      </c>
      <c r="H54" s="349">
        <v>27000</v>
      </c>
      <c r="I54" s="351">
        <v>39000</v>
      </c>
      <c r="M54" s="35" t="s">
        <v>83</v>
      </c>
      <c r="N54" s="350">
        <v>384000</v>
      </c>
      <c r="O54" s="349">
        <v>290000</v>
      </c>
      <c r="P54" s="349">
        <v>81000</v>
      </c>
      <c r="Q54" s="349">
        <v>12000</v>
      </c>
      <c r="R54" s="349">
        <v>352000</v>
      </c>
      <c r="S54" s="349">
        <v>29000</v>
      </c>
      <c r="T54" s="349">
        <v>14000</v>
      </c>
      <c r="U54" s="351">
        <v>18000</v>
      </c>
      <c r="V54" s="33"/>
      <c r="W54" s="33"/>
      <c r="Y54" s="35" t="s">
        <v>83</v>
      </c>
      <c r="Z54" s="350">
        <v>300000</v>
      </c>
      <c r="AA54" s="349">
        <v>273000</v>
      </c>
      <c r="AB54" s="349">
        <v>16000</v>
      </c>
      <c r="AC54" s="349" t="s">
        <v>271</v>
      </c>
      <c r="AD54" s="349">
        <v>185000</v>
      </c>
      <c r="AE54" s="349">
        <v>111000</v>
      </c>
      <c r="AF54" s="349">
        <v>13000</v>
      </c>
      <c r="AG54" s="351">
        <v>20000</v>
      </c>
      <c r="AI54" s="3"/>
    </row>
    <row r="55" spans="1:35" ht="21" customHeight="1">
      <c r="A55" s="35" t="s">
        <v>84</v>
      </c>
      <c r="B55" s="350">
        <v>686000</v>
      </c>
      <c r="C55" s="349">
        <v>565000</v>
      </c>
      <c r="D55" s="349">
        <v>99000</v>
      </c>
      <c r="E55" s="349">
        <v>17000</v>
      </c>
      <c r="F55" s="349">
        <v>541000</v>
      </c>
      <c r="G55" s="349">
        <v>140000</v>
      </c>
      <c r="H55" s="349">
        <v>27000</v>
      </c>
      <c r="I55" s="351">
        <v>42000</v>
      </c>
      <c r="M55" s="35" t="s">
        <v>84</v>
      </c>
      <c r="N55" s="350">
        <v>385000</v>
      </c>
      <c r="O55" s="349">
        <v>289000</v>
      </c>
      <c r="P55" s="349">
        <v>83000</v>
      </c>
      <c r="Q55" s="349">
        <v>12000</v>
      </c>
      <c r="R55" s="349">
        <v>352000</v>
      </c>
      <c r="S55" s="349">
        <v>31000</v>
      </c>
      <c r="T55" s="349">
        <v>14000</v>
      </c>
      <c r="U55" s="351">
        <v>20000</v>
      </c>
      <c r="V55" s="33"/>
      <c r="W55" s="33"/>
      <c r="Y55" s="35" t="s">
        <v>84</v>
      </c>
      <c r="Z55" s="350">
        <v>301000</v>
      </c>
      <c r="AA55" s="349">
        <v>276000</v>
      </c>
      <c r="AB55" s="349">
        <v>16000</v>
      </c>
      <c r="AC55" s="349" t="s">
        <v>271</v>
      </c>
      <c r="AD55" s="349">
        <v>189000</v>
      </c>
      <c r="AE55" s="349">
        <v>109000</v>
      </c>
      <c r="AF55" s="349">
        <v>12000</v>
      </c>
      <c r="AG55" s="351">
        <v>23000</v>
      </c>
      <c r="AI55" s="3"/>
    </row>
    <row r="56" spans="1:35" ht="21" customHeight="1">
      <c r="A56" s="35" t="s">
        <v>85</v>
      </c>
      <c r="B56" s="350">
        <v>681000</v>
      </c>
      <c r="C56" s="349">
        <v>571000</v>
      </c>
      <c r="D56" s="349">
        <v>91000</v>
      </c>
      <c r="E56" s="349">
        <v>14000</v>
      </c>
      <c r="F56" s="349">
        <v>538000</v>
      </c>
      <c r="G56" s="349">
        <v>139000</v>
      </c>
      <c r="H56" s="349">
        <v>27000</v>
      </c>
      <c r="I56" s="351">
        <v>44000</v>
      </c>
      <c r="M56" s="35" t="s">
        <v>85</v>
      </c>
      <c r="N56" s="350">
        <v>379000</v>
      </c>
      <c r="O56" s="349">
        <v>292000</v>
      </c>
      <c r="P56" s="349">
        <v>77000</v>
      </c>
      <c r="Q56" s="349">
        <v>9000</v>
      </c>
      <c r="R56" s="349">
        <v>349000</v>
      </c>
      <c r="S56" s="349">
        <v>29000</v>
      </c>
      <c r="T56" s="349">
        <v>14000</v>
      </c>
      <c r="U56" s="351">
        <v>21000</v>
      </c>
      <c r="V56" s="33"/>
      <c r="W56" s="33"/>
      <c r="Y56" s="35" t="s">
        <v>85</v>
      </c>
      <c r="Z56" s="350">
        <v>302000</v>
      </c>
      <c r="AA56" s="349">
        <v>279000</v>
      </c>
      <c r="AB56" s="349">
        <v>14000</v>
      </c>
      <c r="AC56" s="349" t="s">
        <v>271</v>
      </c>
      <c r="AD56" s="349">
        <v>189000</v>
      </c>
      <c r="AE56" s="349">
        <v>110000</v>
      </c>
      <c r="AF56" s="349">
        <v>13000</v>
      </c>
      <c r="AG56" s="351">
        <v>23000</v>
      </c>
      <c r="AI56" s="3"/>
    </row>
    <row r="57" spans="1:35" ht="21" customHeight="1">
      <c r="A57" s="35" t="s">
        <v>86</v>
      </c>
      <c r="B57" s="350">
        <v>679000</v>
      </c>
      <c r="C57" s="349">
        <v>571000</v>
      </c>
      <c r="D57" s="349">
        <v>89000</v>
      </c>
      <c r="E57" s="349">
        <v>15000</v>
      </c>
      <c r="F57" s="349">
        <v>540000</v>
      </c>
      <c r="G57" s="349">
        <v>136000</v>
      </c>
      <c r="H57" s="349">
        <v>27000</v>
      </c>
      <c r="I57" s="351">
        <v>41000</v>
      </c>
      <c r="M57" s="35" t="s">
        <v>86</v>
      </c>
      <c r="N57" s="350">
        <v>379000</v>
      </c>
      <c r="O57" s="349">
        <v>294000</v>
      </c>
      <c r="P57" s="349">
        <v>76000</v>
      </c>
      <c r="Q57" s="349">
        <v>8000</v>
      </c>
      <c r="R57" s="349">
        <v>351000</v>
      </c>
      <c r="S57" s="349">
        <v>27000</v>
      </c>
      <c r="T57" s="349">
        <v>14000</v>
      </c>
      <c r="U57" s="351">
        <v>20000</v>
      </c>
      <c r="V57" s="33"/>
      <c r="W57" s="33"/>
      <c r="Y57" s="35" t="s">
        <v>86</v>
      </c>
      <c r="Z57" s="350">
        <v>300000</v>
      </c>
      <c r="AA57" s="349">
        <v>277000</v>
      </c>
      <c r="AB57" s="349">
        <v>13000</v>
      </c>
      <c r="AC57" s="349" t="s">
        <v>271</v>
      </c>
      <c r="AD57" s="349">
        <v>188000</v>
      </c>
      <c r="AE57" s="349">
        <v>108000</v>
      </c>
      <c r="AF57" s="349">
        <v>13000</v>
      </c>
      <c r="AG57" s="351">
        <v>21000</v>
      </c>
      <c r="AI57" s="3"/>
    </row>
    <row r="58" spans="1:35" ht="21" customHeight="1">
      <c r="A58" s="35" t="s">
        <v>87</v>
      </c>
      <c r="B58" s="350">
        <v>681000</v>
      </c>
      <c r="C58" s="349">
        <v>573000</v>
      </c>
      <c r="D58" s="349">
        <v>89000</v>
      </c>
      <c r="E58" s="349">
        <v>15000</v>
      </c>
      <c r="F58" s="349">
        <v>544000</v>
      </c>
      <c r="G58" s="349">
        <v>133000</v>
      </c>
      <c r="H58" s="349">
        <v>28000</v>
      </c>
      <c r="I58" s="351">
        <v>39000</v>
      </c>
      <c r="M58" s="35" t="s">
        <v>87</v>
      </c>
      <c r="N58" s="350">
        <v>379000</v>
      </c>
      <c r="O58" s="349">
        <v>294000</v>
      </c>
      <c r="P58" s="349">
        <v>76000</v>
      </c>
      <c r="Q58" s="349">
        <v>8000</v>
      </c>
      <c r="R58" s="349">
        <v>351000</v>
      </c>
      <c r="S58" s="349">
        <v>27000</v>
      </c>
      <c r="T58" s="349">
        <v>15000</v>
      </c>
      <c r="U58" s="351">
        <v>19000</v>
      </c>
      <c r="V58" s="33"/>
      <c r="W58" s="33"/>
      <c r="Y58" s="35" t="s">
        <v>87</v>
      </c>
      <c r="Z58" s="350">
        <v>301000</v>
      </c>
      <c r="AA58" s="349">
        <v>279000</v>
      </c>
      <c r="AB58" s="349">
        <v>13000</v>
      </c>
      <c r="AC58" s="349" t="s">
        <v>271</v>
      </c>
      <c r="AD58" s="349">
        <v>192000</v>
      </c>
      <c r="AE58" s="349">
        <v>106000</v>
      </c>
      <c r="AF58" s="349">
        <v>13000</v>
      </c>
      <c r="AG58" s="351">
        <v>20000</v>
      </c>
      <c r="AI58" s="3"/>
    </row>
    <row r="59" spans="1:35" ht="21" customHeight="1">
      <c r="A59" s="35" t="s">
        <v>88</v>
      </c>
      <c r="B59" s="350">
        <v>686000</v>
      </c>
      <c r="C59" s="349">
        <v>576000</v>
      </c>
      <c r="D59" s="349">
        <v>90000</v>
      </c>
      <c r="E59" s="349">
        <v>15000</v>
      </c>
      <c r="F59" s="349">
        <v>549000</v>
      </c>
      <c r="G59" s="349">
        <v>133000</v>
      </c>
      <c r="H59" s="349">
        <v>29000</v>
      </c>
      <c r="I59" s="351">
        <v>39000</v>
      </c>
      <c r="M59" s="35" t="s">
        <v>88</v>
      </c>
      <c r="N59" s="350">
        <v>384000</v>
      </c>
      <c r="O59" s="349">
        <v>297000</v>
      </c>
      <c r="P59" s="349">
        <v>76000</v>
      </c>
      <c r="Q59" s="349">
        <v>9000</v>
      </c>
      <c r="R59" s="349">
        <v>357000</v>
      </c>
      <c r="S59" s="349">
        <v>26000</v>
      </c>
      <c r="T59" s="349">
        <v>16000</v>
      </c>
      <c r="U59" s="351">
        <v>18000</v>
      </c>
      <c r="V59" s="33"/>
      <c r="W59" s="33"/>
      <c r="Y59" s="35" t="s">
        <v>88</v>
      </c>
      <c r="Z59" s="350">
        <v>303000</v>
      </c>
      <c r="AA59" s="349">
        <v>279000</v>
      </c>
      <c r="AB59" s="349">
        <v>14000</v>
      </c>
      <c r="AC59" s="349" t="s">
        <v>271</v>
      </c>
      <c r="AD59" s="349">
        <v>192000</v>
      </c>
      <c r="AE59" s="349">
        <v>108000</v>
      </c>
      <c r="AF59" s="349">
        <v>13000</v>
      </c>
      <c r="AG59" s="351">
        <v>21000</v>
      </c>
      <c r="AI59" s="3"/>
    </row>
    <row r="60" spans="1:35" ht="21" customHeight="1">
      <c r="A60" s="35" t="s">
        <v>89</v>
      </c>
      <c r="B60" s="350">
        <v>694000</v>
      </c>
      <c r="C60" s="349">
        <v>583000</v>
      </c>
      <c r="D60" s="349">
        <v>92000</v>
      </c>
      <c r="E60" s="349">
        <v>15000</v>
      </c>
      <c r="F60" s="349">
        <v>552000</v>
      </c>
      <c r="G60" s="349">
        <v>138000</v>
      </c>
      <c r="H60" s="349">
        <v>29000</v>
      </c>
      <c r="I60" s="351">
        <v>41000</v>
      </c>
      <c r="M60" s="35" t="s">
        <v>89</v>
      </c>
      <c r="N60" s="350">
        <v>385000</v>
      </c>
      <c r="O60" s="349">
        <v>298000</v>
      </c>
      <c r="P60" s="349">
        <v>77000</v>
      </c>
      <c r="Q60" s="349">
        <v>8000</v>
      </c>
      <c r="R60" s="349">
        <v>357000</v>
      </c>
      <c r="S60" s="349">
        <v>27000</v>
      </c>
      <c r="T60" s="349">
        <v>17000</v>
      </c>
      <c r="U60" s="351">
        <v>19000</v>
      </c>
      <c r="V60" s="33"/>
      <c r="W60" s="33"/>
      <c r="Y60" s="35" t="s">
        <v>89</v>
      </c>
      <c r="Z60" s="350">
        <v>309000</v>
      </c>
      <c r="AA60" s="349">
        <v>285000</v>
      </c>
      <c r="AB60" s="349">
        <v>15000</v>
      </c>
      <c r="AC60" s="349" t="s">
        <v>271</v>
      </c>
      <c r="AD60" s="349">
        <v>194000</v>
      </c>
      <c r="AE60" s="349">
        <v>112000</v>
      </c>
      <c r="AF60" s="349">
        <v>13000</v>
      </c>
      <c r="AG60" s="351">
        <v>21000</v>
      </c>
      <c r="AI60" s="3"/>
    </row>
    <row r="61" spans="1:35" ht="21" customHeight="1">
      <c r="A61" s="35" t="s">
        <v>205</v>
      </c>
      <c r="B61" s="350">
        <v>697000</v>
      </c>
      <c r="C61" s="349">
        <v>586000</v>
      </c>
      <c r="D61" s="349">
        <v>93000</v>
      </c>
      <c r="E61" s="349">
        <v>13000</v>
      </c>
      <c r="F61" s="349">
        <v>555000</v>
      </c>
      <c r="G61" s="349">
        <v>139000</v>
      </c>
      <c r="H61" s="349">
        <v>29000</v>
      </c>
      <c r="I61" s="351">
        <v>42000</v>
      </c>
      <c r="M61" s="35" t="s">
        <v>205</v>
      </c>
      <c r="N61" s="350">
        <v>384000</v>
      </c>
      <c r="O61" s="349">
        <v>297000</v>
      </c>
      <c r="P61" s="349">
        <v>78000</v>
      </c>
      <c r="Q61" s="349" t="s">
        <v>271</v>
      </c>
      <c r="R61" s="349">
        <v>356000</v>
      </c>
      <c r="S61" s="349">
        <v>27000</v>
      </c>
      <c r="T61" s="349">
        <v>17000</v>
      </c>
      <c r="U61" s="351">
        <v>19000</v>
      </c>
      <c r="V61" s="33"/>
      <c r="W61" s="33"/>
      <c r="Y61" s="35" t="s">
        <v>205</v>
      </c>
      <c r="Z61" s="350">
        <v>314000</v>
      </c>
      <c r="AA61" s="349">
        <v>290000</v>
      </c>
      <c r="AB61" s="349">
        <v>16000</v>
      </c>
      <c r="AC61" s="349" t="s">
        <v>271</v>
      </c>
      <c r="AD61" s="349">
        <v>198000</v>
      </c>
      <c r="AE61" s="349">
        <v>113000</v>
      </c>
      <c r="AF61" s="349">
        <v>12000</v>
      </c>
      <c r="AG61" s="351">
        <v>23000</v>
      </c>
      <c r="AI61" s="3"/>
    </row>
    <row r="62" spans="1:35" ht="21" customHeight="1">
      <c r="A62" s="35" t="s">
        <v>206</v>
      </c>
      <c r="B62" s="350">
        <v>697000</v>
      </c>
      <c r="C62" s="349">
        <v>583000</v>
      </c>
      <c r="D62" s="349">
        <v>95000</v>
      </c>
      <c r="E62" s="349">
        <v>14000</v>
      </c>
      <c r="F62" s="349">
        <v>553000</v>
      </c>
      <c r="G62" s="349">
        <v>141000</v>
      </c>
      <c r="H62" s="349">
        <v>30000</v>
      </c>
      <c r="I62" s="351">
        <v>43000</v>
      </c>
      <c r="M62" s="35" t="s">
        <v>206</v>
      </c>
      <c r="N62" s="350">
        <v>382000</v>
      </c>
      <c r="O62" s="349">
        <v>295000</v>
      </c>
      <c r="P62" s="349">
        <v>78000</v>
      </c>
      <c r="Q62" s="349" t="s">
        <v>271</v>
      </c>
      <c r="R62" s="349">
        <v>355000</v>
      </c>
      <c r="S62" s="349">
        <v>27000</v>
      </c>
      <c r="T62" s="349">
        <v>18000</v>
      </c>
      <c r="U62" s="351">
        <v>19000</v>
      </c>
      <c r="V62" s="33"/>
      <c r="W62" s="33"/>
      <c r="Y62" s="35" t="s">
        <v>206</v>
      </c>
      <c r="Z62" s="350">
        <v>315000</v>
      </c>
      <c r="AA62" s="349">
        <v>289000</v>
      </c>
      <c r="AB62" s="349">
        <v>17000</v>
      </c>
      <c r="AC62" s="349" t="s">
        <v>271</v>
      </c>
      <c r="AD62" s="349">
        <v>198000</v>
      </c>
      <c r="AE62" s="349">
        <v>114000</v>
      </c>
      <c r="AF62" s="349">
        <v>12000</v>
      </c>
      <c r="AG62" s="351">
        <v>25000</v>
      </c>
      <c r="AI62" s="3"/>
    </row>
    <row r="63" spans="1:35" ht="21" customHeight="1">
      <c r="A63" s="35" t="s">
        <v>90</v>
      </c>
      <c r="B63" s="350">
        <v>688000</v>
      </c>
      <c r="C63" s="349">
        <v>572000</v>
      </c>
      <c r="D63" s="349">
        <v>98000</v>
      </c>
      <c r="E63" s="349">
        <v>15000</v>
      </c>
      <c r="F63" s="349">
        <v>546000</v>
      </c>
      <c r="G63" s="349">
        <v>139000</v>
      </c>
      <c r="H63" s="349">
        <v>29000</v>
      </c>
      <c r="I63" s="351">
        <v>38000</v>
      </c>
      <c r="M63" s="35" t="s">
        <v>90</v>
      </c>
      <c r="N63" s="350">
        <v>377000</v>
      </c>
      <c r="O63" s="349">
        <v>287000</v>
      </c>
      <c r="P63" s="349">
        <v>80000</v>
      </c>
      <c r="Q63" s="349">
        <v>8000</v>
      </c>
      <c r="R63" s="349">
        <v>351000</v>
      </c>
      <c r="S63" s="349">
        <v>26000</v>
      </c>
      <c r="T63" s="349">
        <v>18000</v>
      </c>
      <c r="U63" s="351">
        <v>15000</v>
      </c>
      <c r="V63" s="33"/>
      <c r="W63" s="33"/>
      <c r="Y63" s="35" t="s">
        <v>90</v>
      </c>
      <c r="Z63" s="350">
        <v>311000</v>
      </c>
      <c r="AA63" s="349">
        <v>285000</v>
      </c>
      <c r="AB63" s="349">
        <v>17000</v>
      </c>
      <c r="AC63" s="349" t="s">
        <v>271</v>
      </c>
      <c r="AD63" s="349">
        <v>195000</v>
      </c>
      <c r="AE63" s="349">
        <v>113000</v>
      </c>
      <c r="AF63" s="349">
        <v>12000</v>
      </c>
      <c r="AG63" s="351">
        <v>23000</v>
      </c>
      <c r="AI63" s="3"/>
    </row>
    <row r="64" spans="1:35" ht="21" customHeight="1">
      <c r="A64" s="35" t="s">
        <v>91</v>
      </c>
      <c r="B64" s="350">
        <v>689000</v>
      </c>
      <c r="C64" s="349">
        <v>571000</v>
      </c>
      <c r="D64" s="349">
        <v>100000</v>
      </c>
      <c r="E64" s="349">
        <v>14000</v>
      </c>
      <c r="F64" s="349">
        <v>545000</v>
      </c>
      <c r="G64" s="349">
        <v>141000</v>
      </c>
      <c r="H64" s="349">
        <v>32000</v>
      </c>
      <c r="I64" s="351">
        <v>36000</v>
      </c>
      <c r="M64" s="35" t="s">
        <v>91</v>
      </c>
      <c r="N64" s="350">
        <v>377000</v>
      </c>
      <c r="O64" s="349">
        <v>286000</v>
      </c>
      <c r="P64" s="349">
        <v>82000</v>
      </c>
      <c r="Q64" s="349" t="s">
        <v>271</v>
      </c>
      <c r="R64" s="349">
        <v>351000</v>
      </c>
      <c r="S64" s="349">
        <v>26000</v>
      </c>
      <c r="T64" s="349">
        <v>19000</v>
      </c>
      <c r="U64" s="351">
        <v>14000</v>
      </c>
      <c r="V64" s="33"/>
      <c r="W64" s="33"/>
      <c r="Y64" s="35" t="s">
        <v>91</v>
      </c>
      <c r="Z64" s="350">
        <v>312000</v>
      </c>
      <c r="AA64" s="349">
        <v>285000</v>
      </c>
      <c r="AB64" s="349">
        <v>17000</v>
      </c>
      <c r="AC64" s="349" t="s">
        <v>271</v>
      </c>
      <c r="AD64" s="349">
        <v>194000</v>
      </c>
      <c r="AE64" s="349">
        <v>116000</v>
      </c>
      <c r="AF64" s="349">
        <v>14000</v>
      </c>
      <c r="AG64" s="351">
        <v>22000</v>
      </c>
      <c r="AI64" s="3"/>
    </row>
    <row r="65" spans="1:35" ht="21" customHeight="1">
      <c r="A65" s="35" t="s">
        <v>92</v>
      </c>
      <c r="B65" s="350">
        <v>687000</v>
      </c>
      <c r="C65" s="349">
        <v>575000</v>
      </c>
      <c r="D65" s="349">
        <v>94000</v>
      </c>
      <c r="E65" s="349">
        <v>13000</v>
      </c>
      <c r="F65" s="349">
        <v>548000</v>
      </c>
      <c r="G65" s="349">
        <v>137000</v>
      </c>
      <c r="H65" s="349">
        <v>28000</v>
      </c>
      <c r="I65" s="351">
        <v>36000</v>
      </c>
      <c r="M65" s="35" t="s">
        <v>92</v>
      </c>
      <c r="N65" s="350">
        <v>377000</v>
      </c>
      <c r="O65" s="349">
        <v>291000</v>
      </c>
      <c r="P65" s="349">
        <v>77000</v>
      </c>
      <c r="Q65" s="349" t="s">
        <v>271</v>
      </c>
      <c r="R65" s="349">
        <v>351000</v>
      </c>
      <c r="S65" s="349">
        <v>25000</v>
      </c>
      <c r="T65" s="349">
        <v>16000</v>
      </c>
      <c r="U65" s="351">
        <v>15000</v>
      </c>
      <c r="V65" s="33"/>
      <c r="W65" s="33"/>
      <c r="Y65" s="35" t="s">
        <v>92</v>
      </c>
      <c r="Z65" s="350">
        <v>310000</v>
      </c>
      <c r="AA65" s="349">
        <v>284000</v>
      </c>
      <c r="AB65" s="349">
        <v>17000</v>
      </c>
      <c r="AC65" s="349" t="s">
        <v>271</v>
      </c>
      <c r="AD65" s="349">
        <v>197000</v>
      </c>
      <c r="AE65" s="349">
        <v>112000</v>
      </c>
      <c r="AF65" s="349">
        <v>12000</v>
      </c>
      <c r="AG65" s="351">
        <v>21000</v>
      </c>
      <c r="AI65" s="3"/>
    </row>
    <row r="66" spans="1:35" ht="21" customHeight="1">
      <c r="A66" s="35" t="s">
        <v>93</v>
      </c>
      <c r="B66" s="350">
        <v>687000</v>
      </c>
      <c r="C66" s="349">
        <v>575000</v>
      </c>
      <c r="D66" s="349">
        <v>95000</v>
      </c>
      <c r="E66" s="349">
        <v>13000</v>
      </c>
      <c r="F66" s="349">
        <v>546000</v>
      </c>
      <c r="G66" s="349">
        <v>139000</v>
      </c>
      <c r="H66" s="349">
        <v>28000</v>
      </c>
      <c r="I66" s="351">
        <v>40000</v>
      </c>
      <c r="M66" s="35" t="s">
        <v>93</v>
      </c>
      <c r="N66" s="350">
        <v>380000</v>
      </c>
      <c r="O66" s="349">
        <v>295000</v>
      </c>
      <c r="P66" s="349">
        <v>77000</v>
      </c>
      <c r="Q66" s="349" t="s">
        <v>271</v>
      </c>
      <c r="R66" s="349">
        <v>351000</v>
      </c>
      <c r="S66" s="349">
        <v>28000</v>
      </c>
      <c r="T66" s="349">
        <v>16000</v>
      </c>
      <c r="U66" s="351">
        <v>17000</v>
      </c>
      <c r="V66" s="33"/>
      <c r="W66" s="33"/>
      <c r="Y66" s="35" t="s">
        <v>93</v>
      </c>
      <c r="Z66" s="350">
        <v>307000</v>
      </c>
      <c r="AA66" s="349">
        <v>280000</v>
      </c>
      <c r="AB66" s="349">
        <v>18000</v>
      </c>
      <c r="AC66" s="349" t="s">
        <v>271</v>
      </c>
      <c r="AD66" s="349">
        <v>195000</v>
      </c>
      <c r="AE66" s="349">
        <v>111000</v>
      </c>
      <c r="AF66" s="349">
        <v>12000</v>
      </c>
      <c r="AG66" s="351">
        <v>24000</v>
      </c>
      <c r="AI66" s="3"/>
    </row>
    <row r="67" spans="1:35" ht="21" customHeight="1">
      <c r="A67" s="35" t="s">
        <v>94</v>
      </c>
      <c r="B67" s="350">
        <v>691000</v>
      </c>
      <c r="C67" s="349">
        <v>581000</v>
      </c>
      <c r="D67" s="349">
        <v>93000</v>
      </c>
      <c r="E67" s="349">
        <v>14000</v>
      </c>
      <c r="F67" s="349">
        <v>549000</v>
      </c>
      <c r="G67" s="349">
        <v>140000</v>
      </c>
      <c r="H67" s="349">
        <v>26000</v>
      </c>
      <c r="I67" s="351">
        <v>42000</v>
      </c>
      <c r="M67" s="35" t="s">
        <v>94</v>
      </c>
      <c r="N67" s="350">
        <v>380000</v>
      </c>
      <c r="O67" s="349">
        <v>294000</v>
      </c>
      <c r="P67" s="349">
        <v>76000</v>
      </c>
      <c r="Q67" s="349" t="s">
        <v>271</v>
      </c>
      <c r="R67" s="349">
        <v>352000</v>
      </c>
      <c r="S67" s="349">
        <v>27000</v>
      </c>
      <c r="T67" s="349">
        <v>15000</v>
      </c>
      <c r="U67" s="351">
        <v>16000</v>
      </c>
      <c r="V67" s="33"/>
      <c r="W67" s="33"/>
      <c r="Y67" s="35" t="s">
        <v>94</v>
      </c>
      <c r="Z67" s="350">
        <v>311000</v>
      </c>
      <c r="AA67" s="349">
        <v>286000</v>
      </c>
      <c r="AB67" s="349">
        <v>17000</v>
      </c>
      <c r="AC67" s="349" t="s">
        <v>271</v>
      </c>
      <c r="AD67" s="349">
        <v>197000</v>
      </c>
      <c r="AE67" s="349">
        <v>112000</v>
      </c>
      <c r="AF67" s="349">
        <v>11000</v>
      </c>
      <c r="AG67" s="351">
        <v>26000</v>
      </c>
      <c r="AI67" s="3"/>
    </row>
    <row r="68" spans="1:35" ht="21" customHeight="1">
      <c r="A68" s="35" t="s">
        <v>95</v>
      </c>
      <c r="B68" s="350">
        <v>693000</v>
      </c>
      <c r="C68" s="349">
        <v>579000</v>
      </c>
      <c r="D68" s="349">
        <v>97000</v>
      </c>
      <c r="E68" s="349">
        <v>13000</v>
      </c>
      <c r="F68" s="349">
        <v>555000</v>
      </c>
      <c r="G68" s="349">
        <v>136000</v>
      </c>
      <c r="H68" s="349">
        <v>27000</v>
      </c>
      <c r="I68" s="351">
        <v>43000</v>
      </c>
      <c r="M68" s="35" t="s">
        <v>95</v>
      </c>
      <c r="N68" s="350">
        <v>387000</v>
      </c>
      <c r="O68" s="349">
        <v>295000</v>
      </c>
      <c r="P68" s="349">
        <v>81000</v>
      </c>
      <c r="Q68" s="349" t="s">
        <v>271</v>
      </c>
      <c r="R68" s="349">
        <v>358000</v>
      </c>
      <c r="S68" s="349">
        <v>28000</v>
      </c>
      <c r="T68" s="349">
        <v>15000</v>
      </c>
      <c r="U68" s="351">
        <v>17000</v>
      </c>
      <c r="V68" s="33"/>
      <c r="W68" s="33"/>
      <c r="Y68" s="35" t="s">
        <v>95</v>
      </c>
      <c r="Z68" s="350">
        <v>307000</v>
      </c>
      <c r="AA68" s="349">
        <v>284000</v>
      </c>
      <c r="AB68" s="349">
        <v>17000</v>
      </c>
      <c r="AC68" s="349" t="s">
        <v>271</v>
      </c>
      <c r="AD68" s="349">
        <v>197000</v>
      </c>
      <c r="AE68" s="349">
        <v>108000</v>
      </c>
      <c r="AF68" s="349">
        <v>12000</v>
      </c>
      <c r="AG68" s="351">
        <v>27000</v>
      </c>
      <c r="AI68" s="3"/>
    </row>
    <row r="69" spans="1:35" ht="21" customHeight="1">
      <c r="A69" s="35" t="s">
        <v>96</v>
      </c>
      <c r="B69" s="350">
        <v>698000</v>
      </c>
      <c r="C69" s="349">
        <v>582000</v>
      </c>
      <c r="D69" s="349">
        <v>99000</v>
      </c>
      <c r="E69" s="349">
        <v>13000</v>
      </c>
      <c r="F69" s="349">
        <v>558000</v>
      </c>
      <c r="G69" s="349">
        <v>137000</v>
      </c>
      <c r="H69" s="349">
        <v>28000</v>
      </c>
      <c r="I69" s="351">
        <v>42000</v>
      </c>
      <c r="M69" s="35" t="s">
        <v>96</v>
      </c>
      <c r="N69" s="350">
        <v>391000</v>
      </c>
      <c r="O69" s="349">
        <v>298000</v>
      </c>
      <c r="P69" s="349">
        <v>83000</v>
      </c>
      <c r="Q69" s="349">
        <v>8000</v>
      </c>
      <c r="R69" s="349">
        <v>361000</v>
      </c>
      <c r="S69" s="349">
        <v>27000</v>
      </c>
      <c r="T69" s="349">
        <v>16000</v>
      </c>
      <c r="U69" s="351">
        <v>18000</v>
      </c>
      <c r="V69" s="33"/>
      <c r="W69" s="33"/>
      <c r="Y69" s="35" t="s">
        <v>96</v>
      </c>
      <c r="Z69" s="350">
        <v>307000</v>
      </c>
      <c r="AA69" s="349">
        <v>285000</v>
      </c>
      <c r="AB69" s="349">
        <v>16000</v>
      </c>
      <c r="AC69" s="349" t="s">
        <v>271</v>
      </c>
      <c r="AD69" s="349">
        <v>196000</v>
      </c>
      <c r="AE69" s="349">
        <v>109000</v>
      </c>
      <c r="AF69" s="349">
        <v>12000</v>
      </c>
      <c r="AG69" s="351">
        <v>24000</v>
      </c>
      <c r="AI69" s="3"/>
    </row>
    <row r="70" spans="1:35" ht="21" customHeight="1">
      <c r="A70" s="35" t="s">
        <v>97</v>
      </c>
      <c r="B70" s="350">
        <v>694000</v>
      </c>
      <c r="C70" s="349">
        <v>576000</v>
      </c>
      <c r="D70" s="349">
        <v>99000</v>
      </c>
      <c r="E70" s="349">
        <v>15000</v>
      </c>
      <c r="F70" s="349">
        <v>553000</v>
      </c>
      <c r="G70" s="349">
        <v>137000</v>
      </c>
      <c r="H70" s="349">
        <v>28000</v>
      </c>
      <c r="I70" s="351">
        <v>39000</v>
      </c>
      <c r="M70" s="35" t="s">
        <v>97</v>
      </c>
      <c r="N70" s="350">
        <v>389000</v>
      </c>
      <c r="O70" s="349">
        <v>294000</v>
      </c>
      <c r="P70" s="349">
        <v>83000</v>
      </c>
      <c r="Q70" s="349">
        <v>10000</v>
      </c>
      <c r="R70" s="349">
        <v>360000</v>
      </c>
      <c r="S70" s="349">
        <v>25000</v>
      </c>
      <c r="T70" s="349">
        <v>17000</v>
      </c>
      <c r="U70" s="351">
        <v>16000</v>
      </c>
      <c r="V70" s="33"/>
      <c r="W70" s="33"/>
      <c r="Y70" s="35" t="s">
        <v>97</v>
      </c>
      <c r="Z70" s="350">
        <v>305000</v>
      </c>
      <c r="AA70" s="349">
        <v>282000</v>
      </c>
      <c r="AB70" s="349">
        <v>16000</v>
      </c>
      <c r="AC70" s="349" t="s">
        <v>271</v>
      </c>
      <c r="AD70" s="349">
        <v>192000</v>
      </c>
      <c r="AE70" s="349">
        <v>111000</v>
      </c>
      <c r="AF70" s="349">
        <v>11000</v>
      </c>
      <c r="AG70" s="351">
        <v>22000</v>
      </c>
      <c r="AI70" s="3"/>
    </row>
    <row r="71" spans="1:35" ht="21" customHeight="1">
      <c r="A71" s="35" t="s">
        <v>98</v>
      </c>
      <c r="B71" s="350">
        <v>694000</v>
      </c>
      <c r="C71" s="349">
        <v>573000</v>
      </c>
      <c r="D71" s="349">
        <v>102000</v>
      </c>
      <c r="E71" s="349">
        <v>14000</v>
      </c>
      <c r="F71" s="349">
        <v>552000</v>
      </c>
      <c r="G71" s="349">
        <v>137000</v>
      </c>
      <c r="H71" s="349">
        <v>27000</v>
      </c>
      <c r="I71" s="351">
        <v>39000</v>
      </c>
      <c r="M71" s="35" t="s">
        <v>98</v>
      </c>
      <c r="N71" s="350">
        <v>384000</v>
      </c>
      <c r="O71" s="349">
        <v>290000</v>
      </c>
      <c r="P71" s="349">
        <v>84000</v>
      </c>
      <c r="Q71" s="349">
        <v>9000</v>
      </c>
      <c r="R71" s="349">
        <v>358000</v>
      </c>
      <c r="S71" s="349">
        <v>23000</v>
      </c>
      <c r="T71" s="349">
        <v>17000</v>
      </c>
      <c r="U71" s="351">
        <v>15000</v>
      </c>
      <c r="V71" s="33"/>
      <c r="W71" s="33"/>
      <c r="Y71" s="35" t="s">
        <v>98</v>
      </c>
      <c r="Z71" s="350">
        <v>310000</v>
      </c>
      <c r="AA71" s="349">
        <v>283000</v>
      </c>
      <c r="AB71" s="349">
        <v>18000</v>
      </c>
      <c r="AC71" s="349" t="s">
        <v>271</v>
      </c>
      <c r="AD71" s="349">
        <v>194000</v>
      </c>
      <c r="AE71" s="349">
        <v>114000</v>
      </c>
      <c r="AF71" s="349">
        <v>10000</v>
      </c>
      <c r="AG71" s="351">
        <v>23000</v>
      </c>
      <c r="AI71" s="3"/>
    </row>
    <row r="72" spans="1:35" ht="21" customHeight="1">
      <c r="A72" s="35" t="s">
        <v>99</v>
      </c>
      <c r="B72" s="350">
        <v>696000</v>
      </c>
      <c r="C72" s="349">
        <v>572000</v>
      </c>
      <c r="D72" s="349">
        <v>105000</v>
      </c>
      <c r="E72" s="349">
        <v>14000</v>
      </c>
      <c r="F72" s="349">
        <v>554000</v>
      </c>
      <c r="G72" s="349">
        <v>137000</v>
      </c>
      <c r="H72" s="349">
        <v>28000</v>
      </c>
      <c r="I72" s="351">
        <v>41000</v>
      </c>
      <c r="M72" s="35" t="s">
        <v>99</v>
      </c>
      <c r="N72" s="350">
        <v>385000</v>
      </c>
      <c r="O72" s="349">
        <v>289000</v>
      </c>
      <c r="P72" s="349">
        <v>85000</v>
      </c>
      <c r="Q72" s="349">
        <v>9000</v>
      </c>
      <c r="R72" s="349">
        <v>359000</v>
      </c>
      <c r="S72" s="349">
        <v>23000</v>
      </c>
      <c r="T72" s="349">
        <v>18000</v>
      </c>
      <c r="U72" s="351">
        <v>17000</v>
      </c>
      <c r="V72" s="33"/>
      <c r="W72" s="33"/>
      <c r="Y72" s="35" t="s">
        <v>99</v>
      </c>
      <c r="Z72" s="350">
        <v>311000</v>
      </c>
      <c r="AA72" s="349">
        <v>283000</v>
      </c>
      <c r="AB72" s="349">
        <v>20000</v>
      </c>
      <c r="AC72" s="349" t="s">
        <v>271</v>
      </c>
      <c r="AD72" s="349">
        <v>195000</v>
      </c>
      <c r="AE72" s="349">
        <v>114000</v>
      </c>
      <c r="AF72" s="349">
        <v>11000</v>
      </c>
      <c r="AG72" s="351">
        <v>24000</v>
      </c>
      <c r="AI72" s="3"/>
    </row>
    <row r="73" spans="1:35" ht="21" customHeight="1">
      <c r="A73" s="35" t="s">
        <v>207</v>
      </c>
      <c r="B73" s="350">
        <v>696000</v>
      </c>
      <c r="C73" s="349">
        <v>578000</v>
      </c>
      <c r="D73" s="349">
        <v>102000</v>
      </c>
      <c r="E73" s="349">
        <v>12000</v>
      </c>
      <c r="F73" s="349">
        <v>550000</v>
      </c>
      <c r="G73" s="349">
        <v>142000</v>
      </c>
      <c r="H73" s="349">
        <v>30000</v>
      </c>
      <c r="I73" s="351">
        <v>43000</v>
      </c>
      <c r="M73" s="35" t="s">
        <v>207</v>
      </c>
      <c r="N73" s="350">
        <v>386000</v>
      </c>
      <c r="O73" s="349">
        <v>296000</v>
      </c>
      <c r="P73" s="349">
        <v>81000</v>
      </c>
      <c r="Q73" s="349" t="s">
        <v>271</v>
      </c>
      <c r="R73" s="349">
        <v>359000</v>
      </c>
      <c r="S73" s="349">
        <v>24000</v>
      </c>
      <c r="T73" s="349">
        <v>18000</v>
      </c>
      <c r="U73" s="351">
        <v>17000</v>
      </c>
      <c r="V73" s="33"/>
      <c r="W73" s="33"/>
      <c r="Y73" s="35" t="s">
        <v>207</v>
      </c>
      <c r="Z73" s="350">
        <v>311000</v>
      </c>
      <c r="AA73" s="349">
        <v>282000</v>
      </c>
      <c r="AB73" s="349">
        <v>20000</v>
      </c>
      <c r="AC73" s="349" t="s">
        <v>271</v>
      </c>
      <c r="AD73" s="349">
        <v>191000</v>
      </c>
      <c r="AE73" s="349">
        <v>118000</v>
      </c>
      <c r="AF73" s="349">
        <v>11000</v>
      </c>
      <c r="AG73" s="351">
        <v>26000</v>
      </c>
      <c r="AI73" s="3"/>
    </row>
    <row r="74" spans="1:35" ht="21" customHeight="1">
      <c r="A74" s="35" t="s">
        <v>208</v>
      </c>
      <c r="B74" s="350">
        <v>690000</v>
      </c>
      <c r="C74" s="349">
        <v>576000</v>
      </c>
      <c r="D74" s="349">
        <v>99000</v>
      </c>
      <c r="E74" s="349">
        <v>11000</v>
      </c>
      <c r="F74" s="349">
        <v>538000</v>
      </c>
      <c r="G74" s="349">
        <v>149000</v>
      </c>
      <c r="H74" s="349">
        <v>31000</v>
      </c>
      <c r="I74" s="351">
        <v>42000</v>
      </c>
      <c r="M74" s="35" t="s">
        <v>208</v>
      </c>
      <c r="N74" s="350">
        <v>382000</v>
      </c>
      <c r="O74" s="349">
        <v>295000</v>
      </c>
      <c r="P74" s="349">
        <v>79000</v>
      </c>
      <c r="Q74" s="349" t="s">
        <v>271</v>
      </c>
      <c r="R74" s="349">
        <v>356000</v>
      </c>
      <c r="S74" s="349">
        <v>25000</v>
      </c>
      <c r="T74" s="349">
        <v>20000</v>
      </c>
      <c r="U74" s="351">
        <v>17000</v>
      </c>
      <c r="V74" s="33"/>
      <c r="W74" s="33"/>
      <c r="Y74" s="35" t="s">
        <v>208</v>
      </c>
      <c r="Z74" s="350">
        <v>308000</v>
      </c>
      <c r="AA74" s="349">
        <v>281000</v>
      </c>
      <c r="AB74" s="349">
        <v>19000</v>
      </c>
      <c r="AC74" s="349" t="s">
        <v>271</v>
      </c>
      <c r="AD74" s="349">
        <v>182000</v>
      </c>
      <c r="AE74" s="349">
        <v>125000</v>
      </c>
      <c r="AF74" s="349">
        <v>11000</v>
      </c>
      <c r="AG74" s="351">
        <v>25000</v>
      </c>
      <c r="AI74" s="3"/>
    </row>
    <row r="75" spans="1:35" ht="21" customHeight="1">
      <c r="A75" s="35" t="s">
        <v>100</v>
      </c>
      <c r="B75" s="350">
        <v>688000</v>
      </c>
      <c r="C75" s="349">
        <v>578000</v>
      </c>
      <c r="D75" s="349">
        <v>94000</v>
      </c>
      <c r="E75" s="349">
        <v>11000</v>
      </c>
      <c r="F75" s="349">
        <v>538000</v>
      </c>
      <c r="G75" s="349">
        <v>147000</v>
      </c>
      <c r="H75" s="349">
        <v>34000</v>
      </c>
      <c r="I75" s="351">
        <v>38000</v>
      </c>
      <c r="M75" s="35" t="s">
        <v>100</v>
      </c>
      <c r="N75" s="350">
        <v>382000</v>
      </c>
      <c r="O75" s="349">
        <v>297000</v>
      </c>
      <c r="P75" s="349">
        <v>77000</v>
      </c>
      <c r="Q75" s="349" t="s">
        <v>271</v>
      </c>
      <c r="R75" s="349">
        <v>355000</v>
      </c>
      <c r="S75" s="349">
        <v>25000</v>
      </c>
      <c r="T75" s="349">
        <v>22000</v>
      </c>
      <c r="U75" s="351">
        <v>13000</v>
      </c>
      <c r="V75" s="33"/>
      <c r="W75" s="33"/>
      <c r="Y75" s="35" t="s">
        <v>100</v>
      </c>
      <c r="Z75" s="350">
        <v>306000</v>
      </c>
      <c r="AA75" s="349">
        <v>281000</v>
      </c>
      <c r="AB75" s="349">
        <v>17000</v>
      </c>
      <c r="AC75" s="349" t="s">
        <v>271</v>
      </c>
      <c r="AD75" s="349">
        <v>183000</v>
      </c>
      <c r="AE75" s="349">
        <v>122000</v>
      </c>
      <c r="AF75" s="349">
        <v>12000</v>
      </c>
      <c r="AG75" s="351">
        <v>25000</v>
      </c>
      <c r="AI75" s="3"/>
    </row>
    <row r="76" spans="1:35" ht="21" customHeight="1">
      <c r="A76" s="35" t="s">
        <v>101</v>
      </c>
      <c r="B76" s="350">
        <v>673000</v>
      </c>
      <c r="C76" s="349">
        <v>562000</v>
      </c>
      <c r="D76" s="349">
        <v>95000</v>
      </c>
      <c r="E76" s="349">
        <v>11000</v>
      </c>
      <c r="F76" s="349">
        <v>523000</v>
      </c>
      <c r="G76" s="349">
        <v>148000</v>
      </c>
      <c r="H76" s="349">
        <v>31000</v>
      </c>
      <c r="I76" s="351">
        <v>35000</v>
      </c>
      <c r="M76" s="35" t="s">
        <v>101</v>
      </c>
      <c r="N76" s="350">
        <v>378000</v>
      </c>
      <c r="O76" s="349">
        <v>292000</v>
      </c>
      <c r="P76" s="349">
        <v>78000</v>
      </c>
      <c r="Q76" s="349" t="s">
        <v>271</v>
      </c>
      <c r="R76" s="349">
        <v>351000</v>
      </c>
      <c r="S76" s="349">
        <v>26000</v>
      </c>
      <c r="T76" s="349">
        <v>20000</v>
      </c>
      <c r="U76" s="351">
        <v>12000</v>
      </c>
      <c r="V76" s="33"/>
      <c r="W76" s="33"/>
      <c r="Y76" s="35" t="s">
        <v>101</v>
      </c>
      <c r="Z76" s="350">
        <v>295000</v>
      </c>
      <c r="AA76" s="349">
        <v>270000</v>
      </c>
      <c r="AB76" s="349">
        <v>17000</v>
      </c>
      <c r="AC76" s="349" t="s">
        <v>271</v>
      </c>
      <c r="AD76" s="349">
        <v>172000</v>
      </c>
      <c r="AE76" s="349">
        <v>122000</v>
      </c>
      <c r="AF76" s="349">
        <v>10000</v>
      </c>
      <c r="AG76" s="351">
        <v>23000</v>
      </c>
      <c r="AI76" s="3"/>
    </row>
    <row r="77" spans="1:35" ht="21" customHeight="1">
      <c r="A77" s="35" t="s">
        <v>102</v>
      </c>
      <c r="B77" s="350">
        <v>673000</v>
      </c>
      <c r="C77" s="349">
        <v>559000</v>
      </c>
      <c r="D77" s="349">
        <v>99000</v>
      </c>
      <c r="E77" s="349">
        <v>10000</v>
      </c>
      <c r="F77" s="349">
        <v>523000</v>
      </c>
      <c r="G77" s="349">
        <v>148000</v>
      </c>
      <c r="H77" s="349">
        <v>29000</v>
      </c>
      <c r="I77" s="351">
        <v>34000</v>
      </c>
      <c r="M77" s="35" t="s">
        <v>102</v>
      </c>
      <c r="N77" s="350">
        <v>377000</v>
      </c>
      <c r="O77" s="349">
        <v>288000</v>
      </c>
      <c r="P77" s="349">
        <v>82000</v>
      </c>
      <c r="Q77" s="349" t="s">
        <v>271</v>
      </c>
      <c r="R77" s="349">
        <v>350000</v>
      </c>
      <c r="S77" s="349">
        <v>26000</v>
      </c>
      <c r="T77" s="349">
        <v>19000</v>
      </c>
      <c r="U77" s="351">
        <v>11000</v>
      </c>
      <c r="V77" s="33"/>
      <c r="W77" s="33"/>
      <c r="Y77" s="35" t="s">
        <v>102</v>
      </c>
      <c r="Z77" s="350">
        <v>296000</v>
      </c>
      <c r="AA77" s="349">
        <v>271000</v>
      </c>
      <c r="AB77" s="349">
        <v>17000</v>
      </c>
      <c r="AC77" s="349" t="s">
        <v>271</v>
      </c>
      <c r="AD77" s="349">
        <v>173000</v>
      </c>
      <c r="AE77" s="349">
        <v>122000</v>
      </c>
      <c r="AF77" s="349">
        <v>10000</v>
      </c>
      <c r="AG77" s="351">
        <v>23000</v>
      </c>
      <c r="AI77" s="3"/>
    </row>
    <row r="78" spans="1:35" ht="21" customHeight="1">
      <c r="A78" s="35" t="s">
        <v>103</v>
      </c>
      <c r="B78" s="350">
        <v>673000</v>
      </c>
      <c r="C78" s="349">
        <v>563000</v>
      </c>
      <c r="D78" s="349">
        <v>96000</v>
      </c>
      <c r="E78" s="349">
        <v>9000</v>
      </c>
      <c r="F78" s="349">
        <v>520000</v>
      </c>
      <c r="G78" s="349">
        <v>151000</v>
      </c>
      <c r="H78" s="349">
        <v>30000</v>
      </c>
      <c r="I78" s="351">
        <v>33000</v>
      </c>
      <c r="M78" s="35" t="s">
        <v>103</v>
      </c>
      <c r="N78" s="350">
        <v>375000</v>
      </c>
      <c r="O78" s="349">
        <v>288000</v>
      </c>
      <c r="P78" s="349">
        <v>80000</v>
      </c>
      <c r="Q78" s="349" t="s">
        <v>271</v>
      </c>
      <c r="R78" s="349">
        <v>348000</v>
      </c>
      <c r="S78" s="349">
        <v>25000</v>
      </c>
      <c r="T78" s="349">
        <v>20000</v>
      </c>
      <c r="U78" s="351">
        <v>10000</v>
      </c>
      <c r="V78" s="33"/>
      <c r="W78" s="33"/>
      <c r="Y78" s="35" t="s">
        <v>103</v>
      </c>
      <c r="Z78" s="350">
        <v>298000</v>
      </c>
      <c r="AA78" s="349">
        <v>275000</v>
      </c>
      <c r="AB78" s="349">
        <v>16000</v>
      </c>
      <c r="AC78" s="349" t="s">
        <v>271</v>
      </c>
      <c r="AD78" s="349">
        <v>172000</v>
      </c>
      <c r="AE78" s="349">
        <v>126000</v>
      </c>
      <c r="AF78" s="349">
        <v>10000</v>
      </c>
      <c r="AG78" s="351">
        <v>23000</v>
      </c>
      <c r="AI78" s="3"/>
    </row>
    <row r="79" spans="1:35" ht="21" customHeight="1">
      <c r="A79" s="35" t="s">
        <v>104</v>
      </c>
      <c r="B79" s="350">
        <v>679000</v>
      </c>
      <c r="C79" s="349">
        <v>569000</v>
      </c>
      <c r="D79" s="349">
        <v>97000</v>
      </c>
      <c r="E79" s="349">
        <v>9000</v>
      </c>
      <c r="F79" s="349">
        <v>528000</v>
      </c>
      <c r="G79" s="349">
        <v>150000</v>
      </c>
      <c r="H79" s="349">
        <v>28000</v>
      </c>
      <c r="I79" s="351">
        <v>33000</v>
      </c>
      <c r="M79" s="35" t="s">
        <v>104</v>
      </c>
      <c r="N79" s="350">
        <v>379000</v>
      </c>
      <c r="O79" s="349">
        <v>293000</v>
      </c>
      <c r="P79" s="349">
        <v>80000</v>
      </c>
      <c r="Q79" s="349" t="s">
        <v>271</v>
      </c>
      <c r="R79" s="349">
        <v>353000</v>
      </c>
      <c r="S79" s="349">
        <v>25000</v>
      </c>
      <c r="T79" s="349">
        <v>20000</v>
      </c>
      <c r="U79" s="351">
        <v>10000</v>
      </c>
      <c r="V79" s="33"/>
      <c r="W79" s="33"/>
      <c r="Y79" s="35" t="s">
        <v>104</v>
      </c>
      <c r="Z79" s="350">
        <v>300000</v>
      </c>
      <c r="AA79" s="349">
        <v>276000</v>
      </c>
      <c r="AB79" s="349">
        <v>17000</v>
      </c>
      <c r="AC79" s="349" t="s">
        <v>271</v>
      </c>
      <c r="AD79" s="349">
        <v>175000</v>
      </c>
      <c r="AE79" s="349">
        <v>125000</v>
      </c>
      <c r="AF79" s="349">
        <v>9000</v>
      </c>
      <c r="AG79" s="351">
        <v>24000</v>
      </c>
      <c r="AI79" s="3"/>
    </row>
    <row r="80" spans="1:35" ht="21" customHeight="1">
      <c r="A80" s="35" t="s">
        <v>105</v>
      </c>
      <c r="B80" s="350">
        <v>688000</v>
      </c>
      <c r="C80" s="349">
        <v>581000</v>
      </c>
      <c r="D80" s="349">
        <v>95000</v>
      </c>
      <c r="E80" s="349">
        <v>8000</v>
      </c>
      <c r="F80" s="349">
        <v>539000</v>
      </c>
      <c r="G80" s="349">
        <v>147000</v>
      </c>
      <c r="H80" s="349">
        <v>30000</v>
      </c>
      <c r="I80" s="351">
        <v>33000</v>
      </c>
      <c r="M80" s="35" t="s">
        <v>105</v>
      </c>
      <c r="N80" s="350">
        <v>384000</v>
      </c>
      <c r="O80" s="349">
        <v>302000</v>
      </c>
      <c r="P80" s="349">
        <v>78000</v>
      </c>
      <c r="Q80" s="349" t="s">
        <v>271</v>
      </c>
      <c r="R80" s="349">
        <v>359000</v>
      </c>
      <c r="S80" s="349">
        <v>24000</v>
      </c>
      <c r="T80" s="349">
        <v>20000</v>
      </c>
      <c r="U80" s="351">
        <v>10000</v>
      </c>
      <c r="V80" s="33"/>
      <c r="W80" s="33"/>
      <c r="Y80" s="35" t="s">
        <v>105</v>
      </c>
      <c r="Z80" s="350">
        <v>304000</v>
      </c>
      <c r="AA80" s="349">
        <v>279000</v>
      </c>
      <c r="AB80" s="349">
        <v>17000</v>
      </c>
      <c r="AC80" s="349" t="s">
        <v>271</v>
      </c>
      <c r="AD80" s="349">
        <v>180000</v>
      </c>
      <c r="AE80" s="349">
        <v>123000</v>
      </c>
      <c r="AF80" s="349">
        <v>10000</v>
      </c>
      <c r="AG80" s="351">
        <v>22000</v>
      </c>
      <c r="AI80" s="3"/>
    </row>
    <row r="81" spans="1:35" ht="21" customHeight="1">
      <c r="A81" s="35" t="s">
        <v>106</v>
      </c>
      <c r="B81" s="350">
        <v>694000</v>
      </c>
      <c r="C81" s="349">
        <v>587000</v>
      </c>
      <c r="D81" s="349">
        <v>93000</v>
      </c>
      <c r="E81" s="349">
        <v>10000</v>
      </c>
      <c r="F81" s="349">
        <v>543000</v>
      </c>
      <c r="G81" s="349">
        <v>150000</v>
      </c>
      <c r="H81" s="349">
        <v>28000</v>
      </c>
      <c r="I81" s="351">
        <v>32000</v>
      </c>
      <c r="M81" s="35" t="s">
        <v>106</v>
      </c>
      <c r="N81" s="350">
        <v>386000</v>
      </c>
      <c r="O81" s="349">
        <v>304000</v>
      </c>
      <c r="P81" s="349">
        <v>76000</v>
      </c>
      <c r="Q81" s="349" t="s">
        <v>271</v>
      </c>
      <c r="R81" s="349">
        <v>362000</v>
      </c>
      <c r="S81" s="349">
        <v>23000</v>
      </c>
      <c r="T81" s="349">
        <v>19000</v>
      </c>
      <c r="U81" s="351">
        <v>9000</v>
      </c>
      <c r="V81" s="33"/>
      <c r="W81" s="33"/>
      <c r="Y81" s="35" t="s">
        <v>106</v>
      </c>
      <c r="Z81" s="350">
        <v>308000</v>
      </c>
      <c r="AA81" s="349">
        <v>283000</v>
      </c>
      <c r="AB81" s="349">
        <v>17000</v>
      </c>
      <c r="AC81" s="349" t="s">
        <v>271</v>
      </c>
      <c r="AD81" s="349">
        <v>181000</v>
      </c>
      <c r="AE81" s="349">
        <v>127000</v>
      </c>
      <c r="AF81" s="349">
        <v>9000</v>
      </c>
      <c r="AG81" s="351">
        <v>23000</v>
      </c>
      <c r="AI81" s="3"/>
    </row>
    <row r="82" spans="1:35" ht="21" customHeight="1">
      <c r="A82" s="35" t="s">
        <v>107</v>
      </c>
      <c r="B82" s="350">
        <v>695000</v>
      </c>
      <c r="C82" s="349">
        <v>585000</v>
      </c>
      <c r="D82" s="349">
        <v>96000</v>
      </c>
      <c r="E82" s="349">
        <v>10000</v>
      </c>
      <c r="F82" s="349">
        <v>545000</v>
      </c>
      <c r="G82" s="349">
        <v>148000</v>
      </c>
      <c r="H82" s="349">
        <v>29000</v>
      </c>
      <c r="I82" s="351">
        <v>32000</v>
      </c>
      <c r="M82" s="35" t="s">
        <v>107</v>
      </c>
      <c r="N82" s="350">
        <v>386000</v>
      </c>
      <c r="O82" s="349">
        <v>301000</v>
      </c>
      <c r="P82" s="349">
        <v>79000</v>
      </c>
      <c r="Q82" s="349" t="s">
        <v>271</v>
      </c>
      <c r="R82" s="349">
        <v>362000</v>
      </c>
      <c r="S82" s="349">
        <v>23000</v>
      </c>
      <c r="T82" s="349">
        <v>19000</v>
      </c>
      <c r="U82" s="351">
        <v>10000</v>
      </c>
      <c r="V82" s="33"/>
      <c r="W82" s="33"/>
      <c r="Y82" s="35" t="s">
        <v>107</v>
      </c>
      <c r="Z82" s="350">
        <v>309000</v>
      </c>
      <c r="AA82" s="349">
        <v>284000</v>
      </c>
      <c r="AB82" s="349">
        <v>17000</v>
      </c>
      <c r="AC82" s="349" t="s">
        <v>271</v>
      </c>
      <c r="AD82" s="349">
        <v>183000</v>
      </c>
      <c r="AE82" s="349">
        <v>125000</v>
      </c>
      <c r="AF82" s="349">
        <v>10000</v>
      </c>
      <c r="AG82" s="351">
        <v>23000</v>
      </c>
      <c r="AI82" s="3"/>
    </row>
    <row r="83" spans="1:35" ht="21" customHeight="1">
      <c r="A83" s="35" t="s">
        <v>108</v>
      </c>
      <c r="B83" s="350">
        <v>701000</v>
      </c>
      <c r="C83" s="349">
        <v>589000</v>
      </c>
      <c r="D83" s="349">
        <v>97000</v>
      </c>
      <c r="E83" s="349">
        <v>11000</v>
      </c>
      <c r="F83" s="349">
        <v>552000</v>
      </c>
      <c r="G83" s="349">
        <v>147000</v>
      </c>
      <c r="H83" s="349">
        <v>30000</v>
      </c>
      <c r="I83" s="351">
        <v>33000</v>
      </c>
      <c r="M83" s="35" t="s">
        <v>108</v>
      </c>
      <c r="N83" s="350">
        <v>390000</v>
      </c>
      <c r="O83" s="349">
        <v>302000</v>
      </c>
      <c r="P83" s="349">
        <v>81000</v>
      </c>
      <c r="Q83" s="349" t="s">
        <v>271</v>
      </c>
      <c r="R83" s="349">
        <v>368000</v>
      </c>
      <c r="S83" s="349">
        <v>21000</v>
      </c>
      <c r="T83" s="349">
        <v>19000</v>
      </c>
      <c r="U83" s="351">
        <v>9000</v>
      </c>
      <c r="V83" s="33"/>
      <c r="W83" s="33"/>
      <c r="Y83" s="35" t="s">
        <v>108</v>
      </c>
      <c r="Z83" s="350">
        <v>311000</v>
      </c>
      <c r="AA83" s="349">
        <v>288000</v>
      </c>
      <c r="AB83" s="349">
        <v>16000</v>
      </c>
      <c r="AC83" s="349" t="s">
        <v>271</v>
      </c>
      <c r="AD83" s="349">
        <v>184000</v>
      </c>
      <c r="AE83" s="349">
        <v>126000</v>
      </c>
      <c r="AF83" s="349">
        <v>11000</v>
      </c>
      <c r="AG83" s="351">
        <v>24000</v>
      </c>
      <c r="AI83" s="3"/>
    </row>
    <row r="84" spans="1:35" ht="21" customHeight="1">
      <c r="A84" s="35" t="s">
        <v>109</v>
      </c>
      <c r="B84" s="350">
        <v>702000</v>
      </c>
      <c r="C84" s="349">
        <v>593000</v>
      </c>
      <c r="D84" s="349">
        <v>97000</v>
      </c>
      <c r="E84" s="349">
        <v>10000</v>
      </c>
      <c r="F84" s="349">
        <v>554000</v>
      </c>
      <c r="G84" s="349">
        <v>147000</v>
      </c>
      <c r="H84" s="349">
        <v>29000</v>
      </c>
      <c r="I84" s="351">
        <v>32000</v>
      </c>
      <c r="M84" s="35" t="s">
        <v>109</v>
      </c>
      <c r="N84" s="350">
        <v>390000</v>
      </c>
      <c r="O84" s="349">
        <v>303000</v>
      </c>
      <c r="P84" s="349">
        <v>80000</v>
      </c>
      <c r="Q84" s="349" t="s">
        <v>271</v>
      </c>
      <c r="R84" s="349">
        <v>369000</v>
      </c>
      <c r="S84" s="349">
        <v>20000</v>
      </c>
      <c r="T84" s="349">
        <v>18000</v>
      </c>
      <c r="U84" s="351">
        <v>10000</v>
      </c>
      <c r="V84" s="33"/>
      <c r="W84" s="33"/>
      <c r="Y84" s="35" t="s">
        <v>109</v>
      </c>
      <c r="Z84" s="350">
        <v>313000</v>
      </c>
      <c r="AA84" s="349">
        <v>290000</v>
      </c>
      <c r="AB84" s="349">
        <v>17000</v>
      </c>
      <c r="AC84" s="349" t="s">
        <v>271</v>
      </c>
      <c r="AD84" s="349">
        <v>185000</v>
      </c>
      <c r="AE84" s="349">
        <v>127000</v>
      </c>
      <c r="AF84" s="349">
        <v>11000</v>
      </c>
      <c r="AG84" s="351">
        <v>22000</v>
      </c>
      <c r="AI84" s="3"/>
    </row>
    <row r="85" spans="1:35" ht="21" customHeight="1">
      <c r="A85" s="35" t="s">
        <v>209</v>
      </c>
      <c r="B85" s="350">
        <v>707000</v>
      </c>
      <c r="C85" s="349">
        <v>593000</v>
      </c>
      <c r="D85" s="349">
        <v>101000</v>
      </c>
      <c r="E85" s="349">
        <v>10000</v>
      </c>
      <c r="F85" s="349">
        <v>560000</v>
      </c>
      <c r="G85" s="349">
        <v>146000</v>
      </c>
      <c r="H85" s="349">
        <v>30000</v>
      </c>
      <c r="I85" s="351">
        <v>31000</v>
      </c>
      <c r="M85" s="35" t="s">
        <v>209</v>
      </c>
      <c r="N85" s="350">
        <v>393000</v>
      </c>
      <c r="O85" s="349">
        <v>303000</v>
      </c>
      <c r="P85" s="349">
        <v>84000</v>
      </c>
      <c r="Q85" s="349" t="s">
        <v>271</v>
      </c>
      <c r="R85" s="349">
        <v>372000</v>
      </c>
      <c r="S85" s="349">
        <v>21000</v>
      </c>
      <c r="T85" s="349">
        <v>18000</v>
      </c>
      <c r="U85" s="351">
        <v>10000</v>
      </c>
      <c r="V85" s="33"/>
      <c r="W85" s="33"/>
      <c r="Y85" s="35" t="s">
        <v>209</v>
      </c>
      <c r="Z85" s="350">
        <v>314000</v>
      </c>
      <c r="AA85" s="349">
        <v>290000</v>
      </c>
      <c r="AB85" s="349">
        <v>17000</v>
      </c>
      <c r="AC85" s="349" t="s">
        <v>271</v>
      </c>
      <c r="AD85" s="349">
        <v>188000</v>
      </c>
      <c r="AE85" s="349">
        <v>125000</v>
      </c>
      <c r="AF85" s="349">
        <v>12000</v>
      </c>
      <c r="AG85" s="351">
        <v>21000</v>
      </c>
      <c r="AI85" s="3"/>
    </row>
    <row r="86" spans="1:35" ht="21" customHeight="1">
      <c r="A86" s="35" t="s">
        <v>210</v>
      </c>
      <c r="B86" s="350">
        <v>699000</v>
      </c>
      <c r="C86" s="349">
        <v>584000</v>
      </c>
      <c r="D86" s="349">
        <v>102000</v>
      </c>
      <c r="E86" s="349">
        <v>10000</v>
      </c>
      <c r="F86" s="349">
        <v>550000</v>
      </c>
      <c r="G86" s="349">
        <v>146000</v>
      </c>
      <c r="H86" s="349">
        <v>31000</v>
      </c>
      <c r="I86" s="351">
        <v>32000</v>
      </c>
      <c r="M86" s="35" t="s">
        <v>210</v>
      </c>
      <c r="N86" s="350">
        <v>392000</v>
      </c>
      <c r="O86" s="349">
        <v>300000</v>
      </c>
      <c r="P86" s="349">
        <v>85000</v>
      </c>
      <c r="Q86" s="349" t="s">
        <v>271</v>
      </c>
      <c r="R86" s="349">
        <v>368000</v>
      </c>
      <c r="S86" s="349">
        <v>23000</v>
      </c>
      <c r="T86" s="349">
        <v>19000</v>
      </c>
      <c r="U86" s="351">
        <v>11000</v>
      </c>
      <c r="V86" s="33"/>
      <c r="W86" s="33"/>
      <c r="Y86" s="35" t="s">
        <v>210</v>
      </c>
      <c r="Z86" s="350">
        <v>307000</v>
      </c>
      <c r="AA86" s="349">
        <v>284000</v>
      </c>
      <c r="AB86" s="349">
        <v>17000</v>
      </c>
      <c r="AC86" s="349" t="s">
        <v>271</v>
      </c>
      <c r="AD86" s="349">
        <v>183000</v>
      </c>
      <c r="AE86" s="349">
        <v>123000</v>
      </c>
      <c r="AF86" s="349">
        <v>12000</v>
      </c>
      <c r="AG86" s="351">
        <v>21000</v>
      </c>
      <c r="AI86" s="3"/>
    </row>
    <row r="87" spans="1:35" ht="21" customHeight="1">
      <c r="A87" s="35" t="s">
        <v>110</v>
      </c>
      <c r="B87" s="350">
        <v>695000</v>
      </c>
      <c r="C87" s="349">
        <v>580000</v>
      </c>
      <c r="D87" s="349">
        <v>101000</v>
      </c>
      <c r="E87" s="349">
        <v>12000</v>
      </c>
      <c r="F87" s="349">
        <v>550000</v>
      </c>
      <c r="G87" s="349">
        <v>143000</v>
      </c>
      <c r="H87" s="349">
        <v>31000</v>
      </c>
      <c r="I87" s="351">
        <v>32000</v>
      </c>
      <c r="M87" s="35" t="s">
        <v>110</v>
      </c>
      <c r="N87" s="350">
        <v>391000</v>
      </c>
      <c r="O87" s="349">
        <v>298000</v>
      </c>
      <c r="P87" s="349">
        <v>85000</v>
      </c>
      <c r="Q87" s="349">
        <v>8000</v>
      </c>
      <c r="R87" s="349">
        <v>365000</v>
      </c>
      <c r="S87" s="349">
        <v>25000</v>
      </c>
      <c r="T87" s="349">
        <v>18000</v>
      </c>
      <c r="U87" s="351">
        <v>13000</v>
      </c>
      <c r="V87" s="33"/>
      <c r="W87" s="33"/>
      <c r="Y87" s="35" t="s">
        <v>110</v>
      </c>
      <c r="Z87" s="350">
        <v>304000</v>
      </c>
      <c r="AA87" s="349">
        <v>282000</v>
      </c>
      <c r="AB87" s="349">
        <v>16000</v>
      </c>
      <c r="AC87" s="349" t="s">
        <v>271</v>
      </c>
      <c r="AD87" s="349">
        <v>185000</v>
      </c>
      <c r="AE87" s="349">
        <v>118000</v>
      </c>
      <c r="AF87" s="349">
        <v>14000</v>
      </c>
      <c r="AG87" s="351">
        <v>19000</v>
      </c>
      <c r="AI87" s="3"/>
    </row>
    <row r="88" spans="1:35" ht="21" customHeight="1">
      <c r="A88" s="35" t="s">
        <v>111</v>
      </c>
      <c r="B88" s="350">
        <v>696000</v>
      </c>
      <c r="C88" s="349">
        <v>581000</v>
      </c>
      <c r="D88" s="349">
        <v>99000</v>
      </c>
      <c r="E88" s="349">
        <v>13000</v>
      </c>
      <c r="F88" s="349">
        <v>554000</v>
      </c>
      <c r="G88" s="349">
        <v>140000</v>
      </c>
      <c r="H88" s="349">
        <v>33000</v>
      </c>
      <c r="I88" s="351">
        <v>33000</v>
      </c>
      <c r="M88" s="35" t="s">
        <v>111</v>
      </c>
      <c r="N88" s="350">
        <v>391000</v>
      </c>
      <c r="O88" s="349">
        <v>298000</v>
      </c>
      <c r="P88" s="349">
        <v>84000</v>
      </c>
      <c r="Q88" s="349">
        <v>9000</v>
      </c>
      <c r="R88" s="349">
        <v>365000</v>
      </c>
      <c r="S88" s="349">
        <v>25000</v>
      </c>
      <c r="T88" s="349">
        <v>18000</v>
      </c>
      <c r="U88" s="351">
        <v>13000</v>
      </c>
      <c r="V88" s="33"/>
      <c r="W88" s="33"/>
      <c r="Y88" s="35" t="s">
        <v>111</v>
      </c>
      <c r="Z88" s="350">
        <v>305000</v>
      </c>
      <c r="AA88" s="349">
        <v>283000</v>
      </c>
      <c r="AB88" s="349">
        <v>15000</v>
      </c>
      <c r="AC88" s="349" t="s">
        <v>271</v>
      </c>
      <c r="AD88" s="349">
        <v>189000</v>
      </c>
      <c r="AE88" s="349">
        <v>115000</v>
      </c>
      <c r="AF88" s="349">
        <v>15000</v>
      </c>
      <c r="AG88" s="351">
        <v>20000</v>
      </c>
      <c r="AI88" s="3"/>
    </row>
    <row r="89" spans="1:35" ht="21" customHeight="1">
      <c r="A89" s="35" t="s">
        <v>112</v>
      </c>
      <c r="B89" s="350">
        <v>701000</v>
      </c>
      <c r="C89" s="349">
        <v>585000</v>
      </c>
      <c r="D89" s="349">
        <v>98000</v>
      </c>
      <c r="E89" s="349">
        <v>15000</v>
      </c>
      <c r="F89" s="349">
        <v>556000</v>
      </c>
      <c r="G89" s="349">
        <v>143000</v>
      </c>
      <c r="H89" s="349">
        <v>32000</v>
      </c>
      <c r="I89" s="351">
        <v>34000</v>
      </c>
      <c r="M89" s="35" t="s">
        <v>112</v>
      </c>
      <c r="N89" s="350">
        <v>391000</v>
      </c>
      <c r="O89" s="349">
        <v>299000</v>
      </c>
      <c r="P89" s="349">
        <v>81000</v>
      </c>
      <c r="Q89" s="349">
        <v>11000</v>
      </c>
      <c r="R89" s="349">
        <v>364000</v>
      </c>
      <c r="S89" s="349">
        <v>26000</v>
      </c>
      <c r="T89" s="349">
        <v>16000</v>
      </c>
      <c r="U89" s="351">
        <v>14000</v>
      </c>
      <c r="V89" s="33"/>
      <c r="W89" s="33"/>
      <c r="Y89" s="35" t="s">
        <v>112</v>
      </c>
      <c r="Z89" s="350">
        <v>309000</v>
      </c>
      <c r="AA89" s="349">
        <v>286000</v>
      </c>
      <c r="AB89" s="349">
        <v>17000</v>
      </c>
      <c r="AC89" s="349" t="s">
        <v>271</v>
      </c>
      <c r="AD89" s="349">
        <v>191000</v>
      </c>
      <c r="AE89" s="349">
        <v>117000</v>
      </c>
      <c r="AF89" s="349">
        <v>16000</v>
      </c>
      <c r="AG89" s="351">
        <v>20000</v>
      </c>
      <c r="AI89" s="3"/>
    </row>
    <row r="90" spans="1:35" ht="21" customHeight="1">
      <c r="A90" s="35" t="s">
        <v>113</v>
      </c>
      <c r="B90" s="350">
        <v>701000</v>
      </c>
      <c r="C90" s="349">
        <v>584000</v>
      </c>
      <c r="D90" s="349">
        <v>101000</v>
      </c>
      <c r="E90" s="349">
        <v>14000</v>
      </c>
      <c r="F90" s="349">
        <v>557000</v>
      </c>
      <c r="G90" s="349">
        <v>142000</v>
      </c>
      <c r="H90" s="349">
        <v>26000</v>
      </c>
      <c r="I90" s="351">
        <v>39000</v>
      </c>
      <c r="M90" s="35" t="s">
        <v>113</v>
      </c>
      <c r="N90" s="350">
        <v>391000</v>
      </c>
      <c r="O90" s="349">
        <v>299000</v>
      </c>
      <c r="P90" s="349">
        <v>83000</v>
      </c>
      <c r="Q90" s="349">
        <v>10000</v>
      </c>
      <c r="R90" s="349">
        <v>367000</v>
      </c>
      <c r="S90" s="349">
        <v>24000</v>
      </c>
      <c r="T90" s="349">
        <v>14000</v>
      </c>
      <c r="U90" s="351">
        <v>15000</v>
      </c>
      <c r="V90" s="33"/>
      <c r="W90" s="33"/>
      <c r="Y90" s="35" t="s">
        <v>113</v>
      </c>
      <c r="Z90" s="350">
        <v>310000</v>
      </c>
      <c r="AA90" s="349">
        <v>286000</v>
      </c>
      <c r="AB90" s="349">
        <v>18000</v>
      </c>
      <c r="AC90" s="349" t="s">
        <v>271</v>
      </c>
      <c r="AD90" s="349">
        <v>190000</v>
      </c>
      <c r="AE90" s="349">
        <v>118000</v>
      </c>
      <c r="AF90" s="349">
        <v>12000</v>
      </c>
      <c r="AG90" s="351">
        <v>24000</v>
      </c>
      <c r="AI90" s="3"/>
    </row>
    <row r="91" spans="1:35" ht="21" customHeight="1">
      <c r="A91" s="35" t="s">
        <v>114</v>
      </c>
      <c r="B91" s="350">
        <v>714000</v>
      </c>
      <c r="C91" s="349">
        <v>599000</v>
      </c>
      <c r="D91" s="349">
        <v>99000</v>
      </c>
      <c r="E91" s="349">
        <v>13000</v>
      </c>
      <c r="F91" s="349">
        <v>561000</v>
      </c>
      <c r="G91" s="349">
        <v>150000</v>
      </c>
      <c r="H91" s="349">
        <v>24000</v>
      </c>
      <c r="I91" s="351">
        <v>40000</v>
      </c>
      <c r="M91" s="35" t="s">
        <v>114</v>
      </c>
      <c r="N91" s="350">
        <v>396000</v>
      </c>
      <c r="O91" s="349">
        <v>305000</v>
      </c>
      <c r="P91" s="349">
        <v>82000</v>
      </c>
      <c r="Q91" s="349">
        <v>8000</v>
      </c>
      <c r="R91" s="349">
        <v>371000</v>
      </c>
      <c r="S91" s="349">
        <v>24000</v>
      </c>
      <c r="T91" s="349">
        <v>13000</v>
      </c>
      <c r="U91" s="351">
        <v>16000</v>
      </c>
      <c r="V91" s="33"/>
      <c r="W91" s="33"/>
      <c r="Y91" s="35" t="s">
        <v>114</v>
      </c>
      <c r="Z91" s="350">
        <v>318000</v>
      </c>
      <c r="AA91" s="349">
        <v>295000</v>
      </c>
      <c r="AB91" s="349">
        <v>16000</v>
      </c>
      <c r="AC91" s="349" t="s">
        <v>271</v>
      </c>
      <c r="AD91" s="349">
        <v>191000</v>
      </c>
      <c r="AE91" s="349">
        <v>126000</v>
      </c>
      <c r="AF91" s="349">
        <v>11000</v>
      </c>
      <c r="AG91" s="351">
        <v>24000</v>
      </c>
      <c r="AI91" s="3"/>
    </row>
    <row r="92" spans="1:35" ht="21" customHeight="1">
      <c r="A92" s="35" t="s">
        <v>115</v>
      </c>
      <c r="B92" s="350">
        <v>718000</v>
      </c>
      <c r="C92" s="349">
        <v>607000</v>
      </c>
      <c r="D92" s="349">
        <v>98000</v>
      </c>
      <c r="E92" s="349">
        <v>11000</v>
      </c>
      <c r="F92" s="349">
        <v>569000</v>
      </c>
      <c r="G92" s="349">
        <v>147000</v>
      </c>
      <c r="H92" s="349">
        <v>25000</v>
      </c>
      <c r="I92" s="351">
        <v>39000</v>
      </c>
      <c r="M92" s="35" t="s">
        <v>115</v>
      </c>
      <c r="N92" s="350">
        <v>398000</v>
      </c>
      <c r="O92" s="349">
        <v>307000</v>
      </c>
      <c r="P92" s="349">
        <v>84000</v>
      </c>
      <c r="Q92" s="349" t="s">
        <v>271</v>
      </c>
      <c r="R92" s="349">
        <v>373000</v>
      </c>
      <c r="S92" s="349">
        <v>24000</v>
      </c>
      <c r="T92" s="349">
        <v>14000</v>
      </c>
      <c r="U92" s="351">
        <v>16000</v>
      </c>
      <c r="V92" s="33"/>
      <c r="W92" s="33"/>
      <c r="Y92" s="35" t="s">
        <v>115</v>
      </c>
      <c r="Z92" s="350">
        <v>320000</v>
      </c>
      <c r="AA92" s="349">
        <v>299000</v>
      </c>
      <c r="AB92" s="349">
        <v>14000</v>
      </c>
      <c r="AC92" s="349" t="s">
        <v>271</v>
      </c>
      <c r="AD92" s="349">
        <v>196000</v>
      </c>
      <c r="AE92" s="349">
        <v>123000</v>
      </c>
      <c r="AF92" s="349">
        <v>11000</v>
      </c>
      <c r="AG92" s="351">
        <v>22000</v>
      </c>
      <c r="AI92" s="3"/>
    </row>
    <row r="93" spans="1:35" ht="21" customHeight="1">
      <c r="A93" s="35" t="s">
        <v>116</v>
      </c>
      <c r="B93" s="350">
        <v>720000</v>
      </c>
      <c r="C93" s="349">
        <v>609000</v>
      </c>
      <c r="D93" s="349">
        <v>98000</v>
      </c>
      <c r="E93" s="349">
        <v>10000</v>
      </c>
      <c r="F93" s="349">
        <v>569000</v>
      </c>
      <c r="G93" s="349">
        <v>149000</v>
      </c>
      <c r="H93" s="349">
        <v>26000</v>
      </c>
      <c r="I93" s="351">
        <v>37000</v>
      </c>
      <c r="M93" s="35" t="s">
        <v>116</v>
      </c>
      <c r="N93" s="350">
        <v>398000</v>
      </c>
      <c r="O93" s="349">
        <v>308000</v>
      </c>
      <c r="P93" s="349">
        <v>83000</v>
      </c>
      <c r="Q93" s="349" t="s">
        <v>271</v>
      </c>
      <c r="R93" s="349">
        <v>374000</v>
      </c>
      <c r="S93" s="349">
        <v>23000</v>
      </c>
      <c r="T93" s="349">
        <v>15000</v>
      </c>
      <c r="U93" s="351">
        <v>15000</v>
      </c>
      <c r="V93" s="33"/>
      <c r="W93" s="33"/>
      <c r="Y93" s="35" t="s">
        <v>116</v>
      </c>
      <c r="Z93" s="350">
        <v>322000</v>
      </c>
      <c r="AA93" s="349">
        <v>301000</v>
      </c>
      <c r="AB93" s="349">
        <v>15000</v>
      </c>
      <c r="AC93" s="349" t="s">
        <v>271</v>
      </c>
      <c r="AD93" s="349">
        <v>195000</v>
      </c>
      <c r="AE93" s="349">
        <v>126000</v>
      </c>
      <c r="AF93" s="349">
        <v>11000</v>
      </c>
      <c r="AG93" s="351">
        <v>22000</v>
      </c>
      <c r="AI93" s="3"/>
    </row>
    <row r="94" spans="1:35" ht="21" customHeight="1">
      <c r="A94" s="35" t="s">
        <v>117</v>
      </c>
      <c r="B94" s="350">
        <v>713000</v>
      </c>
      <c r="C94" s="349">
        <v>604000</v>
      </c>
      <c r="D94" s="349">
        <v>99000</v>
      </c>
      <c r="E94" s="349">
        <v>8000</v>
      </c>
      <c r="F94" s="349">
        <v>562000</v>
      </c>
      <c r="G94" s="349">
        <v>149000</v>
      </c>
      <c r="H94" s="349">
        <v>25000</v>
      </c>
      <c r="I94" s="351">
        <v>39000</v>
      </c>
      <c r="M94" s="35" t="s">
        <v>117</v>
      </c>
      <c r="N94" s="350">
        <v>395000</v>
      </c>
      <c r="O94" s="349">
        <v>306000</v>
      </c>
      <c r="P94" s="349">
        <v>84000</v>
      </c>
      <c r="Q94" s="349" t="s">
        <v>271</v>
      </c>
      <c r="R94" s="349">
        <v>371000</v>
      </c>
      <c r="S94" s="349">
        <v>24000</v>
      </c>
      <c r="T94" s="349">
        <v>15000</v>
      </c>
      <c r="U94" s="351">
        <v>16000</v>
      </c>
      <c r="V94" s="33"/>
      <c r="W94" s="33"/>
      <c r="Y94" s="35" t="s">
        <v>117</v>
      </c>
      <c r="Z94" s="350">
        <v>318000</v>
      </c>
      <c r="AA94" s="349">
        <v>298000</v>
      </c>
      <c r="AB94" s="349">
        <v>15000</v>
      </c>
      <c r="AC94" s="349" t="s">
        <v>271</v>
      </c>
      <c r="AD94" s="349">
        <v>192000</v>
      </c>
      <c r="AE94" s="349">
        <v>124000</v>
      </c>
      <c r="AF94" s="349">
        <v>11000</v>
      </c>
      <c r="AG94" s="351">
        <v>23000</v>
      </c>
      <c r="AI94" s="3"/>
    </row>
    <row r="95" spans="1:35" ht="21" customHeight="1">
      <c r="A95" s="35" t="s">
        <v>118</v>
      </c>
      <c r="B95" s="350">
        <v>708000</v>
      </c>
      <c r="C95" s="349">
        <v>593000</v>
      </c>
      <c r="D95" s="349">
        <v>102000</v>
      </c>
      <c r="E95" s="349">
        <v>10000</v>
      </c>
      <c r="F95" s="349">
        <v>556000</v>
      </c>
      <c r="G95" s="349">
        <v>150000</v>
      </c>
      <c r="H95" s="349">
        <v>25000</v>
      </c>
      <c r="I95" s="351">
        <v>40000</v>
      </c>
      <c r="M95" s="35" t="s">
        <v>118</v>
      </c>
      <c r="N95" s="350">
        <v>391000</v>
      </c>
      <c r="O95" s="349">
        <v>299000</v>
      </c>
      <c r="P95" s="349">
        <v>86000</v>
      </c>
      <c r="Q95" s="349" t="s">
        <v>271</v>
      </c>
      <c r="R95" s="349">
        <v>366000</v>
      </c>
      <c r="S95" s="349">
        <v>24000</v>
      </c>
      <c r="T95" s="349">
        <v>14000</v>
      </c>
      <c r="U95" s="351">
        <v>16000</v>
      </c>
      <c r="V95" s="33"/>
      <c r="W95" s="33"/>
      <c r="Y95" s="35" t="s">
        <v>118</v>
      </c>
      <c r="Z95" s="350">
        <v>316000</v>
      </c>
      <c r="AA95" s="349">
        <v>294000</v>
      </c>
      <c r="AB95" s="349">
        <v>16000</v>
      </c>
      <c r="AC95" s="349" t="s">
        <v>271</v>
      </c>
      <c r="AD95" s="349">
        <v>189000</v>
      </c>
      <c r="AE95" s="349">
        <v>125000</v>
      </c>
      <c r="AF95" s="349">
        <v>11000</v>
      </c>
      <c r="AG95" s="351">
        <v>25000</v>
      </c>
      <c r="AI95" s="3"/>
    </row>
    <row r="96" spans="1:35" ht="21" customHeight="1">
      <c r="A96" s="35" t="s">
        <v>119</v>
      </c>
      <c r="B96" s="350">
        <v>707000</v>
      </c>
      <c r="C96" s="349">
        <v>596000</v>
      </c>
      <c r="D96" s="349">
        <v>99000</v>
      </c>
      <c r="E96" s="349">
        <v>10000</v>
      </c>
      <c r="F96" s="349">
        <v>555000</v>
      </c>
      <c r="G96" s="349">
        <v>150000</v>
      </c>
      <c r="H96" s="349">
        <v>28000</v>
      </c>
      <c r="I96" s="351">
        <v>46000</v>
      </c>
      <c r="M96" s="35" t="s">
        <v>119</v>
      </c>
      <c r="N96" s="350">
        <v>389000</v>
      </c>
      <c r="O96" s="349">
        <v>298000</v>
      </c>
      <c r="P96" s="349">
        <v>84000</v>
      </c>
      <c r="Q96" s="349" t="s">
        <v>271</v>
      </c>
      <c r="R96" s="349">
        <v>366000</v>
      </c>
      <c r="S96" s="349">
        <v>23000</v>
      </c>
      <c r="T96" s="349">
        <v>15000</v>
      </c>
      <c r="U96" s="351">
        <v>18000</v>
      </c>
      <c r="V96" s="33"/>
      <c r="W96" s="33"/>
      <c r="Y96" s="35" t="s">
        <v>119</v>
      </c>
      <c r="Z96" s="350">
        <v>318000</v>
      </c>
      <c r="AA96" s="349">
        <v>298000</v>
      </c>
      <c r="AB96" s="349">
        <v>15000</v>
      </c>
      <c r="AC96" s="349" t="s">
        <v>271</v>
      </c>
      <c r="AD96" s="349">
        <v>189000</v>
      </c>
      <c r="AE96" s="349">
        <v>127000</v>
      </c>
      <c r="AF96" s="349">
        <v>12000</v>
      </c>
      <c r="AG96" s="351">
        <v>28000</v>
      </c>
      <c r="AI96" s="3"/>
    </row>
    <row r="97" spans="1:35" ht="21" customHeight="1">
      <c r="A97" s="35" t="s">
        <v>211</v>
      </c>
      <c r="B97" s="350">
        <v>700000</v>
      </c>
      <c r="C97" s="349">
        <v>588000</v>
      </c>
      <c r="D97" s="349">
        <v>102000</v>
      </c>
      <c r="E97" s="349">
        <v>8000</v>
      </c>
      <c r="F97" s="349">
        <v>551000</v>
      </c>
      <c r="G97" s="349">
        <v>148000</v>
      </c>
      <c r="H97" s="349">
        <v>29000</v>
      </c>
      <c r="I97" s="351">
        <v>44000</v>
      </c>
      <c r="M97" s="35" t="s">
        <v>211</v>
      </c>
      <c r="N97" s="350">
        <v>388000</v>
      </c>
      <c r="O97" s="349">
        <v>297000</v>
      </c>
      <c r="P97" s="349">
        <v>86000</v>
      </c>
      <c r="Q97" s="349" t="s">
        <v>271</v>
      </c>
      <c r="R97" s="349">
        <v>365000</v>
      </c>
      <c r="S97" s="349">
        <v>23000</v>
      </c>
      <c r="T97" s="349">
        <v>16000</v>
      </c>
      <c r="U97" s="351">
        <v>19000</v>
      </c>
      <c r="V97" s="33"/>
      <c r="W97" s="33"/>
      <c r="Y97" s="35" t="s">
        <v>211</v>
      </c>
      <c r="Z97" s="350">
        <v>312000</v>
      </c>
      <c r="AA97" s="349">
        <v>291000</v>
      </c>
      <c r="AB97" s="349">
        <v>16000</v>
      </c>
      <c r="AC97" s="349" t="s">
        <v>271</v>
      </c>
      <c r="AD97" s="349">
        <v>186000</v>
      </c>
      <c r="AE97" s="349">
        <v>125000</v>
      </c>
      <c r="AF97" s="349">
        <v>13000</v>
      </c>
      <c r="AG97" s="351">
        <v>26000</v>
      </c>
      <c r="AI97" s="3"/>
    </row>
    <row r="98" spans="1:35" ht="21" customHeight="1">
      <c r="A98" s="35" t="s">
        <v>212</v>
      </c>
      <c r="B98" s="350">
        <v>702000</v>
      </c>
      <c r="C98" s="349">
        <v>594000</v>
      </c>
      <c r="D98" s="349">
        <v>97000</v>
      </c>
      <c r="E98" s="349">
        <v>9000</v>
      </c>
      <c r="F98" s="349">
        <v>549000</v>
      </c>
      <c r="G98" s="349">
        <v>152000</v>
      </c>
      <c r="H98" s="349">
        <v>27000</v>
      </c>
      <c r="I98" s="351">
        <v>46000</v>
      </c>
      <c r="M98" s="35" t="s">
        <v>212</v>
      </c>
      <c r="N98" s="350">
        <v>387000</v>
      </c>
      <c r="O98" s="349">
        <v>301000</v>
      </c>
      <c r="P98" s="349">
        <v>79000</v>
      </c>
      <c r="Q98" s="349" t="s">
        <v>271</v>
      </c>
      <c r="R98" s="349">
        <v>362000</v>
      </c>
      <c r="S98" s="349">
        <v>24000</v>
      </c>
      <c r="T98" s="349">
        <v>15000</v>
      </c>
      <c r="U98" s="351">
        <v>19000</v>
      </c>
      <c r="V98" s="33"/>
      <c r="W98" s="33"/>
      <c r="Y98" s="35" t="s">
        <v>212</v>
      </c>
      <c r="Z98" s="350">
        <v>316000</v>
      </c>
      <c r="AA98" s="349">
        <v>293000</v>
      </c>
      <c r="AB98" s="349">
        <v>17000</v>
      </c>
      <c r="AC98" s="349" t="s">
        <v>271</v>
      </c>
      <c r="AD98" s="349">
        <v>187000</v>
      </c>
      <c r="AE98" s="349">
        <v>127000</v>
      </c>
      <c r="AF98" s="349">
        <v>13000</v>
      </c>
      <c r="AG98" s="351">
        <v>27000</v>
      </c>
      <c r="AI98" s="3"/>
    </row>
    <row r="99" spans="1:35" ht="21" customHeight="1">
      <c r="A99" s="35" t="s">
        <v>120</v>
      </c>
      <c r="B99" s="350">
        <v>706000</v>
      </c>
      <c r="C99" s="349">
        <v>593000</v>
      </c>
      <c r="D99" s="349">
        <v>101000</v>
      </c>
      <c r="E99" s="349">
        <v>9000</v>
      </c>
      <c r="F99" s="349">
        <v>553000</v>
      </c>
      <c r="G99" s="349">
        <v>152000</v>
      </c>
      <c r="H99" s="349">
        <v>28000</v>
      </c>
      <c r="I99" s="351">
        <v>42000</v>
      </c>
      <c r="M99" s="35" t="s">
        <v>120</v>
      </c>
      <c r="N99" s="350">
        <v>389000</v>
      </c>
      <c r="O99" s="349">
        <v>302000</v>
      </c>
      <c r="P99" s="349">
        <v>81000</v>
      </c>
      <c r="Q99" s="349" t="s">
        <v>271</v>
      </c>
      <c r="R99" s="349">
        <v>364000</v>
      </c>
      <c r="S99" s="349">
        <v>25000</v>
      </c>
      <c r="T99" s="349">
        <v>15000</v>
      </c>
      <c r="U99" s="351">
        <v>17000</v>
      </c>
      <c r="V99" s="33"/>
      <c r="W99" s="33"/>
      <c r="Y99" s="35" t="s">
        <v>120</v>
      </c>
      <c r="Z99" s="350">
        <v>317000</v>
      </c>
      <c r="AA99" s="349">
        <v>291000</v>
      </c>
      <c r="AB99" s="349">
        <v>20000</v>
      </c>
      <c r="AC99" s="349" t="s">
        <v>271</v>
      </c>
      <c r="AD99" s="349">
        <v>189000</v>
      </c>
      <c r="AE99" s="349">
        <v>127000</v>
      </c>
      <c r="AF99" s="349">
        <v>13000</v>
      </c>
      <c r="AG99" s="351">
        <v>25000</v>
      </c>
      <c r="AI99" s="3"/>
    </row>
    <row r="100" spans="1:35" ht="21" customHeight="1">
      <c r="A100" s="35" t="s">
        <v>121</v>
      </c>
      <c r="B100" s="350">
        <v>714000</v>
      </c>
      <c r="C100" s="349">
        <v>601000</v>
      </c>
      <c r="D100" s="349">
        <v>99000</v>
      </c>
      <c r="E100" s="349">
        <v>10000</v>
      </c>
      <c r="F100" s="349">
        <v>554000</v>
      </c>
      <c r="G100" s="349">
        <v>158000</v>
      </c>
      <c r="H100" s="349">
        <v>28000</v>
      </c>
      <c r="I100" s="351">
        <v>43000</v>
      </c>
      <c r="M100" s="35" t="s">
        <v>121</v>
      </c>
      <c r="N100" s="350">
        <v>392000</v>
      </c>
      <c r="O100" s="349">
        <v>304000</v>
      </c>
      <c r="P100" s="349">
        <v>81000</v>
      </c>
      <c r="Q100" s="349" t="s">
        <v>271</v>
      </c>
      <c r="R100" s="349">
        <v>364000</v>
      </c>
      <c r="S100" s="349">
        <v>28000</v>
      </c>
      <c r="T100" s="349">
        <v>16000</v>
      </c>
      <c r="U100" s="351">
        <v>18000</v>
      </c>
      <c r="V100" s="33"/>
      <c r="W100" s="33"/>
      <c r="Y100" s="35" t="s">
        <v>121</v>
      </c>
      <c r="Z100" s="350">
        <v>322000</v>
      </c>
      <c r="AA100" s="349">
        <v>297000</v>
      </c>
      <c r="AB100" s="349">
        <v>18000</v>
      </c>
      <c r="AC100" s="349" t="s">
        <v>271</v>
      </c>
      <c r="AD100" s="349">
        <v>191000</v>
      </c>
      <c r="AE100" s="349">
        <v>130000</v>
      </c>
      <c r="AF100" s="349">
        <v>12000</v>
      </c>
      <c r="AG100" s="351">
        <v>25000</v>
      </c>
      <c r="AI100" s="3"/>
    </row>
    <row r="101" spans="1:35" ht="21" customHeight="1">
      <c r="A101" s="35" t="s">
        <v>122</v>
      </c>
      <c r="B101" s="350">
        <v>714000</v>
      </c>
      <c r="C101" s="349">
        <v>605000</v>
      </c>
      <c r="D101" s="349">
        <v>99000</v>
      </c>
      <c r="E101" s="349" t="s">
        <v>271</v>
      </c>
      <c r="F101" s="349">
        <v>554000</v>
      </c>
      <c r="G101" s="349">
        <v>159000</v>
      </c>
      <c r="H101" s="349">
        <v>27000</v>
      </c>
      <c r="I101" s="351">
        <v>41000</v>
      </c>
      <c r="M101" s="35" t="s">
        <v>122</v>
      </c>
      <c r="N101" s="350">
        <v>392000</v>
      </c>
      <c r="O101" s="349">
        <v>304000</v>
      </c>
      <c r="P101" s="349">
        <v>82000</v>
      </c>
      <c r="Q101" s="349" t="s">
        <v>271</v>
      </c>
      <c r="R101" s="349">
        <v>365000</v>
      </c>
      <c r="S101" s="349">
        <v>27000</v>
      </c>
      <c r="T101" s="349">
        <v>16000</v>
      </c>
      <c r="U101" s="351">
        <v>16000</v>
      </c>
      <c r="V101" s="33"/>
      <c r="W101" s="33"/>
      <c r="Y101" s="35" t="s">
        <v>122</v>
      </c>
      <c r="Z101" s="350">
        <v>322000</v>
      </c>
      <c r="AA101" s="349">
        <v>301000</v>
      </c>
      <c r="AB101" s="349">
        <v>17000</v>
      </c>
      <c r="AC101" s="349" t="s">
        <v>271</v>
      </c>
      <c r="AD101" s="349">
        <v>189000</v>
      </c>
      <c r="AE101" s="349">
        <v>132000</v>
      </c>
      <c r="AF101" s="349">
        <v>11000</v>
      </c>
      <c r="AG101" s="351">
        <v>24000</v>
      </c>
      <c r="AI101" s="3"/>
    </row>
    <row r="102" spans="1:35" ht="21" customHeight="1">
      <c r="A102" s="35" t="s">
        <v>123</v>
      </c>
      <c r="B102" s="350">
        <v>717000</v>
      </c>
      <c r="C102" s="349">
        <v>606000</v>
      </c>
      <c r="D102" s="349">
        <v>101000</v>
      </c>
      <c r="E102" s="349" t="s">
        <v>271</v>
      </c>
      <c r="F102" s="349">
        <v>552000</v>
      </c>
      <c r="G102" s="349">
        <v>163000</v>
      </c>
      <c r="H102" s="349">
        <v>28000</v>
      </c>
      <c r="I102" s="351">
        <v>40000</v>
      </c>
      <c r="M102" s="35" t="s">
        <v>123</v>
      </c>
      <c r="N102" s="350">
        <v>395000</v>
      </c>
      <c r="O102" s="349">
        <v>306000</v>
      </c>
      <c r="P102" s="349">
        <v>83000</v>
      </c>
      <c r="Q102" s="349" t="s">
        <v>271</v>
      </c>
      <c r="R102" s="349">
        <v>366000</v>
      </c>
      <c r="S102" s="349">
        <v>29000</v>
      </c>
      <c r="T102" s="349">
        <v>15000</v>
      </c>
      <c r="U102" s="351">
        <v>17000</v>
      </c>
      <c r="V102" s="33"/>
      <c r="W102" s="33"/>
      <c r="Y102" s="35" t="s">
        <v>123</v>
      </c>
      <c r="Z102" s="350">
        <v>321000</v>
      </c>
      <c r="AA102" s="349">
        <v>299000</v>
      </c>
      <c r="AB102" s="349">
        <v>18000</v>
      </c>
      <c r="AC102" s="349" t="s">
        <v>271</v>
      </c>
      <c r="AD102" s="349">
        <v>186000</v>
      </c>
      <c r="AE102" s="349">
        <v>135000</v>
      </c>
      <c r="AF102" s="349">
        <v>12000</v>
      </c>
      <c r="AG102" s="351">
        <v>22000</v>
      </c>
      <c r="AI102" s="3"/>
    </row>
    <row r="103" spans="1:35" ht="21" customHeight="1">
      <c r="A103" s="35" t="s">
        <v>124</v>
      </c>
      <c r="B103" s="350">
        <v>719000</v>
      </c>
      <c r="C103" s="349">
        <v>607000</v>
      </c>
      <c r="D103" s="349">
        <v>102000</v>
      </c>
      <c r="E103" s="349" t="s">
        <v>271</v>
      </c>
      <c r="F103" s="349">
        <v>553000</v>
      </c>
      <c r="G103" s="349">
        <v>165000</v>
      </c>
      <c r="H103" s="349">
        <v>29000</v>
      </c>
      <c r="I103" s="351">
        <v>43000</v>
      </c>
      <c r="M103" s="35" t="s">
        <v>124</v>
      </c>
      <c r="N103" s="350">
        <v>394000</v>
      </c>
      <c r="O103" s="349">
        <v>304000</v>
      </c>
      <c r="P103" s="349">
        <v>84000</v>
      </c>
      <c r="Q103" s="349" t="s">
        <v>271</v>
      </c>
      <c r="R103" s="349">
        <v>368000</v>
      </c>
      <c r="S103" s="349">
        <v>26000</v>
      </c>
      <c r="T103" s="349">
        <v>16000</v>
      </c>
      <c r="U103" s="351">
        <v>18000</v>
      </c>
      <c r="V103" s="33"/>
      <c r="W103" s="33"/>
      <c r="Y103" s="35" t="s">
        <v>124</v>
      </c>
      <c r="Z103" s="350">
        <v>324000</v>
      </c>
      <c r="AA103" s="349">
        <v>303000</v>
      </c>
      <c r="AB103" s="349">
        <v>18000</v>
      </c>
      <c r="AC103" s="349" t="s">
        <v>271</v>
      </c>
      <c r="AD103" s="349">
        <v>185000</v>
      </c>
      <c r="AE103" s="349">
        <v>139000</v>
      </c>
      <c r="AF103" s="349">
        <v>13000</v>
      </c>
      <c r="AG103" s="351">
        <v>25000</v>
      </c>
      <c r="AI103" s="3"/>
    </row>
    <row r="104" spans="1:35" ht="21" customHeight="1">
      <c r="A104" s="35" t="s">
        <v>125</v>
      </c>
      <c r="B104" s="350">
        <v>723000</v>
      </c>
      <c r="C104" s="349">
        <v>608000</v>
      </c>
      <c r="D104" s="349">
        <v>103000</v>
      </c>
      <c r="E104" s="349" t="s">
        <v>271</v>
      </c>
      <c r="F104" s="349">
        <v>556000</v>
      </c>
      <c r="G104" s="349">
        <v>166000</v>
      </c>
      <c r="H104" s="349">
        <v>29000</v>
      </c>
      <c r="I104" s="351">
        <v>45000</v>
      </c>
      <c r="M104" s="35" t="s">
        <v>125</v>
      </c>
      <c r="N104" s="350">
        <v>402000</v>
      </c>
      <c r="O104" s="349">
        <v>309000</v>
      </c>
      <c r="P104" s="349">
        <v>85000</v>
      </c>
      <c r="Q104" s="349" t="s">
        <v>271</v>
      </c>
      <c r="R104" s="349">
        <v>372000</v>
      </c>
      <c r="S104" s="349">
        <v>28000</v>
      </c>
      <c r="T104" s="349">
        <v>15000</v>
      </c>
      <c r="U104" s="351">
        <v>21000</v>
      </c>
      <c r="V104" s="33"/>
      <c r="W104" s="33"/>
      <c r="Y104" s="35" t="s">
        <v>125</v>
      </c>
      <c r="Z104" s="350">
        <v>321000</v>
      </c>
      <c r="AA104" s="349">
        <v>299000</v>
      </c>
      <c r="AB104" s="349">
        <v>18000</v>
      </c>
      <c r="AC104" s="349" t="s">
        <v>271</v>
      </c>
      <c r="AD104" s="349">
        <v>184000</v>
      </c>
      <c r="AE104" s="349">
        <v>137000</v>
      </c>
      <c r="AF104" s="349">
        <v>14000</v>
      </c>
      <c r="AG104" s="351">
        <v>25000</v>
      </c>
      <c r="AI104" s="3"/>
    </row>
    <row r="105" spans="1:35" ht="21" customHeight="1">
      <c r="A105" s="35" t="s">
        <v>126</v>
      </c>
      <c r="B105" s="350">
        <v>726000</v>
      </c>
      <c r="C105" s="349">
        <v>610000</v>
      </c>
      <c r="D105" s="349">
        <v>104000</v>
      </c>
      <c r="E105" s="349">
        <v>8000</v>
      </c>
      <c r="F105" s="349">
        <v>566000</v>
      </c>
      <c r="G105" s="349">
        <v>159000</v>
      </c>
      <c r="H105" s="349">
        <v>28000</v>
      </c>
      <c r="I105" s="351">
        <v>43000</v>
      </c>
      <c r="M105" s="35" t="s">
        <v>126</v>
      </c>
      <c r="N105" s="350">
        <v>405000</v>
      </c>
      <c r="O105" s="349">
        <v>309000</v>
      </c>
      <c r="P105" s="349">
        <v>88000</v>
      </c>
      <c r="Q105" s="349" t="s">
        <v>271</v>
      </c>
      <c r="R105" s="349">
        <v>377000</v>
      </c>
      <c r="S105" s="349">
        <v>27000</v>
      </c>
      <c r="T105" s="349">
        <v>16000</v>
      </c>
      <c r="U105" s="351">
        <v>20000</v>
      </c>
      <c r="V105" s="33"/>
      <c r="W105" s="33"/>
      <c r="Y105" s="35" t="s">
        <v>126</v>
      </c>
      <c r="Z105" s="350">
        <v>321000</v>
      </c>
      <c r="AA105" s="349">
        <v>301000</v>
      </c>
      <c r="AB105" s="349">
        <v>17000</v>
      </c>
      <c r="AC105" s="349" t="s">
        <v>271</v>
      </c>
      <c r="AD105" s="349">
        <v>189000</v>
      </c>
      <c r="AE105" s="349">
        <v>132000</v>
      </c>
      <c r="AF105" s="349">
        <v>13000</v>
      </c>
      <c r="AG105" s="351">
        <v>24000</v>
      </c>
      <c r="AI105" s="3"/>
    </row>
    <row r="106" spans="1:35" ht="21" customHeight="1">
      <c r="A106" s="35" t="s">
        <v>127</v>
      </c>
      <c r="B106" s="350">
        <v>727000</v>
      </c>
      <c r="C106" s="349">
        <v>611000</v>
      </c>
      <c r="D106" s="349">
        <v>104000</v>
      </c>
      <c r="E106" s="349">
        <v>8000</v>
      </c>
      <c r="F106" s="349">
        <v>567000</v>
      </c>
      <c r="G106" s="349">
        <v>159000</v>
      </c>
      <c r="H106" s="349">
        <v>30000</v>
      </c>
      <c r="I106" s="351">
        <v>41000</v>
      </c>
      <c r="M106" s="35" t="s">
        <v>127</v>
      </c>
      <c r="N106" s="350">
        <v>406000</v>
      </c>
      <c r="O106" s="349">
        <v>311000</v>
      </c>
      <c r="P106" s="349">
        <v>87000</v>
      </c>
      <c r="Q106" s="349" t="s">
        <v>271</v>
      </c>
      <c r="R106" s="349">
        <v>378000</v>
      </c>
      <c r="S106" s="349">
        <v>27000</v>
      </c>
      <c r="T106" s="349">
        <v>18000</v>
      </c>
      <c r="U106" s="351">
        <v>18000</v>
      </c>
      <c r="V106" s="33"/>
      <c r="W106" s="33"/>
      <c r="Y106" s="35" t="s">
        <v>127</v>
      </c>
      <c r="Z106" s="350">
        <v>321000</v>
      </c>
      <c r="AA106" s="349">
        <v>301000</v>
      </c>
      <c r="AB106" s="349">
        <v>17000</v>
      </c>
      <c r="AC106" s="349" t="s">
        <v>271</v>
      </c>
      <c r="AD106" s="349">
        <v>189000</v>
      </c>
      <c r="AE106" s="349">
        <v>131000</v>
      </c>
      <c r="AF106" s="349">
        <v>12000</v>
      </c>
      <c r="AG106" s="351">
        <v>23000</v>
      </c>
      <c r="AI106" s="3"/>
    </row>
    <row r="107" spans="1:35" ht="21" customHeight="1">
      <c r="A107" s="35" t="s">
        <v>128</v>
      </c>
      <c r="B107" s="350">
        <v>734000</v>
      </c>
      <c r="C107" s="349">
        <v>619000</v>
      </c>
      <c r="D107" s="349">
        <v>103000</v>
      </c>
      <c r="E107" s="349">
        <v>9000</v>
      </c>
      <c r="F107" s="349">
        <v>570000</v>
      </c>
      <c r="G107" s="349">
        <v>162000</v>
      </c>
      <c r="H107" s="349">
        <v>29000</v>
      </c>
      <c r="I107" s="351">
        <v>39000</v>
      </c>
      <c r="M107" s="35" t="s">
        <v>128</v>
      </c>
      <c r="N107" s="350">
        <v>411000</v>
      </c>
      <c r="O107" s="349">
        <v>318000</v>
      </c>
      <c r="P107" s="349">
        <v>86000</v>
      </c>
      <c r="Q107" s="349" t="s">
        <v>271</v>
      </c>
      <c r="R107" s="349">
        <v>382000</v>
      </c>
      <c r="S107" s="349">
        <v>28000</v>
      </c>
      <c r="T107" s="349">
        <v>17000</v>
      </c>
      <c r="U107" s="351">
        <v>16000</v>
      </c>
      <c r="V107" s="33"/>
      <c r="W107" s="33"/>
      <c r="Y107" s="35" t="s">
        <v>128</v>
      </c>
      <c r="Z107" s="350">
        <v>322000</v>
      </c>
      <c r="AA107" s="349">
        <v>301000</v>
      </c>
      <c r="AB107" s="349">
        <v>17000</v>
      </c>
      <c r="AC107" s="349" t="s">
        <v>271</v>
      </c>
      <c r="AD107" s="349">
        <v>188000</v>
      </c>
      <c r="AE107" s="349">
        <v>134000</v>
      </c>
      <c r="AF107" s="349">
        <v>12000</v>
      </c>
      <c r="AG107" s="351">
        <v>23000</v>
      </c>
      <c r="AI107" s="3"/>
    </row>
    <row r="108" spans="1:35" ht="21" customHeight="1">
      <c r="A108" s="35" t="s">
        <v>129</v>
      </c>
      <c r="B108" s="350">
        <v>737000</v>
      </c>
      <c r="C108" s="349">
        <v>618000</v>
      </c>
      <c r="D108" s="349">
        <v>105000</v>
      </c>
      <c r="E108" s="349">
        <v>11000</v>
      </c>
      <c r="F108" s="349">
        <v>570000</v>
      </c>
      <c r="G108" s="349">
        <v>164000</v>
      </c>
      <c r="H108" s="349">
        <v>29000</v>
      </c>
      <c r="I108" s="351">
        <v>38000</v>
      </c>
      <c r="M108" s="35" t="s">
        <v>129</v>
      </c>
      <c r="N108" s="350">
        <v>414000</v>
      </c>
      <c r="O108" s="349">
        <v>317000</v>
      </c>
      <c r="P108" s="349">
        <v>87000</v>
      </c>
      <c r="Q108" s="349" t="s">
        <v>271</v>
      </c>
      <c r="R108" s="349">
        <v>382000</v>
      </c>
      <c r="S108" s="349">
        <v>30000</v>
      </c>
      <c r="T108" s="349">
        <v>16000</v>
      </c>
      <c r="U108" s="351">
        <v>17000</v>
      </c>
      <c r="V108" s="33"/>
      <c r="W108" s="33"/>
      <c r="Y108" s="35" t="s">
        <v>129</v>
      </c>
      <c r="Z108" s="350">
        <v>323000</v>
      </c>
      <c r="AA108" s="349">
        <v>301000</v>
      </c>
      <c r="AB108" s="349">
        <v>18000</v>
      </c>
      <c r="AC108" s="349" t="s">
        <v>271</v>
      </c>
      <c r="AD108" s="349">
        <v>188000</v>
      </c>
      <c r="AE108" s="349">
        <v>134000</v>
      </c>
      <c r="AF108" s="349">
        <v>13000</v>
      </c>
      <c r="AG108" s="351">
        <v>22000</v>
      </c>
      <c r="AI108" s="3"/>
    </row>
    <row r="109" spans="1:35" ht="21" customHeight="1">
      <c r="A109" s="35" t="s">
        <v>213</v>
      </c>
      <c r="B109" s="350">
        <v>741000</v>
      </c>
      <c r="C109" s="349">
        <v>620000</v>
      </c>
      <c r="D109" s="349">
        <v>104000</v>
      </c>
      <c r="E109" s="349">
        <v>14000</v>
      </c>
      <c r="F109" s="349">
        <v>572000</v>
      </c>
      <c r="G109" s="349">
        <v>165000</v>
      </c>
      <c r="H109" s="349">
        <v>28000</v>
      </c>
      <c r="I109" s="351">
        <v>35000</v>
      </c>
      <c r="M109" s="35" t="s">
        <v>213</v>
      </c>
      <c r="N109" s="350">
        <v>417000</v>
      </c>
      <c r="O109" s="349">
        <v>320000</v>
      </c>
      <c r="P109" s="349">
        <v>86000</v>
      </c>
      <c r="Q109" s="349">
        <v>10000</v>
      </c>
      <c r="R109" s="349">
        <v>386000</v>
      </c>
      <c r="S109" s="349">
        <v>30000</v>
      </c>
      <c r="T109" s="349">
        <v>13000</v>
      </c>
      <c r="U109" s="351">
        <v>15000</v>
      </c>
      <c r="V109" s="33"/>
      <c r="W109" s="33"/>
      <c r="Y109" s="35" t="s">
        <v>213</v>
      </c>
      <c r="Z109" s="350">
        <v>324000</v>
      </c>
      <c r="AA109" s="349">
        <v>300000</v>
      </c>
      <c r="AB109" s="349">
        <v>18000</v>
      </c>
      <c r="AC109" s="349" t="s">
        <v>271</v>
      </c>
      <c r="AD109" s="349">
        <v>187000</v>
      </c>
      <c r="AE109" s="349">
        <v>136000</v>
      </c>
      <c r="AF109" s="349">
        <v>15000</v>
      </c>
      <c r="AG109" s="351">
        <v>21000</v>
      </c>
      <c r="AI109" s="3"/>
    </row>
    <row r="110" spans="1:35" ht="21" customHeight="1">
      <c r="A110" s="35" t="s">
        <v>214</v>
      </c>
      <c r="B110" s="350">
        <v>746000</v>
      </c>
      <c r="C110" s="349">
        <v>624000</v>
      </c>
      <c r="D110" s="349">
        <v>106000</v>
      </c>
      <c r="E110" s="349">
        <v>13000</v>
      </c>
      <c r="F110" s="349">
        <v>576000</v>
      </c>
      <c r="G110" s="349">
        <v>167000</v>
      </c>
      <c r="H110" s="349">
        <v>29000</v>
      </c>
      <c r="I110" s="351">
        <v>32000</v>
      </c>
      <c r="M110" s="35" t="s">
        <v>214</v>
      </c>
      <c r="N110" s="350">
        <v>420000</v>
      </c>
      <c r="O110" s="349">
        <v>323000</v>
      </c>
      <c r="P110" s="349">
        <v>87000</v>
      </c>
      <c r="Q110" s="349">
        <v>9000</v>
      </c>
      <c r="R110" s="349">
        <v>385000</v>
      </c>
      <c r="S110" s="349">
        <v>33000</v>
      </c>
      <c r="T110" s="349">
        <v>14000</v>
      </c>
      <c r="U110" s="351">
        <v>14000</v>
      </c>
      <c r="V110" s="33"/>
      <c r="W110" s="33"/>
      <c r="Y110" s="35" t="s">
        <v>214</v>
      </c>
      <c r="Z110" s="350">
        <v>326000</v>
      </c>
      <c r="AA110" s="349">
        <v>301000</v>
      </c>
      <c r="AB110" s="349">
        <v>19000</v>
      </c>
      <c r="AC110" s="349" t="s">
        <v>271</v>
      </c>
      <c r="AD110" s="349">
        <v>191000</v>
      </c>
      <c r="AE110" s="349">
        <v>134000</v>
      </c>
      <c r="AF110" s="349">
        <v>16000</v>
      </c>
      <c r="AG110" s="351">
        <v>18000</v>
      </c>
      <c r="AI110" s="3"/>
    </row>
    <row r="111" spans="1:35" ht="21" customHeight="1">
      <c r="A111" s="35" t="s">
        <v>130</v>
      </c>
      <c r="B111" s="350">
        <v>755000</v>
      </c>
      <c r="C111" s="349">
        <v>633000</v>
      </c>
      <c r="D111" s="349">
        <v>104000</v>
      </c>
      <c r="E111" s="349">
        <v>14000</v>
      </c>
      <c r="F111" s="349">
        <v>580000</v>
      </c>
      <c r="G111" s="349">
        <v>171000</v>
      </c>
      <c r="H111" s="349">
        <v>29000</v>
      </c>
      <c r="I111" s="351">
        <v>32000</v>
      </c>
      <c r="M111" s="35" t="s">
        <v>130</v>
      </c>
      <c r="N111" s="350">
        <v>421000</v>
      </c>
      <c r="O111" s="349">
        <v>325000</v>
      </c>
      <c r="P111" s="349">
        <v>85000</v>
      </c>
      <c r="Q111" s="349">
        <v>9000</v>
      </c>
      <c r="R111" s="349">
        <v>387000</v>
      </c>
      <c r="S111" s="349">
        <v>33000</v>
      </c>
      <c r="T111" s="349">
        <v>13000</v>
      </c>
      <c r="U111" s="351">
        <v>13000</v>
      </c>
      <c r="V111" s="33"/>
      <c r="W111" s="33"/>
      <c r="Y111" s="35" t="s">
        <v>130</v>
      </c>
      <c r="Z111" s="350">
        <v>334000</v>
      </c>
      <c r="AA111" s="349">
        <v>308000</v>
      </c>
      <c r="AB111" s="349">
        <v>19000</v>
      </c>
      <c r="AC111" s="349" t="s">
        <v>271</v>
      </c>
      <c r="AD111" s="349">
        <v>194000</v>
      </c>
      <c r="AE111" s="349">
        <v>138000</v>
      </c>
      <c r="AF111" s="349">
        <v>16000</v>
      </c>
      <c r="AG111" s="351">
        <v>20000</v>
      </c>
      <c r="AI111" s="3"/>
    </row>
    <row r="112" spans="1:35" ht="21" customHeight="1">
      <c r="A112" s="35" t="s">
        <v>131</v>
      </c>
      <c r="B112" s="350">
        <v>753000</v>
      </c>
      <c r="C112" s="349">
        <v>633000</v>
      </c>
      <c r="D112" s="349">
        <v>105000</v>
      </c>
      <c r="E112" s="349">
        <v>11000</v>
      </c>
      <c r="F112" s="349">
        <v>583000</v>
      </c>
      <c r="G112" s="349">
        <v>167000</v>
      </c>
      <c r="H112" s="349">
        <v>29000</v>
      </c>
      <c r="I112" s="351">
        <v>34000</v>
      </c>
      <c r="M112" s="35" t="s">
        <v>131</v>
      </c>
      <c r="N112" s="350">
        <v>420000</v>
      </c>
      <c r="O112" s="349">
        <v>325000</v>
      </c>
      <c r="P112" s="349">
        <v>86000</v>
      </c>
      <c r="Q112" s="349" t="s">
        <v>271</v>
      </c>
      <c r="R112" s="349">
        <v>386000</v>
      </c>
      <c r="S112" s="349">
        <v>32000</v>
      </c>
      <c r="T112" s="349">
        <v>13000</v>
      </c>
      <c r="U112" s="351">
        <v>13000</v>
      </c>
      <c r="V112" s="33"/>
      <c r="W112" s="33"/>
      <c r="Y112" s="35" t="s">
        <v>131</v>
      </c>
      <c r="Z112" s="350">
        <v>333000</v>
      </c>
      <c r="AA112" s="349">
        <v>308000</v>
      </c>
      <c r="AB112" s="349">
        <v>19000</v>
      </c>
      <c r="AC112" s="349" t="s">
        <v>271</v>
      </c>
      <c r="AD112" s="349">
        <v>197000</v>
      </c>
      <c r="AE112" s="349">
        <v>135000</v>
      </c>
      <c r="AF112" s="349">
        <v>17000</v>
      </c>
      <c r="AG112" s="351">
        <v>21000</v>
      </c>
      <c r="AI112" s="3"/>
    </row>
    <row r="113" spans="1:35" ht="21" customHeight="1">
      <c r="A113" s="35" t="s">
        <v>132</v>
      </c>
      <c r="B113" s="350">
        <v>746000</v>
      </c>
      <c r="C113" s="349">
        <v>625000</v>
      </c>
      <c r="D113" s="349">
        <v>107000</v>
      </c>
      <c r="E113" s="349">
        <v>12000</v>
      </c>
      <c r="F113" s="349">
        <v>576000</v>
      </c>
      <c r="G113" s="349">
        <v>166000</v>
      </c>
      <c r="H113" s="349">
        <v>29000</v>
      </c>
      <c r="I113" s="351">
        <v>37000</v>
      </c>
      <c r="M113" s="35" t="s">
        <v>132</v>
      </c>
      <c r="N113" s="350">
        <v>417000</v>
      </c>
      <c r="O113" s="349">
        <v>320000</v>
      </c>
      <c r="P113" s="349">
        <v>89000</v>
      </c>
      <c r="Q113" s="349" t="s">
        <v>271</v>
      </c>
      <c r="R113" s="349">
        <v>382000</v>
      </c>
      <c r="S113" s="349">
        <v>33000</v>
      </c>
      <c r="T113" s="349">
        <v>13000</v>
      </c>
      <c r="U113" s="351">
        <v>16000</v>
      </c>
      <c r="V113" s="33"/>
      <c r="W113" s="33"/>
      <c r="Y113" s="35" t="s">
        <v>132</v>
      </c>
      <c r="Z113" s="350">
        <v>329000</v>
      </c>
      <c r="AA113" s="349">
        <v>305000</v>
      </c>
      <c r="AB113" s="349">
        <v>18000</v>
      </c>
      <c r="AC113" s="349" t="s">
        <v>271</v>
      </c>
      <c r="AD113" s="349">
        <v>194000</v>
      </c>
      <c r="AE113" s="349">
        <v>134000</v>
      </c>
      <c r="AF113" s="349">
        <v>16000</v>
      </c>
      <c r="AG113" s="351">
        <v>21000</v>
      </c>
      <c r="AI113" s="3"/>
    </row>
    <row r="114" spans="1:35" ht="21" customHeight="1">
      <c r="A114" s="35" t="s">
        <v>133</v>
      </c>
      <c r="B114" s="350">
        <v>740000</v>
      </c>
      <c r="C114" s="349">
        <v>621000</v>
      </c>
      <c r="D114" s="349">
        <v>105000</v>
      </c>
      <c r="E114" s="349">
        <v>11000</v>
      </c>
      <c r="F114" s="349">
        <v>573000</v>
      </c>
      <c r="G114" s="349">
        <v>163000</v>
      </c>
      <c r="H114" s="349">
        <v>28000</v>
      </c>
      <c r="I114" s="351">
        <v>36000</v>
      </c>
      <c r="M114" s="35" t="s">
        <v>133</v>
      </c>
      <c r="N114" s="350">
        <v>410000</v>
      </c>
      <c r="O114" s="349">
        <v>315000</v>
      </c>
      <c r="P114" s="349">
        <v>88000</v>
      </c>
      <c r="Q114" s="349" t="s">
        <v>271</v>
      </c>
      <c r="R114" s="349">
        <v>379000</v>
      </c>
      <c r="S114" s="349">
        <v>29000</v>
      </c>
      <c r="T114" s="349">
        <v>12000</v>
      </c>
      <c r="U114" s="351">
        <v>14000</v>
      </c>
      <c r="V114" s="33"/>
      <c r="W114" s="33"/>
      <c r="Y114" s="35" t="s">
        <v>133</v>
      </c>
      <c r="Z114" s="350">
        <v>330000</v>
      </c>
      <c r="AA114" s="349">
        <v>306000</v>
      </c>
      <c r="AB114" s="349">
        <v>17000</v>
      </c>
      <c r="AC114" s="349" t="s">
        <v>271</v>
      </c>
      <c r="AD114" s="349">
        <v>194000</v>
      </c>
      <c r="AE114" s="349">
        <v>134000</v>
      </c>
      <c r="AF114" s="349">
        <v>16000</v>
      </c>
      <c r="AG114" s="351">
        <v>23000</v>
      </c>
      <c r="AI114" s="3"/>
    </row>
    <row r="115" spans="1:35" ht="21" customHeight="1">
      <c r="A115" s="35" t="s">
        <v>134</v>
      </c>
      <c r="B115" s="350">
        <v>738000</v>
      </c>
      <c r="C115" s="349">
        <v>616000</v>
      </c>
      <c r="D115" s="349">
        <v>109000</v>
      </c>
      <c r="E115" s="349">
        <v>11000</v>
      </c>
      <c r="F115" s="349">
        <v>573000</v>
      </c>
      <c r="G115" s="349">
        <v>162000</v>
      </c>
      <c r="H115" s="349">
        <v>28000</v>
      </c>
      <c r="I115" s="351">
        <v>36000</v>
      </c>
      <c r="M115" s="35" t="s">
        <v>134</v>
      </c>
      <c r="N115" s="350">
        <v>411000</v>
      </c>
      <c r="O115" s="349">
        <v>313000</v>
      </c>
      <c r="P115" s="349">
        <v>89000</v>
      </c>
      <c r="Q115" s="349" t="s">
        <v>271</v>
      </c>
      <c r="R115" s="349">
        <v>380000</v>
      </c>
      <c r="S115" s="349">
        <v>29000</v>
      </c>
      <c r="T115" s="349">
        <v>12000</v>
      </c>
      <c r="U115" s="351">
        <v>14000</v>
      </c>
      <c r="V115" s="33"/>
      <c r="W115" s="33"/>
      <c r="Y115" s="35" t="s">
        <v>134</v>
      </c>
      <c r="Z115" s="350">
        <v>327000</v>
      </c>
      <c r="AA115" s="349">
        <v>302000</v>
      </c>
      <c r="AB115" s="349">
        <v>19000</v>
      </c>
      <c r="AC115" s="349" t="s">
        <v>271</v>
      </c>
      <c r="AD115" s="349">
        <v>193000</v>
      </c>
      <c r="AE115" s="349">
        <v>133000</v>
      </c>
      <c r="AF115" s="349">
        <v>17000</v>
      </c>
      <c r="AG115" s="351">
        <v>22000</v>
      </c>
      <c r="AI115" s="3"/>
    </row>
    <row r="116" spans="1:35" ht="21" customHeight="1">
      <c r="A116" s="35" t="s">
        <v>135</v>
      </c>
      <c r="B116" s="350">
        <v>733000</v>
      </c>
      <c r="C116" s="349">
        <v>612000</v>
      </c>
      <c r="D116" s="349">
        <v>109000</v>
      </c>
      <c r="E116" s="349">
        <v>9000</v>
      </c>
      <c r="F116" s="349">
        <v>576000</v>
      </c>
      <c r="G116" s="349">
        <v>156000</v>
      </c>
      <c r="H116" s="349">
        <v>28000</v>
      </c>
      <c r="I116" s="351">
        <v>36000</v>
      </c>
      <c r="M116" s="35" t="s">
        <v>135</v>
      </c>
      <c r="N116" s="350">
        <v>408000</v>
      </c>
      <c r="O116" s="349">
        <v>313000</v>
      </c>
      <c r="P116" s="349">
        <v>88000</v>
      </c>
      <c r="Q116" s="349" t="s">
        <v>271</v>
      </c>
      <c r="R116" s="349">
        <v>381000</v>
      </c>
      <c r="S116" s="349">
        <v>26000</v>
      </c>
      <c r="T116" s="349">
        <v>12000</v>
      </c>
      <c r="U116" s="351">
        <v>15000</v>
      </c>
      <c r="V116" s="33"/>
      <c r="W116" s="33"/>
      <c r="Y116" s="35" t="s">
        <v>135</v>
      </c>
      <c r="Z116" s="350">
        <v>325000</v>
      </c>
      <c r="AA116" s="349">
        <v>299000</v>
      </c>
      <c r="AB116" s="349">
        <v>20000</v>
      </c>
      <c r="AC116" s="349" t="s">
        <v>271</v>
      </c>
      <c r="AD116" s="349">
        <v>195000</v>
      </c>
      <c r="AE116" s="349">
        <v>129000</v>
      </c>
      <c r="AF116" s="349">
        <v>16000</v>
      </c>
      <c r="AG116" s="351">
        <v>21000</v>
      </c>
      <c r="AI116" s="3"/>
    </row>
    <row r="117" spans="1:35" ht="21" customHeight="1">
      <c r="A117" s="35" t="s">
        <v>136</v>
      </c>
      <c r="B117" s="350">
        <v>736000</v>
      </c>
      <c r="C117" s="349">
        <v>613000</v>
      </c>
      <c r="D117" s="349">
        <v>111000</v>
      </c>
      <c r="E117" s="349">
        <v>9000</v>
      </c>
      <c r="F117" s="349">
        <v>579000</v>
      </c>
      <c r="G117" s="349">
        <v>156000</v>
      </c>
      <c r="H117" s="349">
        <v>29000</v>
      </c>
      <c r="I117" s="351">
        <v>37000</v>
      </c>
      <c r="M117" s="35" t="s">
        <v>136</v>
      </c>
      <c r="N117" s="350">
        <v>412000</v>
      </c>
      <c r="O117" s="349">
        <v>314000</v>
      </c>
      <c r="P117" s="349">
        <v>91000</v>
      </c>
      <c r="Q117" s="349" t="s">
        <v>271</v>
      </c>
      <c r="R117" s="349">
        <v>382000</v>
      </c>
      <c r="S117" s="349">
        <v>29000</v>
      </c>
      <c r="T117" s="349">
        <v>12000</v>
      </c>
      <c r="U117" s="351">
        <v>16000</v>
      </c>
      <c r="V117" s="33"/>
      <c r="W117" s="33"/>
      <c r="Y117" s="35" t="s">
        <v>136</v>
      </c>
      <c r="Z117" s="350">
        <v>325000</v>
      </c>
      <c r="AA117" s="349">
        <v>300000</v>
      </c>
      <c r="AB117" s="349">
        <v>20000</v>
      </c>
      <c r="AC117" s="349" t="s">
        <v>271</v>
      </c>
      <c r="AD117" s="349">
        <v>197000</v>
      </c>
      <c r="AE117" s="349">
        <v>128000</v>
      </c>
      <c r="AF117" s="349">
        <v>16000</v>
      </c>
      <c r="AG117" s="351">
        <v>21000</v>
      </c>
      <c r="AI117" s="3"/>
    </row>
    <row r="118" spans="1:35" ht="21" customHeight="1">
      <c r="A118" s="35" t="s">
        <v>137</v>
      </c>
      <c r="B118" s="350">
        <v>728000</v>
      </c>
      <c r="C118" s="349">
        <v>603000</v>
      </c>
      <c r="D118" s="349">
        <v>113000</v>
      </c>
      <c r="E118" s="349">
        <v>10000</v>
      </c>
      <c r="F118" s="349">
        <v>577000</v>
      </c>
      <c r="G118" s="349">
        <v>148000</v>
      </c>
      <c r="H118" s="349">
        <v>27000</v>
      </c>
      <c r="I118" s="351">
        <v>35000</v>
      </c>
      <c r="M118" s="35" t="s">
        <v>137</v>
      </c>
      <c r="N118" s="350">
        <v>408000</v>
      </c>
      <c r="O118" s="349">
        <v>307000</v>
      </c>
      <c r="P118" s="349">
        <v>93000</v>
      </c>
      <c r="Q118" s="349" t="s">
        <v>271</v>
      </c>
      <c r="R118" s="349">
        <v>381000</v>
      </c>
      <c r="S118" s="349">
        <v>25000</v>
      </c>
      <c r="T118" s="349">
        <v>11000</v>
      </c>
      <c r="U118" s="351">
        <v>15000</v>
      </c>
      <c r="V118" s="33"/>
      <c r="W118" s="33"/>
      <c r="Y118" s="35" t="s">
        <v>137</v>
      </c>
      <c r="Z118" s="350">
        <v>320000</v>
      </c>
      <c r="AA118" s="349">
        <v>296000</v>
      </c>
      <c r="AB118" s="349">
        <v>20000</v>
      </c>
      <c r="AC118" s="349" t="s">
        <v>271</v>
      </c>
      <c r="AD118" s="349">
        <v>196000</v>
      </c>
      <c r="AE118" s="349">
        <v>123000</v>
      </c>
      <c r="AF118" s="349">
        <v>15000</v>
      </c>
      <c r="AG118" s="351">
        <v>20000</v>
      </c>
      <c r="AI118" s="3"/>
    </row>
    <row r="119" spans="1:35" ht="21" customHeight="1">
      <c r="A119" s="35" t="s">
        <v>138</v>
      </c>
      <c r="B119" s="350">
        <v>725000</v>
      </c>
      <c r="C119" s="349">
        <v>600000</v>
      </c>
      <c r="D119" s="349">
        <v>111000</v>
      </c>
      <c r="E119" s="349">
        <v>11000</v>
      </c>
      <c r="F119" s="349">
        <v>575000</v>
      </c>
      <c r="G119" s="349">
        <v>147000</v>
      </c>
      <c r="H119" s="349">
        <v>28000</v>
      </c>
      <c r="I119" s="351">
        <v>34000</v>
      </c>
      <c r="M119" s="35" t="s">
        <v>138</v>
      </c>
      <c r="N119" s="350">
        <v>402000</v>
      </c>
      <c r="O119" s="349">
        <v>302000</v>
      </c>
      <c r="P119" s="349">
        <v>91000</v>
      </c>
      <c r="Q119" s="349">
        <v>9000</v>
      </c>
      <c r="R119" s="349">
        <v>375000</v>
      </c>
      <c r="S119" s="349">
        <v>24000</v>
      </c>
      <c r="T119" s="349">
        <v>12000</v>
      </c>
      <c r="U119" s="351">
        <v>11000</v>
      </c>
      <c r="V119" s="33"/>
      <c r="W119" s="33"/>
      <c r="Y119" s="35" t="s">
        <v>138</v>
      </c>
      <c r="Z119" s="350">
        <v>323000</v>
      </c>
      <c r="AA119" s="349">
        <v>298000</v>
      </c>
      <c r="AB119" s="349">
        <v>20000</v>
      </c>
      <c r="AC119" s="349" t="s">
        <v>271</v>
      </c>
      <c r="AD119" s="349">
        <v>199000</v>
      </c>
      <c r="AE119" s="349">
        <v>122000</v>
      </c>
      <c r="AF119" s="349">
        <v>16000</v>
      </c>
      <c r="AG119" s="351">
        <v>23000</v>
      </c>
      <c r="AI119" s="3"/>
    </row>
    <row r="120" spans="1:35" ht="21" customHeight="1">
      <c r="A120" s="35" t="s">
        <v>139</v>
      </c>
      <c r="B120" s="350">
        <v>721000</v>
      </c>
      <c r="C120" s="349">
        <v>595000</v>
      </c>
      <c r="D120" s="349">
        <v>111000</v>
      </c>
      <c r="E120" s="349">
        <v>11000</v>
      </c>
      <c r="F120" s="349">
        <v>569000</v>
      </c>
      <c r="G120" s="349">
        <v>148000</v>
      </c>
      <c r="H120" s="349">
        <v>27000</v>
      </c>
      <c r="I120" s="351">
        <v>33000</v>
      </c>
      <c r="M120" s="35" t="s">
        <v>139</v>
      </c>
      <c r="N120" s="350">
        <v>401000</v>
      </c>
      <c r="O120" s="349">
        <v>300000</v>
      </c>
      <c r="P120" s="349">
        <v>91000</v>
      </c>
      <c r="Q120" s="349">
        <v>9000</v>
      </c>
      <c r="R120" s="349">
        <v>372000</v>
      </c>
      <c r="S120" s="349">
        <v>25000</v>
      </c>
      <c r="T120" s="349">
        <v>13000</v>
      </c>
      <c r="U120" s="351">
        <v>11000</v>
      </c>
      <c r="V120" s="33"/>
      <c r="W120" s="33"/>
      <c r="Y120" s="35" t="s">
        <v>139</v>
      </c>
      <c r="Z120" s="350">
        <v>320000</v>
      </c>
      <c r="AA120" s="349">
        <v>296000</v>
      </c>
      <c r="AB120" s="349">
        <v>19000</v>
      </c>
      <c r="AC120" s="349" t="s">
        <v>271</v>
      </c>
      <c r="AD120" s="349">
        <v>196000</v>
      </c>
      <c r="AE120" s="349">
        <v>123000</v>
      </c>
      <c r="AF120" s="349">
        <v>14000</v>
      </c>
      <c r="AG120" s="351">
        <v>22000</v>
      </c>
      <c r="AI120" s="3"/>
    </row>
    <row r="121" spans="1:35" ht="21" customHeight="1">
      <c r="A121" s="35" t="s">
        <v>215</v>
      </c>
      <c r="B121" s="350">
        <v>729000</v>
      </c>
      <c r="C121" s="349">
        <v>603000</v>
      </c>
      <c r="D121" s="349">
        <v>110000</v>
      </c>
      <c r="E121" s="349">
        <v>12000</v>
      </c>
      <c r="F121" s="349">
        <v>572000</v>
      </c>
      <c r="G121" s="349">
        <v>152000</v>
      </c>
      <c r="H121" s="349">
        <v>29000</v>
      </c>
      <c r="I121" s="351">
        <v>33000</v>
      </c>
      <c r="M121" s="35" t="s">
        <v>215</v>
      </c>
      <c r="N121" s="350">
        <v>405000</v>
      </c>
      <c r="O121" s="349">
        <v>302000</v>
      </c>
      <c r="P121" s="349">
        <v>92000</v>
      </c>
      <c r="Q121" s="349">
        <v>9000</v>
      </c>
      <c r="R121" s="349">
        <v>372000</v>
      </c>
      <c r="S121" s="349">
        <v>29000</v>
      </c>
      <c r="T121" s="349">
        <v>15000</v>
      </c>
      <c r="U121" s="351">
        <v>12000</v>
      </c>
      <c r="V121" s="33"/>
      <c r="W121" s="33"/>
      <c r="Y121" s="35" t="s">
        <v>215</v>
      </c>
      <c r="Z121" s="350">
        <v>324000</v>
      </c>
      <c r="AA121" s="349">
        <v>300000</v>
      </c>
      <c r="AB121" s="349">
        <v>18000</v>
      </c>
      <c r="AC121" s="349" t="s">
        <v>271</v>
      </c>
      <c r="AD121" s="349">
        <v>200000</v>
      </c>
      <c r="AE121" s="349">
        <v>123000</v>
      </c>
      <c r="AF121" s="349">
        <v>14000</v>
      </c>
      <c r="AG121" s="351">
        <v>20000</v>
      </c>
      <c r="AI121" s="3"/>
    </row>
    <row r="122" spans="1:35" ht="21" customHeight="1">
      <c r="A122" s="35" t="s">
        <v>216</v>
      </c>
      <c r="B122" s="350">
        <v>735000</v>
      </c>
      <c r="C122" s="349">
        <v>607000</v>
      </c>
      <c r="D122" s="349">
        <v>112000</v>
      </c>
      <c r="E122" s="349">
        <v>12000</v>
      </c>
      <c r="F122" s="349">
        <v>573000</v>
      </c>
      <c r="G122" s="349">
        <v>159000</v>
      </c>
      <c r="H122" s="349">
        <v>29000</v>
      </c>
      <c r="I122" s="351">
        <v>36000</v>
      </c>
      <c r="M122" s="35" t="s">
        <v>216</v>
      </c>
      <c r="N122" s="350">
        <v>405000</v>
      </c>
      <c r="O122" s="349">
        <v>301000</v>
      </c>
      <c r="P122" s="349">
        <v>94000</v>
      </c>
      <c r="Q122" s="349">
        <v>9000</v>
      </c>
      <c r="R122" s="349">
        <v>371000</v>
      </c>
      <c r="S122" s="349">
        <v>31000</v>
      </c>
      <c r="T122" s="349">
        <v>14000</v>
      </c>
      <c r="U122" s="351">
        <v>15000</v>
      </c>
      <c r="V122" s="33"/>
      <c r="W122" s="33"/>
      <c r="Y122" s="35" t="s">
        <v>216</v>
      </c>
      <c r="Z122" s="350">
        <v>330000</v>
      </c>
      <c r="AA122" s="349">
        <v>307000</v>
      </c>
      <c r="AB122" s="349">
        <v>18000</v>
      </c>
      <c r="AC122" s="349" t="s">
        <v>271</v>
      </c>
      <c r="AD122" s="349">
        <v>202000</v>
      </c>
      <c r="AE122" s="349">
        <v>127000</v>
      </c>
      <c r="AF122" s="349">
        <v>14000</v>
      </c>
      <c r="AG122" s="351">
        <v>21000</v>
      </c>
      <c r="AI122" s="3"/>
    </row>
    <row r="123" spans="1:35" ht="21" customHeight="1">
      <c r="A123" s="35" t="s">
        <v>140</v>
      </c>
      <c r="B123" s="350">
        <v>726000</v>
      </c>
      <c r="C123" s="349">
        <v>598000</v>
      </c>
      <c r="D123" s="349">
        <v>111000</v>
      </c>
      <c r="E123" s="349">
        <v>12000</v>
      </c>
      <c r="F123" s="349">
        <v>569000</v>
      </c>
      <c r="G123" s="349">
        <v>153000</v>
      </c>
      <c r="H123" s="349">
        <v>27000</v>
      </c>
      <c r="I123" s="351">
        <v>36000</v>
      </c>
      <c r="M123" s="35" t="s">
        <v>140</v>
      </c>
      <c r="N123" s="350">
        <v>398000</v>
      </c>
      <c r="O123" s="349">
        <v>293000</v>
      </c>
      <c r="P123" s="349">
        <v>93000</v>
      </c>
      <c r="Q123" s="349">
        <v>9000</v>
      </c>
      <c r="R123" s="349">
        <v>364000</v>
      </c>
      <c r="S123" s="349">
        <v>30000</v>
      </c>
      <c r="T123" s="349">
        <v>13000</v>
      </c>
      <c r="U123" s="351">
        <v>14000</v>
      </c>
      <c r="V123" s="33"/>
      <c r="W123" s="33"/>
      <c r="Y123" s="35" t="s">
        <v>140</v>
      </c>
      <c r="Z123" s="350">
        <v>328000</v>
      </c>
      <c r="AA123" s="349">
        <v>305000</v>
      </c>
      <c r="AB123" s="349">
        <v>18000</v>
      </c>
      <c r="AC123" s="349" t="s">
        <v>271</v>
      </c>
      <c r="AD123" s="349">
        <v>205000</v>
      </c>
      <c r="AE123" s="349">
        <v>122000</v>
      </c>
      <c r="AF123" s="349">
        <v>14000</v>
      </c>
      <c r="AG123" s="351">
        <v>22000</v>
      </c>
      <c r="AI123" s="3"/>
    </row>
    <row r="124" spans="1:35" ht="21" customHeight="1">
      <c r="A124" s="35" t="s">
        <v>141</v>
      </c>
      <c r="B124" s="350">
        <v>725000</v>
      </c>
      <c r="C124" s="349">
        <v>600000</v>
      </c>
      <c r="D124" s="349">
        <v>110000</v>
      </c>
      <c r="E124" s="349">
        <v>10000</v>
      </c>
      <c r="F124" s="349">
        <v>562000</v>
      </c>
      <c r="G124" s="349">
        <v>158000</v>
      </c>
      <c r="H124" s="349">
        <v>25000</v>
      </c>
      <c r="I124" s="351">
        <v>37000</v>
      </c>
      <c r="M124" s="35" t="s">
        <v>141</v>
      </c>
      <c r="N124" s="350">
        <v>395000</v>
      </c>
      <c r="O124" s="349">
        <v>294000</v>
      </c>
      <c r="P124" s="349">
        <v>91000</v>
      </c>
      <c r="Q124" s="349" t="s">
        <v>271</v>
      </c>
      <c r="R124" s="349">
        <v>360000</v>
      </c>
      <c r="S124" s="349">
        <v>32000</v>
      </c>
      <c r="T124" s="349">
        <v>12000</v>
      </c>
      <c r="U124" s="351">
        <v>14000</v>
      </c>
      <c r="V124" s="33"/>
      <c r="W124" s="33"/>
      <c r="Y124" s="35" t="s">
        <v>141</v>
      </c>
      <c r="Z124" s="350">
        <v>330000</v>
      </c>
      <c r="AA124" s="349">
        <v>305000</v>
      </c>
      <c r="AB124" s="349">
        <v>19000</v>
      </c>
      <c r="AC124" s="349" t="s">
        <v>271</v>
      </c>
      <c r="AD124" s="349">
        <v>203000</v>
      </c>
      <c r="AE124" s="349">
        <v>126000</v>
      </c>
      <c r="AF124" s="349">
        <v>14000</v>
      </c>
      <c r="AG124" s="351">
        <v>23000</v>
      </c>
      <c r="AI124" s="3"/>
    </row>
    <row r="125" spans="1:35" ht="21" customHeight="1">
      <c r="A125" s="35" t="s">
        <v>142</v>
      </c>
      <c r="B125" s="350">
        <v>718000</v>
      </c>
      <c r="C125" s="349">
        <v>593000</v>
      </c>
      <c r="D125" s="349">
        <v>111000</v>
      </c>
      <c r="E125" s="349">
        <v>10000</v>
      </c>
      <c r="F125" s="349">
        <v>563000</v>
      </c>
      <c r="G125" s="349">
        <v>151000</v>
      </c>
      <c r="H125" s="349">
        <v>23000</v>
      </c>
      <c r="I125" s="351">
        <v>37000</v>
      </c>
      <c r="M125" s="35" t="s">
        <v>142</v>
      </c>
      <c r="N125" s="350">
        <v>392000</v>
      </c>
      <c r="O125" s="349">
        <v>293000</v>
      </c>
      <c r="P125" s="349">
        <v>90000</v>
      </c>
      <c r="Q125" s="349" t="s">
        <v>271</v>
      </c>
      <c r="R125" s="349">
        <v>359000</v>
      </c>
      <c r="S125" s="349">
        <v>30000</v>
      </c>
      <c r="T125" s="349">
        <v>11000</v>
      </c>
      <c r="U125" s="351">
        <v>14000</v>
      </c>
      <c r="V125" s="33"/>
      <c r="W125" s="33"/>
      <c r="Y125" s="35" t="s">
        <v>142</v>
      </c>
      <c r="Z125" s="350">
        <v>326000</v>
      </c>
      <c r="AA125" s="349">
        <v>300000</v>
      </c>
      <c r="AB125" s="349">
        <v>21000</v>
      </c>
      <c r="AC125" s="349" t="s">
        <v>271</v>
      </c>
      <c r="AD125" s="349">
        <v>204000</v>
      </c>
      <c r="AE125" s="349">
        <v>121000</v>
      </c>
      <c r="AF125" s="349">
        <v>12000</v>
      </c>
      <c r="AG125" s="351">
        <v>24000</v>
      </c>
      <c r="AI125" s="3"/>
    </row>
    <row r="126" spans="1:35" ht="21" customHeight="1">
      <c r="A126" s="35" t="s">
        <v>143</v>
      </c>
      <c r="B126" s="350">
        <v>719000</v>
      </c>
      <c r="C126" s="349">
        <v>590000</v>
      </c>
      <c r="D126" s="349">
        <v>116000</v>
      </c>
      <c r="E126" s="349">
        <v>10000</v>
      </c>
      <c r="F126" s="349">
        <v>563000</v>
      </c>
      <c r="G126" s="349">
        <v>152000</v>
      </c>
      <c r="H126" s="349">
        <v>21000</v>
      </c>
      <c r="I126" s="351">
        <v>36000</v>
      </c>
      <c r="M126" s="35" t="s">
        <v>143</v>
      </c>
      <c r="N126" s="350">
        <v>396000</v>
      </c>
      <c r="O126" s="349">
        <v>293000</v>
      </c>
      <c r="P126" s="349">
        <v>95000</v>
      </c>
      <c r="Q126" s="349" t="s">
        <v>271</v>
      </c>
      <c r="R126" s="349">
        <v>363000</v>
      </c>
      <c r="S126" s="349">
        <v>31000</v>
      </c>
      <c r="T126" s="349">
        <v>12000</v>
      </c>
      <c r="U126" s="351">
        <v>14000</v>
      </c>
      <c r="V126" s="33"/>
      <c r="W126" s="33"/>
      <c r="Y126" s="35" t="s">
        <v>143</v>
      </c>
      <c r="Z126" s="350">
        <v>323000</v>
      </c>
      <c r="AA126" s="349">
        <v>297000</v>
      </c>
      <c r="AB126" s="349">
        <v>21000</v>
      </c>
      <c r="AC126" s="349" t="s">
        <v>271</v>
      </c>
      <c r="AD126" s="349">
        <v>200000</v>
      </c>
      <c r="AE126" s="349">
        <v>122000</v>
      </c>
      <c r="AF126" s="349">
        <v>9000</v>
      </c>
      <c r="AG126" s="351">
        <v>22000</v>
      </c>
      <c r="AI126" s="3"/>
    </row>
    <row r="127" spans="1:35" ht="21" customHeight="1">
      <c r="A127" s="35" t="s">
        <v>144</v>
      </c>
      <c r="B127" s="350">
        <v>724000</v>
      </c>
      <c r="C127" s="349">
        <v>597000</v>
      </c>
      <c r="D127" s="349">
        <v>114000</v>
      </c>
      <c r="E127" s="349">
        <v>9000</v>
      </c>
      <c r="F127" s="349">
        <v>569000</v>
      </c>
      <c r="G127" s="349">
        <v>151000</v>
      </c>
      <c r="H127" s="349">
        <v>20000</v>
      </c>
      <c r="I127" s="351">
        <v>35000</v>
      </c>
      <c r="M127" s="35" t="s">
        <v>144</v>
      </c>
      <c r="N127" s="350">
        <v>399000</v>
      </c>
      <c r="O127" s="349">
        <v>298000</v>
      </c>
      <c r="P127" s="349">
        <v>93000</v>
      </c>
      <c r="Q127" s="349" t="s">
        <v>271</v>
      </c>
      <c r="R127" s="349">
        <v>366000</v>
      </c>
      <c r="S127" s="349">
        <v>30000</v>
      </c>
      <c r="T127" s="349">
        <v>11000</v>
      </c>
      <c r="U127" s="351">
        <v>15000</v>
      </c>
      <c r="V127" s="33"/>
      <c r="W127" s="33"/>
      <c r="Y127" s="35" t="s">
        <v>144</v>
      </c>
      <c r="Z127" s="350">
        <v>325000</v>
      </c>
      <c r="AA127" s="349">
        <v>300000</v>
      </c>
      <c r="AB127" s="349">
        <v>21000</v>
      </c>
      <c r="AC127" s="349" t="s">
        <v>271</v>
      </c>
      <c r="AD127" s="349">
        <v>203000</v>
      </c>
      <c r="AE127" s="349">
        <v>121000</v>
      </c>
      <c r="AF127" s="349">
        <v>9000</v>
      </c>
      <c r="AG127" s="351">
        <v>20000</v>
      </c>
      <c r="AI127" s="3"/>
    </row>
    <row r="128" spans="1:35" ht="21" customHeight="1">
      <c r="A128" s="35" t="s">
        <v>145</v>
      </c>
      <c r="B128" s="350">
        <v>728000</v>
      </c>
      <c r="C128" s="349">
        <v>601000</v>
      </c>
      <c r="D128" s="349">
        <v>113000</v>
      </c>
      <c r="E128" s="349">
        <v>10000</v>
      </c>
      <c r="F128" s="349">
        <v>568000</v>
      </c>
      <c r="G128" s="349">
        <v>155000</v>
      </c>
      <c r="H128" s="349">
        <v>24000</v>
      </c>
      <c r="I128" s="351">
        <v>37000</v>
      </c>
      <c r="M128" s="35" t="s">
        <v>145</v>
      </c>
      <c r="N128" s="350">
        <v>405000</v>
      </c>
      <c r="O128" s="349">
        <v>302000</v>
      </c>
      <c r="P128" s="349">
        <v>94000</v>
      </c>
      <c r="Q128" s="349" t="s">
        <v>271</v>
      </c>
      <c r="R128" s="349">
        <v>370000</v>
      </c>
      <c r="S128" s="349">
        <v>31000</v>
      </c>
      <c r="T128" s="349">
        <v>15000</v>
      </c>
      <c r="U128" s="351">
        <v>16000</v>
      </c>
      <c r="V128" s="33"/>
      <c r="W128" s="33"/>
      <c r="Y128" s="35" t="s">
        <v>145</v>
      </c>
      <c r="Z128" s="350">
        <v>323000</v>
      </c>
      <c r="AA128" s="349">
        <v>300000</v>
      </c>
      <c r="AB128" s="349">
        <v>20000</v>
      </c>
      <c r="AC128" s="349" t="s">
        <v>271</v>
      </c>
      <c r="AD128" s="349">
        <v>197000</v>
      </c>
      <c r="AE128" s="349">
        <v>125000</v>
      </c>
      <c r="AF128" s="349">
        <v>8000</v>
      </c>
      <c r="AG128" s="351">
        <v>22000</v>
      </c>
      <c r="AI128" s="3"/>
    </row>
    <row r="129" spans="1:35" ht="21" customHeight="1">
      <c r="A129" s="35" t="s">
        <v>146</v>
      </c>
      <c r="B129" s="350">
        <v>729000</v>
      </c>
      <c r="C129" s="349">
        <v>597000</v>
      </c>
      <c r="D129" s="349">
        <v>118000</v>
      </c>
      <c r="E129" s="349">
        <v>10000</v>
      </c>
      <c r="F129" s="349">
        <v>567000</v>
      </c>
      <c r="G129" s="349">
        <v>157000</v>
      </c>
      <c r="H129" s="349">
        <v>25000</v>
      </c>
      <c r="I129" s="351">
        <v>40000</v>
      </c>
      <c r="M129" s="35" t="s">
        <v>146</v>
      </c>
      <c r="N129" s="350">
        <v>404000</v>
      </c>
      <c r="O129" s="349">
        <v>297000</v>
      </c>
      <c r="P129" s="349">
        <v>97000</v>
      </c>
      <c r="Q129" s="349">
        <v>8000</v>
      </c>
      <c r="R129" s="349">
        <v>369000</v>
      </c>
      <c r="S129" s="349">
        <v>31000</v>
      </c>
      <c r="T129" s="349">
        <v>16000</v>
      </c>
      <c r="U129" s="351">
        <v>17000</v>
      </c>
      <c r="V129" s="33"/>
      <c r="W129" s="33"/>
      <c r="Y129" s="35" t="s">
        <v>146</v>
      </c>
      <c r="Z129" s="350">
        <v>325000</v>
      </c>
      <c r="AA129" s="349">
        <v>301000</v>
      </c>
      <c r="AB129" s="349">
        <v>21000</v>
      </c>
      <c r="AC129" s="349" t="s">
        <v>271</v>
      </c>
      <c r="AD129" s="349">
        <v>198000</v>
      </c>
      <c r="AE129" s="349">
        <v>126000</v>
      </c>
      <c r="AF129" s="349">
        <v>9000</v>
      </c>
      <c r="AG129" s="351">
        <v>23000</v>
      </c>
      <c r="AI129" s="3"/>
    </row>
    <row r="130" spans="1:35" ht="21" customHeight="1">
      <c r="A130" s="35" t="s">
        <v>147</v>
      </c>
      <c r="B130" s="350">
        <v>734000</v>
      </c>
      <c r="C130" s="349">
        <v>604000</v>
      </c>
      <c r="D130" s="349">
        <v>118000</v>
      </c>
      <c r="E130" s="349">
        <v>9000</v>
      </c>
      <c r="F130" s="349">
        <v>569000</v>
      </c>
      <c r="G130" s="349">
        <v>160000</v>
      </c>
      <c r="H130" s="349">
        <v>25000</v>
      </c>
      <c r="I130" s="351">
        <v>41000</v>
      </c>
      <c r="M130" s="35" t="s">
        <v>147</v>
      </c>
      <c r="N130" s="350">
        <v>403000</v>
      </c>
      <c r="O130" s="349">
        <v>296000</v>
      </c>
      <c r="P130" s="349">
        <v>98000</v>
      </c>
      <c r="Q130" s="349" t="s">
        <v>271</v>
      </c>
      <c r="R130" s="349">
        <v>369000</v>
      </c>
      <c r="S130" s="349">
        <v>30000</v>
      </c>
      <c r="T130" s="349">
        <v>15000</v>
      </c>
      <c r="U130" s="351">
        <v>16000</v>
      </c>
      <c r="V130" s="33"/>
      <c r="W130" s="33"/>
      <c r="Y130" s="35" t="s">
        <v>147</v>
      </c>
      <c r="Z130" s="350">
        <v>331000</v>
      </c>
      <c r="AA130" s="349">
        <v>308000</v>
      </c>
      <c r="AB130" s="349">
        <v>20000</v>
      </c>
      <c r="AC130" s="349" t="s">
        <v>271</v>
      </c>
      <c r="AD130" s="349">
        <v>200000</v>
      </c>
      <c r="AE130" s="349">
        <v>130000</v>
      </c>
      <c r="AF130" s="349">
        <v>9000</v>
      </c>
      <c r="AG130" s="351">
        <v>25000</v>
      </c>
      <c r="AI130" s="3"/>
    </row>
    <row r="131" spans="1:35" ht="21" customHeight="1">
      <c r="A131" s="35" t="s">
        <v>148</v>
      </c>
      <c r="B131" s="350">
        <v>741000</v>
      </c>
      <c r="C131" s="349">
        <v>610000</v>
      </c>
      <c r="D131" s="349">
        <v>117000</v>
      </c>
      <c r="E131" s="349">
        <v>10000</v>
      </c>
      <c r="F131" s="349">
        <v>576000</v>
      </c>
      <c r="G131" s="349">
        <v>160000</v>
      </c>
      <c r="H131" s="349">
        <v>24000</v>
      </c>
      <c r="I131" s="351">
        <v>39000</v>
      </c>
      <c r="M131" s="35" t="s">
        <v>148</v>
      </c>
      <c r="N131" s="350">
        <v>406000</v>
      </c>
      <c r="O131" s="349">
        <v>300000</v>
      </c>
      <c r="P131" s="349">
        <v>97000</v>
      </c>
      <c r="Q131" s="349">
        <v>8000</v>
      </c>
      <c r="R131" s="349">
        <v>372000</v>
      </c>
      <c r="S131" s="349">
        <v>30000</v>
      </c>
      <c r="T131" s="349">
        <v>14000</v>
      </c>
      <c r="U131" s="351">
        <v>15000</v>
      </c>
      <c r="V131" s="33"/>
      <c r="W131" s="33"/>
      <c r="Y131" s="35" t="s">
        <v>148</v>
      </c>
      <c r="Z131" s="350">
        <v>334000</v>
      </c>
      <c r="AA131" s="349">
        <v>311000</v>
      </c>
      <c r="AB131" s="349">
        <v>20000</v>
      </c>
      <c r="AC131" s="349" t="s">
        <v>271</v>
      </c>
      <c r="AD131" s="349">
        <v>203000</v>
      </c>
      <c r="AE131" s="349">
        <v>130000</v>
      </c>
      <c r="AF131" s="349">
        <v>10000</v>
      </c>
      <c r="AG131" s="351">
        <v>23000</v>
      </c>
      <c r="AI131" s="3"/>
    </row>
    <row r="132" spans="1:35" ht="21" customHeight="1">
      <c r="A132" s="35" t="s">
        <v>149</v>
      </c>
      <c r="B132" s="350">
        <v>753000</v>
      </c>
      <c r="C132" s="349">
        <v>623000</v>
      </c>
      <c r="D132" s="349">
        <v>116000</v>
      </c>
      <c r="E132" s="349">
        <v>11000</v>
      </c>
      <c r="F132" s="349">
        <v>584000</v>
      </c>
      <c r="G132" s="349">
        <v>163000</v>
      </c>
      <c r="H132" s="349">
        <v>25000</v>
      </c>
      <c r="I132" s="351">
        <v>41000</v>
      </c>
      <c r="M132" s="35" t="s">
        <v>149</v>
      </c>
      <c r="N132" s="350">
        <v>412000</v>
      </c>
      <c r="O132" s="349">
        <v>307000</v>
      </c>
      <c r="P132" s="349">
        <v>96000</v>
      </c>
      <c r="Q132" s="349">
        <v>8000</v>
      </c>
      <c r="R132" s="349">
        <v>378000</v>
      </c>
      <c r="S132" s="349">
        <v>30000</v>
      </c>
      <c r="T132" s="349">
        <v>15000</v>
      </c>
      <c r="U132" s="351">
        <v>17000</v>
      </c>
      <c r="V132" s="33"/>
      <c r="W132" s="33"/>
      <c r="Y132" s="35" t="s">
        <v>149</v>
      </c>
      <c r="Z132" s="350">
        <v>340000</v>
      </c>
      <c r="AA132" s="349">
        <v>316000</v>
      </c>
      <c r="AB132" s="349">
        <v>20000</v>
      </c>
      <c r="AC132" s="349" t="s">
        <v>271</v>
      </c>
      <c r="AD132" s="349">
        <v>206000</v>
      </c>
      <c r="AE132" s="349">
        <v>133000</v>
      </c>
      <c r="AF132" s="349">
        <v>10000</v>
      </c>
      <c r="AG132" s="351">
        <v>24000</v>
      </c>
      <c r="AI132" s="3"/>
    </row>
    <row r="133" spans="1:35" ht="21" customHeight="1">
      <c r="A133" s="35" t="s">
        <v>217</v>
      </c>
      <c r="B133" s="350">
        <v>749000</v>
      </c>
      <c r="C133" s="349">
        <v>617000</v>
      </c>
      <c r="D133" s="349">
        <v>117000</v>
      </c>
      <c r="E133" s="349">
        <v>11000</v>
      </c>
      <c r="F133" s="349">
        <v>580000</v>
      </c>
      <c r="G133" s="349">
        <v>164000</v>
      </c>
      <c r="H133" s="349">
        <v>25000</v>
      </c>
      <c r="I133" s="351">
        <v>44000</v>
      </c>
      <c r="M133" s="35" t="s">
        <v>217</v>
      </c>
      <c r="N133" s="350">
        <v>412000</v>
      </c>
      <c r="O133" s="349">
        <v>306000</v>
      </c>
      <c r="P133" s="349">
        <v>97000</v>
      </c>
      <c r="Q133" s="349" t="s">
        <v>271</v>
      </c>
      <c r="R133" s="349">
        <v>376000</v>
      </c>
      <c r="S133" s="349">
        <v>32000</v>
      </c>
      <c r="T133" s="349">
        <v>14000</v>
      </c>
      <c r="U133" s="351">
        <v>17000</v>
      </c>
      <c r="V133" s="33"/>
      <c r="W133" s="33"/>
      <c r="Y133" s="35" t="s">
        <v>217</v>
      </c>
      <c r="Z133" s="350">
        <v>337000</v>
      </c>
      <c r="AA133" s="349">
        <v>311000</v>
      </c>
      <c r="AB133" s="349">
        <v>20000</v>
      </c>
      <c r="AC133" s="349" t="s">
        <v>271</v>
      </c>
      <c r="AD133" s="349">
        <v>204000</v>
      </c>
      <c r="AE133" s="349">
        <v>131000</v>
      </c>
      <c r="AF133" s="349">
        <v>10000</v>
      </c>
      <c r="AG133" s="351">
        <v>27000</v>
      </c>
      <c r="AI133" s="3"/>
    </row>
    <row r="134" spans="1:35" ht="21" customHeight="1">
      <c r="A134" s="35" t="s">
        <v>218</v>
      </c>
      <c r="B134" s="350">
        <v>752000</v>
      </c>
      <c r="C134" s="349">
        <v>618000</v>
      </c>
      <c r="D134" s="349">
        <v>119000</v>
      </c>
      <c r="E134" s="349">
        <v>9000</v>
      </c>
      <c r="F134" s="349">
        <v>577000</v>
      </c>
      <c r="G134" s="349">
        <v>170000</v>
      </c>
      <c r="H134" s="349">
        <v>25000</v>
      </c>
      <c r="I134" s="351">
        <v>40000</v>
      </c>
      <c r="M134" s="35" t="s">
        <v>218</v>
      </c>
      <c r="N134" s="350">
        <v>410000</v>
      </c>
      <c r="O134" s="349">
        <v>303000</v>
      </c>
      <c r="P134" s="349">
        <v>99000</v>
      </c>
      <c r="Q134" s="349" t="s">
        <v>271</v>
      </c>
      <c r="R134" s="349">
        <v>374000</v>
      </c>
      <c r="S134" s="349">
        <v>33000</v>
      </c>
      <c r="T134" s="349">
        <v>12000</v>
      </c>
      <c r="U134" s="351">
        <v>16000</v>
      </c>
      <c r="V134" s="33"/>
      <c r="W134" s="33"/>
      <c r="Y134" s="35" t="s">
        <v>218</v>
      </c>
      <c r="Z134" s="350">
        <v>342000</v>
      </c>
      <c r="AA134" s="349">
        <v>315000</v>
      </c>
      <c r="AB134" s="349">
        <v>20000</v>
      </c>
      <c r="AC134" s="349" t="s">
        <v>271</v>
      </c>
      <c r="AD134" s="349">
        <v>203000</v>
      </c>
      <c r="AE134" s="349">
        <v>138000</v>
      </c>
      <c r="AF134" s="349">
        <v>13000</v>
      </c>
      <c r="AG134" s="351">
        <v>24000</v>
      </c>
      <c r="AI134" s="3"/>
    </row>
    <row r="135" spans="1:35" ht="21" customHeight="1">
      <c r="A135" s="35" t="s">
        <v>150</v>
      </c>
      <c r="B135" s="350">
        <v>754000</v>
      </c>
      <c r="C135" s="349">
        <v>619000</v>
      </c>
      <c r="D135" s="349">
        <v>121000</v>
      </c>
      <c r="E135" s="349">
        <v>9000</v>
      </c>
      <c r="F135" s="349">
        <v>583000</v>
      </c>
      <c r="G135" s="349">
        <v>167000</v>
      </c>
      <c r="H135" s="349">
        <v>25000</v>
      </c>
      <c r="I135" s="351">
        <v>36000</v>
      </c>
      <c r="M135" s="35" t="s">
        <v>150</v>
      </c>
      <c r="N135" s="350">
        <v>412000</v>
      </c>
      <c r="O135" s="349">
        <v>304000</v>
      </c>
      <c r="P135" s="349">
        <v>102000</v>
      </c>
      <c r="Q135" s="349" t="s">
        <v>271</v>
      </c>
      <c r="R135" s="349">
        <v>377000</v>
      </c>
      <c r="S135" s="349">
        <v>33000</v>
      </c>
      <c r="T135" s="349">
        <v>12000</v>
      </c>
      <c r="U135" s="351">
        <v>14000</v>
      </c>
      <c r="V135" s="33"/>
      <c r="W135" s="33"/>
      <c r="Y135" s="35" t="s">
        <v>150</v>
      </c>
      <c r="Z135" s="350">
        <v>341000</v>
      </c>
      <c r="AA135" s="349">
        <v>315000</v>
      </c>
      <c r="AB135" s="349">
        <v>20000</v>
      </c>
      <c r="AC135" s="349" t="s">
        <v>271</v>
      </c>
      <c r="AD135" s="349">
        <v>206000</v>
      </c>
      <c r="AE135" s="349">
        <v>134000</v>
      </c>
      <c r="AF135" s="349">
        <v>13000</v>
      </c>
      <c r="AG135" s="351">
        <v>22000</v>
      </c>
      <c r="AI135" s="3"/>
    </row>
    <row r="136" spans="1:35" ht="21" customHeight="1">
      <c r="A136" s="35" t="s">
        <v>151</v>
      </c>
      <c r="B136" s="350">
        <v>747000</v>
      </c>
      <c r="C136" s="349">
        <v>612000</v>
      </c>
      <c r="D136" s="349">
        <v>122000</v>
      </c>
      <c r="E136" s="349">
        <v>9000</v>
      </c>
      <c r="F136" s="349">
        <v>582000</v>
      </c>
      <c r="G136" s="349">
        <v>162000</v>
      </c>
      <c r="H136" s="349">
        <v>25000</v>
      </c>
      <c r="I136" s="351">
        <v>36000</v>
      </c>
      <c r="M136" s="35" t="s">
        <v>151</v>
      </c>
      <c r="N136" s="350">
        <v>410000</v>
      </c>
      <c r="O136" s="349">
        <v>301000</v>
      </c>
      <c r="P136" s="349">
        <v>102000</v>
      </c>
      <c r="Q136" s="349" t="s">
        <v>271</v>
      </c>
      <c r="R136" s="349">
        <v>379000</v>
      </c>
      <c r="S136" s="349">
        <v>30000</v>
      </c>
      <c r="T136" s="349">
        <v>13000</v>
      </c>
      <c r="U136" s="351">
        <v>14000</v>
      </c>
      <c r="V136" s="33"/>
      <c r="W136" s="33"/>
      <c r="Y136" s="35" t="s">
        <v>151</v>
      </c>
      <c r="Z136" s="350">
        <v>337000</v>
      </c>
      <c r="AA136" s="349">
        <v>311000</v>
      </c>
      <c r="AB136" s="349">
        <v>20000</v>
      </c>
      <c r="AC136" s="349" t="s">
        <v>271</v>
      </c>
      <c r="AD136" s="349">
        <v>203000</v>
      </c>
      <c r="AE136" s="349">
        <v>133000</v>
      </c>
      <c r="AF136" s="349">
        <v>12000</v>
      </c>
      <c r="AG136" s="351">
        <v>21000</v>
      </c>
      <c r="AI136" s="3"/>
    </row>
    <row r="137" spans="1:35" ht="21" customHeight="1">
      <c r="A137" s="35" t="s">
        <v>152</v>
      </c>
      <c r="B137" s="350">
        <v>747000</v>
      </c>
      <c r="C137" s="349">
        <v>613000</v>
      </c>
      <c r="D137" s="349">
        <v>121000</v>
      </c>
      <c r="E137" s="349">
        <v>10000</v>
      </c>
      <c r="F137" s="349">
        <v>588000</v>
      </c>
      <c r="G137" s="349">
        <v>156000</v>
      </c>
      <c r="H137" s="349">
        <v>25000</v>
      </c>
      <c r="I137" s="351">
        <v>36000</v>
      </c>
      <c r="M137" s="35" t="s">
        <v>152</v>
      </c>
      <c r="N137" s="350">
        <v>410000</v>
      </c>
      <c r="O137" s="349">
        <v>302000</v>
      </c>
      <c r="P137" s="349">
        <v>101000</v>
      </c>
      <c r="Q137" s="349" t="s">
        <v>271</v>
      </c>
      <c r="R137" s="349">
        <v>379000</v>
      </c>
      <c r="S137" s="349">
        <v>29000</v>
      </c>
      <c r="T137" s="349">
        <v>14000</v>
      </c>
      <c r="U137" s="351">
        <v>16000</v>
      </c>
      <c r="V137" s="33"/>
      <c r="W137" s="33"/>
      <c r="Y137" s="35" t="s">
        <v>152</v>
      </c>
      <c r="Z137" s="350">
        <v>337000</v>
      </c>
      <c r="AA137" s="349">
        <v>310000</v>
      </c>
      <c r="AB137" s="349">
        <v>20000</v>
      </c>
      <c r="AC137" s="349" t="s">
        <v>271</v>
      </c>
      <c r="AD137" s="349">
        <v>208000</v>
      </c>
      <c r="AE137" s="349">
        <v>127000</v>
      </c>
      <c r="AF137" s="349">
        <v>11000</v>
      </c>
      <c r="AG137" s="351">
        <v>20000</v>
      </c>
      <c r="AI137" s="3"/>
    </row>
    <row r="138" spans="1:35" ht="21" customHeight="1">
      <c r="A138" s="35" t="s">
        <v>153</v>
      </c>
      <c r="B138" s="350">
        <v>750000</v>
      </c>
      <c r="C138" s="349">
        <v>618000</v>
      </c>
      <c r="D138" s="349">
        <v>118000</v>
      </c>
      <c r="E138" s="349">
        <v>10000</v>
      </c>
      <c r="F138" s="349">
        <v>587000</v>
      </c>
      <c r="G138" s="349">
        <v>160000</v>
      </c>
      <c r="H138" s="349">
        <v>24000</v>
      </c>
      <c r="I138" s="351">
        <v>36000</v>
      </c>
      <c r="M138" s="35" t="s">
        <v>153</v>
      </c>
      <c r="N138" s="350">
        <v>405000</v>
      </c>
      <c r="O138" s="349">
        <v>297000</v>
      </c>
      <c r="P138" s="349">
        <v>100000</v>
      </c>
      <c r="Q138" s="349" t="s">
        <v>271</v>
      </c>
      <c r="R138" s="349">
        <v>376000</v>
      </c>
      <c r="S138" s="349">
        <v>28000</v>
      </c>
      <c r="T138" s="349">
        <v>13000</v>
      </c>
      <c r="U138" s="351">
        <v>17000</v>
      </c>
      <c r="V138" s="33"/>
      <c r="W138" s="33"/>
      <c r="Y138" s="35" t="s">
        <v>153</v>
      </c>
      <c r="Z138" s="350">
        <v>345000</v>
      </c>
      <c r="AA138" s="349">
        <v>321000</v>
      </c>
      <c r="AB138" s="349">
        <v>18000</v>
      </c>
      <c r="AC138" s="349" t="s">
        <v>271</v>
      </c>
      <c r="AD138" s="349">
        <v>211000</v>
      </c>
      <c r="AE138" s="349">
        <v>132000</v>
      </c>
      <c r="AF138" s="349">
        <v>11000</v>
      </c>
      <c r="AG138" s="351">
        <v>19000</v>
      </c>
      <c r="AI138" s="3"/>
    </row>
    <row r="139" spans="1:35" ht="21" customHeight="1">
      <c r="A139" s="35" t="s">
        <v>154</v>
      </c>
      <c r="B139" s="350">
        <v>762000</v>
      </c>
      <c r="C139" s="349">
        <v>629000</v>
      </c>
      <c r="D139" s="349">
        <v>117000</v>
      </c>
      <c r="E139" s="349">
        <v>11000</v>
      </c>
      <c r="F139" s="349">
        <v>601000</v>
      </c>
      <c r="G139" s="349">
        <v>157000</v>
      </c>
      <c r="H139" s="349">
        <v>26000</v>
      </c>
      <c r="I139" s="351">
        <v>37000</v>
      </c>
      <c r="M139" s="35" t="s">
        <v>154</v>
      </c>
      <c r="N139" s="350">
        <v>414000</v>
      </c>
      <c r="O139" s="349">
        <v>303000</v>
      </c>
      <c r="P139" s="349">
        <v>100000</v>
      </c>
      <c r="Q139" s="349">
        <v>8000</v>
      </c>
      <c r="R139" s="349">
        <v>382000</v>
      </c>
      <c r="S139" s="349">
        <v>30000</v>
      </c>
      <c r="T139" s="349">
        <v>13000</v>
      </c>
      <c r="U139" s="351">
        <v>19000</v>
      </c>
      <c r="V139" s="33"/>
      <c r="W139" s="33"/>
      <c r="Y139" s="35" t="s">
        <v>154</v>
      </c>
      <c r="Z139" s="350">
        <v>348000</v>
      </c>
      <c r="AA139" s="349">
        <v>326000</v>
      </c>
      <c r="AB139" s="349">
        <v>17000</v>
      </c>
      <c r="AC139" s="349" t="s">
        <v>271</v>
      </c>
      <c r="AD139" s="349">
        <v>220000</v>
      </c>
      <c r="AE139" s="349">
        <v>127000</v>
      </c>
      <c r="AF139" s="349">
        <v>13000</v>
      </c>
      <c r="AG139" s="351">
        <v>18000</v>
      </c>
      <c r="AI139" s="3"/>
    </row>
    <row r="140" spans="1:35" ht="21" customHeight="1">
      <c r="A140" s="35" t="s">
        <v>155</v>
      </c>
      <c r="B140" s="350">
        <v>768000</v>
      </c>
      <c r="C140" s="349">
        <v>633000</v>
      </c>
      <c r="D140" s="349">
        <v>121000</v>
      </c>
      <c r="E140" s="349">
        <v>9000</v>
      </c>
      <c r="F140" s="349">
        <v>604000</v>
      </c>
      <c r="G140" s="349">
        <v>161000</v>
      </c>
      <c r="H140" s="349">
        <v>24000</v>
      </c>
      <c r="I140" s="351">
        <v>41000</v>
      </c>
      <c r="M140" s="35" t="s">
        <v>155</v>
      </c>
      <c r="N140" s="350">
        <v>416000</v>
      </c>
      <c r="O140" s="349">
        <v>306000</v>
      </c>
      <c r="P140" s="349">
        <v>102000</v>
      </c>
      <c r="Q140" s="349" t="s">
        <v>271</v>
      </c>
      <c r="R140" s="349">
        <v>384000</v>
      </c>
      <c r="S140" s="349">
        <v>30000</v>
      </c>
      <c r="T140" s="349">
        <v>11000</v>
      </c>
      <c r="U140" s="351">
        <v>20000</v>
      </c>
      <c r="V140" s="33"/>
      <c r="W140" s="33"/>
      <c r="Y140" s="35" t="s">
        <v>155</v>
      </c>
      <c r="Z140" s="350">
        <v>352000</v>
      </c>
      <c r="AA140" s="349">
        <v>327000</v>
      </c>
      <c r="AB140" s="349">
        <v>20000</v>
      </c>
      <c r="AC140" s="349" t="s">
        <v>271</v>
      </c>
      <c r="AD140" s="349">
        <v>220000</v>
      </c>
      <c r="AE140" s="349">
        <v>131000</v>
      </c>
      <c r="AF140" s="349">
        <v>13000</v>
      </c>
      <c r="AG140" s="351">
        <v>21000</v>
      </c>
      <c r="AI140" s="3"/>
    </row>
    <row r="141" spans="1:35" ht="21" customHeight="1">
      <c r="A141" s="35" t="s">
        <v>156</v>
      </c>
      <c r="B141" s="350">
        <v>773000</v>
      </c>
      <c r="C141" s="349">
        <v>634000</v>
      </c>
      <c r="D141" s="349">
        <v>124000</v>
      </c>
      <c r="E141" s="349">
        <v>11000</v>
      </c>
      <c r="F141" s="349">
        <v>610000</v>
      </c>
      <c r="G141" s="349">
        <v>159000</v>
      </c>
      <c r="H141" s="349">
        <v>23000</v>
      </c>
      <c r="I141" s="351">
        <v>41000</v>
      </c>
      <c r="M141" s="35" t="s">
        <v>156</v>
      </c>
      <c r="N141" s="350">
        <v>422000</v>
      </c>
      <c r="O141" s="349">
        <v>309000</v>
      </c>
      <c r="P141" s="349">
        <v>104000</v>
      </c>
      <c r="Q141" s="349" t="s">
        <v>271</v>
      </c>
      <c r="R141" s="349">
        <v>389000</v>
      </c>
      <c r="S141" s="349">
        <v>31000</v>
      </c>
      <c r="T141" s="349">
        <v>10000</v>
      </c>
      <c r="U141" s="351">
        <v>20000</v>
      </c>
      <c r="V141" s="33"/>
      <c r="W141" s="33"/>
      <c r="Y141" s="35" t="s">
        <v>156</v>
      </c>
      <c r="Z141" s="350">
        <v>350000</v>
      </c>
      <c r="AA141" s="349">
        <v>325000</v>
      </c>
      <c r="AB141" s="349">
        <v>19000</v>
      </c>
      <c r="AC141" s="349" t="s">
        <v>271</v>
      </c>
      <c r="AD141" s="349">
        <v>221000</v>
      </c>
      <c r="AE141" s="349">
        <v>128000</v>
      </c>
      <c r="AF141" s="349">
        <v>13000</v>
      </c>
      <c r="AG141" s="351">
        <v>21000</v>
      </c>
      <c r="AI141" s="3"/>
    </row>
    <row r="142" spans="1:35" ht="21" customHeight="1">
      <c r="A142" s="35" t="s">
        <v>157</v>
      </c>
      <c r="B142" s="350">
        <v>766000</v>
      </c>
      <c r="C142" s="349">
        <v>629000</v>
      </c>
      <c r="D142" s="349">
        <v>122000</v>
      </c>
      <c r="E142" s="349">
        <v>10000</v>
      </c>
      <c r="F142" s="349">
        <v>608000</v>
      </c>
      <c r="G142" s="349">
        <v>154000</v>
      </c>
      <c r="H142" s="349">
        <v>23000</v>
      </c>
      <c r="I142" s="351">
        <v>36000</v>
      </c>
      <c r="M142" s="35" t="s">
        <v>157</v>
      </c>
      <c r="N142" s="350">
        <v>420000</v>
      </c>
      <c r="O142" s="349">
        <v>308000</v>
      </c>
      <c r="P142" s="349">
        <v>104000</v>
      </c>
      <c r="Q142" s="349" t="s">
        <v>271</v>
      </c>
      <c r="R142" s="349">
        <v>388000</v>
      </c>
      <c r="S142" s="349">
        <v>29000</v>
      </c>
      <c r="T142" s="349">
        <v>12000</v>
      </c>
      <c r="U142" s="351">
        <v>17000</v>
      </c>
      <c r="V142" s="33"/>
      <c r="W142" s="33"/>
      <c r="Y142" s="35" t="s">
        <v>157</v>
      </c>
      <c r="Z142" s="350">
        <v>347000</v>
      </c>
      <c r="AA142" s="349">
        <v>322000</v>
      </c>
      <c r="AB142" s="349">
        <v>18000</v>
      </c>
      <c r="AC142" s="349" t="s">
        <v>271</v>
      </c>
      <c r="AD142" s="349">
        <v>220000</v>
      </c>
      <c r="AE142" s="349">
        <v>125000</v>
      </c>
      <c r="AF142" s="349">
        <v>11000</v>
      </c>
      <c r="AG142" s="351">
        <v>19000</v>
      </c>
      <c r="AI142" s="3"/>
    </row>
    <row r="143" spans="1:35" ht="21" customHeight="1">
      <c r="A143" s="35" t="s">
        <v>158</v>
      </c>
      <c r="B143" s="350">
        <v>764000</v>
      </c>
      <c r="C143" s="349">
        <v>626000</v>
      </c>
      <c r="D143" s="349">
        <v>124000</v>
      </c>
      <c r="E143" s="349">
        <v>10000</v>
      </c>
      <c r="F143" s="349">
        <v>610000</v>
      </c>
      <c r="G143" s="349">
        <v>150000</v>
      </c>
      <c r="H143" s="349">
        <v>24000</v>
      </c>
      <c r="I143" s="351">
        <v>33000</v>
      </c>
      <c r="M143" s="35" t="s">
        <v>158</v>
      </c>
      <c r="N143" s="350">
        <v>420000</v>
      </c>
      <c r="O143" s="349">
        <v>305000</v>
      </c>
      <c r="P143" s="349">
        <v>107000</v>
      </c>
      <c r="Q143" s="349" t="s">
        <v>271</v>
      </c>
      <c r="R143" s="349">
        <v>388000</v>
      </c>
      <c r="S143" s="349">
        <v>29000</v>
      </c>
      <c r="T143" s="349">
        <v>13000</v>
      </c>
      <c r="U143" s="351">
        <v>14000</v>
      </c>
      <c r="V143" s="33"/>
      <c r="W143" s="33"/>
      <c r="Y143" s="35" t="s">
        <v>158</v>
      </c>
      <c r="Z143" s="350">
        <v>344000</v>
      </c>
      <c r="AA143" s="349">
        <v>321000</v>
      </c>
      <c r="AB143" s="349">
        <v>17000</v>
      </c>
      <c r="AC143" s="349" t="s">
        <v>271</v>
      </c>
      <c r="AD143" s="349">
        <v>222000</v>
      </c>
      <c r="AE143" s="349">
        <v>121000</v>
      </c>
      <c r="AF143" s="349">
        <v>11000</v>
      </c>
      <c r="AG143" s="351">
        <v>19000</v>
      </c>
      <c r="AI143" s="3"/>
    </row>
    <row r="144" spans="1:35" ht="21" customHeight="1">
      <c r="A144" s="35" t="s">
        <v>159</v>
      </c>
      <c r="B144" s="350">
        <v>761000</v>
      </c>
      <c r="C144" s="349">
        <v>628000</v>
      </c>
      <c r="D144" s="349">
        <v>117000</v>
      </c>
      <c r="E144" s="349">
        <v>11000</v>
      </c>
      <c r="F144" s="349">
        <v>609000</v>
      </c>
      <c r="G144" s="349">
        <v>147000</v>
      </c>
      <c r="H144" s="349">
        <v>24000</v>
      </c>
      <c r="I144" s="351">
        <v>37000</v>
      </c>
      <c r="M144" s="35" t="s">
        <v>159</v>
      </c>
      <c r="N144" s="350">
        <v>419000</v>
      </c>
      <c r="O144" s="349">
        <v>309000</v>
      </c>
      <c r="P144" s="349">
        <v>101000</v>
      </c>
      <c r="Q144" s="349">
        <v>8000</v>
      </c>
      <c r="R144" s="349">
        <v>385000</v>
      </c>
      <c r="S144" s="349">
        <v>31000</v>
      </c>
      <c r="T144" s="349">
        <v>13000</v>
      </c>
      <c r="U144" s="351">
        <v>14000</v>
      </c>
      <c r="V144" s="33"/>
      <c r="W144" s="33"/>
      <c r="Y144" s="35" t="s">
        <v>159</v>
      </c>
      <c r="Z144" s="350">
        <v>341000</v>
      </c>
      <c r="AA144" s="349">
        <v>320000</v>
      </c>
      <c r="AB144" s="349">
        <v>16000</v>
      </c>
      <c r="AC144" s="349" t="s">
        <v>271</v>
      </c>
      <c r="AD144" s="349">
        <v>224000</v>
      </c>
      <c r="AE144" s="349">
        <v>116000</v>
      </c>
      <c r="AF144" s="349">
        <v>12000</v>
      </c>
      <c r="AG144" s="351">
        <v>23000</v>
      </c>
      <c r="AI144" s="3"/>
    </row>
    <row r="145" spans="1:35" ht="21" customHeight="1">
      <c r="A145" s="35" t="s">
        <v>219</v>
      </c>
      <c r="B145" s="350">
        <v>770000</v>
      </c>
      <c r="C145" s="349">
        <v>639000</v>
      </c>
      <c r="D145" s="349">
        <v>116000</v>
      </c>
      <c r="E145" s="349">
        <v>11000</v>
      </c>
      <c r="F145" s="349">
        <v>612000</v>
      </c>
      <c r="G145" s="349">
        <v>152000</v>
      </c>
      <c r="H145" s="349">
        <v>23000</v>
      </c>
      <c r="I145" s="351">
        <v>39000</v>
      </c>
      <c r="M145" s="35" t="s">
        <v>219</v>
      </c>
      <c r="N145" s="350">
        <v>421000</v>
      </c>
      <c r="O145" s="349">
        <v>313000</v>
      </c>
      <c r="P145" s="349">
        <v>98000</v>
      </c>
      <c r="Q145" s="349">
        <v>8000</v>
      </c>
      <c r="R145" s="349">
        <v>386000</v>
      </c>
      <c r="S145" s="349">
        <v>31000</v>
      </c>
      <c r="T145" s="349">
        <v>12000</v>
      </c>
      <c r="U145" s="351">
        <v>13000</v>
      </c>
      <c r="V145" s="33"/>
      <c r="W145" s="33"/>
      <c r="Y145" s="35" t="s">
        <v>219</v>
      </c>
      <c r="Z145" s="350">
        <v>349000</v>
      </c>
      <c r="AA145" s="349">
        <v>325000</v>
      </c>
      <c r="AB145" s="349">
        <v>18000</v>
      </c>
      <c r="AC145" s="349" t="s">
        <v>271</v>
      </c>
      <c r="AD145" s="349">
        <v>226000</v>
      </c>
      <c r="AE145" s="349">
        <v>121000</v>
      </c>
      <c r="AF145" s="349">
        <v>11000</v>
      </c>
      <c r="AG145" s="351">
        <v>26000</v>
      </c>
      <c r="AI145" s="3"/>
    </row>
    <row r="146" spans="1:35" ht="21" customHeight="1">
      <c r="A146" s="35" t="s">
        <v>220</v>
      </c>
      <c r="B146" s="350">
        <v>776000</v>
      </c>
      <c r="C146" s="349">
        <v>644000</v>
      </c>
      <c r="D146" s="349">
        <v>118000</v>
      </c>
      <c r="E146" s="349">
        <v>11000</v>
      </c>
      <c r="F146" s="349">
        <v>614000</v>
      </c>
      <c r="G146" s="349">
        <v>157000</v>
      </c>
      <c r="H146" s="349">
        <v>23000</v>
      </c>
      <c r="I146" s="351">
        <v>41000</v>
      </c>
      <c r="M146" s="35" t="s">
        <v>220</v>
      </c>
      <c r="N146" s="350">
        <v>423000</v>
      </c>
      <c r="O146" s="349">
        <v>316000</v>
      </c>
      <c r="P146" s="349">
        <v>98000</v>
      </c>
      <c r="Q146" s="349">
        <v>8000</v>
      </c>
      <c r="R146" s="349">
        <v>389000</v>
      </c>
      <c r="S146" s="349">
        <v>31000</v>
      </c>
      <c r="T146" s="349">
        <v>11000</v>
      </c>
      <c r="U146" s="351">
        <v>14000</v>
      </c>
      <c r="V146" s="33"/>
      <c r="W146" s="33"/>
      <c r="Y146" s="35" t="s">
        <v>220</v>
      </c>
      <c r="Z146" s="350">
        <v>353000</v>
      </c>
      <c r="AA146" s="349">
        <v>328000</v>
      </c>
      <c r="AB146" s="349">
        <v>20000</v>
      </c>
      <c r="AC146" s="349" t="s">
        <v>271</v>
      </c>
      <c r="AD146" s="349">
        <v>225000</v>
      </c>
      <c r="AE146" s="349">
        <v>127000</v>
      </c>
      <c r="AF146" s="349">
        <v>12000</v>
      </c>
      <c r="AG146" s="351">
        <v>27000</v>
      </c>
      <c r="AI146" s="3"/>
    </row>
    <row r="147" spans="1:35" ht="21" customHeight="1">
      <c r="A147" s="35" t="s">
        <v>160</v>
      </c>
      <c r="B147" s="350">
        <v>771000</v>
      </c>
      <c r="C147" s="349">
        <v>638000</v>
      </c>
      <c r="D147" s="349">
        <v>119000</v>
      </c>
      <c r="E147" s="349">
        <v>11000</v>
      </c>
      <c r="F147" s="349">
        <v>610000</v>
      </c>
      <c r="G147" s="349">
        <v>155000</v>
      </c>
      <c r="H147" s="349">
        <v>25000</v>
      </c>
      <c r="I147" s="351">
        <v>40000</v>
      </c>
      <c r="M147" s="35" t="s">
        <v>160</v>
      </c>
      <c r="N147" s="350">
        <v>419000</v>
      </c>
      <c r="O147" s="349">
        <v>314000</v>
      </c>
      <c r="P147" s="349">
        <v>97000</v>
      </c>
      <c r="Q147" s="349" t="s">
        <v>271</v>
      </c>
      <c r="R147" s="349">
        <v>387000</v>
      </c>
      <c r="S147" s="349">
        <v>29000</v>
      </c>
      <c r="T147" s="349">
        <v>13000</v>
      </c>
      <c r="U147" s="351">
        <v>14000</v>
      </c>
      <c r="V147" s="33"/>
      <c r="W147" s="33"/>
      <c r="Y147" s="35" t="s">
        <v>160</v>
      </c>
      <c r="Z147" s="350">
        <v>351000</v>
      </c>
      <c r="AA147" s="349">
        <v>324000</v>
      </c>
      <c r="AB147" s="349">
        <v>22000</v>
      </c>
      <c r="AC147" s="349" t="s">
        <v>271</v>
      </c>
      <c r="AD147" s="349">
        <v>223000</v>
      </c>
      <c r="AE147" s="349">
        <v>126000</v>
      </c>
      <c r="AF147" s="349">
        <v>12000</v>
      </c>
      <c r="AG147" s="351">
        <v>26000</v>
      </c>
      <c r="AI147" s="3"/>
    </row>
    <row r="148" spans="1:35" ht="21" customHeight="1">
      <c r="A148" s="35" t="s">
        <v>161</v>
      </c>
      <c r="B148" s="350">
        <v>763000</v>
      </c>
      <c r="C148" s="349">
        <v>629000</v>
      </c>
      <c r="D148" s="349">
        <v>122000</v>
      </c>
      <c r="E148" s="349">
        <v>10000</v>
      </c>
      <c r="F148" s="349">
        <v>604000</v>
      </c>
      <c r="G148" s="349">
        <v>154000</v>
      </c>
      <c r="H148" s="349">
        <v>27000</v>
      </c>
      <c r="I148" s="351">
        <v>38000</v>
      </c>
      <c r="M148" s="35" t="s">
        <v>161</v>
      </c>
      <c r="N148" s="350">
        <v>412000</v>
      </c>
      <c r="O148" s="349">
        <v>306000</v>
      </c>
      <c r="P148" s="349">
        <v>99000</v>
      </c>
      <c r="Q148" s="349" t="s">
        <v>271</v>
      </c>
      <c r="R148" s="349">
        <v>381000</v>
      </c>
      <c r="S148" s="349">
        <v>29000</v>
      </c>
      <c r="T148" s="349">
        <v>14000</v>
      </c>
      <c r="U148" s="351">
        <v>12000</v>
      </c>
      <c r="V148" s="33"/>
      <c r="W148" s="33"/>
      <c r="Y148" s="35" t="s">
        <v>161</v>
      </c>
      <c r="Z148" s="350">
        <v>350000</v>
      </c>
      <c r="AA148" s="349">
        <v>323000</v>
      </c>
      <c r="AB148" s="349">
        <v>23000</v>
      </c>
      <c r="AC148" s="349" t="s">
        <v>271</v>
      </c>
      <c r="AD148" s="349">
        <v>223000</v>
      </c>
      <c r="AE148" s="349">
        <v>125000</v>
      </c>
      <c r="AF148" s="349">
        <v>12000</v>
      </c>
      <c r="AG148" s="351">
        <v>26000</v>
      </c>
      <c r="AI148" s="3"/>
    </row>
    <row r="149" spans="1:35" ht="21" customHeight="1">
      <c r="A149" s="35" t="s">
        <v>162</v>
      </c>
      <c r="B149" s="350">
        <v>765000</v>
      </c>
      <c r="C149" s="349">
        <v>629000</v>
      </c>
      <c r="D149" s="349">
        <v>124000</v>
      </c>
      <c r="E149" s="349">
        <v>9000</v>
      </c>
      <c r="F149" s="349">
        <v>606000</v>
      </c>
      <c r="G149" s="349">
        <v>155000</v>
      </c>
      <c r="H149" s="349">
        <v>26000</v>
      </c>
      <c r="I149" s="351">
        <v>38000</v>
      </c>
      <c r="M149" s="35" t="s">
        <v>162</v>
      </c>
      <c r="N149" s="350">
        <v>415000</v>
      </c>
      <c r="O149" s="349">
        <v>306000</v>
      </c>
      <c r="P149" s="349">
        <v>101000</v>
      </c>
      <c r="Q149" s="349" t="s">
        <v>271</v>
      </c>
      <c r="R149" s="349">
        <v>382000</v>
      </c>
      <c r="S149" s="349">
        <v>30000</v>
      </c>
      <c r="T149" s="349">
        <v>15000</v>
      </c>
      <c r="U149" s="351">
        <v>15000</v>
      </c>
      <c r="V149" s="33"/>
      <c r="W149" s="33"/>
      <c r="Y149" s="35" t="s">
        <v>162</v>
      </c>
      <c r="Z149" s="350">
        <v>350000</v>
      </c>
      <c r="AA149" s="349">
        <v>322000</v>
      </c>
      <c r="AB149" s="349">
        <v>23000</v>
      </c>
      <c r="AC149" s="349" t="s">
        <v>271</v>
      </c>
      <c r="AD149" s="349">
        <v>224000</v>
      </c>
      <c r="AE149" s="349">
        <v>124000</v>
      </c>
      <c r="AF149" s="349">
        <v>11000</v>
      </c>
      <c r="AG149" s="351">
        <v>23000</v>
      </c>
      <c r="AI149" s="3"/>
    </row>
    <row r="150" spans="1:35" ht="21" customHeight="1">
      <c r="A150" s="35" t="s">
        <v>163</v>
      </c>
      <c r="B150" s="350">
        <v>777000</v>
      </c>
      <c r="C150" s="349">
        <v>642000</v>
      </c>
      <c r="D150" s="349">
        <v>125000</v>
      </c>
      <c r="E150" s="349" t="s">
        <v>271</v>
      </c>
      <c r="F150" s="349">
        <v>613000</v>
      </c>
      <c r="G150" s="349">
        <v>160000</v>
      </c>
      <c r="H150" s="349">
        <v>27000</v>
      </c>
      <c r="I150" s="351">
        <v>39000</v>
      </c>
      <c r="M150" s="35" t="s">
        <v>163</v>
      </c>
      <c r="N150" s="350">
        <v>422000</v>
      </c>
      <c r="O150" s="349">
        <v>313000</v>
      </c>
      <c r="P150" s="349">
        <v>102000</v>
      </c>
      <c r="Q150" s="349" t="s">
        <v>271</v>
      </c>
      <c r="R150" s="349">
        <v>388000</v>
      </c>
      <c r="S150" s="349">
        <v>31000</v>
      </c>
      <c r="T150" s="349">
        <v>16000</v>
      </c>
      <c r="U150" s="351">
        <v>15000</v>
      </c>
      <c r="V150" s="33"/>
      <c r="W150" s="33"/>
      <c r="Y150" s="35" t="s">
        <v>163</v>
      </c>
      <c r="Z150" s="350">
        <v>355000</v>
      </c>
      <c r="AA150" s="349">
        <v>328000</v>
      </c>
      <c r="AB150" s="349">
        <v>23000</v>
      </c>
      <c r="AC150" s="349" t="s">
        <v>271</v>
      </c>
      <c r="AD150" s="349">
        <v>224000</v>
      </c>
      <c r="AE150" s="349">
        <v>129000</v>
      </c>
      <c r="AF150" s="349">
        <v>11000</v>
      </c>
      <c r="AG150" s="351">
        <v>24000</v>
      </c>
      <c r="AI150" s="3"/>
    </row>
    <row r="151" spans="1:35" ht="21" customHeight="1">
      <c r="A151" s="35" t="s">
        <v>164</v>
      </c>
      <c r="B151" s="350">
        <v>780000</v>
      </c>
      <c r="C151" s="349">
        <v>644000</v>
      </c>
      <c r="D151" s="349">
        <v>125000</v>
      </c>
      <c r="E151" s="349" t="s">
        <v>271</v>
      </c>
      <c r="F151" s="349">
        <v>614000</v>
      </c>
      <c r="G151" s="349">
        <v>161000</v>
      </c>
      <c r="H151" s="349">
        <v>24000</v>
      </c>
      <c r="I151" s="351">
        <v>40000</v>
      </c>
      <c r="M151" s="35" t="s">
        <v>164</v>
      </c>
      <c r="N151" s="350">
        <v>426000</v>
      </c>
      <c r="O151" s="349">
        <v>318000</v>
      </c>
      <c r="P151" s="349">
        <v>100000</v>
      </c>
      <c r="Q151" s="349" t="s">
        <v>271</v>
      </c>
      <c r="R151" s="349">
        <v>391000</v>
      </c>
      <c r="S151" s="349">
        <v>32000</v>
      </c>
      <c r="T151" s="349">
        <v>15000</v>
      </c>
      <c r="U151" s="351">
        <v>17000</v>
      </c>
      <c r="V151" s="33"/>
      <c r="W151" s="33"/>
      <c r="Y151" s="35" t="s">
        <v>164</v>
      </c>
      <c r="Z151" s="350">
        <v>354000</v>
      </c>
      <c r="AA151" s="349">
        <v>326000</v>
      </c>
      <c r="AB151" s="349">
        <v>24000</v>
      </c>
      <c r="AC151" s="349" t="s">
        <v>271</v>
      </c>
      <c r="AD151" s="349">
        <v>224000</v>
      </c>
      <c r="AE151" s="349">
        <v>129000</v>
      </c>
      <c r="AF151" s="349">
        <v>10000</v>
      </c>
      <c r="AG151" s="351">
        <v>23000</v>
      </c>
      <c r="AI151" s="3"/>
    </row>
    <row r="152" spans="1:35" ht="21" customHeight="1">
      <c r="A152" s="35" t="s">
        <v>165</v>
      </c>
      <c r="B152" s="350">
        <v>781000</v>
      </c>
      <c r="C152" s="349">
        <v>651000</v>
      </c>
      <c r="D152" s="349">
        <v>120000</v>
      </c>
      <c r="E152" s="349" t="s">
        <v>271</v>
      </c>
      <c r="F152" s="349">
        <v>618000</v>
      </c>
      <c r="G152" s="349">
        <v>159000</v>
      </c>
      <c r="H152" s="349">
        <v>23000</v>
      </c>
      <c r="I152" s="351">
        <v>35000</v>
      </c>
      <c r="M152" s="35" t="s">
        <v>165</v>
      </c>
      <c r="N152" s="350">
        <v>426000</v>
      </c>
      <c r="O152" s="349">
        <v>322000</v>
      </c>
      <c r="P152" s="349">
        <v>98000</v>
      </c>
      <c r="Q152" s="349" t="s">
        <v>271</v>
      </c>
      <c r="R152" s="349">
        <v>396000</v>
      </c>
      <c r="S152" s="349">
        <v>28000</v>
      </c>
      <c r="T152" s="349">
        <v>14000</v>
      </c>
      <c r="U152" s="351">
        <v>14000</v>
      </c>
      <c r="V152" s="33"/>
      <c r="W152" s="33"/>
      <c r="Y152" s="35" t="s">
        <v>165</v>
      </c>
      <c r="Z152" s="350">
        <v>355000</v>
      </c>
      <c r="AA152" s="349">
        <v>330000</v>
      </c>
      <c r="AB152" s="349">
        <v>22000</v>
      </c>
      <c r="AC152" s="349" t="s">
        <v>271</v>
      </c>
      <c r="AD152" s="349">
        <v>223000</v>
      </c>
      <c r="AE152" s="349">
        <v>131000</v>
      </c>
      <c r="AF152" s="349">
        <v>9000</v>
      </c>
      <c r="AG152" s="351">
        <v>22000</v>
      </c>
      <c r="AI152" s="3"/>
    </row>
    <row r="153" spans="1:35" ht="21" customHeight="1">
      <c r="A153" s="35" t="s">
        <v>166</v>
      </c>
      <c r="B153" s="350">
        <v>773000</v>
      </c>
      <c r="C153" s="349">
        <v>645000</v>
      </c>
      <c r="D153" s="349">
        <v>120000</v>
      </c>
      <c r="E153" s="349" t="s">
        <v>271</v>
      </c>
      <c r="F153" s="349">
        <v>609000</v>
      </c>
      <c r="G153" s="349">
        <v>161000</v>
      </c>
      <c r="H153" s="349">
        <v>24000</v>
      </c>
      <c r="I153" s="351">
        <v>32000</v>
      </c>
      <c r="M153" s="35" t="s">
        <v>166</v>
      </c>
      <c r="N153" s="350">
        <v>424000</v>
      </c>
      <c r="O153" s="349">
        <v>321000</v>
      </c>
      <c r="P153" s="349">
        <v>98000</v>
      </c>
      <c r="Q153" s="349" t="s">
        <v>271</v>
      </c>
      <c r="R153" s="349">
        <v>394000</v>
      </c>
      <c r="S153" s="349">
        <v>28000</v>
      </c>
      <c r="T153" s="349">
        <v>14000</v>
      </c>
      <c r="U153" s="351">
        <v>13000</v>
      </c>
      <c r="V153" s="33"/>
      <c r="W153" s="33"/>
      <c r="Y153" s="35" t="s">
        <v>166</v>
      </c>
      <c r="Z153" s="350">
        <v>350000</v>
      </c>
      <c r="AA153" s="349">
        <v>324000</v>
      </c>
      <c r="AB153" s="349">
        <v>22000</v>
      </c>
      <c r="AC153" s="349" t="s">
        <v>271</v>
      </c>
      <c r="AD153" s="349">
        <v>215000</v>
      </c>
      <c r="AE153" s="349">
        <v>133000</v>
      </c>
      <c r="AF153" s="349">
        <v>10000</v>
      </c>
      <c r="AG153" s="351">
        <v>19000</v>
      </c>
      <c r="AI153" s="3"/>
    </row>
    <row r="154" spans="1:35" ht="21" customHeight="1">
      <c r="A154" s="35" t="s">
        <v>167</v>
      </c>
      <c r="B154" s="350">
        <v>769000</v>
      </c>
      <c r="C154" s="349">
        <v>639000</v>
      </c>
      <c r="D154" s="349">
        <v>119000</v>
      </c>
      <c r="E154" s="349">
        <v>8000</v>
      </c>
      <c r="F154" s="349">
        <v>602000</v>
      </c>
      <c r="G154" s="349">
        <v>163000</v>
      </c>
      <c r="H154" s="349">
        <v>26000</v>
      </c>
      <c r="I154" s="351">
        <v>32000</v>
      </c>
      <c r="M154" s="35" t="s">
        <v>167</v>
      </c>
      <c r="N154" s="350">
        <v>420000</v>
      </c>
      <c r="O154" s="349">
        <v>317000</v>
      </c>
      <c r="P154" s="349">
        <v>97000</v>
      </c>
      <c r="Q154" s="349" t="s">
        <v>271</v>
      </c>
      <c r="R154" s="349">
        <v>393000</v>
      </c>
      <c r="S154" s="349">
        <v>25000</v>
      </c>
      <c r="T154" s="349">
        <v>16000</v>
      </c>
      <c r="U154" s="351">
        <v>14000</v>
      </c>
      <c r="V154" s="33"/>
      <c r="W154" s="33"/>
      <c r="Y154" s="35" t="s">
        <v>167</v>
      </c>
      <c r="Z154" s="350">
        <v>349000</v>
      </c>
      <c r="AA154" s="349">
        <v>322000</v>
      </c>
      <c r="AB154" s="349">
        <v>23000</v>
      </c>
      <c r="AC154" s="349" t="s">
        <v>271</v>
      </c>
      <c r="AD154" s="349">
        <v>209000</v>
      </c>
      <c r="AE154" s="349">
        <v>137000</v>
      </c>
      <c r="AF154" s="349">
        <v>11000</v>
      </c>
      <c r="AG154" s="351">
        <v>18000</v>
      </c>
      <c r="AI154" s="3"/>
    </row>
    <row r="155" spans="1:35" ht="21" customHeight="1">
      <c r="A155" s="35" t="s">
        <v>168</v>
      </c>
      <c r="B155" s="350">
        <v>776000</v>
      </c>
      <c r="C155" s="349">
        <v>643000</v>
      </c>
      <c r="D155" s="349">
        <v>122000</v>
      </c>
      <c r="E155" s="349">
        <v>9000</v>
      </c>
      <c r="F155" s="349">
        <v>610000</v>
      </c>
      <c r="G155" s="349">
        <v>162000</v>
      </c>
      <c r="H155" s="349">
        <v>28000</v>
      </c>
      <c r="I155" s="351">
        <v>35000</v>
      </c>
      <c r="M155" s="35" t="s">
        <v>168</v>
      </c>
      <c r="N155" s="350">
        <v>424000</v>
      </c>
      <c r="O155" s="349">
        <v>316000</v>
      </c>
      <c r="P155" s="349">
        <v>101000</v>
      </c>
      <c r="Q155" s="349" t="s">
        <v>271</v>
      </c>
      <c r="R155" s="349">
        <v>395000</v>
      </c>
      <c r="S155" s="349">
        <v>26000</v>
      </c>
      <c r="T155" s="349">
        <v>15000</v>
      </c>
      <c r="U155" s="351">
        <v>14000</v>
      </c>
      <c r="V155" s="33"/>
      <c r="W155" s="33"/>
      <c r="Y155" s="35" t="s">
        <v>168</v>
      </c>
      <c r="Z155" s="350">
        <v>352000</v>
      </c>
      <c r="AA155" s="349">
        <v>326000</v>
      </c>
      <c r="AB155" s="349">
        <v>21000</v>
      </c>
      <c r="AC155" s="349" t="s">
        <v>271</v>
      </c>
      <c r="AD155" s="349">
        <v>215000</v>
      </c>
      <c r="AE155" s="349">
        <v>135000</v>
      </c>
      <c r="AF155" s="349">
        <v>12000</v>
      </c>
      <c r="AG155" s="351">
        <v>21000</v>
      </c>
      <c r="AI155" s="3"/>
    </row>
    <row r="156" spans="1:35" ht="21" customHeight="1">
      <c r="A156" s="35" t="s">
        <v>169</v>
      </c>
      <c r="B156" s="350">
        <v>780000</v>
      </c>
      <c r="C156" s="349">
        <v>645000</v>
      </c>
      <c r="D156" s="349">
        <v>125000</v>
      </c>
      <c r="E156" s="349" t="s">
        <v>271</v>
      </c>
      <c r="F156" s="349">
        <v>611000</v>
      </c>
      <c r="G156" s="349">
        <v>167000</v>
      </c>
      <c r="H156" s="349">
        <v>26000</v>
      </c>
      <c r="I156" s="351">
        <v>37000</v>
      </c>
      <c r="M156" s="35" t="s">
        <v>169</v>
      </c>
      <c r="N156" s="350">
        <v>424000</v>
      </c>
      <c r="O156" s="349">
        <v>317000</v>
      </c>
      <c r="P156" s="349">
        <v>102000</v>
      </c>
      <c r="Q156" s="349" t="s">
        <v>271</v>
      </c>
      <c r="R156" s="349">
        <v>397000</v>
      </c>
      <c r="S156" s="349">
        <v>26000</v>
      </c>
      <c r="T156" s="349">
        <v>14000</v>
      </c>
      <c r="U156" s="351">
        <v>14000</v>
      </c>
      <c r="V156" s="33"/>
      <c r="W156" s="33"/>
      <c r="Y156" s="35" t="s">
        <v>169</v>
      </c>
      <c r="Z156" s="350">
        <v>356000</v>
      </c>
      <c r="AA156" s="349">
        <v>329000</v>
      </c>
      <c r="AB156" s="349">
        <v>24000</v>
      </c>
      <c r="AC156" s="349" t="s">
        <v>271</v>
      </c>
      <c r="AD156" s="349">
        <v>214000</v>
      </c>
      <c r="AE156" s="349">
        <v>141000</v>
      </c>
      <c r="AF156" s="349">
        <v>12000</v>
      </c>
      <c r="AG156" s="351">
        <v>23000</v>
      </c>
      <c r="AI156" s="3"/>
    </row>
    <row r="157" spans="1:35" ht="21" customHeight="1">
      <c r="A157" s="35" t="s">
        <v>221</v>
      </c>
      <c r="B157" s="350">
        <v>785000</v>
      </c>
      <c r="C157" s="349">
        <v>650000</v>
      </c>
      <c r="D157" s="349">
        <v>124000</v>
      </c>
      <c r="E157" s="349" t="s">
        <v>271</v>
      </c>
      <c r="F157" s="349">
        <v>618000</v>
      </c>
      <c r="G157" s="349">
        <v>164000</v>
      </c>
      <c r="H157" s="349">
        <v>25000</v>
      </c>
      <c r="I157" s="351">
        <v>35000</v>
      </c>
      <c r="M157" s="35" t="s">
        <v>221</v>
      </c>
      <c r="N157" s="350">
        <v>427000</v>
      </c>
      <c r="O157" s="349">
        <v>320000</v>
      </c>
      <c r="P157" s="349">
        <v>101000</v>
      </c>
      <c r="Q157" s="349" t="s">
        <v>271</v>
      </c>
      <c r="R157" s="349">
        <v>401000</v>
      </c>
      <c r="S157" s="349">
        <v>25000</v>
      </c>
      <c r="T157" s="349">
        <v>14000</v>
      </c>
      <c r="U157" s="351">
        <v>13000</v>
      </c>
      <c r="V157" s="33"/>
      <c r="W157" s="33"/>
      <c r="Y157" s="35" t="s">
        <v>221</v>
      </c>
      <c r="Z157" s="350">
        <v>357000</v>
      </c>
      <c r="AA157" s="349">
        <v>330000</v>
      </c>
      <c r="AB157" s="349">
        <v>23000</v>
      </c>
      <c r="AC157" s="349" t="s">
        <v>271</v>
      </c>
      <c r="AD157" s="349">
        <v>217000</v>
      </c>
      <c r="AE157" s="349">
        <v>139000</v>
      </c>
      <c r="AF157" s="349">
        <v>12000</v>
      </c>
      <c r="AG157" s="351">
        <v>22000</v>
      </c>
      <c r="AI157" s="3"/>
    </row>
    <row r="158" spans="1:35" ht="21" customHeight="1">
      <c r="A158" s="35" t="s">
        <v>222</v>
      </c>
      <c r="B158" s="350">
        <v>783000</v>
      </c>
      <c r="C158" s="349">
        <v>654000</v>
      </c>
      <c r="D158" s="349">
        <v>118000</v>
      </c>
      <c r="E158" s="349">
        <v>8000</v>
      </c>
      <c r="F158" s="349">
        <v>615000</v>
      </c>
      <c r="G158" s="349">
        <v>165000</v>
      </c>
      <c r="H158" s="349">
        <v>25000</v>
      </c>
      <c r="I158" s="351">
        <v>37000</v>
      </c>
      <c r="M158" s="35" t="s">
        <v>222</v>
      </c>
      <c r="N158" s="350">
        <v>425000</v>
      </c>
      <c r="O158" s="349">
        <v>322000</v>
      </c>
      <c r="P158" s="349">
        <v>97000</v>
      </c>
      <c r="Q158" s="349" t="s">
        <v>271</v>
      </c>
      <c r="R158" s="349">
        <v>397000</v>
      </c>
      <c r="S158" s="349">
        <v>26000</v>
      </c>
      <c r="T158" s="349">
        <v>14000</v>
      </c>
      <c r="U158" s="351">
        <v>12000</v>
      </c>
      <c r="V158" s="33"/>
      <c r="W158" s="33"/>
      <c r="Y158" s="35" t="s">
        <v>222</v>
      </c>
      <c r="Z158" s="350">
        <v>358000</v>
      </c>
      <c r="AA158" s="349">
        <v>333000</v>
      </c>
      <c r="AB158" s="349">
        <v>21000</v>
      </c>
      <c r="AC158" s="349" t="s">
        <v>271</v>
      </c>
      <c r="AD158" s="349">
        <v>218000</v>
      </c>
      <c r="AE158" s="349">
        <v>139000</v>
      </c>
      <c r="AF158" s="349">
        <v>12000</v>
      </c>
      <c r="AG158" s="351">
        <v>25000</v>
      </c>
      <c r="AI158" s="3"/>
    </row>
    <row r="159" spans="1:35" ht="21" customHeight="1">
      <c r="A159" s="35" t="s">
        <v>170</v>
      </c>
      <c r="B159" s="350">
        <v>791000</v>
      </c>
      <c r="C159" s="349">
        <v>660000</v>
      </c>
      <c r="D159" s="349">
        <v>120000</v>
      </c>
      <c r="E159" s="349">
        <v>9000</v>
      </c>
      <c r="F159" s="349">
        <v>616000</v>
      </c>
      <c r="G159" s="349">
        <v>172000</v>
      </c>
      <c r="H159" s="349">
        <v>24000</v>
      </c>
      <c r="I159" s="351">
        <v>40000</v>
      </c>
      <c r="M159" s="35" t="s">
        <v>170</v>
      </c>
      <c r="N159" s="350">
        <v>429000</v>
      </c>
      <c r="O159" s="349">
        <v>324000</v>
      </c>
      <c r="P159" s="349">
        <v>97000</v>
      </c>
      <c r="Q159" s="349" t="s">
        <v>271</v>
      </c>
      <c r="R159" s="349">
        <v>398000</v>
      </c>
      <c r="S159" s="349">
        <v>28000</v>
      </c>
      <c r="T159" s="349">
        <v>13000</v>
      </c>
      <c r="U159" s="351">
        <v>13000</v>
      </c>
      <c r="V159" s="33"/>
      <c r="W159" s="33"/>
      <c r="Y159" s="35" t="s">
        <v>170</v>
      </c>
      <c r="Z159" s="350">
        <v>362000</v>
      </c>
      <c r="AA159" s="349">
        <v>336000</v>
      </c>
      <c r="AB159" s="349">
        <v>23000</v>
      </c>
      <c r="AC159" s="349" t="s">
        <v>271</v>
      </c>
      <c r="AD159" s="349">
        <v>218000</v>
      </c>
      <c r="AE159" s="349">
        <v>143000</v>
      </c>
      <c r="AF159" s="349">
        <v>10000</v>
      </c>
      <c r="AG159" s="351">
        <v>27000</v>
      </c>
      <c r="AI159" s="3"/>
    </row>
    <row r="160" spans="1:35" ht="21" customHeight="1">
      <c r="A160" s="35" t="s">
        <v>171</v>
      </c>
      <c r="B160" s="350">
        <v>799000</v>
      </c>
      <c r="C160" s="349">
        <v>666000</v>
      </c>
      <c r="D160" s="349">
        <v>120000</v>
      </c>
      <c r="E160" s="349">
        <v>9000</v>
      </c>
      <c r="F160" s="349">
        <v>617000</v>
      </c>
      <c r="G160" s="349">
        <v>179000</v>
      </c>
      <c r="H160" s="349">
        <v>22000</v>
      </c>
      <c r="I160" s="351">
        <v>40000</v>
      </c>
      <c r="M160" s="35" t="s">
        <v>171</v>
      </c>
      <c r="N160" s="350">
        <v>433000</v>
      </c>
      <c r="O160" s="349">
        <v>327000</v>
      </c>
      <c r="P160" s="349">
        <v>98000</v>
      </c>
      <c r="Q160" s="349" t="s">
        <v>271</v>
      </c>
      <c r="R160" s="349">
        <v>400000</v>
      </c>
      <c r="S160" s="349">
        <v>31000</v>
      </c>
      <c r="T160" s="349">
        <v>12000</v>
      </c>
      <c r="U160" s="351">
        <v>14000</v>
      </c>
      <c r="V160" s="33"/>
      <c r="W160" s="33"/>
      <c r="Y160" s="35" t="s">
        <v>171</v>
      </c>
      <c r="Z160" s="350">
        <v>366000</v>
      </c>
      <c r="AA160" s="349">
        <v>339000</v>
      </c>
      <c r="AB160" s="349">
        <v>22000</v>
      </c>
      <c r="AC160" s="349" t="s">
        <v>271</v>
      </c>
      <c r="AD160" s="349">
        <v>217000</v>
      </c>
      <c r="AE160" s="349">
        <v>148000</v>
      </c>
      <c r="AF160" s="349">
        <v>10000</v>
      </c>
      <c r="AG160" s="351">
        <v>26000</v>
      </c>
      <c r="AI160" s="3"/>
    </row>
    <row r="161" spans="1:35" ht="21" customHeight="1">
      <c r="A161" s="35" t="s">
        <v>172</v>
      </c>
      <c r="B161" s="350">
        <v>795000</v>
      </c>
      <c r="C161" s="349">
        <v>662000</v>
      </c>
      <c r="D161" s="349">
        <v>120000</v>
      </c>
      <c r="E161" s="349">
        <v>10000</v>
      </c>
      <c r="F161" s="349">
        <v>615000</v>
      </c>
      <c r="G161" s="349">
        <v>177000</v>
      </c>
      <c r="H161" s="349">
        <v>21000</v>
      </c>
      <c r="I161" s="351">
        <v>40000</v>
      </c>
      <c r="M161" s="35" t="s">
        <v>172</v>
      </c>
      <c r="N161" s="350">
        <v>429000</v>
      </c>
      <c r="O161" s="349">
        <v>323000</v>
      </c>
      <c r="P161" s="349">
        <v>98000</v>
      </c>
      <c r="Q161" s="349" t="s">
        <v>271</v>
      </c>
      <c r="R161" s="349">
        <v>396000</v>
      </c>
      <c r="S161" s="349">
        <v>31000</v>
      </c>
      <c r="T161" s="349">
        <v>11000</v>
      </c>
      <c r="U161" s="351">
        <v>15000</v>
      </c>
      <c r="V161" s="33"/>
      <c r="W161" s="33"/>
      <c r="Y161" s="35" t="s">
        <v>172</v>
      </c>
      <c r="Z161" s="350">
        <v>366000</v>
      </c>
      <c r="AA161" s="349">
        <v>338000</v>
      </c>
      <c r="AB161" s="349">
        <v>22000</v>
      </c>
      <c r="AC161" s="349" t="s">
        <v>271</v>
      </c>
      <c r="AD161" s="349">
        <v>219000</v>
      </c>
      <c r="AE161" s="349">
        <v>146000</v>
      </c>
      <c r="AF161" s="349">
        <v>10000</v>
      </c>
      <c r="AG161" s="351">
        <v>25000</v>
      </c>
      <c r="AI161" s="3"/>
    </row>
    <row r="162" spans="1:35" ht="21" customHeight="1">
      <c r="A162" s="35" t="s">
        <v>173</v>
      </c>
      <c r="B162" s="350">
        <v>794000</v>
      </c>
      <c r="C162" s="349">
        <v>661000</v>
      </c>
      <c r="D162" s="349">
        <v>122000</v>
      </c>
      <c r="E162" s="349">
        <v>10000</v>
      </c>
      <c r="F162" s="349">
        <v>620000</v>
      </c>
      <c r="G162" s="349">
        <v>171000</v>
      </c>
      <c r="H162" s="349">
        <v>21000</v>
      </c>
      <c r="I162" s="351">
        <v>37000</v>
      </c>
      <c r="M162" s="35" t="s">
        <v>173</v>
      </c>
      <c r="N162" s="350">
        <v>434000</v>
      </c>
      <c r="O162" s="349">
        <v>328000</v>
      </c>
      <c r="P162" s="349">
        <v>99000</v>
      </c>
      <c r="Q162" s="349" t="s">
        <v>271</v>
      </c>
      <c r="R162" s="349">
        <v>403000</v>
      </c>
      <c r="S162" s="349">
        <v>30000</v>
      </c>
      <c r="T162" s="349">
        <v>10000</v>
      </c>
      <c r="U162" s="351">
        <v>14000</v>
      </c>
      <c r="V162" s="33"/>
      <c r="W162" s="33"/>
      <c r="Y162" s="35" t="s">
        <v>173</v>
      </c>
      <c r="Z162" s="350">
        <v>360000</v>
      </c>
      <c r="AA162" s="349">
        <v>333000</v>
      </c>
      <c r="AB162" s="349">
        <v>22000</v>
      </c>
      <c r="AC162" s="349" t="s">
        <v>271</v>
      </c>
      <c r="AD162" s="349">
        <v>218000</v>
      </c>
      <c r="AE162" s="349">
        <v>141000</v>
      </c>
      <c r="AF162" s="349">
        <v>11000</v>
      </c>
      <c r="AG162" s="351">
        <v>23000</v>
      </c>
      <c r="AI162" s="3"/>
    </row>
    <row r="163" spans="1:35" ht="21" customHeight="1">
      <c r="A163" s="35" t="s">
        <v>174</v>
      </c>
      <c r="B163" s="350">
        <v>794000</v>
      </c>
      <c r="C163" s="349">
        <v>663000</v>
      </c>
      <c r="D163" s="349">
        <v>119000</v>
      </c>
      <c r="E163" s="349">
        <v>10000</v>
      </c>
      <c r="F163" s="349">
        <v>621000</v>
      </c>
      <c r="G163" s="349">
        <v>169000</v>
      </c>
      <c r="H163" s="349">
        <v>20000</v>
      </c>
      <c r="I163" s="351">
        <v>40000</v>
      </c>
      <c r="M163" s="35" t="s">
        <v>174</v>
      </c>
      <c r="N163" s="350">
        <v>435000</v>
      </c>
      <c r="O163" s="349">
        <v>330000</v>
      </c>
      <c r="P163" s="349">
        <v>98000</v>
      </c>
      <c r="Q163" s="349" t="s">
        <v>271</v>
      </c>
      <c r="R163" s="349">
        <v>402000</v>
      </c>
      <c r="S163" s="349">
        <v>31000</v>
      </c>
      <c r="T163" s="349">
        <v>9000</v>
      </c>
      <c r="U163" s="351">
        <v>15000</v>
      </c>
      <c r="V163" s="33"/>
      <c r="W163" s="33"/>
      <c r="Y163" s="35" t="s">
        <v>174</v>
      </c>
      <c r="Z163" s="350">
        <v>358000</v>
      </c>
      <c r="AA163" s="349">
        <v>333000</v>
      </c>
      <c r="AB163" s="349">
        <v>21000</v>
      </c>
      <c r="AC163" s="349" t="s">
        <v>271</v>
      </c>
      <c r="AD163" s="349">
        <v>219000</v>
      </c>
      <c r="AE163" s="349">
        <v>138000</v>
      </c>
      <c r="AF163" s="349">
        <v>10000</v>
      </c>
      <c r="AG163" s="351">
        <v>25000</v>
      </c>
      <c r="AI163" s="3"/>
    </row>
    <row r="164" spans="1:35" ht="21" customHeight="1">
      <c r="A164" s="35" t="s">
        <v>175</v>
      </c>
      <c r="B164" s="350">
        <v>784000</v>
      </c>
      <c r="C164" s="349">
        <v>656000</v>
      </c>
      <c r="D164" s="349">
        <v>115000</v>
      </c>
      <c r="E164" s="349">
        <v>10000</v>
      </c>
      <c r="F164" s="349">
        <v>618000</v>
      </c>
      <c r="G164" s="349">
        <v>163000</v>
      </c>
      <c r="H164" s="349">
        <v>22000</v>
      </c>
      <c r="I164" s="351">
        <v>40000</v>
      </c>
      <c r="M164" s="35" t="s">
        <v>175</v>
      </c>
      <c r="N164" s="350">
        <v>430000</v>
      </c>
      <c r="O164" s="349">
        <v>327000</v>
      </c>
      <c r="P164" s="349">
        <v>95000</v>
      </c>
      <c r="Q164" s="349" t="s">
        <v>271</v>
      </c>
      <c r="R164" s="349">
        <v>401000</v>
      </c>
      <c r="S164" s="349">
        <v>27000</v>
      </c>
      <c r="T164" s="349">
        <v>12000</v>
      </c>
      <c r="U164" s="351">
        <v>13000</v>
      </c>
      <c r="V164" s="33"/>
      <c r="W164" s="33"/>
      <c r="Y164" s="35" t="s">
        <v>175</v>
      </c>
      <c r="Z164" s="350">
        <v>354000</v>
      </c>
      <c r="AA164" s="349">
        <v>329000</v>
      </c>
      <c r="AB164" s="349">
        <v>20000</v>
      </c>
      <c r="AC164" s="349" t="s">
        <v>271</v>
      </c>
      <c r="AD164" s="349">
        <v>217000</v>
      </c>
      <c r="AE164" s="349">
        <v>136000</v>
      </c>
      <c r="AF164" s="349">
        <v>10000</v>
      </c>
      <c r="AG164" s="351">
        <v>27000</v>
      </c>
      <c r="AI164" s="3"/>
    </row>
    <row r="165" spans="1:35" ht="21" customHeight="1">
      <c r="A165" s="35" t="s">
        <v>176</v>
      </c>
      <c r="B165" s="350">
        <v>789000</v>
      </c>
      <c r="C165" s="349">
        <v>664000</v>
      </c>
      <c r="D165" s="349">
        <v>111000</v>
      </c>
      <c r="E165" s="349">
        <v>11000</v>
      </c>
      <c r="F165" s="349">
        <v>620000</v>
      </c>
      <c r="G165" s="349">
        <v>164000</v>
      </c>
      <c r="H165" s="349">
        <v>22000</v>
      </c>
      <c r="I165" s="351">
        <v>40000</v>
      </c>
      <c r="M165" s="35" t="s">
        <v>176</v>
      </c>
      <c r="N165" s="350">
        <v>429000</v>
      </c>
      <c r="O165" s="349">
        <v>331000</v>
      </c>
      <c r="P165" s="349">
        <v>90000</v>
      </c>
      <c r="Q165" s="349" t="s">
        <v>271</v>
      </c>
      <c r="R165" s="349">
        <v>398000</v>
      </c>
      <c r="S165" s="349">
        <v>29000</v>
      </c>
      <c r="T165" s="349">
        <v>13000</v>
      </c>
      <c r="U165" s="351">
        <v>13000</v>
      </c>
      <c r="V165" s="33"/>
      <c r="W165" s="33"/>
      <c r="Y165" s="35" t="s">
        <v>176</v>
      </c>
      <c r="Z165" s="350">
        <v>359000</v>
      </c>
      <c r="AA165" s="349">
        <v>333000</v>
      </c>
      <c r="AB165" s="349">
        <v>21000</v>
      </c>
      <c r="AC165" s="349" t="s">
        <v>271</v>
      </c>
      <c r="AD165" s="349">
        <v>222000</v>
      </c>
      <c r="AE165" s="349">
        <v>136000</v>
      </c>
      <c r="AF165" s="349">
        <v>9000</v>
      </c>
      <c r="AG165" s="351">
        <v>27000</v>
      </c>
      <c r="AI165" s="3"/>
    </row>
    <row r="166" spans="1:35" ht="21" customHeight="1">
      <c r="A166" s="35" t="s">
        <v>177</v>
      </c>
      <c r="B166" s="350">
        <v>786000</v>
      </c>
      <c r="C166" s="349">
        <v>664000</v>
      </c>
      <c r="D166" s="349">
        <v>108000</v>
      </c>
      <c r="E166" s="349">
        <v>11000</v>
      </c>
      <c r="F166" s="349">
        <v>617000</v>
      </c>
      <c r="G166" s="349">
        <v>165000</v>
      </c>
      <c r="H166" s="349">
        <v>24000</v>
      </c>
      <c r="I166" s="351">
        <v>39000</v>
      </c>
      <c r="M166" s="35" t="s">
        <v>177</v>
      </c>
      <c r="N166" s="350">
        <v>427000</v>
      </c>
      <c r="O166" s="349">
        <v>331000</v>
      </c>
      <c r="P166" s="349">
        <v>88000</v>
      </c>
      <c r="Q166" s="349" t="s">
        <v>271</v>
      </c>
      <c r="R166" s="349">
        <v>396000</v>
      </c>
      <c r="S166" s="349">
        <v>29000</v>
      </c>
      <c r="T166" s="349">
        <v>14000</v>
      </c>
      <c r="U166" s="351">
        <v>12000</v>
      </c>
      <c r="V166" s="33"/>
      <c r="W166" s="33"/>
      <c r="Y166" s="35" t="s">
        <v>177</v>
      </c>
      <c r="Z166" s="350">
        <v>359000</v>
      </c>
      <c r="AA166" s="349">
        <v>333000</v>
      </c>
      <c r="AB166" s="349">
        <v>20000</v>
      </c>
      <c r="AC166" s="349" t="s">
        <v>271</v>
      </c>
      <c r="AD166" s="349">
        <v>221000</v>
      </c>
      <c r="AE166" s="349">
        <v>136000</v>
      </c>
      <c r="AF166" s="349">
        <v>9000</v>
      </c>
      <c r="AG166" s="351">
        <v>27000</v>
      </c>
      <c r="AI166" s="3"/>
    </row>
    <row r="167" spans="1:35" ht="21" customHeight="1">
      <c r="A167" s="35" t="s">
        <v>178</v>
      </c>
      <c r="B167" s="350">
        <v>787000</v>
      </c>
      <c r="C167" s="349">
        <v>658000</v>
      </c>
      <c r="D167" s="349">
        <v>116000</v>
      </c>
      <c r="E167" s="349">
        <v>11000</v>
      </c>
      <c r="F167" s="349">
        <v>611000</v>
      </c>
      <c r="G167" s="349">
        <v>172000</v>
      </c>
      <c r="H167" s="349">
        <v>28000</v>
      </c>
      <c r="I167" s="351">
        <v>40000</v>
      </c>
      <c r="M167" s="35" t="s">
        <v>178</v>
      </c>
      <c r="N167" s="350">
        <v>428000</v>
      </c>
      <c r="O167" s="349">
        <v>327000</v>
      </c>
      <c r="P167" s="349">
        <v>93000</v>
      </c>
      <c r="Q167" s="349" t="s">
        <v>271</v>
      </c>
      <c r="R167" s="349">
        <v>393000</v>
      </c>
      <c r="S167" s="349">
        <v>33000</v>
      </c>
      <c r="T167" s="349">
        <v>15000</v>
      </c>
      <c r="U167" s="351">
        <v>14000</v>
      </c>
      <c r="V167" s="33"/>
      <c r="W167" s="33"/>
      <c r="Y167" s="35" t="s">
        <v>178</v>
      </c>
      <c r="Z167" s="350">
        <v>359000</v>
      </c>
      <c r="AA167" s="349">
        <v>331000</v>
      </c>
      <c r="AB167" s="349">
        <v>23000</v>
      </c>
      <c r="AC167" s="349" t="s">
        <v>271</v>
      </c>
      <c r="AD167" s="349">
        <v>219000</v>
      </c>
      <c r="AE167" s="349">
        <v>139000</v>
      </c>
      <c r="AF167" s="349">
        <v>13000</v>
      </c>
      <c r="AG167" s="351">
        <v>26000</v>
      </c>
      <c r="AI167" s="3"/>
    </row>
    <row r="168" spans="1:35" ht="21" customHeight="1">
      <c r="A168" s="35" t="s">
        <v>179</v>
      </c>
      <c r="B168" s="350">
        <v>788000</v>
      </c>
      <c r="C168" s="349">
        <v>658000</v>
      </c>
      <c r="D168" s="349">
        <v>117000</v>
      </c>
      <c r="E168" s="349">
        <v>11000</v>
      </c>
      <c r="F168" s="349">
        <v>609000</v>
      </c>
      <c r="G168" s="349">
        <v>175000</v>
      </c>
      <c r="H168" s="349">
        <v>26000</v>
      </c>
      <c r="I168" s="351">
        <v>39000</v>
      </c>
      <c r="M168" s="35" t="s">
        <v>179</v>
      </c>
      <c r="N168" s="350">
        <v>428000</v>
      </c>
      <c r="O168" s="349">
        <v>327000</v>
      </c>
      <c r="P168" s="349">
        <v>93000</v>
      </c>
      <c r="Q168" s="349">
        <v>8000</v>
      </c>
      <c r="R168" s="349">
        <v>393000</v>
      </c>
      <c r="S168" s="349">
        <v>32000</v>
      </c>
      <c r="T168" s="349">
        <v>14000</v>
      </c>
      <c r="U168" s="351">
        <v>14000</v>
      </c>
      <c r="V168" s="33"/>
      <c r="W168" s="33"/>
      <c r="Y168" s="35" t="s">
        <v>179</v>
      </c>
      <c r="Z168" s="350">
        <v>360000</v>
      </c>
      <c r="AA168" s="349">
        <v>331000</v>
      </c>
      <c r="AB168" s="349">
        <v>24000</v>
      </c>
      <c r="AC168" s="349" t="s">
        <v>271</v>
      </c>
      <c r="AD168" s="349">
        <v>215000</v>
      </c>
      <c r="AE168" s="349">
        <v>143000</v>
      </c>
      <c r="AF168" s="349">
        <v>11000</v>
      </c>
      <c r="AG168" s="351">
        <v>25000</v>
      </c>
      <c r="AI168" s="3"/>
    </row>
    <row r="169" spans="1:35" ht="21" customHeight="1">
      <c r="A169" s="35" t="s">
        <v>233</v>
      </c>
      <c r="B169" s="350">
        <v>792000</v>
      </c>
      <c r="C169" s="349">
        <v>663000</v>
      </c>
      <c r="D169" s="349">
        <v>115000</v>
      </c>
      <c r="E169" s="349">
        <v>10000</v>
      </c>
      <c r="F169" s="349">
        <v>614000</v>
      </c>
      <c r="G169" s="349">
        <v>173000</v>
      </c>
      <c r="H169" s="349">
        <v>25000</v>
      </c>
      <c r="I169" s="351">
        <v>39000</v>
      </c>
      <c r="M169" s="35" t="s">
        <v>233</v>
      </c>
      <c r="N169" s="350">
        <v>430000</v>
      </c>
      <c r="O169" s="349">
        <v>330000</v>
      </c>
      <c r="P169" s="349">
        <v>92000</v>
      </c>
      <c r="Q169" s="349" t="s">
        <v>271</v>
      </c>
      <c r="R169" s="349">
        <v>398000</v>
      </c>
      <c r="S169" s="349">
        <v>30000</v>
      </c>
      <c r="T169" s="349">
        <v>14000</v>
      </c>
      <c r="U169" s="351">
        <v>16000</v>
      </c>
      <c r="V169" s="33"/>
      <c r="W169" s="33"/>
      <c r="Y169" s="35" t="s">
        <v>233</v>
      </c>
      <c r="Z169" s="350">
        <v>361000</v>
      </c>
      <c r="AA169" s="349">
        <v>333000</v>
      </c>
      <c r="AB169" s="349">
        <v>23000</v>
      </c>
      <c r="AC169" s="349" t="s">
        <v>271</v>
      </c>
      <c r="AD169" s="349">
        <v>216000</v>
      </c>
      <c r="AE169" s="349">
        <v>143000</v>
      </c>
      <c r="AF169" s="349">
        <v>11000</v>
      </c>
      <c r="AG169" s="351">
        <v>23000</v>
      </c>
      <c r="AI169" s="3"/>
    </row>
    <row r="170" spans="1:35" ht="21" customHeight="1">
      <c r="A170" s="35" t="s">
        <v>234</v>
      </c>
      <c r="B170" s="339">
        <v>798000</v>
      </c>
      <c r="C170" s="349">
        <v>665000</v>
      </c>
      <c r="D170" s="349">
        <v>116000</v>
      </c>
      <c r="E170" s="349">
        <v>13000</v>
      </c>
      <c r="F170" s="349">
        <v>619000</v>
      </c>
      <c r="G170" s="349">
        <v>173000</v>
      </c>
      <c r="H170" s="349">
        <v>26000</v>
      </c>
      <c r="I170" s="351">
        <v>36000</v>
      </c>
      <c r="M170" s="35" t="s">
        <v>234</v>
      </c>
      <c r="N170" s="350">
        <v>432000</v>
      </c>
      <c r="O170" s="349">
        <v>329000</v>
      </c>
      <c r="P170" s="349">
        <v>93000</v>
      </c>
      <c r="Q170" s="349">
        <v>9000</v>
      </c>
      <c r="R170" s="349">
        <v>398000</v>
      </c>
      <c r="S170" s="349">
        <v>31000</v>
      </c>
      <c r="T170" s="349">
        <v>14000</v>
      </c>
      <c r="U170" s="351">
        <v>15000</v>
      </c>
      <c r="V170" s="33"/>
      <c r="W170" s="33"/>
      <c r="Y170" s="35" t="s">
        <v>234</v>
      </c>
      <c r="Z170" s="350">
        <v>366000</v>
      </c>
      <c r="AA170" s="349">
        <v>336000</v>
      </c>
      <c r="AB170" s="349">
        <v>23000</v>
      </c>
      <c r="AC170" s="349" t="s">
        <v>271</v>
      </c>
      <c r="AD170" s="349">
        <v>221000</v>
      </c>
      <c r="AE170" s="349">
        <v>142000</v>
      </c>
      <c r="AF170" s="349">
        <v>12000</v>
      </c>
      <c r="AG170" s="351">
        <v>22000</v>
      </c>
      <c r="AI170" s="3"/>
    </row>
    <row r="171" spans="1:35" ht="21" customHeight="1">
      <c r="A171" s="35" t="s">
        <v>180</v>
      </c>
      <c r="B171" s="339">
        <v>796000</v>
      </c>
      <c r="C171" s="349">
        <v>661000</v>
      </c>
      <c r="D171" s="349">
        <v>118000</v>
      </c>
      <c r="E171" s="349">
        <v>12000</v>
      </c>
      <c r="F171" s="349">
        <v>614000</v>
      </c>
      <c r="G171" s="349">
        <v>176000</v>
      </c>
      <c r="H171" s="349">
        <v>27000</v>
      </c>
      <c r="I171" s="351">
        <v>37000</v>
      </c>
      <c r="M171" s="35" t="s">
        <v>180</v>
      </c>
      <c r="N171" s="350">
        <v>430000</v>
      </c>
      <c r="O171" s="349">
        <v>325000</v>
      </c>
      <c r="P171" s="349">
        <v>95000</v>
      </c>
      <c r="Q171" s="349">
        <v>8000</v>
      </c>
      <c r="R171" s="349">
        <v>394000</v>
      </c>
      <c r="S171" s="349">
        <v>33000</v>
      </c>
      <c r="T171" s="349">
        <v>14000</v>
      </c>
      <c r="U171" s="351">
        <v>16000</v>
      </c>
      <c r="V171" s="33"/>
      <c r="W171" s="33"/>
      <c r="Y171" s="35" t="s">
        <v>180</v>
      </c>
      <c r="Z171" s="350">
        <v>366000</v>
      </c>
      <c r="AA171" s="349">
        <v>336000</v>
      </c>
      <c r="AB171" s="349">
        <v>23000</v>
      </c>
      <c r="AC171" s="349" t="s">
        <v>271</v>
      </c>
      <c r="AD171" s="349">
        <v>220000</v>
      </c>
      <c r="AE171" s="349">
        <v>142000</v>
      </c>
      <c r="AF171" s="349">
        <v>13000</v>
      </c>
      <c r="AG171" s="351">
        <v>22000</v>
      </c>
      <c r="AI171" s="3"/>
    </row>
    <row r="172" spans="1:35" ht="21" customHeight="1">
      <c r="A172" s="35" t="s">
        <v>181</v>
      </c>
      <c r="B172" s="339">
        <v>802000</v>
      </c>
      <c r="C172" s="349">
        <v>668000</v>
      </c>
      <c r="D172" s="349">
        <v>118000</v>
      </c>
      <c r="E172" s="349">
        <v>12000</v>
      </c>
      <c r="F172" s="349">
        <v>619000</v>
      </c>
      <c r="G172" s="349">
        <v>177000</v>
      </c>
      <c r="H172" s="349">
        <v>31000</v>
      </c>
      <c r="I172" s="351">
        <v>41000</v>
      </c>
      <c r="M172" s="35" t="s">
        <v>181</v>
      </c>
      <c r="N172" s="350">
        <v>432000</v>
      </c>
      <c r="O172" s="349">
        <v>327000</v>
      </c>
      <c r="P172" s="349">
        <v>95000</v>
      </c>
      <c r="Q172" s="349">
        <v>8000</v>
      </c>
      <c r="R172" s="349">
        <v>396000</v>
      </c>
      <c r="S172" s="349">
        <v>34000</v>
      </c>
      <c r="T172" s="349">
        <v>17000</v>
      </c>
      <c r="U172" s="351">
        <v>16000</v>
      </c>
      <c r="V172" s="33"/>
      <c r="W172" s="33"/>
      <c r="Y172" s="35" t="s">
        <v>181</v>
      </c>
      <c r="Z172" s="350">
        <v>370000</v>
      </c>
      <c r="AA172" s="349">
        <v>341000</v>
      </c>
      <c r="AB172" s="349">
        <v>24000</v>
      </c>
      <c r="AC172" s="349" t="s">
        <v>271</v>
      </c>
      <c r="AD172" s="349">
        <v>223000</v>
      </c>
      <c r="AE172" s="349">
        <v>143000</v>
      </c>
      <c r="AF172" s="349">
        <v>14000</v>
      </c>
      <c r="AG172" s="351">
        <v>25000</v>
      </c>
      <c r="AI172" s="3"/>
    </row>
    <row r="173" spans="1:35" ht="21" customHeight="1">
      <c r="A173" s="35" t="s">
        <v>182</v>
      </c>
      <c r="B173" s="339">
        <v>804000</v>
      </c>
      <c r="C173" s="349">
        <v>665000</v>
      </c>
      <c r="D173" s="349">
        <v>124000</v>
      </c>
      <c r="E173" s="349">
        <v>10000</v>
      </c>
      <c r="F173" s="349">
        <v>620000</v>
      </c>
      <c r="G173" s="349">
        <v>178000</v>
      </c>
      <c r="H173" s="349">
        <v>29000</v>
      </c>
      <c r="I173" s="351">
        <v>38000</v>
      </c>
      <c r="M173" s="35" t="s">
        <v>182</v>
      </c>
      <c r="N173" s="350">
        <v>433000</v>
      </c>
      <c r="O173" s="349">
        <v>326000</v>
      </c>
      <c r="P173" s="349">
        <v>98000</v>
      </c>
      <c r="Q173" s="349" t="s">
        <v>271</v>
      </c>
      <c r="R173" s="349">
        <v>396000</v>
      </c>
      <c r="S173" s="349">
        <v>34000</v>
      </c>
      <c r="T173" s="349">
        <v>17000</v>
      </c>
      <c r="U173" s="351">
        <v>15000</v>
      </c>
      <c r="V173" s="33"/>
      <c r="W173" s="33"/>
      <c r="Y173" s="35" t="s">
        <v>182</v>
      </c>
      <c r="Z173" s="350">
        <v>372000</v>
      </c>
      <c r="AA173" s="349">
        <v>339000</v>
      </c>
      <c r="AB173" s="349">
        <v>26000</v>
      </c>
      <c r="AC173" s="349" t="s">
        <v>271</v>
      </c>
      <c r="AD173" s="349">
        <v>224000</v>
      </c>
      <c r="AE173" s="349">
        <v>144000</v>
      </c>
      <c r="AF173" s="349">
        <v>11000</v>
      </c>
      <c r="AG173" s="351">
        <v>23000</v>
      </c>
      <c r="AI173" s="3"/>
    </row>
    <row r="174" spans="1:35" ht="21" customHeight="1">
      <c r="A174" s="35" t="s">
        <v>183</v>
      </c>
      <c r="B174" s="339">
        <v>799000</v>
      </c>
      <c r="C174" s="349">
        <v>658000</v>
      </c>
      <c r="D174" s="349">
        <v>123000</v>
      </c>
      <c r="E174" s="349">
        <v>11000</v>
      </c>
      <c r="F174" s="349">
        <v>618000</v>
      </c>
      <c r="G174" s="349">
        <v>174000</v>
      </c>
      <c r="H174" s="349">
        <v>29000</v>
      </c>
      <c r="I174" s="351">
        <v>36000</v>
      </c>
      <c r="M174" s="35" t="s">
        <v>183</v>
      </c>
      <c r="N174" s="350">
        <v>433000</v>
      </c>
      <c r="O174" s="349">
        <v>326000</v>
      </c>
      <c r="P174" s="349">
        <v>98000</v>
      </c>
      <c r="Q174" s="349" t="s">
        <v>271</v>
      </c>
      <c r="R174" s="349">
        <v>395000</v>
      </c>
      <c r="S174" s="349">
        <v>36000</v>
      </c>
      <c r="T174" s="349">
        <v>17000</v>
      </c>
      <c r="U174" s="351">
        <v>15000</v>
      </c>
      <c r="V174" s="33"/>
      <c r="W174" s="33"/>
      <c r="Y174" s="35" t="s">
        <v>183</v>
      </c>
      <c r="Z174" s="350">
        <v>366000</v>
      </c>
      <c r="AA174" s="349">
        <v>332000</v>
      </c>
      <c r="AB174" s="349">
        <v>26000</v>
      </c>
      <c r="AC174" s="349" t="s">
        <v>271</v>
      </c>
      <c r="AD174" s="349">
        <v>223000</v>
      </c>
      <c r="AE174" s="349">
        <v>138000</v>
      </c>
      <c r="AF174" s="349">
        <v>12000</v>
      </c>
      <c r="AG174" s="351">
        <v>21000</v>
      </c>
      <c r="AI174" s="3"/>
    </row>
    <row r="175" spans="1:35" ht="21" customHeight="1">
      <c r="A175" s="35" t="s">
        <v>184</v>
      </c>
      <c r="B175" s="339">
        <v>797000</v>
      </c>
      <c r="C175" s="349">
        <v>656000</v>
      </c>
      <c r="D175" s="349">
        <v>125000</v>
      </c>
      <c r="E175" s="349">
        <v>11000</v>
      </c>
      <c r="F175" s="349">
        <v>615000</v>
      </c>
      <c r="G175" s="349">
        <v>175000</v>
      </c>
      <c r="H175" s="349">
        <v>32000</v>
      </c>
      <c r="I175" s="351">
        <v>37000</v>
      </c>
      <c r="M175" s="35" t="s">
        <v>184</v>
      </c>
      <c r="N175" s="350">
        <v>433000</v>
      </c>
      <c r="O175" s="349">
        <v>325000</v>
      </c>
      <c r="P175" s="349">
        <v>100000</v>
      </c>
      <c r="Q175" s="349" t="s">
        <v>271</v>
      </c>
      <c r="R175" s="349">
        <v>392000</v>
      </c>
      <c r="S175" s="349">
        <v>38000</v>
      </c>
      <c r="T175" s="349">
        <v>18000</v>
      </c>
      <c r="U175" s="351">
        <v>15000</v>
      </c>
      <c r="V175" s="33"/>
      <c r="W175" s="33"/>
      <c r="Y175" s="35" t="s">
        <v>184</v>
      </c>
      <c r="Z175" s="350">
        <v>364000</v>
      </c>
      <c r="AA175" s="349">
        <v>332000</v>
      </c>
      <c r="AB175" s="349">
        <v>26000</v>
      </c>
      <c r="AC175" s="349" t="s">
        <v>271</v>
      </c>
      <c r="AD175" s="349">
        <v>223000</v>
      </c>
      <c r="AE175" s="349">
        <v>137000</v>
      </c>
      <c r="AF175" s="349">
        <v>14000</v>
      </c>
      <c r="AG175" s="351">
        <v>22000</v>
      </c>
      <c r="AI175" s="3"/>
    </row>
    <row r="176" spans="1:35" ht="21" customHeight="1">
      <c r="A176" s="35" t="s">
        <v>185</v>
      </c>
      <c r="B176" s="339">
        <v>799000</v>
      </c>
      <c r="C176" s="349">
        <v>662000</v>
      </c>
      <c r="D176" s="349">
        <v>123000</v>
      </c>
      <c r="E176" s="349">
        <v>11000</v>
      </c>
      <c r="F176" s="349">
        <v>616000</v>
      </c>
      <c r="G176" s="349">
        <v>176000</v>
      </c>
      <c r="H176" s="349">
        <v>33000</v>
      </c>
      <c r="I176" s="351">
        <v>37000</v>
      </c>
      <c r="M176" s="35" t="s">
        <v>185</v>
      </c>
      <c r="N176" s="350">
        <v>433000</v>
      </c>
      <c r="O176" s="349">
        <v>327000</v>
      </c>
      <c r="P176" s="349">
        <v>98000</v>
      </c>
      <c r="Q176" s="349" t="s">
        <v>271</v>
      </c>
      <c r="R176" s="349">
        <v>392000</v>
      </c>
      <c r="S176" s="349">
        <v>38000</v>
      </c>
      <c r="T176" s="349">
        <v>17000</v>
      </c>
      <c r="U176" s="351">
        <v>16000</v>
      </c>
      <c r="V176" s="33"/>
      <c r="W176" s="33"/>
      <c r="Y176" s="35" t="s">
        <v>185</v>
      </c>
      <c r="Z176" s="350">
        <v>366000</v>
      </c>
      <c r="AA176" s="349">
        <v>336000</v>
      </c>
      <c r="AB176" s="349">
        <v>25000</v>
      </c>
      <c r="AC176" s="349" t="s">
        <v>271</v>
      </c>
      <c r="AD176" s="349">
        <v>224000</v>
      </c>
      <c r="AE176" s="349">
        <v>138000</v>
      </c>
      <c r="AF176" s="349">
        <v>15000</v>
      </c>
      <c r="AG176" s="351">
        <v>21000</v>
      </c>
      <c r="AI176" s="3"/>
    </row>
    <row r="177" spans="1:35" ht="21" customHeight="1">
      <c r="A177" s="35" t="s">
        <v>186</v>
      </c>
      <c r="B177" s="339">
        <v>796000</v>
      </c>
      <c r="C177" s="349">
        <v>667000</v>
      </c>
      <c r="D177" s="349">
        <v>116000</v>
      </c>
      <c r="E177" s="349">
        <v>11000</v>
      </c>
      <c r="F177" s="349">
        <v>616000</v>
      </c>
      <c r="G177" s="349">
        <v>173000</v>
      </c>
      <c r="H177" s="349">
        <v>32000</v>
      </c>
      <c r="I177" s="351">
        <v>41000</v>
      </c>
      <c r="M177" s="35" t="s">
        <v>186</v>
      </c>
      <c r="N177" s="350">
        <v>426000</v>
      </c>
      <c r="O177" s="349">
        <v>323000</v>
      </c>
      <c r="P177" s="349">
        <v>95000</v>
      </c>
      <c r="Q177" s="349" t="s">
        <v>271</v>
      </c>
      <c r="R177" s="349">
        <v>384000</v>
      </c>
      <c r="S177" s="349">
        <v>39000</v>
      </c>
      <c r="T177" s="349">
        <v>17000</v>
      </c>
      <c r="U177" s="351">
        <v>17000</v>
      </c>
      <c r="V177" s="33"/>
      <c r="W177" s="33"/>
      <c r="Y177" s="35" t="s">
        <v>186</v>
      </c>
      <c r="Z177" s="350">
        <v>370000</v>
      </c>
      <c r="AA177" s="349">
        <v>344000</v>
      </c>
      <c r="AB177" s="349">
        <v>21000</v>
      </c>
      <c r="AC177" s="349" t="s">
        <v>271</v>
      </c>
      <c r="AD177" s="349">
        <v>232000</v>
      </c>
      <c r="AE177" s="349">
        <v>134000</v>
      </c>
      <c r="AF177" s="349">
        <v>14000</v>
      </c>
      <c r="AG177" s="351">
        <v>24000</v>
      </c>
      <c r="AI177" s="3"/>
    </row>
    <row r="178" spans="1:35" ht="21" customHeight="1">
      <c r="A178" s="35" t="s">
        <v>187</v>
      </c>
      <c r="B178" s="339">
        <v>792000</v>
      </c>
      <c r="C178" s="339">
        <v>662000</v>
      </c>
      <c r="D178" s="339">
        <v>117000</v>
      </c>
      <c r="E178" s="339">
        <v>11000</v>
      </c>
      <c r="F178" s="339">
        <v>617000</v>
      </c>
      <c r="G178" s="339">
        <v>168000</v>
      </c>
      <c r="H178" s="339">
        <v>30000</v>
      </c>
      <c r="I178" s="351">
        <v>41000</v>
      </c>
      <c r="M178" s="35" t="s">
        <v>187</v>
      </c>
      <c r="N178" s="350">
        <v>426000</v>
      </c>
      <c r="O178" s="349">
        <v>321000</v>
      </c>
      <c r="P178" s="349">
        <v>96000</v>
      </c>
      <c r="Q178" s="349" t="s">
        <v>271</v>
      </c>
      <c r="R178" s="349">
        <v>383000</v>
      </c>
      <c r="S178" s="349">
        <v>40000</v>
      </c>
      <c r="T178" s="349">
        <v>16000</v>
      </c>
      <c r="U178" s="351">
        <v>18000</v>
      </c>
      <c r="V178" s="33"/>
      <c r="W178" s="33"/>
      <c r="Y178" s="35" t="s">
        <v>187</v>
      </c>
      <c r="Z178" s="350">
        <v>366000</v>
      </c>
      <c r="AA178" s="349">
        <v>340000</v>
      </c>
      <c r="AB178" s="349">
        <v>21000</v>
      </c>
      <c r="AC178" s="349" t="s">
        <v>271</v>
      </c>
      <c r="AD178" s="349">
        <v>234000</v>
      </c>
      <c r="AE178" s="349">
        <v>129000</v>
      </c>
      <c r="AF178" s="349">
        <v>14000</v>
      </c>
      <c r="AG178" s="351">
        <v>23000</v>
      </c>
      <c r="AI178" s="3"/>
    </row>
    <row r="179" spans="1:35" ht="21" customHeight="1">
      <c r="A179" s="35" t="s">
        <v>235</v>
      </c>
      <c r="B179" s="339">
        <v>788000</v>
      </c>
      <c r="C179" s="339">
        <v>658000</v>
      </c>
      <c r="D179" s="339">
        <v>116000</v>
      </c>
      <c r="E179" s="339">
        <v>11000</v>
      </c>
      <c r="F179" s="339">
        <v>609000</v>
      </c>
      <c r="G179" s="339">
        <v>173000</v>
      </c>
      <c r="H179" s="339">
        <v>28000</v>
      </c>
      <c r="I179" s="351">
        <v>38000</v>
      </c>
      <c r="M179" s="35" t="s">
        <v>235</v>
      </c>
      <c r="N179" s="350">
        <v>425000</v>
      </c>
      <c r="O179" s="349">
        <v>321000</v>
      </c>
      <c r="P179" s="349">
        <v>95000</v>
      </c>
      <c r="Q179" s="349" t="s">
        <v>271</v>
      </c>
      <c r="R179" s="349">
        <v>384000</v>
      </c>
      <c r="S179" s="349">
        <v>37000</v>
      </c>
      <c r="T179" s="349">
        <v>15000</v>
      </c>
      <c r="U179" s="351">
        <v>17000</v>
      </c>
      <c r="V179" s="33"/>
      <c r="W179" s="33"/>
      <c r="Y179" s="35" t="s">
        <v>235</v>
      </c>
      <c r="Z179" s="350">
        <v>363000</v>
      </c>
      <c r="AA179" s="349">
        <v>337000</v>
      </c>
      <c r="AB179" s="349">
        <v>21000</v>
      </c>
      <c r="AC179" s="349" t="s">
        <v>271</v>
      </c>
      <c r="AD179" s="349">
        <v>225000</v>
      </c>
      <c r="AE179" s="349">
        <v>136000</v>
      </c>
      <c r="AF179" s="349">
        <v>13000</v>
      </c>
      <c r="AG179" s="351">
        <v>21000</v>
      </c>
      <c r="AI179" s="3"/>
    </row>
    <row r="180" spans="1:35" ht="21" customHeight="1">
      <c r="A180" s="35" t="s">
        <v>236</v>
      </c>
      <c r="B180" s="339">
        <v>779000</v>
      </c>
      <c r="C180" s="339">
        <v>655000</v>
      </c>
      <c r="D180" s="339">
        <v>113000</v>
      </c>
      <c r="E180" s="339">
        <v>11000</v>
      </c>
      <c r="F180" s="339">
        <v>597000</v>
      </c>
      <c r="G180" s="339">
        <v>176000</v>
      </c>
      <c r="H180" s="339">
        <v>28000</v>
      </c>
      <c r="I180" s="351">
        <v>38000</v>
      </c>
      <c r="M180" s="35" t="s">
        <v>236</v>
      </c>
      <c r="N180" s="350">
        <v>417000</v>
      </c>
      <c r="O180" s="349">
        <v>315000</v>
      </c>
      <c r="P180" s="349">
        <v>93000</v>
      </c>
      <c r="Q180" s="349">
        <v>8000</v>
      </c>
      <c r="R180" s="349">
        <v>375000</v>
      </c>
      <c r="S180" s="349">
        <v>37000</v>
      </c>
      <c r="T180" s="349">
        <v>14000</v>
      </c>
      <c r="U180" s="351">
        <v>17000</v>
      </c>
      <c r="V180" s="33"/>
      <c r="W180" s="33"/>
      <c r="Y180" s="35" t="s">
        <v>236</v>
      </c>
      <c r="Z180" s="350">
        <v>363000</v>
      </c>
      <c r="AA180" s="349">
        <v>340000</v>
      </c>
      <c r="AB180" s="349">
        <v>20000</v>
      </c>
      <c r="AC180" s="349" t="s">
        <v>271</v>
      </c>
      <c r="AD180" s="349">
        <v>222000</v>
      </c>
      <c r="AE180" s="349">
        <v>139000</v>
      </c>
      <c r="AF180" s="349">
        <v>14000</v>
      </c>
      <c r="AG180" s="351">
        <v>20000</v>
      </c>
      <c r="AI180" s="3"/>
    </row>
    <row r="181" spans="1:35" ht="21" customHeight="1">
      <c r="A181" s="35" t="s">
        <v>237</v>
      </c>
      <c r="B181" s="339">
        <v>772000</v>
      </c>
      <c r="C181" s="339">
        <v>648000</v>
      </c>
      <c r="D181" s="339">
        <v>115000</v>
      </c>
      <c r="E181" s="339" t="s">
        <v>271</v>
      </c>
      <c r="F181" s="339">
        <v>594000</v>
      </c>
      <c r="G181" s="339">
        <v>173000</v>
      </c>
      <c r="H181" s="339">
        <v>27000</v>
      </c>
      <c r="I181" s="351">
        <v>38000</v>
      </c>
      <c r="M181" s="35" t="s">
        <v>237</v>
      </c>
      <c r="N181" s="350">
        <v>413000</v>
      </c>
      <c r="O181" s="349">
        <v>310000</v>
      </c>
      <c r="P181" s="349">
        <v>96000</v>
      </c>
      <c r="Q181" s="349" t="s">
        <v>271</v>
      </c>
      <c r="R181" s="349">
        <v>374000</v>
      </c>
      <c r="S181" s="349">
        <v>34000</v>
      </c>
      <c r="T181" s="349">
        <v>12000</v>
      </c>
      <c r="U181" s="351">
        <v>18000</v>
      </c>
      <c r="V181" s="33"/>
      <c r="W181" s="33"/>
      <c r="Y181" s="35" t="s">
        <v>237</v>
      </c>
      <c r="Z181" s="350">
        <v>359000</v>
      </c>
      <c r="AA181" s="349">
        <v>338000</v>
      </c>
      <c r="AB181" s="349">
        <v>19000</v>
      </c>
      <c r="AC181" s="349" t="s">
        <v>271</v>
      </c>
      <c r="AD181" s="349">
        <v>220000</v>
      </c>
      <c r="AE181" s="349">
        <v>138000</v>
      </c>
      <c r="AF181" s="349">
        <v>15000</v>
      </c>
      <c r="AG181" s="351">
        <v>20000</v>
      </c>
      <c r="AI181" s="3"/>
    </row>
    <row r="182" spans="1:35" ht="21" customHeight="1">
      <c r="A182" s="35" t="s">
        <v>238</v>
      </c>
      <c r="B182" s="339">
        <v>765000</v>
      </c>
      <c r="C182" s="339">
        <v>642000</v>
      </c>
      <c r="D182" s="339">
        <v>115000</v>
      </c>
      <c r="E182" s="339" t="s">
        <v>271</v>
      </c>
      <c r="F182" s="339">
        <v>589000</v>
      </c>
      <c r="G182" s="339">
        <v>172000</v>
      </c>
      <c r="H182" s="339">
        <v>24000</v>
      </c>
      <c r="I182" s="351">
        <v>37000</v>
      </c>
      <c r="M182" s="35" t="s">
        <v>238</v>
      </c>
      <c r="N182" s="350">
        <v>408000</v>
      </c>
      <c r="O182" s="349">
        <v>305000</v>
      </c>
      <c r="P182" s="349">
        <v>97000</v>
      </c>
      <c r="Q182" s="349" t="s">
        <v>271</v>
      </c>
      <c r="R182" s="349">
        <v>369000</v>
      </c>
      <c r="S182" s="349">
        <v>36000</v>
      </c>
      <c r="T182" s="349">
        <v>11000</v>
      </c>
      <c r="U182" s="351">
        <v>17000</v>
      </c>
      <c r="V182" s="33"/>
      <c r="W182" s="33"/>
      <c r="Y182" s="35" t="s">
        <v>238</v>
      </c>
      <c r="Z182" s="350">
        <v>357000</v>
      </c>
      <c r="AA182" s="349">
        <v>337000</v>
      </c>
      <c r="AB182" s="349">
        <v>18000</v>
      </c>
      <c r="AC182" s="349" t="s">
        <v>271</v>
      </c>
      <c r="AD182" s="349">
        <v>220000</v>
      </c>
      <c r="AE182" s="349">
        <v>136000</v>
      </c>
      <c r="AF182" s="349">
        <v>13000</v>
      </c>
      <c r="AG182" s="351">
        <v>20000</v>
      </c>
      <c r="AI182" s="3"/>
    </row>
    <row r="183" spans="1:35" ht="21" customHeight="1">
      <c r="A183" s="35" t="s">
        <v>239</v>
      </c>
      <c r="B183" s="339">
        <v>763000</v>
      </c>
      <c r="C183" s="339">
        <v>641000</v>
      </c>
      <c r="D183" s="339">
        <v>114000</v>
      </c>
      <c r="E183" s="339" t="s">
        <v>271</v>
      </c>
      <c r="F183" s="339">
        <v>590000</v>
      </c>
      <c r="G183" s="339">
        <v>169000</v>
      </c>
      <c r="H183" s="339">
        <v>24000</v>
      </c>
      <c r="I183" s="351">
        <v>35000</v>
      </c>
      <c r="M183" s="35" t="s">
        <v>239</v>
      </c>
      <c r="N183" s="350">
        <v>408000</v>
      </c>
      <c r="O183" s="349">
        <v>306000</v>
      </c>
      <c r="P183" s="349">
        <v>96000</v>
      </c>
      <c r="Q183" s="349" t="s">
        <v>271</v>
      </c>
      <c r="R183" s="349">
        <v>370000</v>
      </c>
      <c r="S183" s="349">
        <v>35000</v>
      </c>
      <c r="T183" s="349">
        <v>10000</v>
      </c>
      <c r="U183" s="351">
        <v>17000</v>
      </c>
      <c r="V183" s="33"/>
      <c r="W183" s="33"/>
      <c r="Y183" s="35" t="s">
        <v>239</v>
      </c>
      <c r="Z183" s="350">
        <v>355000</v>
      </c>
      <c r="AA183" s="349">
        <v>335000</v>
      </c>
      <c r="AB183" s="349">
        <v>18000</v>
      </c>
      <c r="AC183" s="349" t="s">
        <v>271</v>
      </c>
      <c r="AD183" s="349">
        <v>220000</v>
      </c>
      <c r="AE183" s="349">
        <v>134000</v>
      </c>
      <c r="AF183" s="349">
        <v>13000</v>
      </c>
      <c r="AG183" s="351">
        <v>18000</v>
      </c>
      <c r="AI183" s="3"/>
    </row>
    <row r="184" spans="1:35" ht="21" customHeight="1">
      <c r="A184" s="35" t="s">
        <v>240</v>
      </c>
      <c r="B184" s="339">
        <v>759000</v>
      </c>
      <c r="C184" s="339">
        <v>635000</v>
      </c>
      <c r="D184" s="339">
        <v>117000</v>
      </c>
      <c r="E184" s="339" t="s">
        <v>271</v>
      </c>
      <c r="F184" s="339">
        <v>582000</v>
      </c>
      <c r="G184" s="339">
        <v>173000</v>
      </c>
      <c r="H184" s="339">
        <v>24000</v>
      </c>
      <c r="I184" s="351">
        <v>34000</v>
      </c>
      <c r="M184" s="35" t="s">
        <v>240</v>
      </c>
      <c r="N184" s="350">
        <v>405000</v>
      </c>
      <c r="O184" s="349">
        <v>300000</v>
      </c>
      <c r="P184" s="349">
        <v>99000</v>
      </c>
      <c r="Q184" s="349" t="s">
        <v>271</v>
      </c>
      <c r="R184" s="349">
        <v>365000</v>
      </c>
      <c r="S184" s="349">
        <v>36000</v>
      </c>
      <c r="T184" s="349">
        <v>11000</v>
      </c>
      <c r="U184" s="351">
        <v>15000</v>
      </c>
      <c r="V184" s="33"/>
      <c r="W184" s="33"/>
      <c r="Y184" s="35" t="s">
        <v>240</v>
      </c>
      <c r="Z184" s="350">
        <v>354000</v>
      </c>
      <c r="AA184" s="349">
        <v>335000</v>
      </c>
      <c r="AB184" s="349">
        <v>18000</v>
      </c>
      <c r="AC184" s="349" t="s">
        <v>271</v>
      </c>
      <c r="AD184" s="349">
        <v>217000</v>
      </c>
      <c r="AE184" s="349">
        <v>137000</v>
      </c>
      <c r="AF184" s="349">
        <v>13000</v>
      </c>
      <c r="AG184" s="351">
        <v>19000</v>
      </c>
      <c r="AI184" s="3"/>
    </row>
    <row r="185" spans="1:35" ht="21" customHeight="1">
      <c r="A185" s="35" t="s">
        <v>241</v>
      </c>
      <c r="B185" s="339">
        <v>750000</v>
      </c>
      <c r="C185" s="339">
        <v>630000</v>
      </c>
      <c r="D185" s="339">
        <v>113000</v>
      </c>
      <c r="E185" s="339" t="s">
        <v>271</v>
      </c>
      <c r="F185" s="339">
        <v>576000</v>
      </c>
      <c r="G185" s="339">
        <v>170000</v>
      </c>
      <c r="H185" s="339">
        <v>26000</v>
      </c>
      <c r="I185" s="351">
        <v>32000</v>
      </c>
      <c r="M185" s="35" t="s">
        <v>241</v>
      </c>
      <c r="N185" s="350">
        <v>401000</v>
      </c>
      <c r="O185" s="349">
        <v>300000</v>
      </c>
      <c r="P185" s="349">
        <v>96000</v>
      </c>
      <c r="Q185" s="349" t="s">
        <v>271</v>
      </c>
      <c r="R185" s="349">
        <v>361000</v>
      </c>
      <c r="S185" s="349">
        <v>37000</v>
      </c>
      <c r="T185" s="349">
        <v>12000</v>
      </c>
      <c r="U185" s="351">
        <v>13000</v>
      </c>
      <c r="V185" s="33"/>
      <c r="W185" s="33"/>
      <c r="Y185" s="35" t="s">
        <v>241</v>
      </c>
      <c r="Z185" s="350">
        <v>349000</v>
      </c>
      <c r="AA185" s="349">
        <v>330000</v>
      </c>
      <c r="AB185" s="349">
        <v>17000</v>
      </c>
      <c r="AC185" s="349" t="s">
        <v>271</v>
      </c>
      <c r="AD185" s="349">
        <v>215000</v>
      </c>
      <c r="AE185" s="349">
        <v>133000</v>
      </c>
      <c r="AF185" s="349">
        <v>14000</v>
      </c>
      <c r="AG185" s="351">
        <v>19000</v>
      </c>
      <c r="AI185" s="3"/>
    </row>
    <row r="186" spans="1:35" ht="21" customHeight="1">
      <c r="A186" s="35" t="s">
        <v>242</v>
      </c>
      <c r="B186" s="339">
        <v>752000</v>
      </c>
      <c r="C186" s="339">
        <v>632000</v>
      </c>
      <c r="D186" s="339">
        <v>115000</v>
      </c>
      <c r="E186" s="339" t="s">
        <v>271</v>
      </c>
      <c r="F186" s="339">
        <v>582000</v>
      </c>
      <c r="G186" s="339">
        <v>166000</v>
      </c>
      <c r="H186" s="339">
        <v>25000</v>
      </c>
      <c r="I186" s="351">
        <v>35000</v>
      </c>
      <c r="M186" s="35" t="s">
        <v>242</v>
      </c>
      <c r="N186" s="350">
        <v>403000</v>
      </c>
      <c r="O186" s="349">
        <v>303000</v>
      </c>
      <c r="P186" s="349">
        <v>96000</v>
      </c>
      <c r="Q186" s="349" t="s">
        <v>271</v>
      </c>
      <c r="R186" s="349">
        <v>366000</v>
      </c>
      <c r="S186" s="349">
        <v>34000</v>
      </c>
      <c r="T186" s="349">
        <v>12000</v>
      </c>
      <c r="U186" s="351">
        <v>14000</v>
      </c>
      <c r="V186" s="33"/>
      <c r="W186" s="33"/>
      <c r="Y186" s="35" t="s">
        <v>242</v>
      </c>
      <c r="Z186" s="350">
        <v>349000</v>
      </c>
      <c r="AA186" s="349">
        <v>329000</v>
      </c>
      <c r="AB186" s="349">
        <v>19000</v>
      </c>
      <c r="AC186" s="349" t="s">
        <v>271</v>
      </c>
      <c r="AD186" s="349">
        <v>216000</v>
      </c>
      <c r="AE186" s="349">
        <v>133000</v>
      </c>
      <c r="AF186" s="349">
        <v>13000</v>
      </c>
      <c r="AG186" s="351">
        <v>21000</v>
      </c>
      <c r="AI186" s="3"/>
    </row>
    <row r="187" spans="1:35" ht="21" customHeight="1">
      <c r="A187" s="35" t="s">
        <v>243</v>
      </c>
      <c r="B187" s="339">
        <v>756000</v>
      </c>
      <c r="C187" s="339">
        <v>635000</v>
      </c>
      <c r="D187" s="339">
        <v>116000</v>
      </c>
      <c r="E187" s="339" t="s">
        <v>271</v>
      </c>
      <c r="F187" s="339">
        <v>583000</v>
      </c>
      <c r="G187" s="339">
        <v>171000</v>
      </c>
      <c r="H187" s="339">
        <v>24000</v>
      </c>
      <c r="I187" s="351">
        <v>37000</v>
      </c>
      <c r="M187" s="35" t="s">
        <v>243</v>
      </c>
      <c r="N187" s="350">
        <v>405000</v>
      </c>
      <c r="O187" s="349">
        <v>305000</v>
      </c>
      <c r="P187" s="349">
        <v>96000</v>
      </c>
      <c r="Q187" s="349" t="s">
        <v>271</v>
      </c>
      <c r="R187" s="349">
        <v>367000</v>
      </c>
      <c r="S187" s="349">
        <v>36000</v>
      </c>
      <c r="T187" s="349">
        <v>11000</v>
      </c>
      <c r="U187" s="351">
        <v>15000</v>
      </c>
      <c r="V187" s="33"/>
      <c r="W187" s="33"/>
      <c r="Y187" s="35" t="s">
        <v>243</v>
      </c>
      <c r="Z187" s="350">
        <v>351000</v>
      </c>
      <c r="AA187" s="349">
        <v>331000</v>
      </c>
      <c r="AB187" s="349">
        <v>20000</v>
      </c>
      <c r="AC187" s="349" t="s">
        <v>271</v>
      </c>
      <c r="AD187" s="349">
        <v>216000</v>
      </c>
      <c r="AE187" s="349">
        <v>135000</v>
      </c>
      <c r="AF187" s="349">
        <v>13000</v>
      </c>
      <c r="AG187" s="351">
        <v>21000</v>
      </c>
      <c r="AI187" s="3"/>
    </row>
    <row r="188" spans="1:35" ht="21" customHeight="1">
      <c r="A188" s="35" t="s">
        <v>244</v>
      </c>
      <c r="B188" s="339">
        <v>757000</v>
      </c>
      <c r="C188" s="339">
        <v>641000</v>
      </c>
      <c r="D188" s="339">
        <v>111000</v>
      </c>
      <c r="E188" s="339" t="s">
        <v>271</v>
      </c>
      <c r="F188" s="339">
        <v>580000</v>
      </c>
      <c r="G188" s="339">
        <v>175000</v>
      </c>
      <c r="H188" s="339">
        <v>24000</v>
      </c>
      <c r="I188" s="351">
        <v>40000</v>
      </c>
      <c r="M188" s="35" t="s">
        <v>244</v>
      </c>
      <c r="N188" s="350">
        <v>404000</v>
      </c>
      <c r="O188" s="349">
        <v>307000</v>
      </c>
      <c r="P188" s="349">
        <v>93000</v>
      </c>
      <c r="Q188" s="349" t="s">
        <v>271</v>
      </c>
      <c r="R188" s="349">
        <v>363000</v>
      </c>
      <c r="S188" s="349">
        <v>39000</v>
      </c>
      <c r="T188" s="349">
        <v>10000</v>
      </c>
      <c r="U188" s="351">
        <v>18000</v>
      </c>
      <c r="V188" s="33"/>
      <c r="W188" s="33"/>
      <c r="Y188" s="35" t="s">
        <v>244</v>
      </c>
      <c r="Z188" s="350">
        <v>353000</v>
      </c>
      <c r="AA188" s="349">
        <v>333000</v>
      </c>
      <c r="AB188" s="349">
        <v>18000</v>
      </c>
      <c r="AC188" s="349" t="s">
        <v>271</v>
      </c>
      <c r="AD188" s="349">
        <v>217000</v>
      </c>
      <c r="AE188" s="349">
        <v>136000</v>
      </c>
      <c r="AF188" s="349">
        <v>13000</v>
      </c>
      <c r="AG188" s="351">
        <v>21000</v>
      </c>
      <c r="AI188" s="3"/>
    </row>
    <row r="189" spans="1:35" ht="21" customHeight="1">
      <c r="A189" s="35" t="s">
        <v>245</v>
      </c>
      <c r="B189" s="339">
        <v>761000</v>
      </c>
      <c r="C189" s="339">
        <v>645000</v>
      </c>
      <c r="D189" s="339">
        <v>111000</v>
      </c>
      <c r="E189" s="339" t="s">
        <v>271</v>
      </c>
      <c r="F189" s="339">
        <v>580000</v>
      </c>
      <c r="G189" s="339">
        <v>179000</v>
      </c>
      <c r="H189" s="339">
        <v>26000</v>
      </c>
      <c r="I189" s="351">
        <v>37000</v>
      </c>
      <c r="M189" s="35" t="s">
        <v>245</v>
      </c>
      <c r="N189" s="350">
        <v>404000</v>
      </c>
      <c r="O189" s="349">
        <v>307000</v>
      </c>
      <c r="P189" s="349">
        <v>93000</v>
      </c>
      <c r="Q189" s="349" t="s">
        <v>271</v>
      </c>
      <c r="R189" s="349">
        <v>364000</v>
      </c>
      <c r="S189" s="349">
        <v>39000</v>
      </c>
      <c r="T189" s="349">
        <v>13000</v>
      </c>
      <c r="U189" s="351">
        <v>16000</v>
      </c>
      <c r="V189" s="33"/>
      <c r="W189" s="33"/>
      <c r="Y189" s="35" t="s">
        <v>245</v>
      </c>
      <c r="Z189" s="350">
        <v>357000</v>
      </c>
      <c r="AA189" s="349">
        <v>338000</v>
      </c>
      <c r="AB189" s="349">
        <v>17000</v>
      </c>
      <c r="AC189" s="349" t="s">
        <v>271</v>
      </c>
      <c r="AD189" s="349">
        <v>216000</v>
      </c>
      <c r="AE189" s="349">
        <v>140000</v>
      </c>
      <c r="AF189" s="349">
        <v>14000</v>
      </c>
      <c r="AG189" s="351">
        <v>21000</v>
      </c>
      <c r="AI189" s="3"/>
    </row>
    <row r="190" spans="1:35" ht="21" customHeight="1">
      <c r="A190" s="35" t="s">
        <v>246</v>
      </c>
      <c r="B190" s="339">
        <v>768000</v>
      </c>
      <c r="C190" s="339">
        <v>648000</v>
      </c>
      <c r="D190" s="339">
        <v>113000</v>
      </c>
      <c r="E190" s="339" t="s">
        <v>271</v>
      </c>
      <c r="F190" s="339">
        <v>587000</v>
      </c>
      <c r="G190" s="339">
        <v>179000</v>
      </c>
      <c r="H190" s="339">
        <v>25000</v>
      </c>
      <c r="I190" s="351">
        <v>34000</v>
      </c>
      <c r="M190" s="35" t="s">
        <v>246</v>
      </c>
      <c r="N190" s="350">
        <v>408000</v>
      </c>
      <c r="O190" s="349">
        <v>310000</v>
      </c>
      <c r="P190" s="349">
        <v>94000</v>
      </c>
      <c r="Q190" s="349" t="s">
        <v>271</v>
      </c>
      <c r="R190" s="349">
        <v>366000</v>
      </c>
      <c r="S190" s="349">
        <v>39000</v>
      </c>
      <c r="T190" s="349">
        <v>12000</v>
      </c>
      <c r="U190" s="351">
        <v>16000</v>
      </c>
      <c r="V190" s="33"/>
      <c r="W190" s="33"/>
      <c r="Y190" s="35" t="s">
        <v>246</v>
      </c>
      <c r="Z190" s="350">
        <v>360000</v>
      </c>
      <c r="AA190" s="349">
        <v>338000</v>
      </c>
      <c r="AB190" s="349">
        <v>19000</v>
      </c>
      <c r="AC190" s="349" t="s">
        <v>271</v>
      </c>
      <c r="AD190" s="349">
        <v>220000</v>
      </c>
      <c r="AE190" s="349">
        <v>140000</v>
      </c>
      <c r="AF190" s="349">
        <v>13000</v>
      </c>
      <c r="AG190" s="351">
        <v>19000</v>
      </c>
      <c r="AI190" s="3"/>
    </row>
    <row r="191" spans="1:35" ht="21" customHeight="1">
      <c r="A191" s="35" t="s">
        <v>247</v>
      </c>
      <c r="B191" s="339">
        <v>773000</v>
      </c>
      <c r="C191" s="339">
        <v>647000</v>
      </c>
      <c r="D191" s="339">
        <v>118000</v>
      </c>
      <c r="E191" s="339" t="s">
        <v>271</v>
      </c>
      <c r="F191" s="339">
        <v>594000</v>
      </c>
      <c r="G191" s="339">
        <v>176000</v>
      </c>
      <c r="H191" s="339">
        <v>24000</v>
      </c>
      <c r="I191" s="351">
        <v>36000</v>
      </c>
      <c r="M191" s="35" t="s">
        <v>247</v>
      </c>
      <c r="N191" s="350">
        <v>411000</v>
      </c>
      <c r="O191" s="349">
        <v>309000</v>
      </c>
      <c r="P191" s="349">
        <v>96000</v>
      </c>
      <c r="Q191" s="349" t="s">
        <v>271</v>
      </c>
      <c r="R191" s="349">
        <v>368000</v>
      </c>
      <c r="S191" s="349">
        <v>40000</v>
      </c>
      <c r="T191" s="349">
        <v>12000</v>
      </c>
      <c r="U191" s="351">
        <v>15000</v>
      </c>
      <c r="V191" s="33"/>
      <c r="W191" s="33"/>
      <c r="Y191" s="35" t="s">
        <v>247</v>
      </c>
      <c r="Z191" s="350">
        <v>362000</v>
      </c>
      <c r="AA191" s="349">
        <v>338000</v>
      </c>
      <c r="AB191" s="349">
        <v>22000</v>
      </c>
      <c r="AC191" s="349" t="s">
        <v>271</v>
      </c>
      <c r="AD191" s="349">
        <v>226000</v>
      </c>
      <c r="AE191" s="349">
        <v>136000</v>
      </c>
      <c r="AF191" s="349">
        <v>13000</v>
      </c>
      <c r="AG191" s="351">
        <v>21000</v>
      </c>
      <c r="AI191" s="3"/>
    </row>
    <row r="192" spans="1:35" ht="21" customHeight="1">
      <c r="A192" s="35" t="s">
        <v>248</v>
      </c>
      <c r="B192" s="339">
        <v>773000</v>
      </c>
      <c r="C192" s="339">
        <v>643000</v>
      </c>
      <c r="D192" s="339">
        <v>124000</v>
      </c>
      <c r="E192" s="339" t="s">
        <v>271</v>
      </c>
      <c r="F192" s="339">
        <v>593000</v>
      </c>
      <c r="G192" s="339">
        <v>178000</v>
      </c>
      <c r="H192" s="339">
        <v>24000</v>
      </c>
      <c r="I192" s="351">
        <v>36000</v>
      </c>
      <c r="M192" s="35" t="s">
        <v>248</v>
      </c>
      <c r="N192" s="350">
        <v>414000</v>
      </c>
      <c r="O192" s="349">
        <v>310000</v>
      </c>
      <c r="P192" s="349">
        <v>99000</v>
      </c>
      <c r="Q192" s="349" t="s">
        <v>271</v>
      </c>
      <c r="R192" s="349">
        <v>371000</v>
      </c>
      <c r="S192" s="349">
        <v>40000</v>
      </c>
      <c r="T192" s="349">
        <v>10000</v>
      </c>
      <c r="U192" s="351">
        <v>16000</v>
      </c>
      <c r="V192" s="33"/>
      <c r="W192" s="33"/>
      <c r="Y192" s="35" t="s">
        <v>248</v>
      </c>
      <c r="Z192" s="350">
        <v>359000</v>
      </c>
      <c r="AA192" s="349">
        <v>332000</v>
      </c>
      <c r="AB192" s="349">
        <v>25000</v>
      </c>
      <c r="AC192" s="349" t="s">
        <v>271</v>
      </c>
      <c r="AD192" s="349">
        <v>222000</v>
      </c>
      <c r="AE192" s="349">
        <v>137000</v>
      </c>
      <c r="AF192" s="349">
        <v>14000</v>
      </c>
      <c r="AG192" s="351">
        <v>20000</v>
      </c>
      <c r="AI192" s="3"/>
    </row>
    <row r="193" spans="1:35" ht="21" customHeight="1">
      <c r="A193" s="35" t="s">
        <v>249</v>
      </c>
      <c r="B193" s="339">
        <v>775000</v>
      </c>
      <c r="C193" s="339">
        <v>647000</v>
      </c>
      <c r="D193" s="339">
        <v>121000</v>
      </c>
      <c r="E193" s="339" t="s">
        <v>271</v>
      </c>
      <c r="F193" s="339">
        <v>590000</v>
      </c>
      <c r="G193" s="339">
        <v>181000</v>
      </c>
      <c r="H193" s="339">
        <v>23000</v>
      </c>
      <c r="I193" s="351">
        <v>37000</v>
      </c>
      <c r="M193" s="35" t="s">
        <v>249</v>
      </c>
      <c r="N193" s="350">
        <v>412000</v>
      </c>
      <c r="O193" s="349">
        <v>309000</v>
      </c>
      <c r="P193" s="349">
        <v>97000</v>
      </c>
      <c r="Q193" s="349" t="s">
        <v>271</v>
      </c>
      <c r="R193" s="349">
        <v>367000</v>
      </c>
      <c r="S193" s="349">
        <v>41000</v>
      </c>
      <c r="T193" s="349">
        <v>10000</v>
      </c>
      <c r="U193" s="351">
        <v>16000</v>
      </c>
      <c r="V193" s="33"/>
      <c r="W193" s="33"/>
      <c r="Y193" s="35" t="s">
        <v>249</v>
      </c>
      <c r="Z193" s="350">
        <v>363000</v>
      </c>
      <c r="AA193" s="349">
        <v>337000</v>
      </c>
      <c r="AB193" s="349">
        <v>23000</v>
      </c>
      <c r="AC193" s="349" t="s">
        <v>271</v>
      </c>
      <c r="AD193" s="349">
        <v>223000</v>
      </c>
      <c r="AE193" s="349">
        <v>139000</v>
      </c>
      <c r="AF193" s="349">
        <v>13000</v>
      </c>
      <c r="AG193" s="351">
        <v>21000</v>
      </c>
      <c r="AI193" s="3"/>
    </row>
    <row r="194" spans="1:35" ht="21" customHeight="1">
      <c r="A194" s="35" t="s">
        <v>250</v>
      </c>
      <c r="B194" s="339">
        <v>782000</v>
      </c>
      <c r="C194" s="339">
        <v>650000</v>
      </c>
      <c r="D194" s="339">
        <v>123000</v>
      </c>
      <c r="E194" s="339" t="s">
        <v>271</v>
      </c>
      <c r="F194" s="339">
        <v>589000</v>
      </c>
      <c r="G194" s="339">
        <v>187000</v>
      </c>
      <c r="H194" s="339">
        <v>24000</v>
      </c>
      <c r="I194" s="351">
        <v>36000</v>
      </c>
      <c r="M194" s="35" t="s">
        <v>250</v>
      </c>
      <c r="N194" s="350">
        <v>413000</v>
      </c>
      <c r="O194" s="349">
        <v>308000</v>
      </c>
      <c r="P194" s="349">
        <v>99000</v>
      </c>
      <c r="Q194" s="349" t="s">
        <v>271</v>
      </c>
      <c r="R194" s="349">
        <v>366000</v>
      </c>
      <c r="S194" s="349">
        <v>42000</v>
      </c>
      <c r="T194" s="349">
        <v>12000</v>
      </c>
      <c r="U194" s="351">
        <v>16000</v>
      </c>
      <c r="V194" s="33"/>
      <c r="W194" s="33"/>
      <c r="Y194" s="35" t="s">
        <v>250</v>
      </c>
      <c r="Z194" s="350">
        <v>369000</v>
      </c>
      <c r="AA194" s="349">
        <v>342000</v>
      </c>
      <c r="AB194" s="349">
        <v>24000</v>
      </c>
      <c r="AC194" s="349" t="s">
        <v>271</v>
      </c>
      <c r="AD194" s="349">
        <v>223000</v>
      </c>
      <c r="AE194" s="349">
        <v>145000</v>
      </c>
      <c r="AF194" s="349">
        <v>13000</v>
      </c>
      <c r="AG194" s="351">
        <v>20000</v>
      </c>
      <c r="AI194" s="3"/>
    </row>
    <row r="195" spans="1:35" ht="21" customHeight="1">
      <c r="A195" s="35" t="s">
        <v>251</v>
      </c>
      <c r="B195" s="339">
        <v>781000</v>
      </c>
      <c r="C195" s="339">
        <v>645000</v>
      </c>
      <c r="D195" s="339">
        <v>126000</v>
      </c>
      <c r="E195" s="339" t="s">
        <v>271</v>
      </c>
      <c r="F195" s="339">
        <v>594000</v>
      </c>
      <c r="G195" s="339">
        <v>182000</v>
      </c>
      <c r="H195" s="339">
        <v>24000</v>
      </c>
      <c r="I195" s="351">
        <v>38000</v>
      </c>
      <c r="M195" s="35" t="s">
        <v>251</v>
      </c>
      <c r="N195" s="350">
        <v>416000</v>
      </c>
      <c r="O195" s="349">
        <v>309000</v>
      </c>
      <c r="P195" s="349">
        <v>101000</v>
      </c>
      <c r="Q195" s="349" t="s">
        <v>271</v>
      </c>
      <c r="R195" s="349">
        <v>369000</v>
      </c>
      <c r="S195" s="349">
        <v>43000</v>
      </c>
      <c r="T195" s="349">
        <v>12000</v>
      </c>
      <c r="U195" s="351">
        <v>18000</v>
      </c>
      <c r="V195" s="33"/>
      <c r="W195" s="33"/>
      <c r="Y195" s="35" t="s">
        <v>251</v>
      </c>
      <c r="Z195" s="350">
        <v>364000</v>
      </c>
      <c r="AA195" s="349">
        <v>336000</v>
      </c>
      <c r="AB195" s="349">
        <v>25000</v>
      </c>
      <c r="AC195" s="349" t="s">
        <v>271</v>
      </c>
      <c r="AD195" s="349">
        <v>225000</v>
      </c>
      <c r="AE195" s="349">
        <v>138000</v>
      </c>
      <c r="AF195" s="349">
        <v>13000</v>
      </c>
      <c r="AG195" s="351">
        <v>20000</v>
      </c>
      <c r="AI195" s="3"/>
    </row>
    <row r="196" spans="1:35" ht="21" customHeight="1">
      <c r="A196" s="35" t="s">
        <v>252</v>
      </c>
      <c r="B196" s="339">
        <v>782000</v>
      </c>
      <c r="C196" s="339">
        <v>644000</v>
      </c>
      <c r="D196" s="339">
        <v>128000</v>
      </c>
      <c r="E196" s="339" t="s">
        <v>271</v>
      </c>
      <c r="F196" s="339">
        <v>600000</v>
      </c>
      <c r="G196" s="339">
        <v>177000</v>
      </c>
      <c r="H196" s="339">
        <v>22000</v>
      </c>
      <c r="I196" s="351">
        <v>35000</v>
      </c>
      <c r="M196" s="35" t="s">
        <v>252</v>
      </c>
      <c r="N196" s="350">
        <v>418000</v>
      </c>
      <c r="O196" s="349">
        <v>312000</v>
      </c>
      <c r="P196" s="349">
        <v>100000</v>
      </c>
      <c r="Q196" s="349" t="s">
        <v>271</v>
      </c>
      <c r="R196" s="349">
        <v>375000</v>
      </c>
      <c r="S196" s="349">
        <v>38000</v>
      </c>
      <c r="T196" s="349">
        <v>11000</v>
      </c>
      <c r="U196" s="351">
        <v>17000</v>
      </c>
      <c r="V196" s="33"/>
      <c r="W196" s="33"/>
      <c r="Y196" s="35" t="s">
        <v>252</v>
      </c>
      <c r="Z196" s="350">
        <v>364000</v>
      </c>
      <c r="AA196" s="349">
        <v>333000</v>
      </c>
      <c r="AB196" s="349">
        <v>28000</v>
      </c>
      <c r="AC196" s="349" t="s">
        <v>271</v>
      </c>
      <c r="AD196" s="349">
        <v>225000</v>
      </c>
      <c r="AE196" s="349">
        <v>138000</v>
      </c>
      <c r="AF196" s="349">
        <v>11000</v>
      </c>
      <c r="AG196" s="351">
        <v>18000</v>
      </c>
      <c r="AI196" s="3"/>
    </row>
    <row r="197" spans="1:35" ht="21" customHeight="1">
      <c r="A197" s="35" t="s">
        <v>253</v>
      </c>
      <c r="B197" s="339">
        <v>779000</v>
      </c>
      <c r="C197" s="339">
        <v>648000</v>
      </c>
      <c r="D197" s="339">
        <v>123000</v>
      </c>
      <c r="E197" s="339" t="s">
        <v>271</v>
      </c>
      <c r="F197" s="339">
        <v>601000</v>
      </c>
      <c r="G197" s="339">
        <v>174000</v>
      </c>
      <c r="H197" s="339">
        <v>23000</v>
      </c>
      <c r="I197" s="351">
        <v>36000</v>
      </c>
      <c r="M197" s="35" t="s">
        <v>253</v>
      </c>
      <c r="N197" s="350">
        <v>414000</v>
      </c>
      <c r="O197" s="349">
        <v>315000</v>
      </c>
      <c r="P197" s="349">
        <v>94000</v>
      </c>
      <c r="Q197" s="349" t="s">
        <v>271</v>
      </c>
      <c r="R197" s="349">
        <v>375000</v>
      </c>
      <c r="S197" s="349">
        <v>36000</v>
      </c>
      <c r="T197" s="349">
        <v>10000</v>
      </c>
      <c r="U197" s="351">
        <v>18000</v>
      </c>
      <c r="V197" s="33"/>
      <c r="W197" s="33"/>
      <c r="Y197" s="35" t="s">
        <v>253</v>
      </c>
      <c r="Z197" s="350">
        <v>365000</v>
      </c>
      <c r="AA197" s="349">
        <v>334000</v>
      </c>
      <c r="AB197" s="349">
        <v>28000</v>
      </c>
      <c r="AC197" s="349" t="s">
        <v>271</v>
      </c>
      <c r="AD197" s="349">
        <v>226000</v>
      </c>
      <c r="AE197" s="349">
        <v>138000</v>
      </c>
      <c r="AF197" s="349">
        <v>13000</v>
      </c>
      <c r="AG197" s="351">
        <v>18000</v>
      </c>
      <c r="AI197" s="3"/>
    </row>
    <row r="198" spans="1:35" ht="21" customHeight="1">
      <c r="A198" s="35" t="s">
        <v>254</v>
      </c>
      <c r="B198" s="339">
        <v>781000</v>
      </c>
      <c r="C198" s="339">
        <v>653000</v>
      </c>
      <c r="D198" s="339">
        <v>119000</v>
      </c>
      <c r="E198" s="339" t="s">
        <v>271</v>
      </c>
      <c r="F198" s="339">
        <v>605000</v>
      </c>
      <c r="G198" s="339">
        <v>172000</v>
      </c>
      <c r="H198" s="339">
        <v>22000</v>
      </c>
      <c r="I198" s="351">
        <v>35000</v>
      </c>
      <c r="M198" s="35" t="s">
        <v>254</v>
      </c>
      <c r="N198" s="350">
        <v>418000</v>
      </c>
      <c r="O198" s="349">
        <v>319000</v>
      </c>
      <c r="P198" s="349">
        <v>93000</v>
      </c>
      <c r="Q198" s="349" t="s">
        <v>271</v>
      </c>
      <c r="R198" s="349">
        <v>379000</v>
      </c>
      <c r="S198" s="349">
        <v>36000</v>
      </c>
      <c r="T198" s="349">
        <v>9000</v>
      </c>
      <c r="U198" s="351">
        <v>18000</v>
      </c>
      <c r="V198" s="33"/>
      <c r="W198" s="33"/>
      <c r="Y198" s="35" t="s">
        <v>254</v>
      </c>
      <c r="Z198" s="350">
        <v>363000</v>
      </c>
      <c r="AA198" s="349">
        <v>334000</v>
      </c>
      <c r="AB198" s="349">
        <v>26000</v>
      </c>
      <c r="AC198" s="349" t="s">
        <v>271</v>
      </c>
      <c r="AD198" s="349">
        <v>226000</v>
      </c>
      <c r="AE198" s="349">
        <v>136000</v>
      </c>
      <c r="AF198" s="349">
        <v>14000</v>
      </c>
      <c r="AG198" s="351">
        <v>17000</v>
      </c>
      <c r="AI198" s="3"/>
    </row>
    <row r="199" spans="1:35" ht="21" customHeight="1">
      <c r="A199" s="35" t="s">
        <v>255</v>
      </c>
      <c r="B199" s="339">
        <v>786000</v>
      </c>
      <c r="C199" s="339">
        <v>654000</v>
      </c>
      <c r="D199" s="339">
        <v>122000</v>
      </c>
      <c r="E199" s="339" t="s">
        <v>271</v>
      </c>
      <c r="F199" s="339">
        <v>603000</v>
      </c>
      <c r="G199" s="339">
        <v>178000</v>
      </c>
      <c r="H199" s="339">
        <v>23000</v>
      </c>
      <c r="I199" s="351">
        <v>37000</v>
      </c>
      <c r="M199" s="35" t="s">
        <v>255</v>
      </c>
      <c r="N199" s="350">
        <v>423000</v>
      </c>
      <c r="O199" s="349">
        <v>320000</v>
      </c>
      <c r="P199" s="349">
        <v>96000</v>
      </c>
      <c r="Q199" s="349" t="s">
        <v>271</v>
      </c>
      <c r="R199" s="349">
        <v>381000</v>
      </c>
      <c r="S199" s="349">
        <v>38000</v>
      </c>
      <c r="T199" s="349">
        <v>10000</v>
      </c>
      <c r="U199" s="351">
        <v>18000</v>
      </c>
      <c r="V199" s="33"/>
      <c r="W199" s="33"/>
      <c r="Y199" s="35" t="s">
        <v>255</v>
      </c>
      <c r="Z199" s="350">
        <v>364000</v>
      </c>
      <c r="AA199" s="349">
        <v>334000</v>
      </c>
      <c r="AB199" s="349">
        <v>26000</v>
      </c>
      <c r="AC199" s="349" t="s">
        <v>271</v>
      </c>
      <c r="AD199" s="349">
        <v>223000</v>
      </c>
      <c r="AE199" s="349">
        <v>140000</v>
      </c>
      <c r="AF199" s="349">
        <v>14000</v>
      </c>
      <c r="AG199" s="351">
        <v>19000</v>
      </c>
      <c r="AI199" s="3"/>
    </row>
    <row r="200" spans="1:35" ht="21" customHeight="1">
      <c r="A200" s="35" t="s">
        <v>256</v>
      </c>
      <c r="B200" s="339">
        <v>785000</v>
      </c>
      <c r="C200" s="339">
        <v>651000</v>
      </c>
      <c r="D200" s="339">
        <v>123000</v>
      </c>
      <c r="E200" s="339">
        <v>8000</v>
      </c>
      <c r="F200" s="339">
        <v>602000</v>
      </c>
      <c r="G200" s="339">
        <v>177000</v>
      </c>
      <c r="H200" s="339">
        <v>22000</v>
      </c>
      <c r="I200" s="351">
        <v>35000</v>
      </c>
      <c r="M200" s="35" t="s">
        <v>256</v>
      </c>
      <c r="N200" s="350">
        <v>421000</v>
      </c>
      <c r="O200" s="349">
        <v>318000</v>
      </c>
      <c r="P200" s="349">
        <v>96000</v>
      </c>
      <c r="Q200" s="349" t="s">
        <v>271</v>
      </c>
      <c r="R200" s="349">
        <v>380000</v>
      </c>
      <c r="S200" s="349">
        <v>37000</v>
      </c>
      <c r="T200" s="349">
        <v>10000</v>
      </c>
      <c r="U200" s="351">
        <v>18000</v>
      </c>
      <c r="V200" s="33"/>
      <c r="W200" s="33"/>
      <c r="Y200" s="35" t="s">
        <v>256</v>
      </c>
      <c r="Z200" s="350">
        <v>365000</v>
      </c>
      <c r="AA200" s="349">
        <v>333000</v>
      </c>
      <c r="AB200" s="349">
        <v>27000</v>
      </c>
      <c r="AC200" s="349" t="s">
        <v>271</v>
      </c>
      <c r="AD200" s="349">
        <v>222000</v>
      </c>
      <c r="AE200" s="349">
        <v>141000</v>
      </c>
      <c r="AF200" s="349">
        <v>12000</v>
      </c>
      <c r="AG200" s="351">
        <v>18000</v>
      </c>
      <c r="AI200" s="3"/>
    </row>
    <row r="201" spans="1:35" ht="21" customHeight="1">
      <c r="A201" s="35" t="s">
        <v>257</v>
      </c>
      <c r="B201" s="339">
        <v>785000</v>
      </c>
      <c r="C201" s="339">
        <v>647000</v>
      </c>
      <c r="D201" s="339">
        <v>128000</v>
      </c>
      <c r="E201" s="339">
        <v>8000</v>
      </c>
      <c r="F201" s="339">
        <v>602000</v>
      </c>
      <c r="G201" s="339">
        <v>177000</v>
      </c>
      <c r="H201" s="339">
        <v>24000</v>
      </c>
      <c r="I201" s="351">
        <v>37000</v>
      </c>
      <c r="M201" s="35" t="s">
        <v>257</v>
      </c>
      <c r="N201" s="350">
        <v>418000</v>
      </c>
      <c r="O201" s="349">
        <v>314000</v>
      </c>
      <c r="P201" s="349">
        <v>98000</v>
      </c>
      <c r="Q201" s="349" t="s">
        <v>271</v>
      </c>
      <c r="R201" s="349">
        <v>378000</v>
      </c>
      <c r="S201" s="349">
        <v>36000</v>
      </c>
      <c r="T201" s="349">
        <v>13000</v>
      </c>
      <c r="U201" s="351">
        <v>18000</v>
      </c>
      <c r="V201" s="33"/>
      <c r="W201" s="33"/>
      <c r="Y201" s="35" t="s">
        <v>257</v>
      </c>
      <c r="Z201" s="350">
        <v>367000</v>
      </c>
      <c r="AA201" s="349">
        <v>333000</v>
      </c>
      <c r="AB201" s="349">
        <v>30000</v>
      </c>
      <c r="AC201" s="349" t="s">
        <v>271</v>
      </c>
      <c r="AD201" s="349">
        <v>224000</v>
      </c>
      <c r="AE201" s="349">
        <v>140000</v>
      </c>
      <c r="AF201" s="349">
        <v>12000</v>
      </c>
      <c r="AG201" s="351">
        <v>18000</v>
      </c>
      <c r="AI201" s="3"/>
    </row>
    <row r="202" spans="1:35" ht="21" customHeight="1">
      <c r="A202" s="35" t="s">
        <v>258</v>
      </c>
      <c r="B202" s="339">
        <v>778000</v>
      </c>
      <c r="C202" s="339">
        <v>640000</v>
      </c>
      <c r="D202" s="339">
        <v>127000</v>
      </c>
      <c r="E202" s="339">
        <v>8000</v>
      </c>
      <c r="F202" s="339">
        <v>599000</v>
      </c>
      <c r="G202" s="339">
        <v>173000</v>
      </c>
      <c r="H202" s="339">
        <v>26000</v>
      </c>
      <c r="I202" s="351">
        <v>37000</v>
      </c>
      <c r="M202" s="35" t="s">
        <v>258</v>
      </c>
      <c r="N202" s="350">
        <v>415000</v>
      </c>
      <c r="O202" s="349">
        <v>311000</v>
      </c>
      <c r="P202" s="349">
        <v>97000</v>
      </c>
      <c r="Q202" s="349" t="s">
        <v>271</v>
      </c>
      <c r="R202" s="349">
        <v>372000</v>
      </c>
      <c r="S202" s="349">
        <v>40000</v>
      </c>
      <c r="T202" s="349">
        <v>14000</v>
      </c>
      <c r="U202" s="351">
        <v>19000</v>
      </c>
      <c r="V202" s="33"/>
      <c r="W202" s="33"/>
      <c r="Y202" s="35" t="s">
        <v>258</v>
      </c>
      <c r="Z202" s="350">
        <v>363000</v>
      </c>
      <c r="AA202" s="349">
        <v>329000</v>
      </c>
      <c r="AB202" s="349">
        <v>30000</v>
      </c>
      <c r="AC202" s="349" t="s">
        <v>271</v>
      </c>
      <c r="AD202" s="349">
        <v>227000</v>
      </c>
      <c r="AE202" s="349">
        <v>133000</v>
      </c>
      <c r="AF202" s="349">
        <v>12000</v>
      </c>
      <c r="AG202" s="351">
        <v>17000</v>
      </c>
      <c r="AI202" s="3"/>
    </row>
    <row r="203" spans="1:35" ht="21" customHeight="1">
      <c r="A203" s="35" t="s">
        <v>259</v>
      </c>
      <c r="B203" s="339">
        <v>773000</v>
      </c>
      <c r="C203" s="339">
        <v>636000</v>
      </c>
      <c r="D203" s="339">
        <v>126000</v>
      </c>
      <c r="E203" s="339" t="s">
        <v>271</v>
      </c>
      <c r="F203" s="339">
        <v>588000</v>
      </c>
      <c r="G203" s="339">
        <v>178000</v>
      </c>
      <c r="H203" s="339">
        <v>26000</v>
      </c>
      <c r="I203" s="351">
        <v>39000</v>
      </c>
      <c r="M203" s="35" t="s">
        <v>259</v>
      </c>
      <c r="N203" s="350">
        <v>417000</v>
      </c>
      <c r="O203" s="349">
        <v>311000</v>
      </c>
      <c r="P203" s="349">
        <v>100000</v>
      </c>
      <c r="Q203" s="349" t="s">
        <v>271</v>
      </c>
      <c r="R203" s="349">
        <v>371000</v>
      </c>
      <c r="S203" s="349">
        <v>42000</v>
      </c>
      <c r="T203" s="349">
        <v>14000</v>
      </c>
      <c r="U203" s="351">
        <v>20000</v>
      </c>
      <c r="V203" s="33"/>
      <c r="W203" s="33"/>
      <c r="Y203" s="35" t="s">
        <v>259</v>
      </c>
      <c r="Z203" s="350">
        <v>356000</v>
      </c>
      <c r="AA203" s="349">
        <v>326000</v>
      </c>
      <c r="AB203" s="349">
        <v>27000</v>
      </c>
      <c r="AC203" s="349" t="s">
        <v>271</v>
      </c>
      <c r="AD203" s="349">
        <v>217000</v>
      </c>
      <c r="AE203" s="349">
        <v>136000</v>
      </c>
      <c r="AF203" s="349">
        <v>12000</v>
      </c>
      <c r="AG203" s="351">
        <v>19000</v>
      </c>
      <c r="AI203" s="3"/>
    </row>
    <row r="204" spans="1:35" ht="21" customHeight="1">
      <c r="A204" s="35" t="s">
        <v>260</v>
      </c>
      <c r="B204" s="339">
        <v>778000</v>
      </c>
      <c r="C204" s="339">
        <v>640000</v>
      </c>
      <c r="D204" s="339">
        <v>127000</v>
      </c>
      <c r="E204" s="339">
        <v>8000</v>
      </c>
      <c r="F204" s="339">
        <v>592000</v>
      </c>
      <c r="G204" s="339">
        <v>178000</v>
      </c>
      <c r="H204" s="339">
        <v>26000</v>
      </c>
      <c r="I204" s="351">
        <v>38000</v>
      </c>
      <c r="M204" s="35" t="s">
        <v>260</v>
      </c>
      <c r="N204" s="350">
        <v>414000</v>
      </c>
      <c r="O204" s="349">
        <v>308000</v>
      </c>
      <c r="P204" s="349">
        <v>99000</v>
      </c>
      <c r="Q204" s="349" t="s">
        <v>271</v>
      </c>
      <c r="R204" s="349">
        <v>368000</v>
      </c>
      <c r="S204" s="349">
        <v>41000</v>
      </c>
      <c r="T204" s="349">
        <v>13000</v>
      </c>
      <c r="U204" s="351">
        <v>17000</v>
      </c>
      <c r="V204" s="33"/>
      <c r="W204" s="33"/>
      <c r="Y204" s="35" t="s">
        <v>260</v>
      </c>
      <c r="Z204" s="350">
        <v>364000</v>
      </c>
      <c r="AA204" s="349">
        <v>332000</v>
      </c>
      <c r="AB204" s="349">
        <v>28000</v>
      </c>
      <c r="AC204" s="349" t="s">
        <v>271</v>
      </c>
      <c r="AD204" s="349">
        <v>224000</v>
      </c>
      <c r="AE204" s="349">
        <v>137000</v>
      </c>
      <c r="AF204" s="349">
        <v>13000</v>
      </c>
      <c r="AG204" s="351">
        <v>21000</v>
      </c>
      <c r="AI204" s="3"/>
    </row>
    <row r="205" spans="1:35" ht="21" customHeight="1">
      <c r="A205" s="35" t="s">
        <v>261</v>
      </c>
      <c r="B205" s="339">
        <v>778000</v>
      </c>
      <c r="C205" s="339">
        <v>644000</v>
      </c>
      <c r="D205" s="339">
        <v>124000</v>
      </c>
      <c r="E205" s="339">
        <v>9000</v>
      </c>
      <c r="F205" s="339">
        <v>597000</v>
      </c>
      <c r="G205" s="339">
        <v>173000</v>
      </c>
      <c r="H205" s="339">
        <v>26000</v>
      </c>
      <c r="I205" s="351">
        <v>37000</v>
      </c>
      <c r="M205" s="35" t="s">
        <v>261</v>
      </c>
      <c r="N205" s="350">
        <v>412000</v>
      </c>
      <c r="O205" s="349">
        <v>309000</v>
      </c>
      <c r="P205" s="349">
        <v>97000</v>
      </c>
      <c r="Q205" s="349" t="s">
        <v>271</v>
      </c>
      <c r="R205" s="349">
        <v>369000</v>
      </c>
      <c r="S205" s="349">
        <v>38000</v>
      </c>
      <c r="T205" s="349">
        <v>13000</v>
      </c>
      <c r="U205" s="351">
        <v>15000</v>
      </c>
      <c r="V205" s="33"/>
      <c r="W205" s="33"/>
      <c r="Y205" s="35" t="s">
        <v>261</v>
      </c>
      <c r="Z205" s="350">
        <v>366000</v>
      </c>
      <c r="AA205" s="349">
        <v>335000</v>
      </c>
      <c r="AB205" s="349">
        <v>28000</v>
      </c>
      <c r="AC205" s="349" t="s">
        <v>271</v>
      </c>
      <c r="AD205" s="349">
        <v>229000</v>
      </c>
      <c r="AE205" s="349">
        <v>135000</v>
      </c>
      <c r="AF205" s="349">
        <v>13000</v>
      </c>
      <c r="AG205" s="351">
        <v>22000</v>
      </c>
      <c r="AI205" s="3"/>
    </row>
    <row r="206" spans="1:35" ht="21" customHeight="1">
      <c r="A206" s="35" t="s">
        <v>262</v>
      </c>
      <c r="B206" s="339">
        <v>786000</v>
      </c>
      <c r="C206" s="339">
        <v>656000</v>
      </c>
      <c r="D206" s="339">
        <v>121000</v>
      </c>
      <c r="E206" s="339" t="s">
        <v>271</v>
      </c>
      <c r="F206" s="339">
        <v>606000</v>
      </c>
      <c r="G206" s="339">
        <v>173000</v>
      </c>
      <c r="H206" s="339">
        <v>25000</v>
      </c>
      <c r="I206" s="351">
        <v>36000</v>
      </c>
      <c r="M206" s="35" t="s">
        <v>262</v>
      </c>
      <c r="N206" s="350">
        <v>417000</v>
      </c>
      <c r="O206" s="339">
        <v>318000</v>
      </c>
      <c r="P206" s="339">
        <v>92000</v>
      </c>
      <c r="Q206" s="339" t="s">
        <v>271</v>
      </c>
      <c r="R206" s="339">
        <v>377000</v>
      </c>
      <c r="S206" s="339">
        <v>33000</v>
      </c>
      <c r="T206" s="339">
        <v>13000</v>
      </c>
      <c r="U206" s="351">
        <v>13000</v>
      </c>
      <c r="V206" s="33"/>
      <c r="W206" s="33"/>
      <c r="Y206" s="35" t="s">
        <v>262</v>
      </c>
      <c r="Z206" s="350">
        <v>369000</v>
      </c>
      <c r="AA206" s="349">
        <v>338000</v>
      </c>
      <c r="AB206" s="349">
        <v>28000</v>
      </c>
      <c r="AC206" s="349" t="s">
        <v>271</v>
      </c>
      <c r="AD206" s="349">
        <v>228000</v>
      </c>
      <c r="AE206" s="349">
        <v>139000</v>
      </c>
      <c r="AF206" s="349">
        <v>12000</v>
      </c>
      <c r="AG206" s="351">
        <v>23000</v>
      </c>
      <c r="AI206" s="3"/>
    </row>
    <row r="207" spans="1:35" ht="21" customHeight="1">
      <c r="A207" s="35" t="s">
        <v>263</v>
      </c>
      <c r="B207" s="339">
        <v>792000</v>
      </c>
      <c r="C207" s="339">
        <v>660000</v>
      </c>
      <c r="D207" s="339">
        <v>123000</v>
      </c>
      <c r="E207" s="339" t="s">
        <v>271</v>
      </c>
      <c r="F207" s="339">
        <v>611000</v>
      </c>
      <c r="G207" s="339">
        <v>174000</v>
      </c>
      <c r="H207" s="339">
        <v>25000</v>
      </c>
      <c r="I207" s="351">
        <v>38000</v>
      </c>
      <c r="M207" s="35" t="s">
        <v>263</v>
      </c>
      <c r="N207" s="350">
        <v>420000</v>
      </c>
      <c r="O207" s="339">
        <v>319000</v>
      </c>
      <c r="P207" s="339">
        <v>95000</v>
      </c>
      <c r="Q207" s="339" t="s">
        <v>271</v>
      </c>
      <c r="R207" s="339">
        <v>381000</v>
      </c>
      <c r="S207" s="339">
        <v>34000</v>
      </c>
      <c r="T207" s="339">
        <v>13000</v>
      </c>
      <c r="U207" s="351">
        <v>15000</v>
      </c>
      <c r="V207" s="33"/>
      <c r="W207" s="33"/>
      <c r="Y207" s="35" t="s">
        <v>263</v>
      </c>
      <c r="Z207" s="350">
        <v>372000</v>
      </c>
      <c r="AA207" s="349">
        <v>341000</v>
      </c>
      <c r="AB207" s="349">
        <v>28000</v>
      </c>
      <c r="AC207" s="349" t="s">
        <v>271</v>
      </c>
      <c r="AD207" s="349">
        <v>230000</v>
      </c>
      <c r="AE207" s="349">
        <v>140000</v>
      </c>
      <c r="AF207" s="349">
        <v>11000</v>
      </c>
      <c r="AG207" s="351">
        <v>24000</v>
      </c>
      <c r="AI207" s="3"/>
    </row>
    <row r="208" spans="1:35" ht="21" customHeight="1">
      <c r="A208" s="35" t="s">
        <v>272</v>
      </c>
      <c r="B208" s="339">
        <v>792000</v>
      </c>
      <c r="C208" s="339">
        <v>660000</v>
      </c>
      <c r="D208" s="339">
        <v>122000</v>
      </c>
      <c r="E208" s="339" t="s">
        <v>271</v>
      </c>
      <c r="F208" s="339">
        <v>605000</v>
      </c>
      <c r="G208" s="339">
        <v>180000</v>
      </c>
      <c r="H208" s="339">
        <v>25000</v>
      </c>
      <c r="I208" s="351">
        <v>35000</v>
      </c>
      <c r="M208" s="35" t="s">
        <v>272</v>
      </c>
      <c r="N208" s="350">
        <v>415000</v>
      </c>
      <c r="O208" s="339">
        <v>316000</v>
      </c>
      <c r="P208" s="339">
        <v>94000</v>
      </c>
      <c r="Q208" s="339" t="s">
        <v>271</v>
      </c>
      <c r="R208" s="339">
        <v>377000</v>
      </c>
      <c r="S208" s="339">
        <v>33000</v>
      </c>
      <c r="T208" s="339">
        <v>14000</v>
      </c>
      <c r="U208" s="351">
        <v>14000</v>
      </c>
      <c r="V208" s="33"/>
      <c r="W208" s="33"/>
      <c r="Y208" s="35" t="s">
        <v>272</v>
      </c>
      <c r="Z208" s="350">
        <v>377000</v>
      </c>
      <c r="AA208" s="349">
        <v>345000</v>
      </c>
      <c r="AB208" s="349">
        <v>28000</v>
      </c>
      <c r="AC208" s="349" t="s">
        <v>271</v>
      </c>
      <c r="AD208" s="349">
        <v>228000</v>
      </c>
      <c r="AE208" s="349">
        <v>147000</v>
      </c>
      <c r="AF208" s="349">
        <v>11000</v>
      </c>
      <c r="AG208" s="351">
        <v>22000</v>
      </c>
      <c r="AI208" s="3"/>
    </row>
    <row r="209" spans="1:35" ht="21" customHeight="1">
      <c r="A209" s="35" t="s">
        <v>273</v>
      </c>
      <c r="B209" s="339">
        <v>805000</v>
      </c>
      <c r="C209" s="339">
        <v>672000</v>
      </c>
      <c r="D209" s="339">
        <v>124000</v>
      </c>
      <c r="E209" s="339" t="s">
        <v>271</v>
      </c>
      <c r="F209" s="339">
        <v>614000</v>
      </c>
      <c r="G209" s="339">
        <v>187000</v>
      </c>
      <c r="H209" s="339">
        <v>26000</v>
      </c>
      <c r="I209" s="351">
        <v>40000</v>
      </c>
      <c r="M209" s="35" t="s">
        <v>273</v>
      </c>
      <c r="N209" s="350">
        <v>423000</v>
      </c>
      <c r="O209" s="339">
        <v>323000</v>
      </c>
      <c r="P209" s="339">
        <v>95000</v>
      </c>
      <c r="Q209" s="339" t="s">
        <v>271</v>
      </c>
      <c r="R209" s="339">
        <v>384000</v>
      </c>
      <c r="S209" s="339">
        <v>36000</v>
      </c>
      <c r="T209" s="339">
        <v>12000</v>
      </c>
      <c r="U209" s="351">
        <v>15000</v>
      </c>
      <c r="V209" s="33"/>
      <c r="W209" s="33"/>
      <c r="Y209" s="35" t="s">
        <v>273</v>
      </c>
      <c r="Z209" s="350">
        <v>382000</v>
      </c>
      <c r="AA209" s="349">
        <v>349000</v>
      </c>
      <c r="AB209" s="349">
        <v>29000</v>
      </c>
      <c r="AC209" s="349" t="s">
        <v>271</v>
      </c>
      <c r="AD209" s="349">
        <v>230000</v>
      </c>
      <c r="AE209" s="349">
        <v>151000</v>
      </c>
      <c r="AF209" s="349">
        <v>14000</v>
      </c>
      <c r="AG209" s="351">
        <v>25000</v>
      </c>
      <c r="AI209" s="3"/>
    </row>
    <row r="210" spans="1:35" ht="21" customHeight="1">
      <c r="A210" s="35" t="s">
        <v>274</v>
      </c>
      <c r="B210" s="339">
        <v>804000</v>
      </c>
      <c r="C210" s="339">
        <v>672000</v>
      </c>
      <c r="D210" s="339">
        <v>120000</v>
      </c>
      <c r="E210" s="339">
        <v>8000</v>
      </c>
      <c r="F210" s="339">
        <v>614000</v>
      </c>
      <c r="G210" s="339">
        <v>187000</v>
      </c>
      <c r="H210" s="339">
        <v>23000</v>
      </c>
      <c r="I210" s="351">
        <v>33000</v>
      </c>
      <c r="M210" s="35" t="s">
        <v>274</v>
      </c>
      <c r="N210" s="350">
        <v>423000</v>
      </c>
      <c r="O210" s="339">
        <v>323000</v>
      </c>
      <c r="P210" s="339">
        <v>90000</v>
      </c>
      <c r="Q210" s="339" t="s">
        <v>271</v>
      </c>
      <c r="R210" s="339">
        <v>383000</v>
      </c>
      <c r="S210" s="339">
        <v>36000</v>
      </c>
      <c r="T210" s="339">
        <v>10000</v>
      </c>
      <c r="U210" s="351">
        <v>12000</v>
      </c>
      <c r="V210" s="33"/>
      <c r="W210" s="33"/>
      <c r="Y210" s="35" t="s">
        <v>274</v>
      </c>
      <c r="Z210" s="350">
        <v>381000</v>
      </c>
      <c r="AA210" s="349">
        <v>349000</v>
      </c>
      <c r="AB210" s="349">
        <v>30000</v>
      </c>
      <c r="AC210" s="349" t="s">
        <v>271</v>
      </c>
      <c r="AD210" s="349">
        <v>230000</v>
      </c>
      <c r="AE210" s="349">
        <v>151000</v>
      </c>
      <c r="AF210" s="349">
        <v>13000</v>
      </c>
      <c r="AG210" s="351">
        <v>22000</v>
      </c>
      <c r="AI210" s="3"/>
    </row>
    <row r="211" spans="1:35" ht="21" customHeight="1">
      <c r="A211" s="35" t="s">
        <v>275</v>
      </c>
      <c r="B211" s="339">
        <v>802000</v>
      </c>
      <c r="C211" s="339">
        <v>672000</v>
      </c>
      <c r="D211" s="339">
        <v>119000</v>
      </c>
      <c r="E211" s="339" t="s">
        <v>271</v>
      </c>
      <c r="F211" s="339">
        <v>607000</v>
      </c>
      <c r="G211" s="339">
        <v>192000</v>
      </c>
      <c r="H211" s="339">
        <v>26000</v>
      </c>
      <c r="I211" s="351">
        <v>32000</v>
      </c>
      <c r="M211" s="35" t="s">
        <v>275</v>
      </c>
      <c r="N211" s="350">
        <v>420000</v>
      </c>
      <c r="O211" s="339">
        <v>321000</v>
      </c>
      <c r="P211" s="339">
        <v>91000</v>
      </c>
      <c r="Q211" s="339" t="s">
        <v>271</v>
      </c>
      <c r="R211" s="339">
        <v>378000</v>
      </c>
      <c r="S211" s="339">
        <v>39000</v>
      </c>
      <c r="T211" s="339">
        <v>12000</v>
      </c>
      <c r="U211" s="351">
        <v>10000</v>
      </c>
      <c r="V211" s="33"/>
      <c r="W211" s="33"/>
      <c r="Y211" s="35" t="s">
        <v>275</v>
      </c>
      <c r="Z211" s="350">
        <v>381000</v>
      </c>
      <c r="AA211" s="349">
        <v>351000</v>
      </c>
      <c r="AB211" s="349">
        <v>28000</v>
      </c>
      <c r="AC211" s="349" t="s">
        <v>271</v>
      </c>
      <c r="AD211" s="349">
        <v>228000</v>
      </c>
      <c r="AE211" s="349">
        <v>153000</v>
      </c>
      <c r="AF211" s="349">
        <v>14000</v>
      </c>
      <c r="AG211" s="351">
        <v>22000</v>
      </c>
      <c r="AI211" s="3"/>
    </row>
    <row r="212" spans="1:35" ht="21" customHeight="1">
      <c r="A212" s="35" t="s">
        <v>276</v>
      </c>
      <c r="B212" s="339">
        <v>803000</v>
      </c>
      <c r="C212" s="339">
        <v>669000</v>
      </c>
      <c r="D212" s="339">
        <v>124000</v>
      </c>
      <c r="E212" s="339" t="s">
        <v>271</v>
      </c>
      <c r="F212" s="339">
        <v>609000</v>
      </c>
      <c r="G212" s="339">
        <v>192000</v>
      </c>
      <c r="H212" s="339">
        <v>27000</v>
      </c>
      <c r="I212" s="351">
        <v>32000</v>
      </c>
      <c r="M212" s="35" t="s">
        <v>276</v>
      </c>
      <c r="N212" s="350">
        <v>420000</v>
      </c>
      <c r="O212" s="339">
        <v>318000</v>
      </c>
      <c r="P212" s="339">
        <v>94000</v>
      </c>
      <c r="Q212" s="339" t="s">
        <v>271</v>
      </c>
      <c r="R212" s="339">
        <v>378000</v>
      </c>
      <c r="S212" s="339">
        <v>39000</v>
      </c>
      <c r="T212" s="339">
        <v>13000</v>
      </c>
      <c r="U212" s="351">
        <v>11000</v>
      </c>
      <c r="V212" s="33"/>
      <c r="W212" s="33"/>
      <c r="Y212" s="35" t="s">
        <v>276</v>
      </c>
      <c r="Z212" s="350">
        <v>384000</v>
      </c>
      <c r="AA212" s="349">
        <v>350000</v>
      </c>
      <c r="AB212" s="349">
        <v>29000</v>
      </c>
      <c r="AC212" s="349" t="s">
        <v>271</v>
      </c>
      <c r="AD212" s="349">
        <v>230000</v>
      </c>
      <c r="AE212" s="349">
        <v>152000</v>
      </c>
      <c r="AF212" s="349">
        <v>14000</v>
      </c>
      <c r="AG212" s="351">
        <v>20000</v>
      </c>
      <c r="AI212" s="3"/>
    </row>
    <row r="213" spans="1:35" ht="21" customHeight="1">
      <c r="A213" s="35" t="s">
        <v>277</v>
      </c>
      <c r="B213" s="339">
        <v>803000</v>
      </c>
      <c r="C213" s="339">
        <v>671000</v>
      </c>
      <c r="D213" s="339">
        <v>124000</v>
      </c>
      <c r="E213" s="339" t="s">
        <v>271</v>
      </c>
      <c r="F213" s="339">
        <v>610000</v>
      </c>
      <c r="G213" s="339">
        <v>190000</v>
      </c>
      <c r="H213" s="339">
        <v>25000</v>
      </c>
      <c r="I213" s="351">
        <v>32000</v>
      </c>
      <c r="M213" s="35" t="s">
        <v>277</v>
      </c>
      <c r="N213" s="350">
        <v>420000</v>
      </c>
      <c r="O213" s="339">
        <v>320000</v>
      </c>
      <c r="P213" s="339">
        <v>95000</v>
      </c>
      <c r="Q213" s="339" t="s">
        <v>271</v>
      </c>
      <c r="R213" s="339">
        <v>379000</v>
      </c>
      <c r="S213" s="339">
        <v>39000</v>
      </c>
      <c r="T213" s="339">
        <v>11000</v>
      </c>
      <c r="U213" s="351">
        <v>13000</v>
      </c>
      <c r="V213" s="33"/>
      <c r="W213" s="33"/>
      <c r="Y213" s="35" t="s">
        <v>277</v>
      </c>
      <c r="Z213" s="350">
        <v>384000</v>
      </c>
      <c r="AA213" s="349">
        <v>351000</v>
      </c>
      <c r="AB213" s="349">
        <v>28000</v>
      </c>
      <c r="AC213" s="349" t="s">
        <v>271</v>
      </c>
      <c r="AD213" s="349">
        <v>231000</v>
      </c>
      <c r="AE213" s="349">
        <v>152000</v>
      </c>
      <c r="AF213" s="349">
        <v>13000</v>
      </c>
      <c r="AG213" s="351">
        <v>20000</v>
      </c>
      <c r="AI213" s="3"/>
    </row>
    <row r="214" spans="1:35" ht="21" customHeight="1">
      <c r="A214" s="35" t="s">
        <v>278</v>
      </c>
      <c r="B214" s="339">
        <v>807000</v>
      </c>
      <c r="C214" s="339">
        <v>675000</v>
      </c>
      <c r="D214" s="339">
        <v>122000</v>
      </c>
      <c r="E214" s="339" t="s">
        <v>271</v>
      </c>
      <c r="F214" s="339">
        <v>613000</v>
      </c>
      <c r="G214" s="339">
        <v>191000</v>
      </c>
      <c r="H214" s="339">
        <v>26000</v>
      </c>
      <c r="I214" s="351">
        <v>35000</v>
      </c>
      <c r="M214" s="35" t="s">
        <v>278</v>
      </c>
      <c r="N214" s="350">
        <v>424000</v>
      </c>
      <c r="O214" s="339">
        <v>324000</v>
      </c>
      <c r="P214" s="339">
        <v>95000</v>
      </c>
      <c r="Q214" s="339" t="s">
        <v>271</v>
      </c>
      <c r="R214" s="339">
        <v>382000</v>
      </c>
      <c r="S214" s="339">
        <v>40000</v>
      </c>
      <c r="T214" s="339">
        <v>13000</v>
      </c>
      <c r="U214" s="351">
        <v>15000</v>
      </c>
      <c r="V214" s="33"/>
      <c r="W214" s="33"/>
      <c r="Y214" s="35" t="s">
        <v>278</v>
      </c>
      <c r="Z214" s="350">
        <v>383000</v>
      </c>
      <c r="AA214" s="349">
        <v>351000</v>
      </c>
      <c r="AB214" s="349">
        <v>27000</v>
      </c>
      <c r="AC214" s="349" t="s">
        <v>271</v>
      </c>
      <c r="AD214" s="349">
        <v>231000</v>
      </c>
      <c r="AE214" s="349">
        <v>151000</v>
      </c>
      <c r="AF214" s="349">
        <v>14000</v>
      </c>
      <c r="AG214" s="351">
        <v>20000</v>
      </c>
      <c r="AI214" s="3"/>
    </row>
    <row r="215" spans="1:35" ht="21" customHeight="1">
      <c r="A215" s="35" t="s">
        <v>279</v>
      </c>
      <c r="B215" s="339">
        <v>806000</v>
      </c>
      <c r="C215" s="339">
        <v>673000</v>
      </c>
      <c r="D215" s="339">
        <v>123000</v>
      </c>
      <c r="E215" s="339" t="s">
        <v>271</v>
      </c>
      <c r="F215" s="339">
        <v>616000</v>
      </c>
      <c r="G215" s="339">
        <v>188000</v>
      </c>
      <c r="H215" s="339">
        <v>26000</v>
      </c>
      <c r="I215" s="351">
        <v>33000</v>
      </c>
      <c r="M215" s="35" t="s">
        <v>279</v>
      </c>
      <c r="N215" s="350">
        <v>422000</v>
      </c>
      <c r="O215" s="339">
        <v>322000</v>
      </c>
      <c r="P215" s="339">
        <v>95000</v>
      </c>
      <c r="Q215" s="339" t="s">
        <v>271</v>
      </c>
      <c r="R215" s="339">
        <v>383000</v>
      </c>
      <c r="S215" s="339">
        <v>38000</v>
      </c>
      <c r="T215" s="339">
        <v>14000</v>
      </c>
      <c r="U215" s="351">
        <v>12000</v>
      </c>
      <c r="V215" s="33"/>
      <c r="W215" s="33"/>
      <c r="Y215" s="35" t="s">
        <v>279</v>
      </c>
      <c r="Z215" s="350">
        <v>383000</v>
      </c>
      <c r="AA215" s="349">
        <v>351000</v>
      </c>
      <c r="AB215" s="349">
        <v>29000</v>
      </c>
      <c r="AC215" s="349" t="s">
        <v>271</v>
      </c>
      <c r="AD215" s="349">
        <v>233000</v>
      </c>
      <c r="AE215" s="349">
        <v>150000</v>
      </c>
      <c r="AF215" s="349">
        <v>12000</v>
      </c>
      <c r="AG215" s="351">
        <v>20000</v>
      </c>
      <c r="AI215" s="3"/>
    </row>
    <row r="216" spans="1:35" ht="21" customHeight="1">
      <c r="A216" s="35" t="s">
        <v>280</v>
      </c>
      <c r="B216" s="339">
        <v>801000</v>
      </c>
      <c r="C216" s="339">
        <v>675000</v>
      </c>
      <c r="D216" s="339">
        <v>118000</v>
      </c>
      <c r="E216" s="339" t="s">
        <v>271</v>
      </c>
      <c r="F216" s="339">
        <v>609000</v>
      </c>
      <c r="G216" s="339">
        <v>189000</v>
      </c>
      <c r="H216" s="339">
        <v>28000</v>
      </c>
      <c r="I216" s="351">
        <v>33000</v>
      </c>
      <c r="M216" s="35" t="s">
        <v>280</v>
      </c>
      <c r="N216" s="350">
        <v>421000</v>
      </c>
      <c r="O216" s="339">
        <v>325000</v>
      </c>
      <c r="P216" s="339">
        <v>91000</v>
      </c>
      <c r="Q216" s="339" t="s">
        <v>271</v>
      </c>
      <c r="R216" s="339">
        <v>380000</v>
      </c>
      <c r="S216" s="339">
        <v>39000</v>
      </c>
      <c r="T216" s="339">
        <v>15000</v>
      </c>
      <c r="U216" s="351">
        <v>16000</v>
      </c>
      <c r="V216" s="33"/>
      <c r="W216" s="33"/>
      <c r="Y216" s="35" t="s">
        <v>280</v>
      </c>
      <c r="Z216" s="350">
        <v>380000</v>
      </c>
      <c r="AA216" s="349">
        <v>350000</v>
      </c>
      <c r="AB216" s="349">
        <v>27000</v>
      </c>
      <c r="AC216" s="349" t="s">
        <v>271</v>
      </c>
      <c r="AD216" s="349">
        <v>229000</v>
      </c>
      <c r="AE216" s="349">
        <v>150000</v>
      </c>
      <c r="AF216" s="349">
        <v>13000</v>
      </c>
      <c r="AG216" s="351">
        <v>18000</v>
      </c>
      <c r="AI216" s="3"/>
    </row>
    <row r="217" spans="1:35" ht="21" customHeight="1">
      <c r="A217" s="35" t="s">
        <v>281</v>
      </c>
      <c r="B217" s="339">
        <v>806000</v>
      </c>
      <c r="C217" s="339">
        <v>681000</v>
      </c>
      <c r="D217" s="339">
        <v>116000</v>
      </c>
      <c r="E217" s="339" t="s">
        <v>271</v>
      </c>
      <c r="F217" s="339">
        <v>610000</v>
      </c>
      <c r="G217" s="339">
        <v>193000</v>
      </c>
      <c r="H217" s="339">
        <v>26000</v>
      </c>
      <c r="I217" s="351">
        <v>36000</v>
      </c>
      <c r="M217" s="35" t="s">
        <v>281</v>
      </c>
      <c r="N217" s="350">
        <v>426000</v>
      </c>
      <c r="O217" s="339">
        <v>331000</v>
      </c>
      <c r="P217" s="339">
        <v>90000</v>
      </c>
      <c r="Q217" s="339" t="s">
        <v>271</v>
      </c>
      <c r="R217" s="339">
        <v>384000</v>
      </c>
      <c r="S217" s="339">
        <v>40000</v>
      </c>
      <c r="T217" s="339">
        <v>14000</v>
      </c>
      <c r="U217" s="351">
        <v>17000</v>
      </c>
      <c r="V217" s="33"/>
      <c r="W217" s="33"/>
      <c r="Y217" s="35" t="s">
        <v>281</v>
      </c>
      <c r="Z217" s="350">
        <v>381000</v>
      </c>
      <c r="AA217" s="349">
        <v>349000</v>
      </c>
      <c r="AB217" s="349">
        <v>26000</v>
      </c>
      <c r="AC217" s="349" t="s">
        <v>271</v>
      </c>
      <c r="AD217" s="349">
        <v>226000</v>
      </c>
      <c r="AE217" s="349">
        <v>153000</v>
      </c>
      <c r="AF217" s="349">
        <v>13000</v>
      </c>
      <c r="AG217" s="351">
        <v>19000</v>
      </c>
      <c r="AI217" s="3"/>
    </row>
    <row r="218" spans="1:35" ht="21" customHeight="1">
      <c r="A218" s="35" t="s">
        <v>282</v>
      </c>
      <c r="B218" s="339">
        <v>803000</v>
      </c>
      <c r="C218" s="339">
        <v>683000</v>
      </c>
      <c r="D218" s="339">
        <v>109000</v>
      </c>
      <c r="E218" s="339">
        <v>9000</v>
      </c>
      <c r="F218" s="339">
        <v>608000</v>
      </c>
      <c r="G218" s="339">
        <v>190000</v>
      </c>
      <c r="H218" s="339">
        <v>28000</v>
      </c>
      <c r="I218" s="351">
        <v>38000</v>
      </c>
      <c r="M218" s="35" t="s">
        <v>282</v>
      </c>
      <c r="N218" s="350">
        <v>422000</v>
      </c>
      <c r="O218" s="339">
        <v>333000</v>
      </c>
      <c r="P218" s="339">
        <v>84000</v>
      </c>
      <c r="Q218" s="339" t="s">
        <v>271</v>
      </c>
      <c r="R218" s="339">
        <v>380000</v>
      </c>
      <c r="S218" s="339">
        <v>39000</v>
      </c>
      <c r="T218" s="339">
        <v>13000</v>
      </c>
      <c r="U218" s="351">
        <v>19000</v>
      </c>
      <c r="V218" s="33"/>
      <c r="W218" s="33"/>
      <c r="Y218" s="35" t="s">
        <v>282</v>
      </c>
      <c r="Z218" s="350">
        <v>381000</v>
      </c>
      <c r="AA218" s="349">
        <v>350000</v>
      </c>
      <c r="AB218" s="349">
        <v>26000</v>
      </c>
      <c r="AC218" s="349" t="s">
        <v>271</v>
      </c>
      <c r="AD218" s="349">
        <v>228000</v>
      </c>
      <c r="AE218" s="349">
        <v>151000</v>
      </c>
      <c r="AF218" s="349">
        <v>15000</v>
      </c>
      <c r="AG218" s="351">
        <v>19000</v>
      </c>
      <c r="AI218" s="3"/>
    </row>
    <row r="219" spans="1:35" ht="21" customHeight="1">
      <c r="A219" s="35" t="s">
        <v>283</v>
      </c>
      <c r="B219" s="339">
        <v>803000</v>
      </c>
      <c r="C219" s="339">
        <v>686000</v>
      </c>
      <c r="D219" s="339">
        <v>107000</v>
      </c>
      <c r="E219" s="339">
        <v>9000</v>
      </c>
      <c r="F219" s="339">
        <v>604000</v>
      </c>
      <c r="G219" s="339">
        <v>194000</v>
      </c>
      <c r="H219" s="339">
        <v>27000</v>
      </c>
      <c r="I219" s="351">
        <v>39000</v>
      </c>
      <c r="M219" s="35" t="s">
        <v>283</v>
      </c>
      <c r="N219" s="350">
        <v>420000</v>
      </c>
      <c r="O219" s="339">
        <v>332000</v>
      </c>
      <c r="P219" s="339">
        <v>81000</v>
      </c>
      <c r="Q219" s="339" t="s">
        <v>271</v>
      </c>
      <c r="R219" s="339">
        <v>375000</v>
      </c>
      <c r="S219" s="339">
        <v>41000</v>
      </c>
      <c r="T219" s="339">
        <v>13000</v>
      </c>
      <c r="U219" s="351">
        <v>18000</v>
      </c>
      <c r="V219" s="33"/>
      <c r="W219" s="33"/>
      <c r="Y219" s="35" t="s">
        <v>283</v>
      </c>
      <c r="Z219" s="350">
        <v>383000</v>
      </c>
      <c r="AA219" s="349">
        <v>354000</v>
      </c>
      <c r="AB219" s="349">
        <v>25000</v>
      </c>
      <c r="AC219" s="349" t="s">
        <v>271</v>
      </c>
      <c r="AD219" s="349">
        <v>229000</v>
      </c>
      <c r="AE219" s="349">
        <v>153000</v>
      </c>
      <c r="AF219" s="349">
        <v>14000</v>
      </c>
      <c r="AG219" s="351">
        <v>22000</v>
      </c>
      <c r="AI219" s="3"/>
    </row>
    <row r="220" spans="1:35" ht="21" customHeight="1">
      <c r="A220" s="35" t="s">
        <v>284</v>
      </c>
      <c r="B220" s="339">
        <v>795000</v>
      </c>
      <c r="C220" s="339">
        <v>677000</v>
      </c>
      <c r="D220" s="339">
        <v>106000</v>
      </c>
      <c r="E220" s="339">
        <v>10000</v>
      </c>
      <c r="F220" s="339">
        <v>595000</v>
      </c>
      <c r="G220" s="339">
        <v>191000</v>
      </c>
      <c r="H220" s="339">
        <v>27000</v>
      </c>
      <c r="I220" s="351">
        <v>37000</v>
      </c>
      <c r="M220" s="35" t="s">
        <v>284</v>
      </c>
      <c r="N220" s="350">
        <v>418000</v>
      </c>
      <c r="O220" s="339">
        <v>329000</v>
      </c>
      <c r="P220" s="339">
        <v>81000</v>
      </c>
      <c r="Q220" s="339" t="s">
        <v>271</v>
      </c>
      <c r="R220" s="339">
        <v>373000</v>
      </c>
      <c r="S220" s="339">
        <v>39000</v>
      </c>
      <c r="T220" s="339">
        <v>15000</v>
      </c>
      <c r="U220" s="351">
        <v>17000</v>
      </c>
      <c r="V220" s="33"/>
      <c r="W220" s="33"/>
      <c r="Y220" s="35" t="s">
        <v>284</v>
      </c>
      <c r="Z220" s="350">
        <v>376000</v>
      </c>
      <c r="AA220" s="349">
        <v>348000</v>
      </c>
      <c r="AB220" s="349">
        <v>25000</v>
      </c>
      <c r="AC220" s="349" t="s">
        <v>271</v>
      </c>
      <c r="AD220" s="349">
        <v>222000</v>
      </c>
      <c r="AE220" s="349">
        <v>152000</v>
      </c>
      <c r="AF220" s="349">
        <v>12000</v>
      </c>
      <c r="AG220" s="351">
        <v>20000</v>
      </c>
      <c r="AI220" s="3"/>
    </row>
    <row r="221" spans="1:35" ht="21" customHeight="1">
      <c r="A221" s="35" t="s">
        <v>320</v>
      </c>
      <c r="B221" s="339">
        <v>803000</v>
      </c>
      <c r="C221" s="339">
        <v>681000</v>
      </c>
      <c r="D221" s="339">
        <v>106000</v>
      </c>
      <c r="E221" s="339">
        <v>13000</v>
      </c>
      <c r="F221" s="339">
        <v>600000</v>
      </c>
      <c r="G221" s="339">
        <v>193000</v>
      </c>
      <c r="H221" s="339">
        <v>26000</v>
      </c>
      <c r="I221" s="351">
        <v>36000</v>
      </c>
      <c r="M221" s="35" t="s">
        <v>320</v>
      </c>
      <c r="N221" s="350">
        <v>424000</v>
      </c>
      <c r="O221" s="339">
        <v>330000</v>
      </c>
      <c r="P221" s="339">
        <v>84000</v>
      </c>
      <c r="Q221" s="339">
        <v>9000</v>
      </c>
      <c r="R221" s="339">
        <v>376000</v>
      </c>
      <c r="S221" s="339">
        <v>41000</v>
      </c>
      <c r="T221" s="339">
        <v>15000</v>
      </c>
      <c r="U221" s="351">
        <v>16000</v>
      </c>
      <c r="V221" s="33"/>
      <c r="W221" s="33"/>
      <c r="Y221" s="35" t="s">
        <v>320</v>
      </c>
      <c r="Z221" s="350">
        <v>379000</v>
      </c>
      <c r="AA221" s="349">
        <v>351000</v>
      </c>
      <c r="AB221" s="349">
        <v>23000</v>
      </c>
      <c r="AC221" s="349" t="s">
        <v>271</v>
      </c>
      <c r="AD221" s="349">
        <v>224000</v>
      </c>
      <c r="AE221" s="349">
        <v>152000</v>
      </c>
      <c r="AF221" s="349">
        <v>11000</v>
      </c>
      <c r="AG221" s="351">
        <v>20000</v>
      </c>
      <c r="AI221" s="3"/>
    </row>
    <row r="222" spans="1:35" ht="21" customHeight="1">
      <c r="A222" s="35" t="s">
        <v>321</v>
      </c>
      <c r="B222" s="339">
        <v>795000</v>
      </c>
      <c r="C222" s="339">
        <v>670000</v>
      </c>
      <c r="D222" s="339">
        <v>109000</v>
      </c>
      <c r="E222" s="339">
        <v>14000</v>
      </c>
      <c r="F222" s="339">
        <v>594000</v>
      </c>
      <c r="G222" s="339">
        <v>191000</v>
      </c>
      <c r="H222" s="339">
        <v>29000</v>
      </c>
      <c r="I222" s="351">
        <v>34000</v>
      </c>
      <c r="M222" s="35" t="s">
        <v>321</v>
      </c>
      <c r="N222" s="350">
        <v>419000</v>
      </c>
      <c r="O222" s="339">
        <v>321000</v>
      </c>
      <c r="P222" s="339">
        <v>87000</v>
      </c>
      <c r="Q222" s="339">
        <v>10000</v>
      </c>
      <c r="R222" s="339">
        <v>371000</v>
      </c>
      <c r="S222" s="339">
        <v>41000</v>
      </c>
      <c r="T222" s="339">
        <v>16000</v>
      </c>
      <c r="U222" s="351">
        <v>15000</v>
      </c>
      <c r="V222" s="33"/>
      <c r="W222" s="33"/>
      <c r="Y222" s="35" t="s">
        <v>321</v>
      </c>
      <c r="Z222" s="350">
        <v>376000</v>
      </c>
      <c r="AA222" s="339">
        <v>348000</v>
      </c>
      <c r="AB222" s="339">
        <v>22000</v>
      </c>
      <c r="AC222" s="339" t="s">
        <v>271</v>
      </c>
      <c r="AD222" s="339">
        <v>223000</v>
      </c>
      <c r="AE222" s="339">
        <v>150000</v>
      </c>
      <c r="AF222" s="339">
        <v>13000</v>
      </c>
      <c r="AG222" s="351">
        <v>19000</v>
      </c>
      <c r="AI222" s="3"/>
    </row>
    <row r="223" spans="1:35" s="48" customFormat="1" ht="21" customHeight="1">
      <c r="A223" s="35" t="s">
        <v>322</v>
      </c>
      <c r="B223" s="237">
        <v>796000</v>
      </c>
      <c r="C223" s="237">
        <v>667000</v>
      </c>
      <c r="D223" s="237">
        <v>112000</v>
      </c>
      <c r="E223" s="237">
        <v>14000</v>
      </c>
      <c r="F223" s="237">
        <v>593000</v>
      </c>
      <c r="G223" s="237">
        <v>193000</v>
      </c>
      <c r="H223" s="237">
        <v>31000</v>
      </c>
      <c r="I223" s="238">
        <v>35000</v>
      </c>
      <c r="K223" s="3"/>
      <c r="L223" s="3"/>
      <c r="M223" s="35" t="s">
        <v>322</v>
      </c>
      <c r="N223" s="237">
        <v>418000</v>
      </c>
      <c r="O223" s="237">
        <v>319000</v>
      </c>
      <c r="P223" s="237">
        <v>89000</v>
      </c>
      <c r="Q223" s="237">
        <v>9000</v>
      </c>
      <c r="R223" s="237">
        <v>369000</v>
      </c>
      <c r="S223" s="237">
        <v>43000</v>
      </c>
      <c r="T223" s="237">
        <v>17000</v>
      </c>
      <c r="U223" s="238">
        <v>15000</v>
      </c>
      <c r="V223" s="38"/>
      <c r="W223" s="38"/>
      <c r="Y223" s="35" t="s">
        <v>322</v>
      </c>
      <c r="Z223" s="237">
        <v>377000</v>
      </c>
      <c r="AA223" s="237">
        <v>348000</v>
      </c>
      <c r="AB223" s="237">
        <v>23000</v>
      </c>
      <c r="AC223" s="237" t="s">
        <v>271</v>
      </c>
      <c r="AD223" s="237">
        <v>224000</v>
      </c>
      <c r="AE223" s="237">
        <v>150000</v>
      </c>
      <c r="AF223" s="237">
        <v>13000</v>
      </c>
      <c r="AG223" s="238">
        <v>19000</v>
      </c>
      <c r="AI223" s="3"/>
    </row>
    <row r="224" spans="1:35" ht="21" customHeight="1">
      <c r="A224" s="35" t="s">
        <v>323</v>
      </c>
      <c r="B224" s="229">
        <v>795000</v>
      </c>
      <c r="C224" s="229">
        <v>668000</v>
      </c>
      <c r="D224" s="229">
        <v>109000</v>
      </c>
      <c r="E224" s="229">
        <v>16000</v>
      </c>
      <c r="F224" s="229">
        <v>591000</v>
      </c>
      <c r="G224" s="229">
        <v>192000</v>
      </c>
      <c r="H224" s="229">
        <v>30000</v>
      </c>
      <c r="I224" s="231">
        <v>33000</v>
      </c>
      <c r="M224" s="35" t="s">
        <v>323</v>
      </c>
      <c r="N224" s="229">
        <v>418000</v>
      </c>
      <c r="O224" s="229">
        <v>317000</v>
      </c>
      <c r="P224" s="229">
        <v>88000</v>
      </c>
      <c r="Q224" s="229">
        <v>11000</v>
      </c>
      <c r="R224" s="229">
        <v>364000</v>
      </c>
      <c r="S224" s="229">
        <v>44000</v>
      </c>
      <c r="T224" s="229">
        <v>17000</v>
      </c>
      <c r="U224" s="231">
        <v>15000</v>
      </c>
      <c r="Y224" s="35" t="s">
        <v>323</v>
      </c>
      <c r="Z224" s="229">
        <v>377000</v>
      </c>
      <c r="AA224" s="229">
        <v>350000</v>
      </c>
      <c r="AB224" s="229">
        <v>20000</v>
      </c>
      <c r="AC224" s="229" t="s">
        <v>271</v>
      </c>
      <c r="AD224" s="229">
        <v>226000</v>
      </c>
      <c r="AE224" s="229">
        <v>148000</v>
      </c>
      <c r="AF224" s="229">
        <v>13000</v>
      </c>
      <c r="AG224" s="231">
        <v>18000</v>
      </c>
    </row>
    <row r="225" spans="1:33" ht="21" customHeight="1">
      <c r="A225" s="35" t="s">
        <v>324</v>
      </c>
      <c r="B225" s="229">
        <v>806000</v>
      </c>
      <c r="C225" s="229">
        <v>680000</v>
      </c>
      <c r="D225" s="229">
        <v>107000</v>
      </c>
      <c r="E225" s="229">
        <v>16000</v>
      </c>
      <c r="F225" s="229">
        <v>595000</v>
      </c>
      <c r="G225" s="229">
        <v>197000</v>
      </c>
      <c r="H225" s="229">
        <v>30000</v>
      </c>
      <c r="I225" s="231">
        <v>35000</v>
      </c>
      <c r="M225" s="35" t="s">
        <v>324</v>
      </c>
      <c r="N225" s="229">
        <v>423000</v>
      </c>
      <c r="O225" s="229">
        <v>324000</v>
      </c>
      <c r="P225" s="229">
        <v>85000</v>
      </c>
      <c r="Q225" s="229">
        <v>12000</v>
      </c>
      <c r="R225" s="229">
        <v>367000</v>
      </c>
      <c r="S225" s="229">
        <v>45000</v>
      </c>
      <c r="T225" s="229">
        <v>17000</v>
      </c>
      <c r="U225" s="231">
        <v>17000</v>
      </c>
      <c r="Y225" s="35" t="s">
        <v>324</v>
      </c>
      <c r="Z225" s="229">
        <v>383000</v>
      </c>
      <c r="AA225" s="229">
        <v>356000</v>
      </c>
      <c r="AB225" s="229">
        <v>21000</v>
      </c>
      <c r="AC225" s="229" t="s">
        <v>271</v>
      </c>
      <c r="AD225" s="229">
        <v>228000</v>
      </c>
      <c r="AE225" s="229">
        <v>152000</v>
      </c>
      <c r="AF225" s="229">
        <v>13000</v>
      </c>
      <c r="AG225" s="231">
        <v>18000</v>
      </c>
    </row>
    <row r="226" spans="1:33" ht="21" customHeight="1">
      <c r="A226" s="35" t="s">
        <v>325</v>
      </c>
      <c r="B226" s="229">
        <v>806000</v>
      </c>
      <c r="C226" s="229">
        <v>683000</v>
      </c>
      <c r="D226" s="229">
        <v>103000</v>
      </c>
      <c r="E226" s="229">
        <v>18000</v>
      </c>
      <c r="F226" s="229">
        <v>599000</v>
      </c>
      <c r="G226" s="229">
        <v>193000</v>
      </c>
      <c r="H226" s="229">
        <v>30000</v>
      </c>
      <c r="I226" s="231">
        <v>38000</v>
      </c>
      <c r="M226" s="35" t="s">
        <v>325</v>
      </c>
      <c r="N226" s="229">
        <v>423000</v>
      </c>
      <c r="O226" s="229">
        <v>327000</v>
      </c>
      <c r="P226" s="229">
        <v>82000</v>
      </c>
      <c r="Q226" s="229">
        <v>13000</v>
      </c>
      <c r="R226" s="229">
        <v>367000</v>
      </c>
      <c r="S226" s="229">
        <v>45000</v>
      </c>
      <c r="T226" s="229">
        <v>17000</v>
      </c>
      <c r="U226" s="231">
        <v>18000</v>
      </c>
      <c r="Y226" s="35" t="s">
        <v>325</v>
      </c>
      <c r="Z226" s="229">
        <v>383000</v>
      </c>
      <c r="AA226" s="229">
        <v>356000</v>
      </c>
      <c r="AB226" s="229">
        <v>21000</v>
      </c>
      <c r="AC226" s="229" t="s">
        <v>271</v>
      </c>
      <c r="AD226" s="229">
        <v>233000</v>
      </c>
      <c r="AE226" s="229">
        <v>148000</v>
      </c>
      <c r="AF226" s="229">
        <v>13000</v>
      </c>
      <c r="AG226" s="231">
        <v>21000</v>
      </c>
    </row>
    <row r="227" spans="1:33" ht="21" customHeight="1">
      <c r="A227" s="35" t="s">
        <v>326</v>
      </c>
      <c r="B227" s="229">
        <v>804000</v>
      </c>
      <c r="C227" s="229">
        <v>679000</v>
      </c>
      <c r="D227" s="229">
        <v>108000</v>
      </c>
      <c r="E227" s="229">
        <v>16000</v>
      </c>
      <c r="F227" s="229">
        <v>600000</v>
      </c>
      <c r="G227" s="229">
        <v>193000</v>
      </c>
      <c r="H227" s="229">
        <v>27000</v>
      </c>
      <c r="I227" s="231">
        <v>40000</v>
      </c>
      <c r="M227" s="35" t="s">
        <v>326</v>
      </c>
      <c r="N227" s="229">
        <v>422000</v>
      </c>
      <c r="O227" s="229">
        <v>324000</v>
      </c>
      <c r="P227" s="229">
        <v>86000</v>
      </c>
      <c r="Q227" s="229">
        <v>11000</v>
      </c>
      <c r="R227" s="229">
        <v>365000</v>
      </c>
      <c r="S227" s="229">
        <v>48000</v>
      </c>
      <c r="T227" s="229">
        <v>16000</v>
      </c>
      <c r="U227" s="231">
        <v>17000</v>
      </c>
      <c r="Y227" s="35" t="s">
        <v>326</v>
      </c>
      <c r="Z227" s="229">
        <v>383000</v>
      </c>
      <c r="AA227" s="229">
        <v>355000</v>
      </c>
      <c r="AB227" s="229">
        <v>21000</v>
      </c>
      <c r="AC227" s="229" t="s">
        <v>271</v>
      </c>
      <c r="AD227" s="229">
        <v>235000</v>
      </c>
      <c r="AE227" s="229">
        <v>145000</v>
      </c>
      <c r="AF227" s="229">
        <v>11000</v>
      </c>
      <c r="AG227" s="231">
        <v>23000</v>
      </c>
    </row>
    <row r="228" spans="1:33" ht="21" customHeight="1">
      <c r="A228" s="35" t="s">
        <v>327</v>
      </c>
      <c r="B228" s="229">
        <v>796000</v>
      </c>
      <c r="C228" s="229">
        <v>671000</v>
      </c>
      <c r="D228" s="229">
        <v>107000</v>
      </c>
      <c r="E228" s="229">
        <v>15000</v>
      </c>
      <c r="F228" s="229">
        <v>595000</v>
      </c>
      <c r="G228" s="229">
        <v>192000</v>
      </c>
      <c r="H228" s="229">
        <v>27000</v>
      </c>
      <c r="I228" s="231">
        <v>41000</v>
      </c>
      <c r="M228" s="35" t="s">
        <v>327</v>
      </c>
      <c r="N228" s="229">
        <v>417000</v>
      </c>
      <c r="O228" s="229">
        <v>320000</v>
      </c>
      <c r="P228" s="229">
        <v>86000</v>
      </c>
      <c r="Q228" s="229">
        <v>9000</v>
      </c>
      <c r="R228" s="229">
        <v>363000</v>
      </c>
      <c r="S228" s="229">
        <v>48000</v>
      </c>
      <c r="T228" s="229">
        <v>16000</v>
      </c>
      <c r="U228" s="231">
        <v>18000</v>
      </c>
      <c r="Y228" s="35" t="s">
        <v>327</v>
      </c>
      <c r="Z228" s="229">
        <v>379000</v>
      </c>
      <c r="AA228" s="229">
        <v>351000</v>
      </c>
      <c r="AB228" s="229">
        <v>21000</v>
      </c>
      <c r="AC228" s="229" t="s">
        <v>271</v>
      </c>
      <c r="AD228" s="229">
        <v>232000</v>
      </c>
      <c r="AE228" s="229">
        <v>145000</v>
      </c>
      <c r="AF228" s="229">
        <v>11000</v>
      </c>
      <c r="AG228" s="231">
        <v>23000</v>
      </c>
    </row>
    <row r="229" spans="1:33" ht="21" customHeight="1">
      <c r="A229" s="35" t="s">
        <v>328</v>
      </c>
      <c r="B229" s="229">
        <v>788000</v>
      </c>
      <c r="C229" s="229">
        <v>664000</v>
      </c>
      <c r="D229" s="229">
        <v>109000</v>
      </c>
      <c r="E229" s="229">
        <v>13000</v>
      </c>
      <c r="F229" s="229">
        <v>585000</v>
      </c>
      <c r="G229" s="229">
        <v>195000</v>
      </c>
      <c r="H229" s="229">
        <v>25000</v>
      </c>
      <c r="I229" s="231">
        <v>40000</v>
      </c>
      <c r="M229" s="35" t="s">
        <v>328</v>
      </c>
      <c r="N229" s="229">
        <v>415000</v>
      </c>
      <c r="O229" s="229">
        <v>319000</v>
      </c>
      <c r="P229" s="229">
        <v>87000</v>
      </c>
      <c r="Q229" s="229" t="s">
        <v>271</v>
      </c>
      <c r="R229" s="229">
        <v>361000</v>
      </c>
      <c r="S229" s="229">
        <v>48000</v>
      </c>
      <c r="T229" s="229">
        <v>13000</v>
      </c>
      <c r="U229" s="231">
        <v>16000</v>
      </c>
      <c r="Y229" s="35" t="s">
        <v>328</v>
      </c>
      <c r="Z229" s="229">
        <v>373000</v>
      </c>
      <c r="AA229" s="229">
        <v>345000</v>
      </c>
      <c r="AB229" s="229">
        <v>22000</v>
      </c>
      <c r="AC229" s="229" t="s">
        <v>271</v>
      </c>
      <c r="AD229" s="229">
        <v>224000</v>
      </c>
      <c r="AE229" s="229">
        <v>148000</v>
      </c>
      <c r="AF229" s="229">
        <v>12000</v>
      </c>
      <c r="AG229" s="231">
        <v>24000</v>
      </c>
    </row>
    <row r="230" spans="1:33" ht="21" customHeight="1">
      <c r="A230" s="35" t="s">
        <v>329</v>
      </c>
      <c r="B230" s="229">
        <v>785000</v>
      </c>
      <c r="C230" s="229">
        <v>669000</v>
      </c>
      <c r="D230" s="229">
        <v>102000</v>
      </c>
      <c r="E230" s="229">
        <v>12000</v>
      </c>
      <c r="F230" s="229">
        <v>580000</v>
      </c>
      <c r="G230" s="229">
        <v>198000</v>
      </c>
      <c r="H230" s="229">
        <v>24000</v>
      </c>
      <c r="I230" s="231">
        <v>43000</v>
      </c>
      <c r="M230" s="35" t="s">
        <v>329</v>
      </c>
      <c r="N230" s="229">
        <v>411000</v>
      </c>
      <c r="O230" s="229">
        <v>322000</v>
      </c>
      <c r="P230" s="229">
        <v>80000</v>
      </c>
      <c r="Q230" s="229" t="s">
        <v>271</v>
      </c>
      <c r="R230" s="229">
        <v>360000</v>
      </c>
      <c r="S230" s="229">
        <v>46000</v>
      </c>
      <c r="T230" s="229">
        <v>13000</v>
      </c>
      <c r="U230" s="231">
        <v>17000</v>
      </c>
      <c r="Y230" s="35" t="s">
        <v>329</v>
      </c>
      <c r="Z230" s="229">
        <v>374000</v>
      </c>
      <c r="AA230" s="229">
        <v>347000</v>
      </c>
      <c r="AB230" s="229">
        <v>22000</v>
      </c>
      <c r="AC230" s="229" t="s">
        <v>271</v>
      </c>
      <c r="AD230" s="229">
        <v>220000</v>
      </c>
      <c r="AE230" s="229">
        <v>152000</v>
      </c>
      <c r="AF230" s="229">
        <v>11000</v>
      </c>
      <c r="AG230" s="231">
        <v>26000</v>
      </c>
    </row>
    <row r="231" spans="1:33" ht="21" customHeight="1">
      <c r="A231" s="35" t="s">
        <v>330</v>
      </c>
      <c r="B231" s="229">
        <v>792000</v>
      </c>
      <c r="C231" s="229">
        <v>673000</v>
      </c>
      <c r="D231" s="229">
        <v>104000</v>
      </c>
      <c r="E231" s="229">
        <v>12000</v>
      </c>
      <c r="F231" s="229">
        <v>586000</v>
      </c>
      <c r="G231" s="229">
        <v>199000</v>
      </c>
      <c r="H231" s="229">
        <v>24000</v>
      </c>
      <c r="I231" s="231">
        <v>42000</v>
      </c>
      <c r="M231" s="35" t="s">
        <v>330</v>
      </c>
      <c r="N231" s="229">
        <v>410000</v>
      </c>
      <c r="O231" s="229">
        <v>319000</v>
      </c>
      <c r="P231" s="229">
        <v>82000</v>
      </c>
      <c r="Q231" s="229" t="s">
        <v>271</v>
      </c>
      <c r="R231" s="229">
        <v>359000</v>
      </c>
      <c r="S231" s="229">
        <v>45000</v>
      </c>
      <c r="T231" s="229">
        <v>13000</v>
      </c>
      <c r="U231" s="231">
        <v>18000</v>
      </c>
      <c r="Y231" s="35" t="s">
        <v>330</v>
      </c>
      <c r="Z231" s="229">
        <v>382000</v>
      </c>
      <c r="AA231" s="229">
        <v>354000</v>
      </c>
      <c r="AB231" s="229">
        <v>22000</v>
      </c>
      <c r="AC231" s="229" t="s">
        <v>271</v>
      </c>
      <c r="AD231" s="229">
        <v>226000</v>
      </c>
      <c r="AE231" s="229">
        <v>153000</v>
      </c>
      <c r="AF231" s="229">
        <v>11000</v>
      </c>
      <c r="AG231" s="231">
        <v>25000</v>
      </c>
    </row>
    <row r="232" spans="1:33" ht="21" customHeight="1">
      <c r="A232" s="35" t="s">
        <v>331</v>
      </c>
      <c r="B232" s="229">
        <v>797000</v>
      </c>
      <c r="C232" s="229">
        <v>676000</v>
      </c>
      <c r="D232" s="229">
        <v>105000</v>
      </c>
      <c r="E232" s="229">
        <v>12000</v>
      </c>
      <c r="F232" s="229">
        <v>588000</v>
      </c>
      <c r="G232" s="229">
        <v>201000</v>
      </c>
      <c r="H232" s="229">
        <v>21000</v>
      </c>
      <c r="I232" s="231">
        <v>41000</v>
      </c>
      <c r="M232" s="35" t="s">
        <v>331</v>
      </c>
      <c r="N232" s="229">
        <v>411000</v>
      </c>
      <c r="O232" s="229">
        <v>319000</v>
      </c>
      <c r="P232" s="229">
        <v>83000</v>
      </c>
      <c r="Q232" s="61" t="s">
        <v>271</v>
      </c>
      <c r="R232" s="229">
        <v>360000</v>
      </c>
      <c r="S232" s="229">
        <v>45000</v>
      </c>
      <c r="T232" s="229">
        <v>12000</v>
      </c>
      <c r="U232" s="231">
        <v>18000</v>
      </c>
      <c r="Y232" s="35" t="s">
        <v>331</v>
      </c>
      <c r="Z232" s="229">
        <v>386000</v>
      </c>
      <c r="AA232" s="229">
        <v>357000</v>
      </c>
      <c r="AB232" s="229">
        <v>22000</v>
      </c>
      <c r="AC232" s="61" t="s">
        <v>271</v>
      </c>
      <c r="AD232" s="229">
        <v>227000</v>
      </c>
      <c r="AE232" s="229">
        <v>157000</v>
      </c>
      <c r="AF232" s="229">
        <v>9000</v>
      </c>
      <c r="AG232" s="231">
        <v>22000</v>
      </c>
    </row>
    <row r="233" spans="1:33" ht="21" customHeight="1">
      <c r="A233" s="35" t="s">
        <v>332</v>
      </c>
      <c r="B233" s="229">
        <v>796000</v>
      </c>
      <c r="C233" s="229">
        <v>674000</v>
      </c>
      <c r="D233" s="229">
        <v>106000</v>
      </c>
      <c r="E233" s="229">
        <v>14000</v>
      </c>
      <c r="F233" s="229">
        <v>585000</v>
      </c>
      <c r="G233" s="229">
        <v>202000</v>
      </c>
      <c r="H233" s="229">
        <v>22000</v>
      </c>
      <c r="I233" s="231">
        <v>41000</v>
      </c>
      <c r="M233" s="35" t="s">
        <v>332</v>
      </c>
      <c r="N233" s="229">
        <v>416000</v>
      </c>
      <c r="O233" s="229">
        <v>325000</v>
      </c>
      <c r="P233" s="229">
        <v>81000</v>
      </c>
      <c r="Q233" s="229">
        <v>8000</v>
      </c>
      <c r="R233" s="229">
        <v>363000</v>
      </c>
      <c r="S233" s="229">
        <v>46000</v>
      </c>
      <c r="T233" s="229">
        <v>13000</v>
      </c>
      <c r="U233" s="231">
        <v>20000</v>
      </c>
      <c r="Y233" s="35" t="s">
        <v>332</v>
      </c>
      <c r="Z233" s="229">
        <v>380000</v>
      </c>
      <c r="AA233" s="229">
        <v>349000</v>
      </c>
      <c r="AB233" s="229">
        <v>25000</v>
      </c>
      <c r="AC233" s="229" t="s">
        <v>271</v>
      </c>
      <c r="AD233" s="229">
        <v>222000</v>
      </c>
      <c r="AE233" s="229">
        <v>156000</v>
      </c>
      <c r="AF233" s="229">
        <v>9000</v>
      </c>
      <c r="AG233" s="231">
        <v>21000</v>
      </c>
    </row>
    <row r="234" spans="1:33" ht="21" customHeight="1">
      <c r="A234" s="35" t="s">
        <v>333</v>
      </c>
      <c r="B234" s="229">
        <v>792000</v>
      </c>
      <c r="C234" s="229">
        <v>667000</v>
      </c>
      <c r="D234" s="229">
        <v>107000</v>
      </c>
      <c r="E234" s="229">
        <v>13000</v>
      </c>
      <c r="F234" s="229">
        <v>587000</v>
      </c>
      <c r="G234" s="229">
        <v>196000</v>
      </c>
      <c r="H234" s="229">
        <v>20000</v>
      </c>
      <c r="I234" s="231">
        <v>38000</v>
      </c>
      <c r="M234" s="35" t="s">
        <v>333</v>
      </c>
      <c r="N234" s="229">
        <v>419000</v>
      </c>
      <c r="O234" s="229">
        <v>325000</v>
      </c>
      <c r="P234" s="229">
        <v>82000</v>
      </c>
      <c r="Q234" s="229">
        <v>8000</v>
      </c>
      <c r="R234" s="229">
        <v>368000</v>
      </c>
      <c r="S234" s="229">
        <v>45000</v>
      </c>
      <c r="T234" s="229">
        <v>13000</v>
      </c>
      <c r="U234" s="231">
        <v>16000</v>
      </c>
      <c r="Y234" s="35" t="s">
        <v>333</v>
      </c>
      <c r="Z234" s="229">
        <v>373000</v>
      </c>
      <c r="AA234" s="229">
        <v>342000</v>
      </c>
      <c r="AB234" s="229">
        <v>25000</v>
      </c>
      <c r="AC234" s="229" t="s">
        <v>271</v>
      </c>
      <c r="AD234" s="229">
        <v>220000</v>
      </c>
      <c r="AE234" s="229">
        <v>152000</v>
      </c>
      <c r="AF234" s="229" t="s">
        <v>271</v>
      </c>
      <c r="AG234" s="231">
        <v>22000</v>
      </c>
    </row>
    <row r="235" spans="1:33" ht="21" customHeight="1">
      <c r="A235" s="35" t="s">
        <v>334</v>
      </c>
      <c r="B235" s="229">
        <v>809000</v>
      </c>
      <c r="C235" s="229">
        <v>682000</v>
      </c>
      <c r="D235" s="229">
        <v>112000</v>
      </c>
      <c r="E235" s="229">
        <v>10000</v>
      </c>
      <c r="F235" s="229">
        <v>603000</v>
      </c>
      <c r="G235" s="229">
        <v>199000</v>
      </c>
      <c r="H235" s="229">
        <v>25000</v>
      </c>
      <c r="I235" s="231">
        <v>43000</v>
      </c>
      <c r="M235" s="35" t="s">
        <v>334</v>
      </c>
      <c r="N235" s="229">
        <v>426000</v>
      </c>
      <c r="O235" s="229">
        <v>330000</v>
      </c>
      <c r="P235" s="229">
        <v>85000</v>
      </c>
      <c r="Q235" s="61" t="s">
        <v>271</v>
      </c>
      <c r="R235" s="229">
        <v>372000</v>
      </c>
      <c r="S235" s="229">
        <v>49000</v>
      </c>
      <c r="T235" s="229">
        <v>16000</v>
      </c>
      <c r="U235" s="231">
        <v>17000</v>
      </c>
      <c r="Y235" s="35" t="s">
        <v>334</v>
      </c>
      <c r="Z235" s="229">
        <v>383000</v>
      </c>
      <c r="AA235" s="229">
        <v>352000</v>
      </c>
      <c r="AB235" s="229">
        <v>27000</v>
      </c>
      <c r="AC235" s="61" t="s">
        <v>271</v>
      </c>
      <c r="AD235" s="229">
        <v>231000</v>
      </c>
      <c r="AE235" s="229">
        <v>150000</v>
      </c>
      <c r="AF235" s="229">
        <v>10000</v>
      </c>
      <c r="AG235" s="231">
        <v>25000</v>
      </c>
    </row>
    <row r="236" spans="1:33" ht="21" customHeight="1">
      <c r="A236" s="35" t="s">
        <v>335</v>
      </c>
      <c r="B236" s="229">
        <v>794000</v>
      </c>
      <c r="C236" s="229">
        <v>669000</v>
      </c>
      <c r="D236" s="229">
        <v>111000</v>
      </c>
      <c r="E236" s="229">
        <v>9000</v>
      </c>
      <c r="F236" s="229">
        <v>593000</v>
      </c>
      <c r="G236" s="229">
        <v>195000</v>
      </c>
      <c r="H236" s="229">
        <v>28000</v>
      </c>
      <c r="I236" s="231">
        <v>36000</v>
      </c>
      <c r="M236" s="35" t="s">
        <v>335</v>
      </c>
      <c r="N236" s="229">
        <v>419000</v>
      </c>
      <c r="O236" s="229">
        <v>326000</v>
      </c>
      <c r="P236" s="229">
        <v>84000</v>
      </c>
      <c r="Q236" s="61" t="s">
        <v>271</v>
      </c>
      <c r="R236" s="229">
        <v>366000</v>
      </c>
      <c r="S236" s="229">
        <v>50000</v>
      </c>
      <c r="T236" s="229">
        <v>18000</v>
      </c>
      <c r="U236" s="231">
        <v>16000</v>
      </c>
      <c r="Y236" s="35" t="s">
        <v>335</v>
      </c>
      <c r="Z236" s="229">
        <v>375000</v>
      </c>
      <c r="AA236" s="229">
        <v>343000</v>
      </c>
      <c r="AB236" s="229">
        <v>27000</v>
      </c>
      <c r="AC236" s="61" t="s">
        <v>271</v>
      </c>
      <c r="AD236" s="229">
        <v>227000</v>
      </c>
      <c r="AE236" s="229">
        <v>145000</v>
      </c>
      <c r="AF236" s="229">
        <v>10000</v>
      </c>
      <c r="AG236" s="231">
        <v>21000</v>
      </c>
    </row>
    <row r="237" spans="1:33" ht="21" customHeight="1">
      <c r="A237" s="35" t="s">
        <v>357</v>
      </c>
      <c r="B237" s="229">
        <v>806000</v>
      </c>
      <c r="C237" s="229">
        <v>674000</v>
      </c>
      <c r="D237" s="229">
        <v>119000</v>
      </c>
      <c r="E237" s="229">
        <v>9000</v>
      </c>
      <c r="F237" s="229">
        <v>600000</v>
      </c>
      <c r="G237" s="229">
        <v>199000</v>
      </c>
      <c r="H237" s="229">
        <v>27000</v>
      </c>
      <c r="I237" s="231">
        <v>37000</v>
      </c>
      <c r="M237" s="35" t="s">
        <v>357</v>
      </c>
      <c r="N237" s="229">
        <v>424000</v>
      </c>
      <c r="O237" s="229">
        <v>329000</v>
      </c>
      <c r="P237" s="229">
        <v>87000</v>
      </c>
      <c r="Q237" s="61" t="s">
        <v>271</v>
      </c>
      <c r="R237" s="229">
        <v>369000</v>
      </c>
      <c r="S237" s="229">
        <v>52000</v>
      </c>
      <c r="T237" s="229">
        <v>16000</v>
      </c>
      <c r="U237" s="231">
        <v>16000</v>
      </c>
      <c r="Y237" s="35" t="s">
        <v>357</v>
      </c>
      <c r="Z237" s="229">
        <v>382000</v>
      </c>
      <c r="AA237" s="229">
        <v>345000</v>
      </c>
      <c r="AB237" s="229">
        <v>33000</v>
      </c>
      <c r="AC237" s="61" t="s">
        <v>271</v>
      </c>
      <c r="AD237" s="229">
        <v>231000</v>
      </c>
      <c r="AE237" s="229">
        <v>148000</v>
      </c>
      <c r="AF237" s="229">
        <v>11000</v>
      </c>
      <c r="AG237" s="231">
        <v>20000</v>
      </c>
    </row>
    <row r="238" spans="1:33" ht="21" customHeight="1">
      <c r="A238" s="35" t="s">
        <v>358</v>
      </c>
      <c r="B238" s="229">
        <v>800000</v>
      </c>
      <c r="C238" s="229">
        <v>674000</v>
      </c>
      <c r="D238" s="229">
        <v>115000</v>
      </c>
      <c r="E238" s="229" t="s">
        <v>271</v>
      </c>
      <c r="F238" s="229">
        <v>598000</v>
      </c>
      <c r="G238" s="229">
        <v>196000</v>
      </c>
      <c r="H238" s="229">
        <v>28000</v>
      </c>
      <c r="I238" s="231">
        <v>40000</v>
      </c>
      <c r="M238" s="35" t="s">
        <v>358</v>
      </c>
      <c r="N238" s="229">
        <v>422000</v>
      </c>
      <c r="O238" s="229">
        <v>328000</v>
      </c>
      <c r="P238" s="229">
        <v>85000</v>
      </c>
      <c r="Q238" s="61" t="s">
        <v>271</v>
      </c>
      <c r="R238" s="229">
        <v>368000</v>
      </c>
      <c r="S238" s="229">
        <v>50000</v>
      </c>
      <c r="T238" s="229">
        <v>16000</v>
      </c>
      <c r="U238" s="231">
        <v>16000</v>
      </c>
      <c r="Y238" s="35" t="s">
        <v>358</v>
      </c>
      <c r="Z238" s="229">
        <v>379000</v>
      </c>
      <c r="AA238" s="229">
        <v>346000</v>
      </c>
      <c r="AB238" s="229">
        <v>30000</v>
      </c>
      <c r="AC238" s="61" t="s">
        <v>271</v>
      </c>
      <c r="AD238" s="229">
        <v>230000</v>
      </c>
      <c r="AE238" s="229">
        <v>146000</v>
      </c>
      <c r="AF238" s="229">
        <v>12000</v>
      </c>
      <c r="AG238" s="231">
        <v>23000</v>
      </c>
    </row>
    <row r="239" spans="1:33" ht="21" customHeight="1">
      <c r="A239" s="35" t="s">
        <v>359</v>
      </c>
      <c r="B239" s="229">
        <v>801000</v>
      </c>
      <c r="C239" s="229">
        <v>677000</v>
      </c>
      <c r="D239" s="229">
        <v>113000</v>
      </c>
      <c r="E239" s="229" t="s">
        <v>271</v>
      </c>
      <c r="F239" s="229">
        <v>599000</v>
      </c>
      <c r="G239" s="229">
        <v>197000</v>
      </c>
      <c r="H239" s="229">
        <v>26000</v>
      </c>
      <c r="I239" s="231">
        <v>47000</v>
      </c>
      <c r="M239" s="35" t="s">
        <v>359</v>
      </c>
      <c r="N239" s="229">
        <v>419000</v>
      </c>
      <c r="O239" s="229">
        <v>326000</v>
      </c>
      <c r="P239" s="229">
        <v>85000</v>
      </c>
      <c r="Q239" s="61" t="s">
        <v>271</v>
      </c>
      <c r="R239" s="229">
        <v>367000</v>
      </c>
      <c r="S239" s="229">
        <v>48000</v>
      </c>
      <c r="T239" s="229">
        <v>16000</v>
      </c>
      <c r="U239" s="231">
        <v>19000</v>
      </c>
      <c r="Y239" s="35" t="s">
        <v>359</v>
      </c>
      <c r="Z239" s="229">
        <v>383000</v>
      </c>
      <c r="AA239" s="229">
        <v>350000</v>
      </c>
      <c r="AB239" s="229">
        <v>28000</v>
      </c>
      <c r="AC239" s="61" t="s">
        <v>271</v>
      </c>
      <c r="AD239" s="229">
        <v>232000</v>
      </c>
      <c r="AE239" s="229">
        <v>149000</v>
      </c>
      <c r="AF239" s="229">
        <v>10000</v>
      </c>
      <c r="AG239" s="231">
        <v>28000</v>
      </c>
    </row>
    <row r="240" spans="1:33" ht="21" customHeight="1">
      <c r="A240" s="35" t="s">
        <v>360</v>
      </c>
      <c r="B240" s="314">
        <v>803000</v>
      </c>
      <c r="C240" s="228">
        <v>678000</v>
      </c>
      <c r="D240" s="228">
        <v>113000</v>
      </c>
      <c r="E240" s="228" t="s">
        <v>271</v>
      </c>
      <c r="F240" s="228">
        <v>598000</v>
      </c>
      <c r="G240" s="228">
        <v>200000</v>
      </c>
      <c r="H240" s="228">
        <v>25000</v>
      </c>
      <c r="I240" s="231">
        <v>49000</v>
      </c>
      <c r="M240" s="35" t="s">
        <v>360</v>
      </c>
      <c r="N240" s="314">
        <v>419000</v>
      </c>
      <c r="O240" s="228">
        <v>326000</v>
      </c>
      <c r="P240" s="228">
        <v>84000</v>
      </c>
      <c r="Q240" s="234" t="s">
        <v>271</v>
      </c>
      <c r="R240" s="228">
        <v>367000</v>
      </c>
      <c r="S240" s="228">
        <v>48000</v>
      </c>
      <c r="T240" s="228">
        <v>14000</v>
      </c>
      <c r="U240" s="231">
        <v>20000</v>
      </c>
      <c r="Y240" s="35" t="s">
        <v>360</v>
      </c>
      <c r="Z240" s="314">
        <v>384000</v>
      </c>
      <c r="AA240" s="228">
        <v>352000</v>
      </c>
      <c r="AB240" s="228">
        <v>28000</v>
      </c>
      <c r="AC240" s="234" t="s">
        <v>271</v>
      </c>
      <c r="AD240" s="228">
        <v>230000</v>
      </c>
      <c r="AE240" s="228">
        <v>152000</v>
      </c>
      <c r="AF240" s="228">
        <v>10000</v>
      </c>
      <c r="AG240" s="231">
        <v>30000</v>
      </c>
    </row>
    <row r="241" spans="1:34" ht="21" customHeight="1">
      <c r="A241" s="35" t="s">
        <v>361</v>
      </c>
      <c r="B241" s="314">
        <v>801000</v>
      </c>
      <c r="C241" s="228">
        <v>669000</v>
      </c>
      <c r="D241" s="228">
        <v>120000</v>
      </c>
      <c r="E241" s="228" t="s">
        <v>271</v>
      </c>
      <c r="F241" s="228">
        <v>595000</v>
      </c>
      <c r="G241" s="228">
        <v>203000</v>
      </c>
      <c r="H241" s="228">
        <v>23000</v>
      </c>
      <c r="I241" s="231">
        <v>50000</v>
      </c>
      <c r="M241" s="35" t="s">
        <v>361</v>
      </c>
      <c r="N241" s="314">
        <v>418000</v>
      </c>
      <c r="O241" s="228">
        <v>322000</v>
      </c>
      <c r="P241" s="228">
        <v>89000</v>
      </c>
      <c r="Q241" s="234" t="s">
        <v>271</v>
      </c>
      <c r="R241" s="228">
        <v>368000</v>
      </c>
      <c r="S241" s="228">
        <v>47000</v>
      </c>
      <c r="T241" s="228">
        <v>14000</v>
      </c>
      <c r="U241" s="231">
        <v>21000</v>
      </c>
      <c r="Y241" s="35" t="s">
        <v>361</v>
      </c>
      <c r="Z241" s="314">
        <v>383000</v>
      </c>
      <c r="AA241" s="228">
        <v>348000</v>
      </c>
      <c r="AB241" s="228">
        <v>31000</v>
      </c>
      <c r="AC241" s="234" t="s">
        <v>271</v>
      </c>
      <c r="AD241" s="228">
        <v>227000</v>
      </c>
      <c r="AE241" s="228">
        <v>155000</v>
      </c>
      <c r="AF241" s="228">
        <v>9000</v>
      </c>
      <c r="AG241" s="231">
        <v>29000</v>
      </c>
    </row>
    <row r="242" spans="1:34" ht="21" customHeight="1">
      <c r="A242" s="35" t="s">
        <v>362</v>
      </c>
      <c r="B242" s="314">
        <v>808000</v>
      </c>
      <c r="C242" s="228">
        <v>673000</v>
      </c>
      <c r="D242" s="228">
        <v>123000</v>
      </c>
      <c r="E242" s="228" t="s">
        <v>271</v>
      </c>
      <c r="F242" s="228">
        <v>597000</v>
      </c>
      <c r="G242" s="228">
        <v>206000</v>
      </c>
      <c r="H242" s="228">
        <v>26000</v>
      </c>
      <c r="I242" s="231">
        <v>49000</v>
      </c>
      <c r="M242" s="35" t="s">
        <v>362</v>
      </c>
      <c r="N242" s="314">
        <v>418000</v>
      </c>
      <c r="O242" s="228">
        <v>319000</v>
      </c>
      <c r="P242" s="228">
        <v>91000</v>
      </c>
      <c r="Q242" s="234" t="s">
        <v>271</v>
      </c>
      <c r="R242" s="228">
        <v>367000</v>
      </c>
      <c r="S242" s="228">
        <v>48000</v>
      </c>
      <c r="T242" s="228">
        <v>14000</v>
      </c>
      <c r="U242" s="231">
        <v>22000</v>
      </c>
      <c r="Y242" s="35" t="s">
        <v>362</v>
      </c>
      <c r="Z242" s="314">
        <v>390000</v>
      </c>
      <c r="AA242" s="228">
        <v>354000</v>
      </c>
      <c r="AB242" s="228">
        <v>31000</v>
      </c>
      <c r="AC242" s="234" t="s">
        <v>271</v>
      </c>
      <c r="AD242" s="228">
        <v>231000</v>
      </c>
      <c r="AE242" s="228">
        <v>158000</v>
      </c>
      <c r="AF242" s="228">
        <v>12000</v>
      </c>
      <c r="AG242" s="231">
        <v>28000</v>
      </c>
    </row>
    <row r="243" spans="1:34" ht="21" customHeight="1">
      <c r="A243" s="35" t="s">
        <v>363</v>
      </c>
      <c r="B243" s="314">
        <v>809000</v>
      </c>
      <c r="C243" s="228">
        <v>670000</v>
      </c>
      <c r="D243" s="228">
        <v>124000</v>
      </c>
      <c r="E243" s="228">
        <v>8000</v>
      </c>
      <c r="F243" s="228">
        <v>603000</v>
      </c>
      <c r="G243" s="228">
        <v>202000</v>
      </c>
      <c r="H243" s="228">
        <v>27000</v>
      </c>
      <c r="I243" s="231">
        <v>50000</v>
      </c>
      <c r="M243" s="35" t="s">
        <v>363</v>
      </c>
      <c r="N243" s="314">
        <v>420000</v>
      </c>
      <c r="O243" s="228">
        <v>319000</v>
      </c>
      <c r="P243" s="228">
        <v>92000</v>
      </c>
      <c r="Q243" s="234" t="s">
        <v>271</v>
      </c>
      <c r="R243" s="228">
        <v>367000</v>
      </c>
      <c r="S243" s="228">
        <v>49000</v>
      </c>
      <c r="T243" s="228">
        <v>16000</v>
      </c>
      <c r="U243" s="231">
        <v>21000</v>
      </c>
      <c r="Y243" s="35" t="s">
        <v>363</v>
      </c>
      <c r="Z243" s="314">
        <v>389000</v>
      </c>
      <c r="AA243" s="228">
        <v>351000</v>
      </c>
      <c r="AB243" s="228">
        <v>32000</v>
      </c>
      <c r="AC243" s="234" t="s">
        <v>271</v>
      </c>
      <c r="AD243" s="228">
        <v>235000</v>
      </c>
      <c r="AE243" s="228">
        <v>153000</v>
      </c>
      <c r="AF243" s="228">
        <v>11000</v>
      </c>
      <c r="AG243" s="231">
        <v>30000</v>
      </c>
    </row>
    <row r="244" spans="1:34" ht="21" customHeight="1">
      <c r="A244" s="35" t="s">
        <v>364</v>
      </c>
      <c r="B244" s="314">
        <v>816000</v>
      </c>
      <c r="C244" s="228">
        <v>677000</v>
      </c>
      <c r="D244" s="228">
        <v>124000</v>
      </c>
      <c r="E244" s="228">
        <v>9000</v>
      </c>
      <c r="F244" s="228">
        <v>608000</v>
      </c>
      <c r="G244" s="228">
        <v>204000</v>
      </c>
      <c r="H244" s="228">
        <v>24000</v>
      </c>
      <c r="I244" s="231">
        <v>50000</v>
      </c>
      <c r="M244" s="35" t="s">
        <v>364</v>
      </c>
      <c r="N244" s="314">
        <v>427000</v>
      </c>
      <c r="O244" s="228">
        <v>324000</v>
      </c>
      <c r="P244" s="228">
        <v>93000</v>
      </c>
      <c r="Q244" s="234" t="s">
        <v>271</v>
      </c>
      <c r="R244" s="228">
        <v>376000</v>
      </c>
      <c r="S244" s="228">
        <v>47000</v>
      </c>
      <c r="T244" s="228">
        <v>14000</v>
      </c>
      <c r="U244" s="231">
        <v>19000</v>
      </c>
      <c r="Y244" s="35" t="s">
        <v>364</v>
      </c>
      <c r="Z244" s="314">
        <v>389000</v>
      </c>
      <c r="AA244" s="228">
        <v>353000</v>
      </c>
      <c r="AB244" s="228">
        <v>30000</v>
      </c>
      <c r="AC244" s="234" t="s">
        <v>271</v>
      </c>
      <c r="AD244" s="228">
        <v>232000</v>
      </c>
      <c r="AE244" s="228">
        <v>156000</v>
      </c>
      <c r="AF244" s="228">
        <v>10000</v>
      </c>
      <c r="AG244" s="231">
        <v>31000</v>
      </c>
    </row>
    <row r="245" spans="1:34" ht="21" customHeight="1">
      <c r="A245" s="35" t="s">
        <v>365</v>
      </c>
      <c r="B245" s="314">
        <v>819000</v>
      </c>
      <c r="C245" s="228">
        <v>682000</v>
      </c>
      <c r="D245" s="228">
        <v>122000</v>
      </c>
      <c r="E245" s="228">
        <v>9000</v>
      </c>
      <c r="F245" s="228">
        <v>613000</v>
      </c>
      <c r="G245" s="228">
        <v>200000</v>
      </c>
      <c r="H245" s="228">
        <v>24000</v>
      </c>
      <c r="I245" s="231">
        <v>48000</v>
      </c>
      <c r="M245" s="35" t="s">
        <v>365</v>
      </c>
      <c r="N245" s="314">
        <v>432000</v>
      </c>
      <c r="O245" s="228">
        <v>328000</v>
      </c>
      <c r="P245" s="228">
        <v>94000</v>
      </c>
      <c r="Q245" s="234" t="s">
        <v>271</v>
      </c>
      <c r="R245" s="228">
        <v>384000</v>
      </c>
      <c r="S245" s="228">
        <v>45000</v>
      </c>
      <c r="T245" s="228">
        <v>14000</v>
      </c>
      <c r="U245" s="231">
        <v>18000</v>
      </c>
      <c r="Y245" s="35" t="s">
        <v>365</v>
      </c>
      <c r="Z245" s="314">
        <v>387000</v>
      </c>
      <c r="AA245" s="228">
        <v>354000</v>
      </c>
      <c r="AB245" s="228">
        <v>28000</v>
      </c>
      <c r="AC245" s="234" t="s">
        <v>271</v>
      </c>
      <c r="AD245" s="228">
        <v>230000</v>
      </c>
      <c r="AE245" s="228">
        <v>156000</v>
      </c>
      <c r="AF245" s="228">
        <v>10000</v>
      </c>
      <c r="AG245" s="231">
        <v>30000</v>
      </c>
    </row>
    <row r="246" spans="1:34" ht="21" customHeight="1">
      <c r="A246" s="35" t="s">
        <v>366</v>
      </c>
      <c r="B246" s="314">
        <v>819000</v>
      </c>
      <c r="C246" s="228">
        <v>684000</v>
      </c>
      <c r="D246" s="228">
        <v>121000</v>
      </c>
      <c r="E246" s="228">
        <v>8000</v>
      </c>
      <c r="F246" s="228">
        <v>609000</v>
      </c>
      <c r="G246" s="228">
        <v>204000</v>
      </c>
      <c r="H246" s="228">
        <v>27000</v>
      </c>
      <c r="I246" s="231">
        <v>49000</v>
      </c>
      <c r="M246" s="35" t="s">
        <v>366</v>
      </c>
      <c r="N246" s="314">
        <v>431000</v>
      </c>
      <c r="O246" s="228">
        <v>328000</v>
      </c>
      <c r="P246" s="228">
        <v>95000</v>
      </c>
      <c r="Q246" s="234" t="s">
        <v>271</v>
      </c>
      <c r="R246" s="228">
        <v>383000</v>
      </c>
      <c r="S246" s="228">
        <v>45000</v>
      </c>
      <c r="T246" s="228">
        <v>14000</v>
      </c>
      <c r="U246" s="231">
        <v>20000</v>
      </c>
      <c r="Y246" s="35" t="s">
        <v>366</v>
      </c>
      <c r="Z246" s="314">
        <v>387000</v>
      </c>
      <c r="AA246" s="228">
        <v>356000</v>
      </c>
      <c r="AB246" s="228">
        <v>26000</v>
      </c>
      <c r="AC246" s="234" t="s">
        <v>271</v>
      </c>
      <c r="AD246" s="228">
        <v>226000</v>
      </c>
      <c r="AE246" s="228">
        <v>160000</v>
      </c>
      <c r="AF246" s="228">
        <v>13000</v>
      </c>
      <c r="AG246" s="231">
        <v>29000</v>
      </c>
    </row>
    <row r="247" spans="1:34" ht="21" customHeight="1">
      <c r="A247" s="35" t="s">
        <v>367</v>
      </c>
      <c r="B247" s="314">
        <v>808000</v>
      </c>
      <c r="C247" s="228">
        <v>679000</v>
      </c>
      <c r="D247" s="228">
        <v>116000</v>
      </c>
      <c r="E247" s="228" t="s">
        <v>271</v>
      </c>
      <c r="F247" s="228">
        <v>607000</v>
      </c>
      <c r="G247" s="228">
        <v>196000</v>
      </c>
      <c r="H247" s="228">
        <v>26000</v>
      </c>
      <c r="I247" s="231">
        <v>47000</v>
      </c>
      <c r="M247" s="35" t="s">
        <v>367</v>
      </c>
      <c r="N247" s="314">
        <v>424000</v>
      </c>
      <c r="O247" s="228">
        <v>326000</v>
      </c>
      <c r="P247" s="228">
        <v>90000</v>
      </c>
      <c r="Q247" s="234" t="s">
        <v>271</v>
      </c>
      <c r="R247" s="228">
        <v>380000</v>
      </c>
      <c r="S247" s="228">
        <v>40000</v>
      </c>
      <c r="T247" s="228">
        <v>13000</v>
      </c>
      <c r="U247" s="231">
        <v>21000</v>
      </c>
      <c r="Y247" s="35" t="s">
        <v>367</v>
      </c>
      <c r="Z247" s="314">
        <v>384000</v>
      </c>
      <c r="AA247" s="228">
        <v>354000</v>
      </c>
      <c r="AB247" s="228">
        <v>26000</v>
      </c>
      <c r="AC247" s="234" t="s">
        <v>271</v>
      </c>
      <c r="AD247" s="228">
        <v>227000</v>
      </c>
      <c r="AE247" s="228">
        <v>156000</v>
      </c>
      <c r="AF247" s="228">
        <v>13000</v>
      </c>
      <c r="AG247" s="231">
        <v>27000</v>
      </c>
    </row>
    <row r="248" spans="1:34" ht="21" customHeight="1">
      <c r="A248" s="35" t="s">
        <v>368</v>
      </c>
      <c r="B248" s="314">
        <v>815000</v>
      </c>
      <c r="C248" s="228">
        <v>681000</v>
      </c>
      <c r="D248" s="228">
        <v>121000</v>
      </c>
      <c r="E248" s="228" t="s">
        <v>271</v>
      </c>
      <c r="F248" s="228">
        <v>614000</v>
      </c>
      <c r="G248" s="228">
        <v>198000</v>
      </c>
      <c r="H248" s="228">
        <v>25000</v>
      </c>
      <c r="I248" s="231">
        <v>48000</v>
      </c>
      <c r="M248" s="35" t="s">
        <v>368</v>
      </c>
      <c r="N248" s="314">
        <v>424000</v>
      </c>
      <c r="O248" s="228">
        <v>321000</v>
      </c>
      <c r="P248" s="228">
        <v>96000</v>
      </c>
      <c r="Q248" s="234" t="s">
        <v>271</v>
      </c>
      <c r="R248" s="228">
        <v>379000</v>
      </c>
      <c r="S248" s="228">
        <v>43000</v>
      </c>
      <c r="T248" s="228">
        <v>12000</v>
      </c>
      <c r="U248" s="231">
        <v>18000</v>
      </c>
      <c r="Y248" s="35" t="s">
        <v>368</v>
      </c>
      <c r="Z248" s="314">
        <v>391000</v>
      </c>
      <c r="AA248" s="228">
        <v>360000</v>
      </c>
      <c r="AB248" s="228">
        <v>25000</v>
      </c>
      <c r="AC248" s="234" t="s">
        <v>271</v>
      </c>
      <c r="AD248" s="228">
        <v>235000</v>
      </c>
      <c r="AE248" s="228">
        <v>155000</v>
      </c>
      <c r="AF248" s="228">
        <v>13000</v>
      </c>
      <c r="AG248" s="231">
        <v>30000</v>
      </c>
    </row>
    <row r="249" spans="1:34" ht="21" customHeight="1">
      <c r="A249" s="35" t="s">
        <v>369</v>
      </c>
      <c r="B249" s="314">
        <v>821000</v>
      </c>
      <c r="C249" s="228">
        <v>688000</v>
      </c>
      <c r="D249" s="228">
        <v>121000</v>
      </c>
      <c r="E249" s="228" t="s">
        <v>271</v>
      </c>
      <c r="F249" s="228">
        <v>629000</v>
      </c>
      <c r="G249" s="228">
        <v>189000</v>
      </c>
      <c r="H249" s="228">
        <v>26000</v>
      </c>
      <c r="I249" s="231">
        <v>48000</v>
      </c>
      <c r="M249" s="35" t="s">
        <v>369</v>
      </c>
      <c r="N249" s="314">
        <v>431000</v>
      </c>
      <c r="O249" s="228">
        <v>328000</v>
      </c>
      <c r="P249" s="228">
        <v>96000</v>
      </c>
      <c r="Q249" s="228" t="s">
        <v>271</v>
      </c>
      <c r="R249" s="228">
        <v>391000</v>
      </c>
      <c r="S249" s="228">
        <v>38000</v>
      </c>
      <c r="T249" s="228">
        <v>12000</v>
      </c>
      <c r="U249" s="231">
        <v>18000</v>
      </c>
      <c r="Y249" s="35" t="s">
        <v>369</v>
      </c>
      <c r="Z249" s="314">
        <v>391000</v>
      </c>
      <c r="AA249" s="228">
        <v>360000</v>
      </c>
      <c r="AB249" s="228">
        <v>25000</v>
      </c>
      <c r="AC249" s="228" t="s">
        <v>271</v>
      </c>
      <c r="AD249" s="228">
        <v>238000</v>
      </c>
      <c r="AE249" s="228">
        <v>151000</v>
      </c>
      <c r="AF249" s="228">
        <v>13000</v>
      </c>
      <c r="AG249" s="231">
        <v>30000</v>
      </c>
    </row>
    <row r="250" spans="1:34" ht="21" customHeight="1">
      <c r="A250" s="35" t="s">
        <v>370</v>
      </c>
      <c r="B250" s="314">
        <v>819000</v>
      </c>
      <c r="C250" s="228">
        <v>689000</v>
      </c>
      <c r="D250" s="228">
        <v>118000</v>
      </c>
      <c r="E250" s="228" t="s">
        <v>271</v>
      </c>
      <c r="F250" s="228">
        <v>631000</v>
      </c>
      <c r="G250" s="228">
        <v>184000</v>
      </c>
      <c r="H250" s="228">
        <v>25000</v>
      </c>
      <c r="I250" s="231">
        <v>47000</v>
      </c>
      <c r="M250" s="35" t="s">
        <v>370</v>
      </c>
      <c r="N250" s="314">
        <v>436000</v>
      </c>
      <c r="O250" s="228">
        <v>338000</v>
      </c>
      <c r="P250" s="228">
        <v>91000</v>
      </c>
      <c r="Q250" s="228" t="s">
        <v>271</v>
      </c>
      <c r="R250" s="228">
        <v>396000</v>
      </c>
      <c r="S250" s="228">
        <v>37000</v>
      </c>
      <c r="T250" s="228">
        <v>13000</v>
      </c>
      <c r="U250" s="231">
        <v>18000</v>
      </c>
      <c r="Y250" s="35" t="s">
        <v>370</v>
      </c>
      <c r="Z250" s="314">
        <v>383000</v>
      </c>
      <c r="AA250" s="228">
        <v>351000</v>
      </c>
      <c r="AB250" s="228">
        <v>26000</v>
      </c>
      <c r="AC250" s="228" t="s">
        <v>271</v>
      </c>
      <c r="AD250" s="228">
        <v>235000</v>
      </c>
      <c r="AE250" s="228">
        <v>147000</v>
      </c>
      <c r="AF250" s="228">
        <v>12000</v>
      </c>
      <c r="AG250" s="231">
        <v>29000</v>
      </c>
    </row>
    <row r="251" spans="1:34" ht="21" customHeight="1">
      <c r="A251" s="35" t="s">
        <v>371</v>
      </c>
      <c r="B251" s="314">
        <v>814000</v>
      </c>
      <c r="C251" s="228">
        <v>685000</v>
      </c>
      <c r="D251" s="228">
        <v>120000</v>
      </c>
      <c r="E251" s="228" t="s">
        <v>271</v>
      </c>
      <c r="F251" s="228">
        <v>623000</v>
      </c>
      <c r="G251" s="228">
        <v>188000</v>
      </c>
      <c r="H251" s="228">
        <v>25000</v>
      </c>
      <c r="I251" s="231">
        <v>50000</v>
      </c>
      <c r="M251" s="35" t="s">
        <v>371</v>
      </c>
      <c r="N251" s="314">
        <v>431000</v>
      </c>
      <c r="O251" s="228">
        <v>333000</v>
      </c>
      <c r="P251" s="228">
        <v>94000</v>
      </c>
      <c r="Q251" s="228" t="s">
        <v>271</v>
      </c>
      <c r="R251" s="228">
        <v>388000</v>
      </c>
      <c r="S251" s="228">
        <v>41000</v>
      </c>
      <c r="T251" s="228">
        <v>12000</v>
      </c>
      <c r="U251" s="231">
        <v>19000</v>
      </c>
      <c r="V251" s="169"/>
      <c r="Y251" s="35" t="s">
        <v>371</v>
      </c>
      <c r="Z251" s="314">
        <v>382000</v>
      </c>
      <c r="AA251" s="228">
        <v>352000</v>
      </c>
      <c r="AB251" s="228">
        <v>26000</v>
      </c>
      <c r="AC251" s="228" t="s">
        <v>271</v>
      </c>
      <c r="AD251" s="228">
        <v>234000</v>
      </c>
      <c r="AE251" s="228">
        <v>147000</v>
      </c>
      <c r="AF251" s="228">
        <v>14000</v>
      </c>
      <c r="AG251" s="231">
        <v>30000</v>
      </c>
    </row>
    <row r="252" spans="1:34" ht="21" customHeight="1">
      <c r="A252" s="35" t="s">
        <v>372</v>
      </c>
      <c r="B252" s="284">
        <v>810000</v>
      </c>
      <c r="C252" s="228">
        <v>688000</v>
      </c>
      <c r="D252" s="228">
        <v>113000</v>
      </c>
      <c r="E252" s="228" t="s">
        <v>271</v>
      </c>
      <c r="F252" s="228">
        <v>623000</v>
      </c>
      <c r="G252" s="228">
        <v>182000</v>
      </c>
      <c r="H252" s="228">
        <v>23000</v>
      </c>
      <c r="I252" s="231">
        <v>48000</v>
      </c>
      <c r="M252" s="35" t="s">
        <v>372</v>
      </c>
      <c r="N252" s="284">
        <v>432000</v>
      </c>
      <c r="O252" s="228">
        <v>336000</v>
      </c>
      <c r="P252" s="228">
        <v>90000</v>
      </c>
      <c r="Q252" s="228" t="s">
        <v>271</v>
      </c>
      <c r="R252" s="228">
        <v>386000</v>
      </c>
      <c r="S252" s="228">
        <v>43000</v>
      </c>
      <c r="T252" s="228">
        <v>11000</v>
      </c>
      <c r="U252" s="231">
        <v>21000</v>
      </c>
      <c r="Y252" s="35" t="s">
        <v>372</v>
      </c>
      <c r="Z252" s="284">
        <v>378000</v>
      </c>
      <c r="AA252" s="228">
        <v>351000</v>
      </c>
      <c r="AB252" s="228">
        <v>23000</v>
      </c>
      <c r="AC252" s="228" t="s">
        <v>271</v>
      </c>
      <c r="AD252" s="228">
        <v>237000</v>
      </c>
      <c r="AE252" s="228">
        <v>139000</v>
      </c>
      <c r="AF252" s="228">
        <v>13000</v>
      </c>
      <c r="AG252" s="231">
        <v>27000</v>
      </c>
      <c r="AH252" s="169"/>
    </row>
    <row r="253" spans="1:34" s="48" customFormat="1" ht="21" customHeight="1">
      <c r="A253" s="35" t="s">
        <v>453</v>
      </c>
      <c r="B253" s="284">
        <v>809000</v>
      </c>
      <c r="C253" s="228">
        <v>690000</v>
      </c>
      <c r="D253" s="228">
        <v>107000</v>
      </c>
      <c r="E253" s="228" t="s">
        <v>271</v>
      </c>
      <c r="F253" s="228">
        <v>619000</v>
      </c>
      <c r="G253" s="228">
        <v>184000</v>
      </c>
      <c r="H253" s="228">
        <v>24000</v>
      </c>
      <c r="I253" s="231">
        <v>51000</v>
      </c>
      <c r="K253" s="3"/>
      <c r="L253" s="3"/>
      <c r="M253" s="35" t="s">
        <v>453</v>
      </c>
      <c r="N253" s="284">
        <v>432000</v>
      </c>
      <c r="O253" s="228">
        <v>337000</v>
      </c>
      <c r="P253" s="228">
        <v>88000</v>
      </c>
      <c r="Q253" s="228" t="s">
        <v>271</v>
      </c>
      <c r="R253" s="228">
        <v>383000</v>
      </c>
      <c r="S253" s="228">
        <v>45000</v>
      </c>
      <c r="T253" s="228">
        <v>10000</v>
      </c>
      <c r="U253" s="231">
        <v>21000</v>
      </c>
      <c r="Y253" s="35" t="s">
        <v>453</v>
      </c>
      <c r="Z253" s="284">
        <v>377000</v>
      </c>
      <c r="AA253" s="228">
        <v>354000</v>
      </c>
      <c r="AB253" s="228">
        <v>19000</v>
      </c>
      <c r="AC253" s="228" t="s">
        <v>271</v>
      </c>
      <c r="AD253" s="228">
        <v>236000</v>
      </c>
      <c r="AE253" s="228">
        <v>139000</v>
      </c>
      <c r="AF253" s="228">
        <v>14000</v>
      </c>
      <c r="AG253" s="231">
        <v>31000</v>
      </c>
    </row>
    <row r="254" spans="1:34" ht="21" customHeight="1">
      <c r="A254" s="35" t="s">
        <v>454</v>
      </c>
      <c r="B254" s="284">
        <v>832000</v>
      </c>
      <c r="C254" s="228">
        <v>701000</v>
      </c>
      <c r="D254" s="228">
        <v>116000</v>
      </c>
      <c r="E254" s="228" t="s">
        <v>271</v>
      </c>
      <c r="F254" s="228">
        <v>635000</v>
      </c>
      <c r="G254" s="228">
        <v>191000</v>
      </c>
      <c r="H254" s="228">
        <v>25000</v>
      </c>
      <c r="I254" s="231">
        <v>52000</v>
      </c>
      <c r="M254" s="35" t="s">
        <v>454</v>
      </c>
      <c r="N254" s="284">
        <v>442000</v>
      </c>
      <c r="O254" s="228">
        <v>341000</v>
      </c>
      <c r="P254" s="228">
        <v>95000</v>
      </c>
      <c r="Q254" s="228" t="s">
        <v>271</v>
      </c>
      <c r="R254" s="228">
        <v>393000</v>
      </c>
      <c r="S254" s="228">
        <v>47000</v>
      </c>
      <c r="T254" s="228">
        <v>13000</v>
      </c>
      <c r="U254" s="231">
        <v>22000</v>
      </c>
      <c r="Y254" s="35" t="s">
        <v>454</v>
      </c>
      <c r="Z254" s="284">
        <v>389000</v>
      </c>
      <c r="AA254" s="228">
        <v>360000</v>
      </c>
      <c r="AB254" s="228">
        <v>20000</v>
      </c>
      <c r="AC254" s="228" t="s">
        <v>271</v>
      </c>
      <c r="AD254" s="228">
        <v>242000</v>
      </c>
      <c r="AE254" s="228">
        <v>144000</v>
      </c>
      <c r="AF254" s="228">
        <v>12000</v>
      </c>
      <c r="AG254" s="231">
        <v>29000</v>
      </c>
      <c r="AH254" s="48"/>
    </row>
    <row r="255" spans="1:34" ht="21" customHeight="1">
      <c r="A255" s="35" t="s">
        <v>455</v>
      </c>
      <c r="B255" s="284">
        <v>830000</v>
      </c>
      <c r="C255" s="228">
        <v>701000</v>
      </c>
      <c r="D255" s="228">
        <v>111000</v>
      </c>
      <c r="E255" s="228" t="s">
        <v>271</v>
      </c>
      <c r="F255" s="228">
        <v>628000</v>
      </c>
      <c r="G255" s="228">
        <v>196000</v>
      </c>
      <c r="H255" s="228">
        <v>29000</v>
      </c>
      <c r="I255" s="231">
        <v>49000</v>
      </c>
      <c r="M255" s="35" t="s">
        <v>455</v>
      </c>
      <c r="N255" s="284">
        <v>441000</v>
      </c>
      <c r="O255" s="228">
        <v>344000</v>
      </c>
      <c r="P255" s="228">
        <v>91000</v>
      </c>
      <c r="Q255" s="228" t="s">
        <v>271</v>
      </c>
      <c r="R255" s="228">
        <v>391000</v>
      </c>
      <c r="S255" s="228">
        <v>48000</v>
      </c>
      <c r="T255" s="228">
        <v>16000</v>
      </c>
      <c r="U255" s="231">
        <v>21000</v>
      </c>
      <c r="Y255" s="35" t="s">
        <v>455</v>
      </c>
      <c r="Z255" s="284">
        <v>388000</v>
      </c>
      <c r="AA255" s="228">
        <v>357000</v>
      </c>
      <c r="AB255" s="228">
        <v>20000</v>
      </c>
      <c r="AC255" s="228" t="s">
        <v>271</v>
      </c>
      <c r="AD255" s="228">
        <v>237000</v>
      </c>
      <c r="AE255" s="228">
        <v>148000</v>
      </c>
      <c r="AF255" s="228">
        <v>13000</v>
      </c>
      <c r="AG255" s="231">
        <v>28000</v>
      </c>
      <c r="AH255" s="48"/>
    </row>
    <row r="256" spans="1:34" ht="21" customHeight="1">
      <c r="A256" s="35" t="s">
        <v>456</v>
      </c>
      <c r="B256" s="284">
        <v>826000</v>
      </c>
      <c r="C256" s="228">
        <v>695000</v>
      </c>
      <c r="D256" s="228">
        <v>114000</v>
      </c>
      <c r="E256" s="228" t="s">
        <v>271</v>
      </c>
      <c r="F256" s="228">
        <v>622000</v>
      </c>
      <c r="G256" s="228">
        <v>196000</v>
      </c>
      <c r="H256" s="228">
        <v>28000</v>
      </c>
      <c r="I256" s="231">
        <v>46000</v>
      </c>
      <c r="M256" s="35" t="s">
        <v>456</v>
      </c>
      <c r="N256" s="284">
        <v>439000</v>
      </c>
      <c r="O256" s="228">
        <v>339000</v>
      </c>
      <c r="P256" s="228">
        <v>94000</v>
      </c>
      <c r="Q256" s="228" t="s">
        <v>271</v>
      </c>
      <c r="R256" s="228">
        <v>388000</v>
      </c>
      <c r="S256" s="228">
        <v>47000</v>
      </c>
      <c r="T256" s="228">
        <v>16000</v>
      </c>
      <c r="U256" s="231">
        <v>22000</v>
      </c>
      <c r="Y256" s="35" t="s">
        <v>456</v>
      </c>
      <c r="Z256" s="284">
        <v>387000</v>
      </c>
      <c r="AA256" s="228">
        <v>357000</v>
      </c>
      <c r="AB256" s="228">
        <v>20000</v>
      </c>
      <c r="AC256" s="228" t="s">
        <v>271</v>
      </c>
      <c r="AD256" s="228">
        <v>234000</v>
      </c>
      <c r="AE256" s="228">
        <v>149000</v>
      </c>
      <c r="AF256" s="228">
        <v>13000</v>
      </c>
      <c r="AG256" s="231">
        <v>25000</v>
      </c>
      <c r="AH256" s="48"/>
    </row>
    <row r="257" spans="1:34" ht="21" customHeight="1">
      <c r="A257" s="35" t="s">
        <v>457</v>
      </c>
      <c r="B257" s="284">
        <v>815000</v>
      </c>
      <c r="C257" s="228">
        <v>691000</v>
      </c>
      <c r="D257" s="228">
        <v>111000</v>
      </c>
      <c r="E257" s="228" t="s">
        <v>271</v>
      </c>
      <c r="F257" s="228">
        <v>616000</v>
      </c>
      <c r="G257" s="228">
        <v>192000</v>
      </c>
      <c r="H257" s="228">
        <v>34000</v>
      </c>
      <c r="I257" s="231">
        <v>49000</v>
      </c>
      <c r="M257" s="35" t="s">
        <v>457</v>
      </c>
      <c r="N257" s="284">
        <v>434000</v>
      </c>
      <c r="O257" s="228">
        <v>340000</v>
      </c>
      <c r="P257" s="228">
        <v>89000</v>
      </c>
      <c r="Q257" s="228" t="s">
        <v>271</v>
      </c>
      <c r="R257" s="228">
        <v>386000</v>
      </c>
      <c r="S257" s="228">
        <v>46000</v>
      </c>
      <c r="T257" s="228">
        <v>18000</v>
      </c>
      <c r="U257" s="231">
        <v>21000</v>
      </c>
      <c r="Y257" s="35" t="s">
        <v>457</v>
      </c>
      <c r="Z257" s="284">
        <v>380000</v>
      </c>
      <c r="AA257" s="228">
        <v>351000</v>
      </c>
      <c r="AB257" s="228">
        <v>22000</v>
      </c>
      <c r="AC257" s="228" t="s">
        <v>271</v>
      </c>
      <c r="AD257" s="228">
        <v>230000</v>
      </c>
      <c r="AE257" s="228">
        <v>146000</v>
      </c>
      <c r="AF257" s="228">
        <v>16000</v>
      </c>
      <c r="AG257" s="231">
        <v>27000</v>
      </c>
      <c r="AH257" s="48"/>
    </row>
    <row r="258" spans="1:34" ht="21" customHeight="1">
      <c r="A258" s="35" t="s">
        <v>458</v>
      </c>
      <c r="B258" s="284">
        <v>813000</v>
      </c>
      <c r="C258" s="228">
        <v>691000</v>
      </c>
      <c r="D258" s="228">
        <v>111000</v>
      </c>
      <c r="E258" s="228" t="s">
        <v>271</v>
      </c>
      <c r="F258" s="228">
        <v>615000</v>
      </c>
      <c r="G258" s="228">
        <v>192000</v>
      </c>
      <c r="H258" s="228">
        <v>33000</v>
      </c>
      <c r="I258" s="231">
        <v>53000</v>
      </c>
      <c r="M258" s="35" t="s">
        <v>458</v>
      </c>
      <c r="N258" s="284">
        <v>434000</v>
      </c>
      <c r="O258" s="228">
        <v>341000</v>
      </c>
      <c r="P258" s="228">
        <v>89000</v>
      </c>
      <c r="Q258" s="228" t="s">
        <v>271</v>
      </c>
      <c r="R258" s="228">
        <v>385000</v>
      </c>
      <c r="S258" s="228">
        <v>47000</v>
      </c>
      <c r="T258" s="228">
        <v>17000</v>
      </c>
      <c r="U258" s="231">
        <v>22000</v>
      </c>
      <c r="Y258" s="35" t="s">
        <v>458</v>
      </c>
      <c r="Z258" s="284">
        <v>379000</v>
      </c>
      <c r="AA258" s="228">
        <v>350000</v>
      </c>
      <c r="AB258" s="228">
        <v>23000</v>
      </c>
      <c r="AC258" s="228" t="s">
        <v>271</v>
      </c>
      <c r="AD258" s="228">
        <v>230000</v>
      </c>
      <c r="AE258" s="228">
        <v>145000</v>
      </c>
      <c r="AF258" s="228">
        <v>16000</v>
      </c>
      <c r="AG258" s="231">
        <v>31000</v>
      </c>
      <c r="AH258" s="48"/>
    </row>
    <row r="259" spans="1:34" ht="21" customHeight="1">
      <c r="A259" s="35" t="s">
        <v>459</v>
      </c>
      <c r="B259" s="284">
        <v>816000</v>
      </c>
      <c r="C259" s="228">
        <v>699000</v>
      </c>
      <c r="D259" s="228">
        <v>107000</v>
      </c>
      <c r="E259" s="228" t="s">
        <v>271</v>
      </c>
      <c r="F259" s="228">
        <v>622000</v>
      </c>
      <c r="G259" s="228">
        <v>189000</v>
      </c>
      <c r="H259" s="228">
        <v>34000</v>
      </c>
      <c r="I259" s="231">
        <v>48000</v>
      </c>
      <c r="M259" s="35" t="s">
        <v>459</v>
      </c>
      <c r="N259" s="284">
        <v>436000</v>
      </c>
      <c r="O259" s="228">
        <v>346000</v>
      </c>
      <c r="P259" s="228">
        <v>86000</v>
      </c>
      <c r="Q259" s="228" t="s">
        <v>271</v>
      </c>
      <c r="R259" s="228">
        <v>384000</v>
      </c>
      <c r="S259" s="228">
        <v>51000</v>
      </c>
      <c r="T259" s="228">
        <v>18000</v>
      </c>
      <c r="U259" s="231">
        <v>20000</v>
      </c>
      <c r="Y259" s="35" t="s">
        <v>459</v>
      </c>
      <c r="Z259" s="284">
        <v>379000</v>
      </c>
      <c r="AA259" s="228">
        <v>352000</v>
      </c>
      <c r="AB259" s="228">
        <v>21000</v>
      </c>
      <c r="AC259" s="228" t="s">
        <v>271</v>
      </c>
      <c r="AD259" s="228">
        <v>238000</v>
      </c>
      <c r="AE259" s="228">
        <v>139000</v>
      </c>
      <c r="AF259" s="228">
        <v>16000</v>
      </c>
      <c r="AG259" s="231">
        <v>28000</v>
      </c>
      <c r="AH259" s="48"/>
    </row>
    <row r="260" spans="1:34" ht="21" customHeight="1">
      <c r="A260" s="35" t="s">
        <v>460</v>
      </c>
      <c r="B260" s="284">
        <v>814000</v>
      </c>
      <c r="C260" s="228">
        <v>697000</v>
      </c>
      <c r="D260" s="228">
        <v>106000</v>
      </c>
      <c r="E260" s="228" t="s">
        <v>271</v>
      </c>
      <c r="F260" s="228">
        <v>616000</v>
      </c>
      <c r="G260" s="228">
        <v>192000</v>
      </c>
      <c r="H260" s="228">
        <v>33000</v>
      </c>
      <c r="I260" s="231">
        <v>43000</v>
      </c>
      <c r="M260" s="35" t="s">
        <v>460</v>
      </c>
      <c r="N260" s="284">
        <v>438000</v>
      </c>
      <c r="O260" s="228">
        <v>349000</v>
      </c>
      <c r="P260" s="228">
        <v>83000</v>
      </c>
      <c r="Q260" s="228" t="s">
        <v>271</v>
      </c>
      <c r="R260" s="228">
        <v>388000</v>
      </c>
      <c r="S260" s="228">
        <v>48000</v>
      </c>
      <c r="T260" s="228">
        <v>17000</v>
      </c>
      <c r="U260" s="231">
        <v>19000</v>
      </c>
      <c r="Y260" s="35" t="s">
        <v>460</v>
      </c>
      <c r="Z260" s="284">
        <v>376000</v>
      </c>
      <c r="AA260" s="228">
        <v>347000</v>
      </c>
      <c r="AB260" s="228">
        <v>23000</v>
      </c>
      <c r="AC260" s="228" t="s">
        <v>271</v>
      </c>
      <c r="AD260" s="228">
        <v>228000</v>
      </c>
      <c r="AE260" s="228">
        <v>145000</v>
      </c>
      <c r="AF260" s="228">
        <v>16000</v>
      </c>
      <c r="AG260" s="231">
        <v>25000</v>
      </c>
      <c r="AH260" s="48"/>
    </row>
    <row r="261" spans="1:34" ht="21" customHeight="1">
      <c r="A261" s="35" t="s">
        <v>461</v>
      </c>
      <c r="B261" s="284">
        <v>818000</v>
      </c>
      <c r="C261" s="228">
        <v>697000</v>
      </c>
      <c r="D261" s="228">
        <v>110000</v>
      </c>
      <c r="E261" s="228" t="s">
        <v>271</v>
      </c>
      <c r="F261" s="228">
        <v>622000</v>
      </c>
      <c r="G261" s="228">
        <v>190000</v>
      </c>
      <c r="H261" s="228">
        <v>29000</v>
      </c>
      <c r="I261" s="231">
        <v>42000</v>
      </c>
      <c r="M261" s="35" t="s">
        <v>461</v>
      </c>
      <c r="N261" s="284">
        <v>440000</v>
      </c>
      <c r="O261" s="228">
        <v>349000</v>
      </c>
      <c r="P261" s="228">
        <v>85000</v>
      </c>
      <c r="Q261" s="228" t="s">
        <v>271</v>
      </c>
      <c r="R261" s="228">
        <v>393000</v>
      </c>
      <c r="S261" s="228">
        <v>44000</v>
      </c>
      <c r="T261" s="228">
        <v>16000</v>
      </c>
      <c r="U261" s="231">
        <v>18000</v>
      </c>
      <c r="Y261" s="35" t="s">
        <v>461</v>
      </c>
      <c r="Z261" s="284">
        <v>378000</v>
      </c>
      <c r="AA261" s="228">
        <v>348000</v>
      </c>
      <c r="AB261" s="228">
        <v>24000</v>
      </c>
      <c r="AC261" s="228" t="s">
        <v>271</v>
      </c>
      <c r="AD261" s="228">
        <v>229000</v>
      </c>
      <c r="AE261" s="228">
        <v>146000</v>
      </c>
      <c r="AF261" s="228">
        <v>13000</v>
      </c>
      <c r="AG261" s="231">
        <v>24000</v>
      </c>
      <c r="AH261" s="48"/>
    </row>
    <row r="262" spans="1:34" ht="21" customHeight="1">
      <c r="A262" s="35" t="s">
        <v>462</v>
      </c>
      <c r="B262" s="284">
        <v>825000</v>
      </c>
      <c r="C262" s="228">
        <v>698000</v>
      </c>
      <c r="D262" s="228">
        <v>114000</v>
      </c>
      <c r="E262" s="228">
        <v>9000</v>
      </c>
      <c r="F262" s="228">
        <v>625000</v>
      </c>
      <c r="G262" s="228">
        <v>193000</v>
      </c>
      <c r="H262" s="228">
        <v>32000</v>
      </c>
      <c r="I262" s="231">
        <v>45000</v>
      </c>
      <c r="M262" s="35" t="s">
        <v>462</v>
      </c>
      <c r="N262" s="284">
        <v>447000</v>
      </c>
      <c r="O262" s="228">
        <v>351000</v>
      </c>
      <c r="P262" s="228">
        <v>88000</v>
      </c>
      <c r="Q262" s="228" t="s">
        <v>271</v>
      </c>
      <c r="R262" s="228">
        <v>398000</v>
      </c>
      <c r="S262" s="228">
        <v>45000</v>
      </c>
      <c r="T262" s="228">
        <v>19000</v>
      </c>
      <c r="U262" s="231">
        <v>19000</v>
      </c>
      <c r="Y262" s="35" t="s">
        <v>462</v>
      </c>
      <c r="Z262" s="284">
        <v>378000</v>
      </c>
      <c r="AA262" s="228">
        <v>347000</v>
      </c>
      <c r="AB262" s="228">
        <v>26000</v>
      </c>
      <c r="AC262" s="228" t="s">
        <v>271</v>
      </c>
      <c r="AD262" s="228">
        <v>226000</v>
      </c>
      <c r="AE262" s="228">
        <v>148000</v>
      </c>
      <c r="AF262" s="228">
        <v>13000</v>
      </c>
      <c r="AG262" s="231">
        <v>26000</v>
      </c>
      <c r="AH262" s="48"/>
    </row>
    <row r="263" spans="1:34" ht="21" customHeight="1">
      <c r="A263" s="35" t="s">
        <v>463</v>
      </c>
      <c r="B263" s="284">
        <v>825000</v>
      </c>
      <c r="C263" s="228">
        <v>705000</v>
      </c>
      <c r="D263" s="228">
        <v>108000</v>
      </c>
      <c r="E263" s="228" t="s">
        <v>271</v>
      </c>
      <c r="F263" s="228">
        <v>626000</v>
      </c>
      <c r="G263" s="228">
        <v>192000</v>
      </c>
      <c r="H263" s="228">
        <v>32000</v>
      </c>
      <c r="I263" s="231">
        <v>48000</v>
      </c>
      <c r="M263" s="35" t="s">
        <v>463</v>
      </c>
      <c r="N263" s="284">
        <v>450000</v>
      </c>
      <c r="O263" s="228">
        <v>360000</v>
      </c>
      <c r="P263" s="228">
        <v>82000</v>
      </c>
      <c r="Q263" s="228" t="s">
        <v>271</v>
      </c>
      <c r="R263" s="228">
        <v>398000</v>
      </c>
      <c r="S263" s="228">
        <v>49000</v>
      </c>
      <c r="T263" s="228">
        <v>19000</v>
      </c>
      <c r="U263" s="231">
        <v>19000</v>
      </c>
      <c r="Y263" s="35" t="s">
        <v>463</v>
      </c>
      <c r="Z263" s="284">
        <v>375000</v>
      </c>
      <c r="AA263" s="228">
        <v>345000</v>
      </c>
      <c r="AB263" s="228">
        <v>26000</v>
      </c>
      <c r="AC263" s="228" t="s">
        <v>271</v>
      </c>
      <c r="AD263" s="228">
        <v>229000</v>
      </c>
      <c r="AE263" s="228">
        <v>144000</v>
      </c>
      <c r="AF263" s="228">
        <v>13000</v>
      </c>
      <c r="AG263" s="231">
        <v>30000</v>
      </c>
      <c r="AH263" s="48"/>
    </row>
    <row r="264" spans="1:34" ht="21" customHeight="1">
      <c r="A264" s="35" t="s">
        <v>464</v>
      </c>
      <c r="B264" s="284">
        <v>825000</v>
      </c>
      <c r="C264" s="228">
        <v>704000</v>
      </c>
      <c r="D264" s="228">
        <v>107000</v>
      </c>
      <c r="E264" s="228" t="s">
        <v>271</v>
      </c>
      <c r="F264" s="228">
        <v>620000</v>
      </c>
      <c r="G264" s="228">
        <v>198000</v>
      </c>
      <c r="H264" s="228">
        <v>31000</v>
      </c>
      <c r="I264" s="231">
        <v>48000</v>
      </c>
      <c r="M264" s="35" t="s">
        <v>464</v>
      </c>
      <c r="N264" s="284">
        <v>451000</v>
      </c>
      <c r="O264" s="228">
        <v>360000</v>
      </c>
      <c r="P264" s="228">
        <v>80000</v>
      </c>
      <c r="Q264" s="228" t="s">
        <v>271</v>
      </c>
      <c r="R264" s="228">
        <v>395000</v>
      </c>
      <c r="S264" s="228">
        <v>52000</v>
      </c>
      <c r="T264" s="228">
        <v>19000</v>
      </c>
      <c r="U264" s="231">
        <v>16000</v>
      </c>
      <c r="Y264" s="35" t="s">
        <v>464</v>
      </c>
      <c r="Z264" s="284">
        <v>374000</v>
      </c>
      <c r="AA264" s="228">
        <v>344000</v>
      </c>
      <c r="AB264" s="228">
        <v>27000</v>
      </c>
      <c r="AC264" s="228" t="s">
        <v>271</v>
      </c>
      <c r="AD264" s="228">
        <v>225000</v>
      </c>
      <c r="AE264" s="228">
        <v>147000</v>
      </c>
      <c r="AF264" s="228">
        <v>13000</v>
      </c>
      <c r="AG264" s="231">
        <v>32000</v>
      </c>
      <c r="AH264" s="48"/>
    </row>
    <row r="265" spans="1:34" ht="21" customHeight="1">
      <c r="A265" s="35" t="s">
        <v>465</v>
      </c>
      <c r="B265" s="288">
        <v>830000</v>
      </c>
      <c r="C265" s="228">
        <v>703000</v>
      </c>
      <c r="D265" s="228">
        <v>113000</v>
      </c>
      <c r="E265" s="228" t="s">
        <v>271</v>
      </c>
      <c r="F265" s="228">
        <v>623000</v>
      </c>
      <c r="G265" s="228">
        <v>201000</v>
      </c>
      <c r="H265" s="228">
        <v>32000</v>
      </c>
      <c r="I265" s="231">
        <v>48000</v>
      </c>
      <c r="M265" s="35" t="s">
        <v>465</v>
      </c>
      <c r="N265" s="288">
        <v>452000</v>
      </c>
      <c r="O265" s="228">
        <v>358000</v>
      </c>
      <c r="P265" s="228">
        <v>84000</v>
      </c>
      <c r="Q265" s="228" t="s">
        <v>271</v>
      </c>
      <c r="R265" s="228">
        <v>396000</v>
      </c>
      <c r="S265" s="228">
        <v>53000</v>
      </c>
      <c r="T265" s="228">
        <v>18000</v>
      </c>
      <c r="U265" s="231">
        <v>20000</v>
      </c>
      <c r="Y265" s="35" t="s">
        <v>465</v>
      </c>
      <c r="Z265" s="288">
        <v>377000</v>
      </c>
      <c r="AA265" s="228">
        <v>345000</v>
      </c>
      <c r="AB265" s="228">
        <v>29000</v>
      </c>
      <c r="AC265" s="228" t="s">
        <v>271</v>
      </c>
      <c r="AD265" s="228">
        <v>227000</v>
      </c>
      <c r="AE265" s="228">
        <v>148000</v>
      </c>
      <c r="AF265" s="228">
        <v>14000</v>
      </c>
      <c r="AG265" s="231">
        <v>28000</v>
      </c>
      <c r="AH265" s="48"/>
    </row>
    <row r="266" spans="1:34" ht="21" customHeight="1">
      <c r="A266" s="35" t="s">
        <v>466</v>
      </c>
      <c r="B266" s="288">
        <v>837000</v>
      </c>
      <c r="C266" s="228">
        <v>706000</v>
      </c>
      <c r="D266" s="228">
        <v>118000</v>
      </c>
      <c r="E266" s="228" t="s">
        <v>271</v>
      </c>
      <c r="F266" s="228">
        <v>626000</v>
      </c>
      <c r="G266" s="228">
        <v>204000</v>
      </c>
      <c r="H266" s="228">
        <v>31000</v>
      </c>
      <c r="I266" s="231">
        <v>44000</v>
      </c>
      <c r="M266" s="35" t="s">
        <v>466</v>
      </c>
      <c r="N266" s="288">
        <v>455000</v>
      </c>
      <c r="O266" s="228">
        <v>358000</v>
      </c>
      <c r="P266" s="228">
        <v>87000</v>
      </c>
      <c r="Q266" s="228" t="s">
        <v>271</v>
      </c>
      <c r="R266" s="228">
        <v>400000</v>
      </c>
      <c r="S266" s="228">
        <v>50000</v>
      </c>
      <c r="T266" s="228">
        <v>17000</v>
      </c>
      <c r="U266" s="231">
        <v>18000</v>
      </c>
      <c r="Y266" s="35" t="s">
        <v>466</v>
      </c>
      <c r="Z266" s="288">
        <v>382000</v>
      </c>
      <c r="AA266" s="228">
        <v>348000</v>
      </c>
      <c r="AB266" s="228">
        <v>31000</v>
      </c>
      <c r="AC266" s="228" t="s">
        <v>271</v>
      </c>
      <c r="AD266" s="228">
        <v>226000</v>
      </c>
      <c r="AE266" s="228">
        <v>154000</v>
      </c>
      <c r="AF266" s="228">
        <v>14000</v>
      </c>
      <c r="AG266" s="231">
        <v>27000</v>
      </c>
      <c r="AH266" s="48"/>
    </row>
    <row r="267" spans="1:34" ht="21" customHeight="1">
      <c r="A267" s="35" t="s">
        <v>467</v>
      </c>
      <c r="B267" s="288">
        <v>840000</v>
      </c>
      <c r="C267" s="228">
        <v>706000</v>
      </c>
      <c r="D267" s="228">
        <v>121000</v>
      </c>
      <c r="E267" s="228" t="s">
        <v>271</v>
      </c>
      <c r="F267" s="228">
        <v>630000</v>
      </c>
      <c r="G267" s="228">
        <v>205000</v>
      </c>
      <c r="H267" s="228">
        <v>32000</v>
      </c>
      <c r="I267" s="231">
        <v>44000</v>
      </c>
      <c r="M267" s="35" t="s">
        <v>467</v>
      </c>
      <c r="N267" s="288">
        <v>456000</v>
      </c>
      <c r="O267" s="228">
        <v>360000</v>
      </c>
      <c r="P267" s="228">
        <v>87000</v>
      </c>
      <c r="Q267" s="228" t="s">
        <v>271</v>
      </c>
      <c r="R267" s="228">
        <v>401000</v>
      </c>
      <c r="S267" s="228">
        <v>51000</v>
      </c>
      <c r="T267" s="228">
        <v>18000</v>
      </c>
      <c r="U267" s="231">
        <v>19000</v>
      </c>
      <c r="Y267" s="35" t="s">
        <v>467</v>
      </c>
      <c r="Z267" s="288">
        <v>384000</v>
      </c>
      <c r="AA267" s="228">
        <v>346000</v>
      </c>
      <c r="AB267" s="228">
        <v>33000</v>
      </c>
      <c r="AC267" s="228" t="s">
        <v>271</v>
      </c>
      <c r="AD267" s="228">
        <v>229000</v>
      </c>
      <c r="AE267" s="228">
        <v>154000</v>
      </c>
      <c r="AF267" s="228">
        <v>14000</v>
      </c>
      <c r="AG267" s="231">
        <v>25000</v>
      </c>
      <c r="AH267" s="48"/>
    </row>
    <row r="268" spans="1:34" ht="21" customHeight="1">
      <c r="A268" s="35" t="s">
        <v>468</v>
      </c>
      <c r="B268" s="288">
        <v>845000</v>
      </c>
      <c r="C268" s="228">
        <v>711000</v>
      </c>
      <c r="D268" s="228">
        <v>120000</v>
      </c>
      <c r="E268" s="228" t="s">
        <v>271</v>
      </c>
      <c r="F268" s="228">
        <v>634000</v>
      </c>
      <c r="G268" s="228">
        <v>205000</v>
      </c>
      <c r="H268" s="228">
        <v>30000</v>
      </c>
      <c r="I268" s="231">
        <v>48000</v>
      </c>
      <c r="M268" s="35" t="s">
        <v>468</v>
      </c>
      <c r="N268" s="288">
        <v>453000</v>
      </c>
      <c r="O268" s="228">
        <v>358000</v>
      </c>
      <c r="P268" s="228">
        <v>87000</v>
      </c>
      <c r="Q268" s="228" t="s">
        <v>271</v>
      </c>
      <c r="R268" s="228">
        <v>396000</v>
      </c>
      <c r="S268" s="228">
        <v>54000</v>
      </c>
      <c r="T268" s="228">
        <v>19000</v>
      </c>
      <c r="U268" s="231">
        <v>21000</v>
      </c>
      <c r="Y268" s="35" t="s">
        <v>468</v>
      </c>
      <c r="Z268" s="288">
        <v>392000</v>
      </c>
      <c r="AA268" s="228">
        <v>353000</v>
      </c>
      <c r="AB268" s="228">
        <v>33000</v>
      </c>
      <c r="AC268" s="228" t="s">
        <v>271</v>
      </c>
      <c r="AD268" s="228">
        <v>238000</v>
      </c>
      <c r="AE268" s="228">
        <v>151000</v>
      </c>
      <c r="AF268" s="228">
        <v>11000</v>
      </c>
      <c r="AG268" s="231">
        <v>27000</v>
      </c>
      <c r="AH268" s="48"/>
    </row>
    <row r="269" spans="1:34" ht="21" customHeight="1">
      <c r="A269" s="35" t="s">
        <v>469</v>
      </c>
      <c r="B269" s="288">
        <v>833000</v>
      </c>
      <c r="C269" s="228">
        <v>691000</v>
      </c>
      <c r="D269" s="228">
        <v>125000</v>
      </c>
      <c r="E269" s="228">
        <v>10000</v>
      </c>
      <c r="F269" s="228">
        <v>625000</v>
      </c>
      <c r="G269" s="228">
        <v>199000</v>
      </c>
      <c r="H269" s="228">
        <v>30000</v>
      </c>
      <c r="I269" s="231">
        <v>50000</v>
      </c>
      <c r="M269" s="35" t="s">
        <v>469</v>
      </c>
      <c r="N269" s="288">
        <v>449000</v>
      </c>
      <c r="O269" s="228">
        <v>347000</v>
      </c>
      <c r="P269" s="228">
        <v>93000</v>
      </c>
      <c r="Q269" s="228" t="s">
        <v>271</v>
      </c>
      <c r="R269" s="228">
        <v>390000</v>
      </c>
      <c r="S269" s="228">
        <v>54000</v>
      </c>
      <c r="T269" s="228">
        <v>19000</v>
      </c>
      <c r="U269" s="231">
        <v>21000</v>
      </c>
      <c r="Y269" s="35" t="s">
        <v>469</v>
      </c>
      <c r="Z269" s="288">
        <v>384000</v>
      </c>
      <c r="AA269" s="228">
        <v>345000</v>
      </c>
      <c r="AB269" s="228">
        <v>32000</v>
      </c>
      <c r="AC269" s="228" t="s">
        <v>271</v>
      </c>
      <c r="AD269" s="228">
        <v>236000</v>
      </c>
      <c r="AE269" s="228">
        <v>145000</v>
      </c>
      <c r="AF269" s="228">
        <v>11000</v>
      </c>
      <c r="AG269" s="231">
        <v>29000</v>
      </c>
      <c r="AH269" s="48"/>
    </row>
    <row r="270" spans="1:34" ht="21" customHeight="1">
      <c r="A270" s="35" t="s">
        <v>470</v>
      </c>
      <c r="B270" s="288">
        <v>834000</v>
      </c>
      <c r="C270" s="228">
        <v>689000</v>
      </c>
      <c r="D270" s="228">
        <v>132000</v>
      </c>
      <c r="E270" s="228">
        <v>8000</v>
      </c>
      <c r="F270" s="228">
        <v>631000</v>
      </c>
      <c r="G270" s="228">
        <v>196000</v>
      </c>
      <c r="H270" s="228">
        <v>31000</v>
      </c>
      <c r="I270" s="231">
        <v>48000</v>
      </c>
      <c r="M270" s="35" t="s">
        <v>470</v>
      </c>
      <c r="N270" s="288">
        <v>446000</v>
      </c>
      <c r="O270" s="228">
        <v>337000</v>
      </c>
      <c r="P270" s="228">
        <v>99000</v>
      </c>
      <c r="Q270" s="228" t="s">
        <v>271</v>
      </c>
      <c r="R270" s="228">
        <v>387000</v>
      </c>
      <c r="S270" s="228">
        <v>54000</v>
      </c>
      <c r="T270" s="228">
        <v>18000</v>
      </c>
      <c r="U270" s="231">
        <v>20000</v>
      </c>
      <c r="Y270" s="35" t="s">
        <v>470</v>
      </c>
      <c r="Z270" s="288">
        <v>388000</v>
      </c>
      <c r="AA270" s="228">
        <v>352000</v>
      </c>
      <c r="AB270" s="228">
        <v>33000</v>
      </c>
      <c r="AC270" s="228" t="s">
        <v>271</v>
      </c>
      <c r="AD270" s="228">
        <v>244000</v>
      </c>
      <c r="AE270" s="228">
        <v>142000</v>
      </c>
      <c r="AF270" s="228">
        <v>12000</v>
      </c>
      <c r="AG270" s="231">
        <v>28000</v>
      </c>
      <c r="AH270" s="48"/>
    </row>
    <row r="271" spans="1:34" ht="21" customHeight="1">
      <c r="A271" s="35" t="s">
        <v>471</v>
      </c>
      <c r="B271" s="288">
        <v>838000</v>
      </c>
      <c r="C271" s="228">
        <v>695000</v>
      </c>
      <c r="D271" s="228">
        <v>131000</v>
      </c>
      <c r="E271" s="228" t="s">
        <v>271</v>
      </c>
      <c r="F271" s="228">
        <v>623000</v>
      </c>
      <c r="G271" s="228">
        <v>209000</v>
      </c>
      <c r="H271" s="228">
        <v>32000</v>
      </c>
      <c r="I271" s="231">
        <v>49000</v>
      </c>
      <c r="M271" s="35" t="s">
        <v>471</v>
      </c>
      <c r="N271" s="288">
        <v>442000</v>
      </c>
      <c r="O271" s="228">
        <v>338000</v>
      </c>
      <c r="P271" s="228">
        <v>96000</v>
      </c>
      <c r="Q271" s="228" t="s">
        <v>271</v>
      </c>
      <c r="R271" s="228">
        <v>381000</v>
      </c>
      <c r="S271" s="228">
        <v>56000</v>
      </c>
      <c r="T271" s="228">
        <v>20000</v>
      </c>
      <c r="U271" s="231">
        <v>19000</v>
      </c>
      <c r="Y271" s="35" t="s">
        <v>471</v>
      </c>
      <c r="Z271" s="288">
        <v>396000</v>
      </c>
      <c r="AA271" s="228">
        <v>356000</v>
      </c>
      <c r="AB271" s="228">
        <v>36000</v>
      </c>
      <c r="AC271" s="228" t="s">
        <v>271</v>
      </c>
      <c r="AD271" s="228">
        <v>241000</v>
      </c>
      <c r="AE271" s="228">
        <v>153000</v>
      </c>
      <c r="AF271" s="228">
        <v>12000</v>
      </c>
      <c r="AG271" s="231">
        <v>30000</v>
      </c>
      <c r="AH271" s="48"/>
    </row>
    <row r="272" spans="1:34" ht="21" customHeight="1">
      <c r="A272" s="35" t="s">
        <v>472</v>
      </c>
      <c r="B272" s="288">
        <v>844000</v>
      </c>
      <c r="C272" s="228">
        <v>703000</v>
      </c>
      <c r="D272" s="228">
        <v>129000</v>
      </c>
      <c r="E272" s="228">
        <v>8000</v>
      </c>
      <c r="F272" s="228">
        <v>629000</v>
      </c>
      <c r="G272" s="228">
        <v>208000</v>
      </c>
      <c r="H272" s="228">
        <v>30000</v>
      </c>
      <c r="I272" s="231">
        <v>49000</v>
      </c>
      <c r="M272" s="35" t="s">
        <v>472</v>
      </c>
      <c r="N272" s="288">
        <v>440000</v>
      </c>
      <c r="O272" s="228">
        <v>340000</v>
      </c>
      <c r="P272" s="228">
        <v>93000</v>
      </c>
      <c r="Q272" s="228" t="s">
        <v>271</v>
      </c>
      <c r="R272" s="228">
        <v>384000</v>
      </c>
      <c r="S272" s="228">
        <v>52000</v>
      </c>
      <c r="T272" s="228">
        <v>19000</v>
      </c>
      <c r="U272" s="231">
        <v>17000</v>
      </c>
      <c r="Y272" s="35" t="s">
        <v>472</v>
      </c>
      <c r="Z272" s="288">
        <v>404000</v>
      </c>
      <c r="AA272" s="228">
        <v>363000</v>
      </c>
      <c r="AB272" s="228">
        <v>36000</v>
      </c>
      <c r="AC272" s="228" t="s">
        <v>271</v>
      </c>
      <c r="AD272" s="228">
        <v>245000</v>
      </c>
      <c r="AE272" s="228">
        <v>157000</v>
      </c>
      <c r="AF272" s="228">
        <v>11000</v>
      </c>
      <c r="AG272" s="231">
        <v>31000</v>
      </c>
      <c r="AH272" s="48"/>
    </row>
    <row r="273" spans="1:35" ht="21" customHeight="1">
      <c r="A273" s="35" t="s">
        <v>473</v>
      </c>
      <c r="B273" s="288">
        <v>842000</v>
      </c>
      <c r="C273" s="228">
        <v>705000</v>
      </c>
      <c r="D273" s="228">
        <v>123000</v>
      </c>
      <c r="E273" s="228">
        <v>8000</v>
      </c>
      <c r="F273" s="228">
        <v>615000</v>
      </c>
      <c r="G273" s="228">
        <v>220000</v>
      </c>
      <c r="H273" s="228">
        <v>29000</v>
      </c>
      <c r="I273" s="231">
        <v>52000</v>
      </c>
      <c r="M273" s="35" t="s">
        <v>473</v>
      </c>
      <c r="N273" s="288">
        <v>438000</v>
      </c>
      <c r="O273" s="228">
        <v>342000</v>
      </c>
      <c r="P273" s="228">
        <v>90000</v>
      </c>
      <c r="Q273" s="228" t="s">
        <v>271</v>
      </c>
      <c r="R273" s="228">
        <v>379000</v>
      </c>
      <c r="S273" s="228">
        <v>55000</v>
      </c>
      <c r="T273" s="228">
        <v>19000</v>
      </c>
      <c r="U273" s="231">
        <v>19000</v>
      </c>
      <c r="Y273" s="35" t="s">
        <v>473</v>
      </c>
      <c r="Z273" s="288">
        <v>404000</v>
      </c>
      <c r="AA273" s="228">
        <v>363000</v>
      </c>
      <c r="AB273" s="228">
        <v>34000</v>
      </c>
      <c r="AC273" s="228" t="s">
        <v>271</v>
      </c>
      <c r="AD273" s="228">
        <v>235000</v>
      </c>
      <c r="AE273" s="228">
        <v>166000</v>
      </c>
      <c r="AF273" s="228">
        <v>11000</v>
      </c>
      <c r="AG273" s="231">
        <v>33000</v>
      </c>
      <c r="AH273" s="48"/>
    </row>
    <row r="274" spans="1:35" ht="21" customHeight="1">
      <c r="A274" s="35" t="s">
        <v>474</v>
      </c>
      <c r="B274" s="288">
        <v>838000</v>
      </c>
      <c r="C274" s="228">
        <v>696000</v>
      </c>
      <c r="D274" s="228">
        <v>127000</v>
      </c>
      <c r="E274" s="228">
        <v>9000</v>
      </c>
      <c r="F274" s="228">
        <v>619000</v>
      </c>
      <c r="G274" s="228">
        <v>211000</v>
      </c>
      <c r="H274" s="228">
        <v>29000</v>
      </c>
      <c r="I274" s="231">
        <v>48000</v>
      </c>
      <c r="M274" s="35" t="s">
        <v>474</v>
      </c>
      <c r="N274" s="288">
        <v>440000</v>
      </c>
      <c r="O274" s="228">
        <v>338000</v>
      </c>
      <c r="P274" s="228">
        <v>94000</v>
      </c>
      <c r="Q274" s="228" t="s">
        <v>271</v>
      </c>
      <c r="R274" s="228">
        <v>382000</v>
      </c>
      <c r="S274" s="228">
        <v>53000</v>
      </c>
      <c r="T274" s="228">
        <v>18000</v>
      </c>
      <c r="U274" s="231">
        <v>18000</v>
      </c>
      <c r="Y274" s="35" t="s">
        <v>474</v>
      </c>
      <c r="Z274" s="288">
        <v>398000</v>
      </c>
      <c r="AA274" s="228">
        <v>358000</v>
      </c>
      <c r="AB274" s="228">
        <v>33000</v>
      </c>
      <c r="AC274" s="228" t="s">
        <v>271</v>
      </c>
      <c r="AD274" s="228">
        <v>237000</v>
      </c>
      <c r="AE274" s="228">
        <v>158000</v>
      </c>
      <c r="AF274" s="228">
        <v>11000</v>
      </c>
      <c r="AG274" s="231">
        <v>30000</v>
      </c>
      <c r="AH274" s="48"/>
    </row>
    <row r="275" spans="1:35" ht="21" customHeight="1">
      <c r="A275" s="35" t="s">
        <v>475</v>
      </c>
      <c r="B275" s="288">
        <v>833000</v>
      </c>
      <c r="C275" s="228">
        <v>688000</v>
      </c>
      <c r="D275" s="228">
        <v>127000</v>
      </c>
      <c r="E275" s="228">
        <v>11000</v>
      </c>
      <c r="F275" s="228">
        <v>610000</v>
      </c>
      <c r="G275" s="228">
        <v>213000</v>
      </c>
      <c r="H275" s="228">
        <v>29000</v>
      </c>
      <c r="I275" s="231">
        <v>48000</v>
      </c>
      <c r="M275" s="35" t="s">
        <v>475</v>
      </c>
      <c r="N275" s="288">
        <v>435000</v>
      </c>
      <c r="O275" s="228">
        <v>329000</v>
      </c>
      <c r="P275" s="228">
        <v>95000</v>
      </c>
      <c r="Q275" s="228">
        <v>8000</v>
      </c>
      <c r="R275" s="228">
        <v>373000</v>
      </c>
      <c r="S275" s="228">
        <v>56000</v>
      </c>
      <c r="T275" s="228">
        <v>19000</v>
      </c>
      <c r="U275" s="231">
        <v>17000</v>
      </c>
      <c r="Y275" s="35" t="s">
        <v>475</v>
      </c>
      <c r="Z275" s="288">
        <v>397000</v>
      </c>
      <c r="AA275" s="228">
        <v>359000</v>
      </c>
      <c r="AB275" s="228">
        <v>32000</v>
      </c>
      <c r="AC275" s="228" t="s">
        <v>271</v>
      </c>
      <c r="AD275" s="228">
        <v>237000</v>
      </c>
      <c r="AE275" s="228">
        <v>157000</v>
      </c>
      <c r="AF275" s="228">
        <v>11000</v>
      </c>
      <c r="AG275" s="231">
        <v>31000</v>
      </c>
      <c r="AH275" s="48"/>
    </row>
    <row r="276" spans="1:35" ht="21" customHeight="1">
      <c r="A276" s="35" t="s">
        <v>476</v>
      </c>
      <c r="B276" s="288">
        <v>841000</v>
      </c>
      <c r="C276" s="228">
        <v>692000</v>
      </c>
      <c r="D276" s="228">
        <v>130000</v>
      </c>
      <c r="E276" s="228">
        <v>13000</v>
      </c>
      <c r="F276" s="228">
        <v>618000</v>
      </c>
      <c r="G276" s="228">
        <v>211000</v>
      </c>
      <c r="H276" s="228">
        <v>27000</v>
      </c>
      <c r="I276" s="231">
        <v>46000</v>
      </c>
      <c r="M276" s="35" t="s">
        <v>476</v>
      </c>
      <c r="N276" s="288">
        <v>444000</v>
      </c>
      <c r="O276" s="228">
        <v>334000</v>
      </c>
      <c r="P276" s="228">
        <v>98000</v>
      </c>
      <c r="Q276" s="228">
        <v>9000</v>
      </c>
      <c r="R276" s="228">
        <v>381000</v>
      </c>
      <c r="S276" s="228">
        <v>55000</v>
      </c>
      <c r="T276" s="228">
        <v>16000</v>
      </c>
      <c r="U276" s="231">
        <v>19000</v>
      </c>
      <c r="Y276" s="35" t="s">
        <v>476</v>
      </c>
      <c r="Z276" s="288">
        <v>397000</v>
      </c>
      <c r="AA276" s="228">
        <v>357000</v>
      </c>
      <c r="AB276" s="228">
        <v>32000</v>
      </c>
      <c r="AC276" s="228" t="s">
        <v>271</v>
      </c>
      <c r="AD276" s="228">
        <v>237000</v>
      </c>
      <c r="AE276" s="228">
        <v>156000</v>
      </c>
      <c r="AF276" s="228">
        <v>11000</v>
      </c>
      <c r="AG276" s="231">
        <v>28000</v>
      </c>
      <c r="AH276" s="48"/>
    </row>
    <row r="277" spans="1:35" ht="21" customHeight="1">
      <c r="A277" s="35" t="s">
        <v>477</v>
      </c>
      <c r="B277" s="288">
        <v>835000</v>
      </c>
      <c r="C277" s="228">
        <v>681000</v>
      </c>
      <c r="D277" s="228">
        <v>134000</v>
      </c>
      <c r="E277" s="228">
        <v>13000</v>
      </c>
      <c r="F277" s="228">
        <v>610000</v>
      </c>
      <c r="G277" s="228">
        <v>213000</v>
      </c>
      <c r="H277" s="228">
        <v>27000</v>
      </c>
      <c r="I277" s="231">
        <v>46000</v>
      </c>
      <c r="M277" s="35" t="s">
        <v>477</v>
      </c>
      <c r="N277" s="288">
        <v>437000</v>
      </c>
      <c r="O277" s="228">
        <v>325000</v>
      </c>
      <c r="P277" s="228">
        <v>100000</v>
      </c>
      <c r="Q277" s="228">
        <v>9000</v>
      </c>
      <c r="R277" s="228">
        <v>377000</v>
      </c>
      <c r="S277" s="228">
        <v>52000</v>
      </c>
      <c r="T277" s="228">
        <v>16000</v>
      </c>
      <c r="U277" s="231">
        <v>17000</v>
      </c>
      <c r="Y277" s="35" t="s">
        <v>477</v>
      </c>
      <c r="Z277" s="288">
        <v>398000</v>
      </c>
      <c r="AA277" s="228">
        <v>356000</v>
      </c>
      <c r="AB277" s="228">
        <v>34000</v>
      </c>
      <c r="AC277" s="228" t="s">
        <v>271</v>
      </c>
      <c r="AD277" s="228">
        <v>233000</v>
      </c>
      <c r="AE277" s="228">
        <v>161000</v>
      </c>
      <c r="AF277" s="228">
        <v>11000</v>
      </c>
      <c r="AG277" s="231">
        <v>29000</v>
      </c>
      <c r="AH277" s="48"/>
    </row>
    <row r="278" spans="1:35" ht="21" customHeight="1">
      <c r="A278" s="35" t="s">
        <v>478</v>
      </c>
      <c r="B278" s="284">
        <v>830000</v>
      </c>
      <c r="C278" s="228">
        <v>682000</v>
      </c>
      <c r="D278" s="228">
        <v>133000</v>
      </c>
      <c r="E278" s="228">
        <v>9000</v>
      </c>
      <c r="F278" s="228">
        <v>613000</v>
      </c>
      <c r="G278" s="228">
        <v>209000</v>
      </c>
      <c r="H278" s="228">
        <v>26000</v>
      </c>
      <c r="I278" s="231">
        <v>44000</v>
      </c>
      <c r="M278" s="35" t="s">
        <v>478</v>
      </c>
      <c r="N278" s="284">
        <v>435000</v>
      </c>
      <c r="O278" s="228">
        <v>329000</v>
      </c>
      <c r="P278" s="228">
        <v>98000</v>
      </c>
      <c r="Q278" s="228" t="s">
        <v>271</v>
      </c>
      <c r="R278" s="228">
        <v>377000</v>
      </c>
      <c r="S278" s="228">
        <v>52000</v>
      </c>
      <c r="T278" s="228">
        <v>15000</v>
      </c>
      <c r="U278" s="231">
        <v>19000</v>
      </c>
      <c r="Y278" s="35" t="s">
        <v>478</v>
      </c>
      <c r="Z278" s="284">
        <v>395000</v>
      </c>
      <c r="AA278" s="228">
        <v>354000</v>
      </c>
      <c r="AB278" s="228">
        <v>35000</v>
      </c>
      <c r="AC278" s="228" t="s">
        <v>271</v>
      </c>
      <c r="AD278" s="228">
        <v>235000</v>
      </c>
      <c r="AE278" s="228">
        <v>157000</v>
      </c>
      <c r="AF278" s="228">
        <v>11000</v>
      </c>
      <c r="AG278" s="231">
        <v>25000</v>
      </c>
      <c r="AH278" s="48"/>
    </row>
    <row r="279" spans="1:35" ht="21" customHeight="1">
      <c r="A279" s="35" t="s">
        <v>479</v>
      </c>
      <c r="B279" s="284">
        <v>826000</v>
      </c>
      <c r="C279" s="228">
        <v>681000</v>
      </c>
      <c r="D279" s="228">
        <v>131000</v>
      </c>
      <c r="E279" s="228">
        <v>9000</v>
      </c>
      <c r="F279" s="228">
        <v>615000</v>
      </c>
      <c r="G279" s="228">
        <v>202000</v>
      </c>
      <c r="H279" s="228">
        <v>26000</v>
      </c>
      <c r="I279" s="231">
        <v>44000</v>
      </c>
      <c r="M279" s="35" t="s">
        <v>479</v>
      </c>
      <c r="N279" s="284">
        <v>433000</v>
      </c>
      <c r="O279" s="228">
        <v>329000</v>
      </c>
      <c r="P279" s="228">
        <v>97000</v>
      </c>
      <c r="Q279" s="228" t="s">
        <v>271</v>
      </c>
      <c r="R279" s="228">
        <v>381000</v>
      </c>
      <c r="S279" s="228">
        <v>47000</v>
      </c>
      <c r="T279" s="228">
        <v>15000</v>
      </c>
      <c r="U279" s="231">
        <v>18000</v>
      </c>
      <c r="Y279" s="35" t="s">
        <v>479</v>
      </c>
      <c r="Z279" s="284">
        <v>393000</v>
      </c>
      <c r="AA279" s="228">
        <v>351000</v>
      </c>
      <c r="AB279" s="228">
        <v>35000</v>
      </c>
      <c r="AC279" s="228" t="s">
        <v>271</v>
      </c>
      <c r="AD279" s="228">
        <v>234000</v>
      </c>
      <c r="AE279" s="228">
        <v>155000</v>
      </c>
      <c r="AF279" s="228">
        <v>11000</v>
      </c>
      <c r="AG279" s="231">
        <v>26000</v>
      </c>
      <c r="AH279" s="48"/>
    </row>
    <row r="280" spans="1:35" ht="21" customHeight="1">
      <c r="A280" s="35" t="s">
        <v>480</v>
      </c>
      <c r="B280" s="284">
        <v>831000</v>
      </c>
      <c r="C280" s="228">
        <v>687000</v>
      </c>
      <c r="D280" s="228">
        <v>131000</v>
      </c>
      <c r="E280" s="228">
        <v>8000</v>
      </c>
      <c r="F280" s="228">
        <v>618000</v>
      </c>
      <c r="G280" s="228">
        <v>206000</v>
      </c>
      <c r="H280" s="228">
        <v>26000</v>
      </c>
      <c r="I280" s="231">
        <v>47000</v>
      </c>
      <c r="M280" s="35" t="s">
        <v>480</v>
      </c>
      <c r="N280" s="284">
        <v>439000</v>
      </c>
      <c r="O280" s="228">
        <v>334000</v>
      </c>
      <c r="P280" s="228">
        <v>98000</v>
      </c>
      <c r="Q280" s="228" t="s">
        <v>271</v>
      </c>
      <c r="R280" s="228">
        <v>387000</v>
      </c>
      <c r="S280" s="228">
        <v>47000</v>
      </c>
      <c r="T280" s="228">
        <v>14000</v>
      </c>
      <c r="U280" s="231">
        <v>18000</v>
      </c>
      <c r="Y280" s="35" t="s">
        <v>480</v>
      </c>
      <c r="Z280" s="284">
        <v>391000</v>
      </c>
      <c r="AA280" s="228">
        <v>353000</v>
      </c>
      <c r="AB280" s="228">
        <v>33000</v>
      </c>
      <c r="AC280" s="228" t="s">
        <v>271</v>
      </c>
      <c r="AD280" s="228">
        <v>230000</v>
      </c>
      <c r="AE280" s="228">
        <v>159000</v>
      </c>
      <c r="AF280" s="228">
        <v>12000</v>
      </c>
      <c r="AG280" s="231">
        <v>29000</v>
      </c>
      <c r="AH280" s="48"/>
    </row>
    <row r="281" spans="1:35" ht="21" customHeight="1">
      <c r="A281" s="35" t="s">
        <v>481</v>
      </c>
      <c r="B281" s="284">
        <v>824000</v>
      </c>
      <c r="C281" s="228">
        <v>685000</v>
      </c>
      <c r="D281" s="228">
        <v>127000</v>
      </c>
      <c r="E281" s="228" t="s">
        <v>271</v>
      </c>
      <c r="F281" s="228">
        <v>612000</v>
      </c>
      <c r="G281" s="228">
        <v>206000</v>
      </c>
      <c r="H281" s="228">
        <v>25000</v>
      </c>
      <c r="I281" s="231">
        <v>48000</v>
      </c>
      <c r="M281" s="35" t="s">
        <v>481</v>
      </c>
      <c r="N281" s="284">
        <v>432000</v>
      </c>
      <c r="O281" s="228">
        <v>331000</v>
      </c>
      <c r="P281" s="228">
        <v>95000</v>
      </c>
      <c r="Q281" s="228" t="s">
        <v>271</v>
      </c>
      <c r="R281" s="228">
        <v>380000</v>
      </c>
      <c r="S281" s="228">
        <v>48000</v>
      </c>
      <c r="T281" s="228">
        <v>12000</v>
      </c>
      <c r="U281" s="231">
        <v>18000</v>
      </c>
      <c r="Y281" s="35" t="s">
        <v>481</v>
      </c>
      <c r="Z281" s="284">
        <v>392000</v>
      </c>
      <c r="AA281" s="228">
        <v>354000</v>
      </c>
      <c r="AB281" s="228">
        <v>32000</v>
      </c>
      <c r="AC281" s="228" t="s">
        <v>271</v>
      </c>
      <c r="AD281" s="228">
        <v>232000</v>
      </c>
      <c r="AE281" s="228">
        <v>158000</v>
      </c>
      <c r="AF281" s="228">
        <v>13000</v>
      </c>
      <c r="AG281" s="231">
        <v>30000</v>
      </c>
      <c r="AH281" s="48"/>
    </row>
    <row r="282" spans="1:35" ht="21" customHeight="1">
      <c r="A282" s="35" t="s">
        <v>482</v>
      </c>
      <c r="B282" s="288">
        <v>834000</v>
      </c>
      <c r="C282" s="228">
        <v>689000</v>
      </c>
      <c r="D282" s="228">
        <v>132000</v>
      </c>
      <c r="E282" s="228">
        <v>8000</v>
      </c>
      <c r="F282" s="228">
        <v>610000</v>
      </c>
      <c r="G282" s="228">
        <v>217000</v>
      </c>
      <c r="H282" s="228">
        <v>24000</v>
      </c>
      <c r="I282" s="231">
        <v>49000</v>
      </c>
      <c r="M282" s="35" t="s">
        <v>482</v>
      </c>
      <c r="N282" s="288">
        <v>436000</v>
      </c>
      <c r="O282" s="228">
        <v>331000</v>
      </c>
      <c r="P282" s="228">
        <v>97000</v>
      </c>
      <c r="Q282" s="228" t="s">
        <v>271</v>
      </c>
      <c r="R282" s="228">
        <v>377000</v>
      </c>
      <c r="S282" s="228">
        <v>53000</v>
      </c>
      <c r="T282" s="228">
        <v>13000</v>
      </c>
      <c r="U282" s="231">
        <v>19000</v>
      </c>
      <c r="Y282" s="35" t="s">
        <v>482</v>
      </c>
      <c r="Z282" s="288">
        <v>399000</v>
      </c>
      <c r="AA282" s="228">
        <v>358000</v>
      </c>
      <c r="AB282" s="228">
        <v>35000</v>
      </c>
      <c r="AC282" s="228" t="s">
        <v>271</v>
      </c>
      <c r="AD282" s="228">
        <v>233000</v>
      </c>
      <c r="AE282" s="228">
        <v>164000</v>
      </c>
      <c r="AF282" s="228">
        <v>11000</v>
      </c>
      <c r="AG282" s="231">
        <v>30000</v>
      </c>
      <c r="AH282" s="48"/>
    </row>
    <row r="283" spans="1:35" ht="21" customHeight="1">
      <c r="A283" s="35" t="s">
        <v>483</v>
      </c>
      <c r="B283" s="288">
        <v>825000</v>
      </c>
      <c r="C283" s="228">
        <v>685000</v>
      </c>
      <c r="D283" s="228">
        <v>127000</v>
      </c>
      <c r="E283" s="228" t="s">
        <v>271</v>
      </c>
      <c r="F283" s="228">
        <v>604000</v>
      </c>
      <c r="G283" s="228">
        <v>215000</v>
      </c>
      <c r="H283" s="228">
        <v>24000</v>
      </c>
      <c r="I283" s="231">
        <v>52000</v>
      </c>
      <c r="M283" s="35" t="s">
        <v>483</v>
      </c>
      <c r="N283" s="288">
        <v>433000</v>
      </c>
      <c r="O283" s="228">
        <v>336000</v>
      </c>
      <c r="P283" s="228">
        <v>91000</v>
      </c>
      <c r="Q283" s="228" t="s">
        <v>271</v>
      </c>
      <c r="R283" s="228">
        <v>375000</v>
      </c>
      <c r="S283" s="228">
        <v>54000</v>
      </c>
      <c r="T283" s="228">
        <v>12000</v>
      </c>
      <c r="U283" s="231">
        <v>23000</v>
      </c>
      <c r="Y283" s="35" t="s">
        <v>483</v>
      </c>
      <c r="Z283" s="288">
        <v>392000</v>
      </c>
      <c r="AA283" s="228">
        <v>350000</v>
      </c>
      <c r="AB283" s="228">
        <v>36000</v>
      </c>
      <c r="AC283" s="228" t="s">
        <v>271</v>
      </c>
      <c r="AD283" s="228">
        <v>229000</v>
      </c>
      <c r="AE283" s="228">
        <v>161000</v>
      </c>
      <c r="AF283" s="228">
        <v>12000</v>
      </c>
      <c r="AG283" s="231">
        <v>29000</v>
      </c>
      <c r="AH283" s="48"/>
    </row>
    <row r="284" spans="1:35" ht="21" customHeight="1">
      <c r="A284" s="35" t="s">
        <v>484</v>
      </c>
      <c r="B284" s="288">
        <v>829000</v>
      </c>
      <c r="C284" s="228">
        <v>694000</v>
      </c>
      <c r="D284" s="228">
        <v>125000</v>
      </c>
      <c r="E284" s="228" t="s">
        <v>271</v>
      </c>
      <c r="F284" s="228">
        <v>612000</v>
      </c>
      <c r="G284" s="228">
        <v>212000</v>
      </c>
      <c r="H284" s="228">
        <v>25000</v>
      </c>
      <c r="I284" s="231">
        <v>51000</v>
      </c>
      <c r="M284" s="35" t="s">
        <v>484</v>
      </c>
      <c r="N284" s="288">
        <v>436000</v>
      </c>
      <c r="O284" s="228">
        <v>343000</v>
      </c>
      <c r="P284" s="228">
        <v>87000</v>
      </c>
      <c r="Q284" s="228" t="s">
        <v>271</v>
      </c>
      <c r="R284" s="228">
        <v>382000</v>
      </c>
      <c r="S284" s="228">
        <v>50000</v>
      </c>
      <c r="T284" s="228">
        <v>12000</v>
      </c>
      <c r="U284" s="231">
        <v>22000</v>
      </c>
      <c r="Y284" s="35" t="s">
        <v>484</v>
      </c>
      <c r="Z284" s="288">
        <v>394000</v>
      </c>
      <c r="AA284" s="228">
        <v>351000</v>
      </c>
      <c r="AB284" s="228">
        <v>37000</v>
      </c>
      <c r="AC284" s="228" t="s">
        <v>271</v>
      </c>
      <c r="AD284" s="228">
        <v>230000</v>
      </c>
      <c r="AE284" s="228">
        <v>162000</v>
      </c>
      <c r="AF284" s="228">
        <v>13000</v>
      </c>
      <c r="AG284" s="231">
        <v>29000</v>
      </c>
      <c r="AH284" s="48"/>
    </row>
    <row r="285" spans="1:35" ht="21" customHeight="1">
      <c r="A285" s="35" t="s">
        <v>485</v>
      </c>
      <c r="B285" s="288">
        <v>824000</v>
      </c>
      <c r="C285" s="228">
        <v>691000</v>
      </c>
      <c r="D285" s="228">
        <v>125000</v>
      </c>
      <c r="E285" s="228" t="s">
        <v>271</v>
      </c>
      <c r="F285" s="228">
        <v>619000</v>
      </c>
      <c r="G285" s="228">
        <v>201000</v>
      </c>
      <c r="H285" s="228">
        <v>26000</v>
      </c>
      <c r="I285" s="231">
        <v>47000</v>
      </c>
      <c r="M285" s="35" t="s">
        <v>485</v>
      </c>
      <c r="N285" s="288">
        <v>433000</v>
      </c>
      <c r="O285" s="228">
        <v>339000</v>
      </c>
      <c r="P285" s="228">
        <v>89000</v>
      </c>
      <c r="Q285" s="228" t="s">
        <v>271</v>
      </c>
      <c r="R285" s="228">
        <v>384000</v>
      </c>
      <c r="S285" s="228">
        <v>45000</v>
      </c>
      <c r="T285" s="228">
        <v>13000</v>
      </c>
      <c r="U285" s="231">
        <v>20000</v>
      </c>
      <c r="Y285" s="35" t="s">
        <v>485</v>
      </c>
      <c r="Z285" s="288">
        <v>391000</v>
      </c>
      <c r="AA285" s="228">
        <v>352000</v>
      </c>
      <c r="AB285" s="228">
        <v>35000</v>
      </c>
      <c r="AC285" s="228" t="s">
        <v>271</v>
      </c>
      <c r="AD285" s="228">
        <v>234000</v>
      </c>
      <c r="AE285" s="228">
        <v>155000</v>
      </c>
      <c r="AF285" s="228">
        <v>13000</v>
      </c>
      <c r="AG285" s="231">
        <v>27000</v>
      </c>
      <c r="AH285" s="48"/>
    </row>
    <row r="286" spans="1:35" ht="21" customHeight="1">
      <c r="A286" s="35" t="s">
        <v>486</v>
      </c>
      <c r="B286" s="288">
        <v>824000</v>
      </c>
      <c r="C286" s="228">
        <v>692000</v>
      </c>
      <c r="D286" s="228">
        <v>125000</v>
      </c>
      <c r="E286" s="228" t="s">
        <v>271</v>
      </c>
      <c r="F286" s="228">
        <v>621000</v>
      </c>
      <c r="G286" s="228">
        <v>200000</v>
      </c>
      <c r="H286" s="228">
        <v>26000</v>
      </c>
      <c r="I286" s="231">
        <v>47000</v>
      </c>
      <c r="M286" s="35" t="s">
        <v>486</v>
      </c>
      <c r="N286" s="288">
        <v>431000</v>
      </c>
      <c r="O286" s="228">
        <v>336000</v>
      </c>
      <c r="P286" s="228">
        <v>90000</v>
      </c>
      <c r="Q286" s="228" t="s">
        <v>271</v>
      </c>
      <c r="R286" s="228">
        <v>382000</v>
      </c>
      <c r="S286" s="228">
        <v>45000</v>
      </c>
      <c r="T286" s="228">
        <v>13000</v>
      </c>
      <c r="U286" s="231">
        <v>17000</v>
      </c>
      <c r="Y286" s="35" t="s">
        <v>486</v>
      </c>
      <c r="Z286" s="288">
        <v>394000</v>
      </c>
      <c r="AA286" s="228">
        <v>355000</v>
      </c>
      <c r="AB286" s="228">
        <v>36000</v>
      </c>
      <c r="AC286" s="228" t="s">
        <v>271</v>
      </c>
      <c r="AD286" s="228">
        <v>239000</v>
      </c>
      <c r="AE286" s="228">
        <v>154000</v>
      </c>
      <c r="AF286" s="228">
        <v>13000</v>
      </c>
      <c r="AG286" s="231">
        <v>29000</v>
      </c>
      <c r="AH286" s="48"/>
    </row>
    <row r="287" spans="1:35" ht="21" customHeight="1">
      <c r="A287" s="35" t="s">
        <v>496</v>
      </c>
      <c r="B287" s="288">
        <v>835000</v>
      </c>
      <c r="C287" s="228">
        <v>699000</v>
      </c>
      <c r="D287" s="228">
        <v>128000</v>
      </c>
      <c r="E287" s="228" t="s">
        <v>271</v>
      </c>
      <c r="F287" s="228">
        <v>628000</v>
      </c>
      <c r="G287" s="228">
        <v>203000</v>
      </c>
      <c r="H287" s="228">
        <v>27000</v>
      </c>
      <c r="I287" s="231">
        <v>46000</v>
      </c>
      <c r="J287" s="288"/>
      <c r="M287" s="35" t="s">
        <v>496</v>
      </c>
      <c r="N287" s="288">
        <v>438000</v>
      </c>
      <c r="O287" s="228">
        <v>341000</v>
      </c>
      <c r="P287" s="228">
        <v>92000</v>
      </c>
      <c r="Q287" s="228" t="s">
        <v>271</v>
      </c>
      <c r="R287" s="228">
        <v>386000</v>
      </c>
      <c r="S287" s="228">
        <v>48000</v>
      </c>
      <c r="T287" s="228">
        <v>14000</v>
      </c>
      <c r="U287" s="231">
        <v>20000</v>
      </c>
      <c r="Y287" s="35" t="s">
        <v>496</v>
      </c>
      <c r="Z287" s="288">
        <v>397000</v>
      </c>
      <c r="AA287" s="228">
        <v>358000</v>
      </c>
      <c r="AB287" s="228">
        <v>36000</v>
      </c>
      <c r="AC287" s="228" t="s">
        <v>271</v>
      </c>
      <c r="AD287" s="228">
        <v>241000</v>
      </c>
      <c r="AE287" s="228">
        <v>155000</v>
      </c>
      <c r="AF287" s="228">
        <v>13000</v>
      </c>
      <c r="AG287" s="231">
        <v>26000</v>
      </c>
    </row>
    <row r="288" spans="1:35" ht="21" customHeight="1">
      <c r="A288" s="35" t="s">
        <v>497</v>
      </c>
      <c r="B288" s="288" t="s">
        <v>494</v>
      </c>
      <c r="C288" s="228"/>
      <c r="D288" s="228"/>
      <c r="E288" s="228"/>
      <c r="F288" s="228"/>
      <c r="G288" s="228"/>
      <c r="H288" s="228"/>
      <c r="I288" s="231"/>
      <c r="J288" s="288"/>
      <c r="M288" s="35" t="s">
        <v>497</v>
      </c>
      <c r="N288" s="288" t="s">
        <v>494</v>
      </c>
      <c r="O288" s="228"/>
      <c r="P288" s="228"/>
      <c r="Q288" s="228"/>
      <c r="R288" s="228"/>
      <c r="S288" s="228"/>
      <c r="T288" s="228"/>
      <c r="U288" s="231"/>
      <c r="Y288" s="35" t="s">
        <v>497</v>
      </c>
      <c r="Z288" s="288" t="s">
        <v>494</v>
      </c>
      <c r="AA288" s="228"/>
      <c r="AB288" s="228"/>
      <c r="AC288" s="228"/>
      <c r="AD288" s="228"/>
      <c r="AE288" s="228"/>
      <c r="AF288" s="228"/>
      <c r="AG288" s="231"/>
      <c r="AI288" s="3"/>
    </row>
    <row r="289" spans="1:35" ht="21" customHeight="1">
      <c r="A289" s="35" t="s">
        <v>498</v>
      </c>
      <c r="B289" s="288" t="s">
        <v>495</v>
      </c>
      <c r="C289" s="228"/>
      <c r="D289" s="228"/>
      <c r="E289" s="228"/>
      <c r="F289" s="228"/>
      <c r="G289" s="228"/>
      <c r="H289" s="228"/>
      <c r="I289" s="231"/>
      <c r="J289" s="288"/>
      <c r="M289" s="35" t="s">
        <v>498</v>
      </c>
      <c r="N289" s="288" t="s">
        <v>495</v>
      </c>
      <c r="O289" s="228"/>
      <c r="P289" s="228"/>
      <c r="Q289" s="228"/>
      <c r="R289" s="228"/>
      <c r="S289" s="228"/>
      <c r="T289" s="228"/>
      <c r="U289" s="231"/>
      <c r="V289" s="48"/>
      <c r="Y289" s="35" t="s">
        <v>498</v>
      </c>
      <c r="Z289" s="288" t="s">
        <v>495</v>
      </c>
      <c r="AA289" s="228"/>
      <c r="AB289" s="228"/>
      <c r="AC289" s="228"/>
      <c r="AD289" s="228"/>
      <c r="AE289" s="228"/>
      <c r="AF289" s="228"/>
      <c r="AG289" s="231"/>
    </row>
    <row r="290" spans="1:35" ht="21" customHeight="1" thickBot="1">
      <c r="A290" s="36" t="s">
        <v>506</v>
      </c>
      <c r="B290" s="414" t="s">
        <v>507</v>
      </c>
      <c r="C290" s="310"/>
      <c r="D290" s="310"/>
      <c r="E290" s="310"/>
      <c r="F290" s="310"/>
      <c r="G290" s="310"/>
      <c r="H290" s="310"/>
      <c r="I290" s="316"/>
      <c r="M290" s="36" t="s">
        <v>506</v>
      </c>
      <c r="N290" s="414" t="s">
        <v>507</v>
      </c>
      <c r="O290" s="310"/>
      <c r="P290" s="310"/>
      <c r="Q290" s="310"/>
      <c r="R290" s="310"/>
      <c r="S290" s="310"/>
      <c r="T290" s="310"/>
      <c r="U290" s="316"/>
      <c r="V290" s="48"/>
      <c r="Y290" s="36" t="s">
        <v>506</v>
      </c>
      <c r="Z290" s="414" t="s">
        <v>507</v>
      </c>
      <c r="AA290" s="310"/>
      <c r="AB290" s="310"/>
      <c r="AC290" s="310"/>
      <c r="AD290" s="310"/>
      <c r="AE290" s="310"/>
      <c r="AF290" s="310"/>
      <c r="AG290" s="316"/>
    </row>
    <row r="291" spans="1:35" ht="21" customHeight="1" thickTop="1">
      <c r="H291" s="40"/>
      <c r="I291" s="40"/>
      <c r="J291" s="41"/>
      <c r="K291" s="41"/>
      <c r="M291" s="13"/>
      <c r="N291" s="40"/>
      <c r="O291" s="40"/>
      <c r="P291" s="40"/>
      <c r="Q291" s="40"/>
      <c r="R291" s="40"/>
      <c r="S291" s="40"/>
      <c r="T291" s="40"/>
      <c r="U291" s="40"/>
      <c r="V291" s="40"/>
      <c r="W291" s="40"/>
      <c r="X291" s="41"/>
      <c r="Y291" s="13"/>
      <c r="Z291" s="40"/>
      <c r="AA291" s="40"/>
      <c r="AB291" s="40"/>
      <c r="AC291" s="40"/>
      <c r="AD291" s="40"/>
      <c r="AE291" s="40"/>
      <c r="AF291" s="40"/>
      <c r="AG291" s="40"/>
      <c r="AH291" s="41"/>
      <c r="AI291" s="41"/>
    </row>
    <row r="292" spans="1:35" ht="21" customHeight="1">
      <c r="H292" s="40"/>
      <c r="I292" s="40"/>
      <c r="M292" s="13"/>
      <c r="Y292" s="13"/>
      <c r="Z292" s="41"/>
      <c r="AA292" s="41"/>
      <c r="AB292" s="41"/>
      <c r="AC292" s="41"/>
      <c r="AD292" s="41"/>
      <c r="AE292" s="41"/>
      <c r="AF292" s="41"/>
      <c r="AG292" s="41"/>
      <c r="AH292" s="41"/>
      <c r="AI292" s="3"/>
    </row>
    <row r="293" spans="1:35" ht="21" customHeight="1">
      <c r="M293" s="13"/>
      <c r="Y293" s="13"/>
    </row>
    <row r="294" spans="1:35" ht="21" customHeight="1">
      <c r="M294" s="13"/>
      <c r="Y294" s="13"/>
    </row>
    <row r="295" spans="1:35" ht="21" customHeight="1">
      <c r="A295" s="382" t="s">
        <v>447</v>
      </c>
      <c r="B295" s="25" t="s">
        <v>433</v>
      </c>
    </row>
    <row r="296" spans="1:35" ht="21" customHeight="1">
      <c r="B296" s="39" t="s">
        <v>434</v>
      </c>
    </row>
    <row r="297" spans="1:35" ht="21" customHeight="1">
      <c r="A297" s="381">
        <v>1</v>
      </c>
      <c r="B297" s="60" t="s">
        <v>431</v>
      </c>
    </row>
    <row r="298" spans="1:35" ht="21" customHeight="1">
      <c r="A298" s="381">
        <v>2</v>
      </c>
      <c r="B298" s="39" t="s">
        <v>189</v>
      </c>
      <c r="C298" s="40"/>
      <c r="D298" s="40"/>
      <c r="E298" s="40"/>
      <c r="F298" s="40"/>
      <c r="G298" s="40"/>
    </row>
    <row r="299" spans="1:35" ht="21" customHeight="1">
      <c r="A299" s="381">
        <v>3</v>
      </c>
      <c r="B299" s="13" t="s">
        <v>288</v>
      </c>
      <c r="C299" s="40"/>
      <c r="D299" s="40"/>
      <c r="E299" s="40"/>
      <c r="F299" s="40"/>
      <c r="G299" s="40"/>
    </row>
    <row r="300" spans="1:35" ht="21" customHeight="1">
      <c r="A300" s="381">
        <v>4</v>
      </c>
      <c r="B300" s="13" t="s">
        <v>291</v>
      </c>
    </row>
    <row r="301" spans="1:35" ht="21" customHeight="1">
      <c r="A301" s="381">
        <v>5</v>
      </c>
      <c r="B301" s="13" t="s">
        <v>292</v>
      </c>
    </row>
    <row r="302" spans="1:35" ht="21" customHeight="1">
      <c r="A302" s="381">
        <v>6</v>
      </c>
      <c r="B302" s="13" t="s">
        <v>293</v>
      </c>
    </row>
    <row r="303" spans="1:35" ht="21" customHeight="1">
      <c r="A303" s="381">
        <v>7</v>
      </c>
    </row>
    <row r="304" spans="1:35" ht="21" customHeight="1">
      <c r="A304" s="381">
        <v>8</v>
      </c>
    </row>
    <row r="305" spans="1:1" ht="21" customHeight="1">
      <c r="A305" s="381">
        <v>9</v>
      </c>
    </row>
    <row r="306" spans="1:1" ht="21" customHeight="1"/>
    <row r="307" spans="1:1" ht="21" customHeight="1"/>
    <row r="308" spans="1:1" ht="21" customHeight="1"/>
    <row r="309" spans="1:1" ht="21" customHeight="1"/>
    <row r="310" spans="1:1" ht="21" customHeight="1"/>
    <row r="311" spans="1:1" ht="21" customHeight="1"/>
    <row r="312" spans="1:1" ht="21" customHeight="1"/>
    <row r="313" spans="1:1" ht="21" customHeight="1"/>
    <row r="314" spans="1:1" ht="21" customHeight="1"/>
    <row r="315" spans="1:1" ht="21" customHeight="1"/>
    <row r="316" spans="1:1" ht="21" customHeight="1"/>
    <row r="317" spans="1:1" ht="21" customHeight="1"/>
    <row r="318" spans="1:1" ht="21" customHeight="1"/>
    <row r="319" spans="1:1" ht="21" customHeight="1"/>
    <row r="320" spans="1:1"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 customHeight="1"/>
    <row r="419" ht="12.75" customHeight="1"/>
    <row r="420" ht="12.75" customHeight="1"/>
    <row r="421" ht="12.75" customHeight="1"/>
    <row r="422" ht="12.75" customHeight="1"/>
    <row r="423" ht="12.75" customHeight="1"/>
    <row r="424" ht="12.75" customHeight="1"/>
    <row r="426" ht="12.75" customHeight="1"/>
    <row r="427" ht="12.75" customHeight="1"/>
    <row r="428" ht="12.75" customHeight="1"/>
    <row r="429" ht="12.75" customHeight="1"/>
    <row r="430" ht="12.75" customHeight="1"/>
    <row r="431" ht="13.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6.5" customHeight="1"/>
    <row r="485" ht="45" customHeight="1"/>
  </sheetData>
  <phoneticPr fontId="5"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AJ305"/>
  <sheetViews>
    <sheetView showGridLines="0" topLeftCell="A262" zoomScale="60" zoomScaleNormal="60" workbookViewId="0">
      <selection activeCell="B286" sqref="B286"/>
    </sheetView>
  </sheetViews>
  <sheetFormatPr defaultColWidth="8.85546875" defaultRowHeight="18.75"/>
  <cols>
    <col min="1" max="1" width="22" style="25" customWidth="1"/>
    <col min="2" max="2" width="20.5703125" style="25" customWidth="1"/>
    <col min="3" max="6" width="17.28515625" style="25" customWidth="1"/>
    <col min="7" max="7" width="6.7109375" style="25" customWidth="1"/>
    <col min="8" max="10" width="6.7109375" style="3" customWidth="1"/>
    <col min="11" max="12" width="6.7109375" style="48" customWidth="1"/>
    <col min="13" max="13" width="22" style="25" customWidth="1"/>
    <col min="14" max="14" width="20.5703125" style="25" customWidth="1"/>
    <col min="15" max="18" width="17.28515625" style="25" customWidth="1"/>
    <col min="19" max="24" width="6.28515625" style="25" customWidth="1"/>
    <col min="25" max="25" width="22" style="25" customWidth="1"/>
    <col min="26" max="26" width="20.5703125" style="25" customWidth="1"/>
    <col min="27" max="30" width="17.28515625" style="25" customWidth="1"/>
    <col min="31" max="16384" width="8.85546875" style="25"/>
  </cols>
  <sheetData>
    <row r="1" spans="1:34" ht="15" customHeight="1"/>
    <row r="2" spans="1:34" ht="15" customHeight="1">
      <c r="A2" s="26" t="s">
        <v>39</v>
      </c>
      <c r="M2" s="26" t="s">
        <v>39</v>
      </c>
      <c r="Y2" s="26" t="s">
        <v>39</v>
      </c>
    </row>
    <row r="3" spans="1:34" ht="15" customHeight="1" thickBot="1">
      <c r="A3" s="26" t="s">
        <v>312</v>
      </c>
      <c r="M3" s="26" t="s">
        <v>313</v>
      </c>
      <c r="Y3" s="26" t="s">
        <v>314</v>
      </c>
      <c r="AF3" s="3"/>
      <c r="AG3" s="3"/>
      <c r="AH3" s="3"/>
    </row>
    <row r="4" spans="1:34" ht="19.149999999999999" customHeight="1" thickTop="1">
      <c r="A4" s="395">
        <v>1</v>
      </c>
      <c r="B4" s="101"/>
      <c r="C4" s="153"/>
      <c r="D4" s="153"/>
      <c r="E4" s="153"/>
      <c r="F4" s="154"/>
      <c r="M4" s="395">
        <v>1</v>
      </c>
      <c r="N4" s="217"/>
      <c r="O4" s="218"/>
      <c r="P4" s="218"/>
      <c r="Q4" s="218"/>
      <c r="R4" s="219"/>
      <c r="Y4" s="395">
        <v>1</v>
      </c>
      <c r="Z4" s="217"/>
      <c r="AA4" s="218"/>
      <c r="AB4" s="218"/>
      <c r="AC4" s="218"/>
      <c r="AD4" s="219"/>
      <c r="AF4" s="3"/>
      <c r="AG4" s="3"/>
      <c r="AH4" s="3"/>
    </row>
    <row r="5" spans="1:34" ht="36" customHeight="1">
      <c r="A5" s="396">
        <v>2</v>
      </c>
      <c r="B5" s="150" t="s">
        <v>424</v>
      </c>
      <c r="C5" s="45" t="s">
        <v>390</v>
      </c>
      <c r="D5" s="216" t="s">
        <v>426</v>
      </c>
      <c r="E5" s="216" t="s">
        <v>427</v>
      </c>
      <c r="F5" s="155" t="s">
        <v>38</v>
      </c>
      <c r="M5" s="396">
        <v>2</v>
      </c>
      <c r="N5" s="150" t="s">
        <v>424</v>
      </c>
      <c r="O5" s="216" t="s">
        <v>390</v>
      </c>
      <c r="P5" s="216" t="s">
        <v>426</v>
      </c>
      <c r="Q5" s="216" t="s">
        <v>427</v>
      </c>
      <c r="R5" s="155" t="s">
        <v>38</v>
      </c>
      <c r="S5" s="149"/>
      <c r="T5" s="149"/>
      <c r="U5" s="149"/>
      <c r="V5" s="149"/>
      <c r="W5" s="149"/>
      <c r="Y5" s="396">
        <v>2</v>
      </c>
      <c r="Z5" s="150" t="s">
        <v>424</v>
      </c>
      <c r="AA5" s="216" t="s">
        <v>390</v>
      </c>
      <c r="AB5" s="216" t="s">
        <v>426</v>
      </c>
      <c r="AC5" s="216" t="s">
        <v>427</v>
      </c>
      <c r="AD5" s="155" t="s">
        <v>38</v>
      </c>
      <c r="AF5" s="3"/>
      <c r="AG5" s="3"/>
      <c r="AH5" s="3"/>
    </row>
    <row r="6" spans="1:34" ht="27" customHeight="1">
      <c r="A6" s="390">
        <v>3</v>
      </c>
      <c r="B6" s="239" t="s">
        <v>425</v>
      </c>
      <c r="C6" s="29"/>
      <c r="D6" s="29" t="s">
        <v>428</v>
      </c>
      <c r="E6" s="29" t="s">
        <v>428</v>
      </c>
      <c r="F6" s="240"/>
      <c r="M6" s="390">
        <v>3</v>
      </c>
      <c r="N6" s="239" t="s">
        <v>425</v>
      </c>
      <c r="O6" s="29"/>
      <c r="P6" s="29" t="s">
        <v>428</v>
      </c>
      <c r="Q6" s="29" t="s">
        <v>428</v>
      </c>
      <c r="R6" s="240"/>
      <c r="S6" s="212"/>
      <c r="T6" s="212"/>
      <c r="U6" s="212"/>
      <c r="V6" s="212"/>
      <c r="W6" s="212"/>
      <c r="X6" s="166"/>
      <c r="Y6" s="390">
        <v>3</v>
      </c>
      <c r="Z6" s="239" t="s">
        <v>425</v>
      </c>
      <c r="AA6" s="29"/>
      <c r="AB6" s="29" t="s">
        <v>428</v>
      </c>
      <c r="AC6" s="29" t="s">
        <v>428</v>
      </c>
      <c r="AD6" s="240"/>
      <c r="AF6" s="3"/>
      <c r="AG6" s="3"/>
      <c r="AH6" s="3"/>
    </row>
    <row r="7" spans="1:34" ht="21" customHeight="1">
      <c r="A7" s="50" t="s">
        <v>21</v>
      </c>
      <c r="B7" s="51"/>
      <c r="C7" s="52"/>
      <c r="D7" s="52"/>
      <c r="E7" s="52"/>
      <c r="F7" s="53"/>
      <c r="M7" s="241" t="s">
        <v>429</v>
      </c>
      <c r="R7" s="166"/>
      <c r="S7" s="52"/>
      <c r="T7" s="52"/>
      <c r="U7" s="52"/>
      <c r="V7" s="52"/>
      <c r="W7" s="52"/>
      <c r="X7" s="166"/>
      <c r="Y7" s="242" t="s">
        <v>430</v>
      </c>
      <c r="AD7" s="166"/>
      <c r="AF7" s="3"/>
      <c r="AG7" s="3"/>
      <c r="AH7" s="3"/>
    </row>
    <row r="8" spans="1:34" ht="21" customHeight="1">
      <c r="A8" s="35" t="s">
        <v>47</v>
      </c>
      <c r="B8" s="352">
        <v>20.9</v>
      </c>
      <c r="C8" s="353">
        <v>33.799999999999997</v>
      </c>
      <c r="D8" s="295">
        <v>37.799999999999997</v>
      </c>
      <c r="E8" s="295">
        <v>15.5</v>
      </c>
      <c r="F8" s="354">
        <v>11.9</v>
      </c>
      <c r="M8" s="35" t="s">
        <v>47</v>
      </c>
      <c r="N8" s="355">
        <v>13.4</v>
      </c>
      <c r="O8" s="353">
        <v>39.200000000000003</v>
      </c>
      <c r="P8" s="353">
        <v>40</v>
      </c>
      <c r="Q8" s="295">
        <v>17.100000000000001</v>
      </c>
      <c r="R8" s="354">
        <v>13.6</v>
      </c>
      <c r="S8" s="54"/>
      <c r="T8" s="54"/>
      <c r="U8" s="54"/>
      <c r="V8" s="54"/>
      <c r="W8" s="54"/>
      <c r="Y8" s="35" t="s">
        <v>47</v>
      </c>
      <c r="Z8" s="355">
        <v>7.4</v>
      </c>
      <c r="AA8" s="353">
        <v>27.1</v>
      </c>
      <c r="AB8" s="295">
        <v>33.6</v>
      </c>
      <c r="AC8" s="295">
        <v>15.2</v>
      </c>
      <c r="AD8" s="354">
        <v>9.9</v>
      </c>
      <c r="AF8" s="3"/>
      <c r="AG8" s="3"/>
      <c r="AH8" s="3"/>
    </row>
    <row r="9" spans="1:34" ht="21" customHeight="1">
      <c r="A9" s="35" t="s">
        <v>48</v>
      </c>
      <c r="B9" s="352">
        <v>19.100000000000001</v>
      </c>
      <c r="C9" s="353">
        <v>31.6</v>
      </c>
      <c r="D9" s="295">
        <v>35.299999999999997</v>
      </c>
      <c r="E9" s="353">
        <v>14.5</v>
      </c>
      <c r="F9" s="354">
        <v>12.4</v>
      </c>
      <c r="M9" s="35" t="s">
        <v>48</v>
      </c>
      <c r="N9" s="352">
        <v>12.6</v>
      </c>
      <c r="O9" s="353">
        <v>36.6</v>
      </c>
      <c r="P9" s="295">
        <v>37.4</v>
      </c>
      <c r="Q9" s="353">
        <v>13.8</v>
      </c>
      <c r="R9" s="354">
        <v>13.5</v>
      </c>
      <c r="S9" s="54"/>
      <c r="T9" s="54"/>
      <c r="U9" s="54"/>
      <c r="V9" s="54"/>
      <c r="W9" s="54"/>
      <c r="Y9" s="35" t="s">
        <v>48</v>
      </c>
      <c r="Z9" s="352">
        <v>6.6</v>
      </c>
      <c r="AA9" s="353">
        <v>25.2</v>
      </c>
      <c r="AB9" s="295">
        <v>31.1</v>
      </c>
      <c r="AC9" s="353">
        <v>14.6</v>
      </c>
      <c r="AD9" s="354">
        <v>10.6</v>
      </c>
      <c r="AF9" s="3"/>
      <c r="AG9" s="3"/>
      <c r="AH9" s="3"/>
    </row>
    <row r="10" spans="1:34" ht="21" customHeight="1">
      <c r="A10" s="35" t="s">
        <v>49</v>
      </c>
      <c r="B10" s="352">
        <v>21</v>
      </c>
      <c r="C10" s="353">
        <v>34.5</v>
      </c>
      <c r="D10" s="295">
        <v>38.6</v>
      </c>
      <c r="E10" s="353">
        <v>16.600000000000001</v>
      </c>
      <c r="F10" s="354">
        <v>12.2</v>
      </c>
      <c r="M10" s="35" t="s">
        <v>49</v>
      </c>
      <c r="N10" s="352">
        <v>13.7</v>
      </c>
      <c r="O10" s="353">
        <v>40.4</v>
      </c>
      <c r="P10" s="295">
        <v>41.2</v>
      </c>
      <c r="Q10" s="353">
        <v>16.600000000000001</v>
      </c>
      <c r="R10" s="354">
        <v>14.2</v>
      </c>
      <c r="S10" s="54"/>
      <c r="T10" s="54"/>
      <c r="U10" s="54"/>
      <c r="V10" s="54"/>
      <c r="W10" s="54"/>
      <c r="Y10" s="35" t="s">
        <v>49</v>
      </c>
      <c r="Z10" s="352">
        <v>7.3</v>
      </c>
      <c r="AA10" s="353">
        <v>27.1</v>
      </c>
      <c r="AB10" s="295">
        <v>33.5</v>
      </c>
      <c r="AC10" s="353">
        <v>16.600000000000001</v>
      </c>
      <c r="AD10" s="354">
        <v>9.3000000000000007</v>
      </c>
      <c r="AF10" s="3"/>
      <c r="AG10" s="3"/>
      <c r="AH10" s="3"/>
    </row>
    <row r="11" spans="1:34" ht="21" customHeight="1">
      <c r="A11" s="35" t="s">
        <v>265</v>
      </c>
      <c r="B11" s="352" t="s">
        <v>46</v>
      </c>
      <c r="C11" s="353" t="s">
        <v>46</v>
      </c>
      <c r="D11" s="295" t="s">
        <v>46</v>
      </c>
      <c r="E11" s="353" t="s">
        <v>46</v>
      </c>
      <c r="F11" s="354" t="s">
        <v>46</v>
      </c>
      <c r="M11" s="35" t="s">
        <v>265</v>
      </c>
      <c r="N11" s="352" t="s">
        <v>46</v>
      </c>
      <c r="O11" s="353" t="s">
        <v>46</v>
      </c>
      <c r="P11" s="295" t="s">
        <v>46</v>
      </c>
      <c r="Q11" s="353" t="s">
        <v>46</v>
      </c>
      <c r="R11" s="354" t="s">
        <v>46</v>
      </c>
      <c r="S11" s="54"/>
      <c r="T11" s="54"/>
      <c r="U11" s="54"/>
      <c r="V11" s="54"/>
      <c r="W11" s="54"/>
      <c r="Y11" s="35" t="s">
        <v>265</v>
      </c>
      <c r="Z11" s="352" t="s">
        <v>46</v>
      </c>
      <c r="AA11" s="353" t="s">
        <v>46</v>
      </c>
      <c r="AB11" s="295" t="s">
        <v>46</v>
      </c>
      <c r="AC11" s="353" t="s">
        <v>46</v>
      </c>
      <c r="AD11" s="354" t="s">
        <v>46</v>
      </c>
      <c r="AF11" s="3"/>
      <c r="AG11" s="3"/>
      <c r="AH11" s="3"/>
    </row>
    <row r="12" spans="1:34" ht="21" customHeight="1">
      <c r="A12" s="35" t="s">
        <v>198</v>
      </c>
      <c r="B12" s="352">
        <v>20.7</v>
      </c>
      <c r="C12" s="353">
        <v>33.6</v>
      </c>
      <c r="D12" s="353">
        <v>38</v>
      </c>
      <c r="E12" s="353">
        <v>15.9</v>
      </c>
      <c r="F12" s="354">
        <v>12.3</v>
      </c>
      <c r="M12" s="35" t="s">
        <v>198</v>
      </c>
      <c r="N12" s="352">
        <v>13.4</v>
      </c>
      <c r="O12" s="353">
        <v>38.9</v>
      </c>
      <c r="P12" s="295">
        <v>39.9</v>
      </c>
      <c r="Q12" s="353">
        <v>16.5</v>
      </c>
      <c r="R12" s="354">
        <v>12.3</v>
      </c>
      <c r="S12" s="54"/>
      <c r="T12" s="54"/>
      <c r="U12" s="54"/>
      <c r="V12" s="54"/>
      <c r="W12" s="54"/>
      <c r="Y12" s="35" t="s">
        <v>198</v>
      </c>
      <c r="Z12" s="352">
        <v>7.3</v>
      </c>
      <c r="AA12" s="353">
        <v>26.9</v>
      </c>
      <c r="AB12" s="295">
        <v>34.1</v>
      </c>
      <c r="AC12" s="353">
        <v>15.7</v>
      </c>
      <c r="AD12" s="354">
        <v>12.2</v>
      </c>
      <c r="AF12" s="3"/>
      <c r="AG12" s="3"/>
      <c r="AH12" s="3"/>
    </row>
    <row r="13" spans="1:34" ht="21" customHeight="1">
      <c r="A13" s="35" t="s">
        <v>50</v>
      </c>
      <c r="B13" s="352">
        <v>21.3</v>
      </c>
      <c r="C13" s="353">
        <v>34.4</v>
      </c>
      <c r="D13" s="295">
        <v>38.700000000000003</v>
      </c>
      <c r="E13" s="353">
        <v>16.399999999999999</v>
      </c>
      <c r="F13" s="354">
        <v>12.8</v>
      </c>
      <c r="M13" s="35" t="s">
        <v>50</v>
      </c>
      <c r="N13" s="352">
        <v>13.7</v>
      </c>
      <c r="O13" s="353">
        <v>39.6</v>
      </c>
      <c r="P13" s="295">
        <v>40.700000000000003</v>
      </c>
      <c r="Q13" s="353">
        <v>17.5</v>
      </c>
      <c r="R13" s="354">
        <v>12.7</v>
      </c>
      <c r="S13" s="54"/>
      <c r="T13" s="54"/>
      <c r="U13" s="54"/>
      <c r="V13" s="54"/>
      <c r="W13" s="54"/>
      <c r="Y13" s="35" t="s">
        <v>50</v>
      </c>
      <c r="Z13" s="352">
        <v>7.6</v>
      </c>
      <c r="AA13" s="353">
        <v>27.7</v>
      </c>
      <c r="AB13" s="295">
        <v>34.700000000000003</v>
      </c>
      <c r="AC13" s="353">
        <v>16.100000000000001</v>
      </c>
      <c r="AD13" s="354">
        <v>12.8</v>
      </c>
      <c r="AF13" s="3"/>
      <c r="AG13" s="3"/>
      <c r="AH13" s="3"/>
    </row>
    <row r="14" spans="1:34" ht="21" customHeight="1">
      <c r="A14" s="35" t="s">
        <v>51</v>
      </c>
      <c r="B14" s="352">
        <v>21.8</v>
      </c>
      <c r="C14" s="353">
        <v>34.799999999999997</v>
      </c>
      <c r="D14" s="295">
        <v>39.200000000000003</v>
      </c>
      <c r="E14" s="353">
        <v>16.8</v>
      </c>
      <c r="F14" s="354">
        <v>12.7</v>
      </c>
      <c r="M14" s="35" t="s">
        <v>51</v>
      </c>
      <c r="N14" s="352">
        <v>14</v>
      </c>
      <c r="O14" s="353">
        <v>40.299999999999997</v>
      </c>
      <c r="P14" s="295">
        <v>41.5</v>
      </c>
      <c r="Q14" s="353">
        <v>17.399999999999999</v>
      </c>
      <c r="R14" s="354">
        <v>12.6</v>
      </c>
      <c r="S14" s="54"/>
      <c r="T14" s="54"/>
      <c r="U14" s="54"/>
      <c r="V14" s="54"/>
      <c r="W14" s="54"/>
      <c r="Y14" s="35" t="s">
        <v>51</v>
      </c>
      <c r="Z14" s="352">
        <v>7.8</v>
      </c>
      <c r="AA14" s="353">
        <v>28.1</v>
      </c>
      <c r="AB14" s="295">
        <v>34.700000000000003</v>
      </c>
      <c r="AC14" s="353">
        <v>16.600000000000001</v>
      </c>
      <c r="AD14" s="354">
        <v>12.8</v>
      </c>
      <c r="AF14" s="3"/>
      <c r="AG14" s="3"/>
      <c r="AH14" s="3"/>
    </row>
    <row r="15" spans="1:34" ht="21" customHeight="1">
      <c r="A15" s="35" t="s">
        <v>52</v>
      </c>
      <c r="B15" s="352">
        <v>21.9</v>
      </c>
      <c r="C15" s="353">
        <v>34.799999999999997</v>
      </c>
      <c r="D15" s="295">
        <v>39.5</v>
      </c>
      <c r="E15" s="353">
        <v>16.7</v>
      </c>
      <c r="F15" s="354">
        <v>12.3</v>
      </c>
      <c r="M15" s="35" t="s">
        <v>52</v>
      </c>
      <c r="N15" s="352">
        <v>14</v>
      </c>
      <c r="O15" s="353">
        <v>40.4</v>
      </c>
      <c r="P15" s="295">
        <v>41.8</v>
      </c>
      <c r="Q15" s="353">
        <v>16.600000000000001</v>
      </c>
      <c r="R15" s="354">
        <v>12.3</v>
      </c>
      <c r="S15" s="54"/>
      <c r="T15" s="54"/>
      <c r="U15" s="54"/>
      <c r="V15" s="54"/>
      <c r="W15" s="54"/>
      <c r="Y15" s="35" t="s">
        <v>52</v>
      </c>
      <c r="Z15" s="352">
        <v>7.9</v>
      </c>
      <c r="AA15" s="353">
        <v>28</v>
      </c>
      <c r="AB15" s="353">
        <v>35</v>
      </c>
      <c r="AC15" s="353">
        <v>16.7</v>
      </c>
      <c r="AD15" s="354">
        <v>12.2</v>
      </c>
      <c r="AF15" s="3"/>
      <c r="AG15" s="3"/>
      <c r="AH15" s="3"/>
    </row>
    <row r="16" spans="1:34" ht="21" customHeight="1">
      <c r="A16" s="35" t="s">
        <v>53</v>
      </c>
      <c r="B16" s="352">
        <v>21.6</v>
      </c>
      <c r="C16" s="353">
        <v>34.4</v>
      </c>
      <c r="D16" s="295">
        <v>38.799999999999997</v>
      </c>
      <c r="E16" s="353">
        <v>16.7</v>
      </c>
      <c r="F16" s="354">
        <v>12.4</v>
      </c>
      <c r="M16" s="35" t="s">
        <v>53</v>
      </c>
      <c r="N16" s="352">
        <v>13.9</v>
      </c>
      <c r="O16" s="353">
        <v>40.1</v>
      </c>
      <c r="P16" s="295">
        <v>41.4</v>
      </c>
      <c r="Q16" s="353">
        <v>16.3</v>
      </c>
      <c r="R16" s="354">
        <v>12.1</v>
      </c>
      <c r="S16" s="54"/>
      <c r="T16" s="54"/>
      <c r="U16" s="54"/>
      <c r="V16" s="54"/>
      <c r="W16" s="54"/>
      <c r="Y16" s="35" t="s">
        <v>53</v>
      </c>
      <c r="Z16" s="352">
        <v>7.7</v>
      </c>
      <c r="AA16" s="353">
        <v>27.5</v>
      </c>
      <c r="AB16" s="295">
        <v>33.700000000000003</v>
      </c>
      <c r="AC16" s="353">
        <v>16.7</v>
      </c>
      <c r="AD16" s="354">
        <v>12.6</v>
      </c>
      <c r="AF16" s="3"/>
      <c r="AG16" s="3"/>
      <c r="AH16" s="3"/>
    </row>
    <row r="17" spans="1:34" ht="21" customHeight="1">
      <c r="A17" s="35" t="s">
        <v>54</v>
      </c>
      <c r="B17" s="352">
        <v>21.3</v>
      </c>
      <c r="C17" s="353">
        <v>33.5</v>
      </c>
      <c r="D17" s="295">
        <v>37.6</v>
      </c>
      <c r="E17" s="353">
        <v>16.399999999999999</v>
      </c>
      <c r="F17" s="354">
        <v>12</v>
      </c>
      <c r="M17" s="35" t="s">
        <v>54</v>
      </c>
      <c r="N17" s="352">
        <v>13.8</v>
      </c>
      <c r="O17" s="353">
        <v>39.299999999999997</v>
      </c>
      <c r="P17" s="295">
        <v>40.5</v>
      </c>
      <c r="Q17" s="353">
        <v>16.8</v>
      </c>
      <c r="R17" s="354">
        <v>12.6</v>
      </c>
      <c r="S17" s="54"/>
      <c r="T17" s="54"/>
      <c r="U17" s="54"/>
      <c r="V17" s="54"/>
      <c r="W17" s="54"/>
      <c r="Y17" s="35" t="s">
        <v>54</v>
      </c>
      <c r="Z17" s="352">
        <v>7.5</v>
      </c>
      <c r="AA17" s="353">
        <v>26.4</v>
      </c>
      <c r="AB17" s="295">
        <v>32.200000000000003</v>
      </c>
      <c r="AC17" s="353">
        <v>16.399999999999999</v>
      </c>
      <c r="AD17" s="354">
        <v>11.4</v>
      </c>
      <c r="AF17" s="3"/>
      <c r="AG17" s="3"/>
      <c r="AH17" s="3"/>
    </row>
    <row r="18" spans="1:34" ht="21" customHeight="1">
      <c r="A18" s="35" t="s">
        <v>55</v>
      </c>
      <c r="B18" s="352">
        <v>20.8</v>
      </c>
      <c r="C18" s="353">
        <v>32.799999999999997</v>
      </c>
      <c r="D18" s="295">
        <v>36.700000000000003</v>
      </c>
      <c r="E18" s="353">
        <v>16.3</v>
      </c>
      <c r="F18" s="354">
        <v>10.8</v>
      </c>
      <c r="M18" s="35" t="s">
        <v>55</v>
      </c>
      <c r="N18" s="352">
        <v>13.6</v>
      </c>
      <c r="O18" s="353">
        <v>38.799999999999997</v>
      </c>
      <c r="P18" s="295">
        <v>39.9</v>
      </c>
      <c r="Q18" s="353">
        <v>17.100000000000001</v>
      </c>
      <c r="R18" s="354">
        <v>12.6</v>
      </c>
      <c r="S18" s="54"/>
      <c r="T18" s="54"/>
      <c r="U18" s="54"/>
      <c r="V18" s="54"/>
      <c r="W18" s="54"/>
      <c r="Y18" s="35" t="s">
        <v>55</v>
      </c>
      <c r="Z18" s="352">
        <v>7.2</v>
      </c>
      <c r="AA18" s="353">
        <v>25.4</v>
      </c>
      <c r="AB18" s="295">
        <v>30.7</v>
      </c>
      <c r="AC18" s="353">
        <v>16.2</v>
      </c>
      <c r="AD18" s="354">
        <v>9.1</v>
      </c>
      <c r="AF18" s="3"/>
      <c r="AG18" s="3"/>
      <c r="AH18" s="3"/>
    </row>
    <row r="19" spans="1:34" ht="21" customHeight="1">
      <c r="A19" s="35" t="s">
        <v>56</v>
      </c>
      <c r="B19" s="352">
        <v>20.9</v>
      </c>
      <c r="C19" s="353">
        <v>32.799999999999997</v>
      </c>
      <c r="D19" s="353">
        <v>37</v>
      </c>
      <c r="E19" s="353">
        <v>15.8</v>
      </c>
      <c r="F19" s="354">
        <v>10.199999999999999</v>
      </c>
      <c r="M19" s="35" t="s">
        <v>56</v>
      </c>
      <c r="N19" s="352">
        <v>13.6</v>
      </c>
      <c r="O19" s="353">
        <v>39</v>
      </c>
      <c r="P19" s="295">
        <v>40.200000000000003</v>
      </c>
      <c r="Q19" s="353">
        <v>17.100000000000001</v>
      </c>
      <c r="R19" s="354">
        <v>12.7</v>
      </c>
      <c r="S19" s="54"/>
      <c r="T19" s="54"/>
      <c r="U19" s="54"/>
      <c r="V19" s="54"/>
      <c r="W19" s="54"/>
      <c r="Y19" s="35" t="s">
        <v>56</v>
      </c>
      <c r="Z19" s="352">
        <v>7.3</v>
      </c>
      <c r="AA19" s="353">
        <v>25.4</v>
      </c>
      <c r="AB19" s="295">
        <v>31.2</v>
      </c>
      <c r="AC19" s="353">
        <v>15.6</v>
      </c>
      <c r="AD19" s="354">
        <v>8</v>
      </c>
      <c r="AF19" s="3"/>
      <c r="AG19" s="3"/>
      <c r="AH19" s="3"/>
    </row>
    <row r="20" spans="1:34" ht="21" customHeight="1">
      <c r="A20" s="35" t="s">
        <v>57</v>
      </c>
      <c r="B20" s="352">
        <v>22</v>
      </c>
      <c r="C20" s="353">
        <v>34.200000000000003</v>
      </c>
      <c r="D20" s="295">
        <v>38.6</v>
      </c>
      <c r="E20" s="353">
        <v>16</v>
      </c>
      <c r="F20" s="354">
        <v>9.1999999999999993</v>
      </c>
      <c r="M20" s="35" t="s">
        <v>57</v>
      </c>
      <c r="N20" s="352">
        <v>14.2</v>
      </c>
      <c r="O20" s="353">
        <v>40.299999999999997</v>
      </c>
      <c r="P20" s="295">
        <v>41.6</v>
      </c>
      <c r="Q20" s="353">
        <v>17.2</v>
      </c>
      <c r="R20" s="354">
        <v>10.1</v>
      </c>
      <c r="S20" s="54"/>
      <c r="T20" s="54"/>
      <c r="U20" s="54"/>
      <c r="V20" s="54"/>
      <c r="W20" s="54"/>
      <c r="Y20" s="35" t="s">
        <v>57</v>
      </c>
      <c r="Z20" s="352">
        <v>7.8</v>
      </c>
      <c r="AA20" s="353">
        <v>26.9</v>
      </c>
      <c r="AB20" s="295">
        <v>33.299999999999997</v>
      </c>
      <c r="AC20" s="353">
        <v>15.8</v>
      </c>
      <c r="AD20" s="354">
        <v>8.3000000000000007</v>
      </c>
      <c r="AF20" s="3"/>
      <c r="AG20" s="3"/>
      <c r="AH20" s="3"/>
    </row>
    <row r="21" spans="1:34" ht="21" customHeight="1">
      <c r="A21" s="35" t="s">
        <v>58</v>
      </c>
      <c r="B21" s="352">
        <v>22.5</v>
      </c>
      <c r="C21" s="353">
        <v>34.700000000000003</v>
      </c>
      <c r="D21" s="295">
        <v>39.299999999999997</v>
      </c>
      <c r="E21" s="353">
        <v>16.5</v>
      </c>
      <c r="F21" s="354">
        <v>9.1999999999999993</v>
      </c>
      <c r="M21" s="35" t="s">
        <v>58</v>
      </c>
      <c r="N21" s="352">
        <v>14.4</v>
      </c>
      <c r="O21" s="353">
        <v>40.6</v>
      </c>
      <c r="P21" s="353">
        <v>42</v>
      </c>
      <c r="Q21" s="353">
        <v>17.7</v>
      </c>
      <c r="R21" s="354">
        <v>9.6</v>
      </c>
      <c r="S21" s="54"/>
      <c r="T21" s="54"/>
      <c r="U21" s="54"/>
      <c r="V21" s="54"/>
      <c r="W21" s="54"/>
      <c r="Y21" s="35" t="s">
        <v>58</v>
      </c>
      <c r="Z21" s="352">
        <v>8.1</v>
      </c>
      <c r="AA21" s="353">
        <v>27.5</v>
      </c>
      <c r="AB21" s="295">
        <v>34.4</v>
      </c>
      <c r="AC21" s="353">
        <v>16.3</v>
      </c>
      <c r="AD21" s="354">
        <v>8.6</v>
      </c>
      <c r="AF21" s="3"/>
      <c r="AG21" s="3"/>
      <c r="AH21" s="3"/>
    </row>
    <row r="22" spans="1:34" ht="21" customHeight="1">
      <c r="A22" s="35" t="s">
        <v>59</v>
      </c>
      <c r="B22" s="352">
        <v>22.9</v>
      </c>
      <c r="C22" s="353">
        <v>34.9</v>
      </c>
      <c r="D22" s="295">
        <v>39.4</v>
      </c>
      <c r="E22" s="353">
        <v>16.899999999999999</v>
      </c>
      <c r="F22" s="354">
        <v>9.9</v>
      </c>
      <c r="M22" s="35" t="s">
        <v>59</v>
      </c>
      <c r="N22" s="352">
        <v>14.7</v>
      </c>
      <c r="O22" s="353">
        <v>40.799999999999997</v>
      </c>
      <c r="P22" s="295">
        <v>42.1</v>
      </c>
      <c r="Q22" s="353">
        <v>17.399999999999999</v>
      </c>
      <c r="R22" s="354">
        <v>11.3</v>
      </c>
      <c r="S22" s="54"/>
      <c r="T22" s="54"/>
      <c r="U22" s="54"/>
      <c r="V22" s="54"/>
      <c r="W22" s="54"/>
      <c r="Y22" s="35" t="s">
        <v>59</v>
      </c>
      <c r="Z22" s="352">
        <v>8.1999999999999993</v>
      </c>
      <c r="AA22" s="353">
        <v>27.8</v>
      </c>
      <c r="AB22" s="295">
        <v>34.6</v>
      </c>
      <c r="AC22" s="353">
        <v>16.8</v>
      </c>
      <c r="AD22" s="354">
        <v>8.1999999999999993</v>
      </c>
      <c r="AF22" s="3"/>
      <c r="AG22" s="3"/>
      <c r="AH22" s="3"/>
    </row>
    <row r="23" spans="1:34" ht="21" customHeight="1">
      <c r="A23" s="35" t="s">
        <v>199</v>
      </c>
      <c r="B23" s="352">
        <v>22.1</v>
      </c>
      <c r="C23" s="353">
        <v>33.299999999999997</v>
      </c>
      <c r="D23" s="295">
        <v>37.6</v>
      </c>
      <c r="E23" s="353">
        <v>16.399999999999999</v>
      </c>
      <c r="F23" s="354">
        <v>10</v>
      </c>
      <c r="M23" s="35" t="s">
        <v>199</v>
      </c>
      <c r="N23" s="352">
        <v>14.2</v>
      </c>
      <c r="O23" s="353">
        <v>39</v>
      </c>
      <c r="P23" s="295">
        <v>40.1</v>
      </c>
      <c r="Q23" s="353">
        <v>16.7</v>
      </c>
      <c r="R23" s="354">
        <v>12</v>
      </c>
      <c r="S23" s="54"/>
      <c r="T23" s="54"/>
      <c r="U23" s="54"/>
      <c r="V23" s="54"/>
      <c r="W23" s="54"/>
      <c r="Y23" s="35" t="s">
        <v>199</v>
      </c>
      <c r="Z23" s="352">
        <v>8</v>
      </c>
      <c r="AA23" s="353">
        <v>26.4</v>
      </c>
      <c r="AB23" s="295">
        <v>32.799999999999997</v>
      </c>
      <c r="AC23" s="353">
        <v>16.399999999999999</v>
      </c>
      <c r="AD23" s="354">
        <v>7.5</v>
      </c>
      <c r="AF23" s="3"/>
      <c r="AG23" s="3"/>
      <c r="AH23" s="3"/>
    </row>
    <row r="24" spans="1:34" ht="21" customHeight="1">
      <c r="A24" s="35" t="s">
        <v>200</v>
      </c>
      <c r="B24" s="352">
        <v>22.1</v>
      </c>
      <c r="C24" s="353">
        <v>33.4</v>
      </c>
      <c r="D24" s="295">
        <v>37.700000000000003</v>
      </c>
      <c r="E24" s="353">
        <v>16.100000000000001</v>
      </c>
      <c r="F24" s="354">
        <v>10.1</v>
      </c>
      <c r="M24" s="35" t="s">
        <v>200</v>
      </c>
      <c r="N24" s="352">
        <v>14.1</v>
      </c>
      <c r="O24" s="353">
        <v>39.200000000000003</v>
      </c>
      <c r="P24" s="295">
        <v>40.4</v>
      </c>
      <c r="Q24" s="353">
        <v>16.2</v>
      </c>
      <c r="R24" s="354">
        <v>11.6</v>
      </c>
      <c r="S24" s="54"/>
      <c r="T24" s="54"/>
      <c r="U24" s="54"/>
      <c r="V24" s="54"/>
      <c r="W24" s="54"/>
      <c r="Y24" s="35" t="s">
        <v>200</v>
      </c>
      <c r="Z24" s="352">
        <v>7.9</v>
      </c>
      <c r="AA24" s="353">
        <v>26.4</v>
      </c>
      <c r="AB24" s="295">
        <v>32.700000000000003</v>
      </c>
      <c r="AC24" s="353">
        <v>16</v>
      </c>
      <c r="AD24" s="354">
        <v>8.1</v>
      </c>
      <c r="AF24" s="3"/>
      <c r="AG24" s="3"/>
      <c r="AH24" s="3"/>
    </row>
    <row r="25" spans="1:34" ht="21" customHeight="1">
      <c r="A25" s="35" t="s">
        <v>60</v>
      </c>
      <c r="B25" s="352">
        <v>22.6</v>
      </c>
      <c r="C25" s="353">
        <v>34.1</v>
      </c>
      <c r="D25" s="295">
        <v>38.6</v>
      </c>
      <c r="E25" s="353">
        <v>15.9</v>
      </c>
      <c r="F25" s="354">
        <v>9.1999999999999993</v>
      </c>
      <c r="M25" s="35" t="s">
        <v>60</v>
      </c>
      <c r="N25" s="352">
        <v>14.5</v>
      </c>
      <c r="O25" s="353">
        <v>39.799999999999997</v>
      </c>
      <c r="P25" s="295">
        <v>41.2</v>
      </c>
      <c r="Q25" s="353">
        <v>16</v>
      </c>
      <c r="R25" s="354">
        <v>9.5</v>
      </c>
      <c r="S25" s="54"/>
      <c r="T25" s="54"/>
      <c r="U25" s="54"/>
      <c r="V25" s="54"/>
      <c r="W25" s="54"/>
      <c r="Y25" s="35" t="s">
        <v>60</v>
      </c>
      <c r="Z25" s="352">
        <v>8</v>
      </c>
      <c r="AA25" s="353">
        <v>27.1</v>
      </c>
      <c r="AB25" s="295">
        <v>33.700000000000003</v>
      </c>
      <c r="AC25" s="353">
        <v>15.9</v>
      </c>
      <c r="AD25" s="354">
        <v>8.9</v>
      </c>
      <c r="AF25" s="3"/>
      <c r="AG25" s="3"/>
      <c r="AH25" s="3"/>
    </row>
    <row r="26" spans="1:34" ht="21" customHeight="1">
      <c r="A26" s="35" t="s">
        <v>61</v>
      </c>
      <c r="B26" s="352">
        <v>22.8</v>
      </c>
      <c r="C26" s="353">
        <v>34.799999999999997</v>
      </c>
      <c r="D26" s="295">
        <v>39.5</v>
      </c>
      <c r="E26" s="353">
        <v>16.2</v>
      </c>
      <c r="F26" s="354">
        <v>9.5</v>
      </c>
      <c r="M26" s="35" t="s">
        <v>61</v>
      </c>
      <c r="N26" s="352">
        <v>14.7</v>
      </c>
      <c r="O26" s="353">
        <v>40.6</v>
      </c>
      <c r="P26" s="353">
        <v>42</v>
      </c>
      <c r="Q26" s="353">
        <v>16.7</v>
      </c>
      <c r="R26" s="354">
        <v>9.6999999999999993</v>
      </c>
      <c r="S26" s="54"/>
      <c r="T26" s="54"/>
      <c r="U26" s="54"/>
      <c r="V26" s="54"/>
      <c r="W26" s="54"/>
      <c r="Y26" s="35" t="s">
        <v>61</v>
      </c>
      <c r="Z26" s="352">
        <v>8.1</v>
      </c>
      <c r="AA26" s="353">
        <v>27.7</v>
      </c>
      <c r="AB26" s="295">
        <v>34.799999999999997</v>
      </c>
      <c r="AC26" s="353">
        <v>16.100000000000001</v>
      </c>
      <c r="AD26" s="354">
        <v>9.4</v>
      </c>
      <c r="AF26" s="3"/>
      <c r="AG26" s="3"/>
      <c r="AH26" s="3"/>
    </row>
    <row r="27" spans="1:34" ht="21" customHeight="1">
      <c r="A27" s="35" t="s">
        <v>62</v>
      </c>
      <c r="B27" s="352">
        <v>22.7</v>
      </c>
      <c r="C27" s="353">
        <v>34.9</v>
      </c>
      <c r="D27" s="295">
        <v>39.4</v>
      </c>
      <c r="E27" s="353">
        <v>16.8</v>
      </c>
      <c r="F27" s="354">
        <v>9.1</v>
      </c>
      <c r="M27" s="35" t="s">
        <v>62</v>
      </c>
      <c r="N27" s="352">
        <v>14.7</v>
      </c>
      <c r="O27" s="353">
        <v>40.700000000000003</v>
      </c>
      <c r="P27" s="295">
        <v>41.8</v>
      </c>
      <c r="Q27" s="353">
        <v>18.2</v>
      </c>
      <c r="R27" s="354">
        <v>7.9</v>
      </c>
      <c r="S27" s="54"/>
      <c r="T27" s="54"/>
      <c r="U27" s="54"/>
      <c r="V27" s="54"/>
      <c r="W27" s="54"/>
      <c r="Y27" s="35" t="s">
        <v>62</v>
      </c>
      <c r="Z27" s="352">
        <v>8.1</v>
      </c>
      <c r="AA27" s="353">
        <v>27.9</v>
      </c>
      <c r="AB27" s="295">
        <v>34.9</v>
      </c>
      <c r="AC27" s="353">
        <v>16.5</v>
      </c>
      <c r="AD27" s="354">
        <v>9.9</v>
      </c>
      <c r="AF27" s="3"/>
      <c r="AG27" s="3"/>
      <c r="AH27" s="3"/>
    </row>
    <row r="28" spans="1:34" ht="21" customHeight="1">
      <c r="A28" s="35" t="s">
        <v>63</v>
      </c>
      <c r="B28" s="352">
        <v>22.3</v>
      </c>
      <c r="C28" s="353">
        <v>34.700000000000003</v>
      </c>
      <c r="D28" s="295">
        <v>39.1</v>
      </c>
      <c r="E28" s="353">
        <v>17</v>
      </c>
      <c r="F28" s="354">
        <v>8.9</v>
      </c>
      <c r="M28" s="35" t="s">
        <v>63</v>
      </c>
      <c r="N28" s="352">
        <v>14.4</v>
      </c>
      <c r="O28" s="353">
        <v>40.6</v>
      </c>
      <c r="P28" s="295">
        <v>41.7</v>
      </c>
      <c r="Q28" s="353">
        <v>18.7</v>
      </c>
      <c r="R28" s="354">
        <v>7.7</v>
      </c>
      <c r="S28" s="54"/>
      <c r="T28" s="54"/>
      <c r="U28" s="54"/>
      <c r="V28" s="54"/>
      <c r="W28" s="54"/>
      <c r="Y28" s="35" t="s">
        <v>63</v>
      </c>
      <c r="Z28" s="352">
        <v>7.9</v>
      </c>
      <c r="AA28" s="353">
        <v>27.5</v>
      </c>
      <c r="AB28" s="295">
        <v>34.200000000000003</v>
      </c>
      <c r="AC28" s="353">
        <v>16.7</v>
      </c>
      <c r="AD28" s="354">
        <v>9.6999999999999993</v>
      </c>
      <c r="AF28" s="3"/>
      <c r="AG28" s="3"/>
      <c r="AH28" s="3"/>
    </row>
    <row r="29" spans="1:34" ht="21" customHeight="1">
      <c r="A29" s="35" t="s">
        <v>64</v>
      </c>
      <c r="B29" s="352">
        <v>21.7</v>
      </c>
      <c r="C29" s="353">
        <v>33.4</v>
      </c>
      <c r="D29" s="295">
        <v>37.5</v>
      </c>
      <c r="E29" s="353">
        <v>16.5</v>
      </c>
      <c r="F29" s="354">
        <v>9.9</v>
      </c>
      <c r="M29" s="35" t="s">
        <v>64</v>
      </c>
      <c r="N29" s="352">
        <v>14.2</v>
      </c>
      <c r="O29" s="353">
        <v>39.299999999999997</v>
      </c>
      <c r="P29" s="295">
        <v>40.4</v>
      </c>
      <c r="Q29" s="353">
        <v>17.899999999999999</v>
      </c>
      <c r="R29" s="354">
        <v>10</v>
      </c>
      <c r="S29" s="54"/>
      <c r="T29" s="54"/>
      <c r="U29" s="54"/>
      <c r="V29" s="54"/>
      <c r="W29" s="54"/>
      <c r="Y29" s="35" t="s">
        <v>64</v>
      </c>
      <c r="Z29" s="352">
        <v>7.6</v>
      </c>
      <c r="AA29" s="353">
        <v>26.1</v>
      </c>
      <c r="AB29" s="353">
        <v>32</v>
      </c>
      <c r="AC29" s="353">
        <v>16.3</v>
      </c>
      <c r="AD29" s="354">
        <v>9.9</v>
      </c>
      <c r="AF29" s="3"/>
      <c r="AG29" s="3"/>
      <c r="AH29" s="3"/>
    </row>
    <row r="30" spans="1:34" ht="21" customHeight="1">
      <c r="A30" s="35" t="s">
        <v>65</v>
      </c>
      <c r="B30" s="352">
        <v>20.9</v>
      </c>
      <c r="C30" s="353">
        <v>31.8</v>
      </c>
      <c r="D30" s="295">
        <v>35.799999999999997</v>
      </c>
      <c r="E30" s="353">
        <v>15.6</v>
      </c>
      <c r="F30" s="354">
        <v>10.8</v>
      </c>
      <c r="M30" s="35" t="s">
        <v>65</v>
      </c>
      <c r="N30" s="352">
        <v>13.8</v>
      </c>
      <c r="O30" s="353">
        <v>37.799999999999997</v>
      </c>
      <c r="P30" s="295">
        <v>38.9</v>
      </c>
      <c r="Q30" s="353">
        <v>16</v>
      </c>
      <c r="R30" s="354">
        <v>13.6</v>
      </c>
      <c r="S30" s="54"/>
      <c r="T30" s="54"/>
      <c r="U30" s="54"/>
      <c r="V30" s="54"/>
      <c r="W30" s="54"/>
      <c r="Y30" s="35" t="s">
        <v>65</v>
      </c>
      <c r="Z30" s="352">
        <v>7.1</v>
      </c>
      <c r="AA30" s="353">
        <v>24.4</v>
      </c>
      <c r="AB30" s="295">
        <v>29.7</v>
      </c>
      <c r="AC30" s="353">
        <v>15.5</v>
      </c>
      <c r="AD30" s="354">
        <v>8.6</v>
      </c>
      <c r="AF30" s="3"/>
      <c r="AG30" s="3"/>
      <c r="AH30" s="3"/>
    </row>
    <row r="31" spans="1:34" ht="21" customHeight="1">
      <c r="A31" s="35" t="s">
        <v>66</v>
      </c>
      <c r="B31" s="352">
        <v>20.7</v>
      </c>
      <c r="C31" s="353">
        <v>31.5</v>
      </c>
      <c r="D31" s="295">
        <v>35.6</v>
      </c>
      <c r="E31" s="353">
        <v>15.3</v>
      </c>
      <c r="F31" s="354">
        <v>11.1</v>
      </c>
      <c r="M31" s="35" t="s">
        <v>66</v>
      </c>
      <c r="N31" s="352">
        <v>13.6</v>
      </c>
      <c r="O31" s="353">
        <v>37.200000000000003</v>
      </c>
      <c r="P31" s="295">
        <v>38.299999999999997</v>
      </c>
      <c r="Q31" s="353">
        <v>14.1</v>
      </c>
      <c r="R31" s="354">
        <v>13.7</v>
      </c>
      <c r="S31" s="54"/>
      <c r="T31" s="54"/>
      <c r="U31" s="54"/>
      <c r="V31" s="54"/>
      <c r="W31" s="54"/>
      <c r="Y31" s="35" t="s">
        <v>66</v>
      </c>
      <c r="Z31" s="352">
        <v>7.2</v>
      </c>
      <c r="AA31" s="353">
        <v>24.5</v>
      </c>
      <c r="AB31" s="295">
        <v>30.3</v>
      </c>
      <c r="AC31" s="353">
        <v>15.5</v>
      </c>
      <c r="AD31" s="354">
        <v>8.5</v>
      </c>
      <c r="AF31" s="3"/>
      <c r="AG31" s="3"/>
      <c r="AH31" s="3"/>
    </row>
    <row r="32" spans="1:34" ht="21" customHeight="1">
      <c r="A32" s="35" t="s">
        <v>67</v>
      </c>
      <c r="B32" s="352">
        <v>22.4</v>
      </c>
      <c r="C32" s="353">
        <v>34</v>
      </c>
      <c r="D32" s="295">
        <v>38.5</v>
      </c>
      <c r="E32" s="353">
        <v>15.9</v>
      </c>
      <c r="F32" s="354">
        <v>11.8</v>
      </c>
      <c r="M32" s="35" t="s">
        <v>67</v>
      </c>
      <c r="N32" s="352">
        <v>14.6</v>
      </c>
      <c r="O32" s="353">
        <v>39.799999999999997</v>
      </c>
      <c r="P32" s="295">
        <v>41.1</v>
      </c>
      <c r="Q32" s="353">
        <v>15</v>
      </c>
      <c r="R32" s="354">
        <v>13.1</v>
      </c>
      <c r="S32" s="54"/>
      <c r="T32" s="54"/>
      <c r="U32" s="54"/>
      <c r="V32" s="54"/>
      <c r="W32" s="54"/>
      <c r="Y32" s="35" t="s">
        <v>67</v>
      </c>
      <c r="Z32" s="352">
        <v>7.9</v>
      </c>
      <c r="AA32" s="353">
        <v>26.9</v>
      </c>
      <c r="AB32" s="295">
        <v>33.5</v>
      </c>
      <c r="AC32" s="353">
        <v>16</v>
      </c>
      <c r="AD32" s="354">
        <v>10.5</v>
      </c>
      <c r="AF32" s="3"/>
      <c r="AG32" s="3"/>
      <c r="AH32" s="3"/>
    </row>
    <row r="33" spans="1:34" ht="21" customHeight="1">
      <c r="A33" s="35" t="s">
        <v>68</v>
      </c>
      <c r="B33" s="352">
        <v>23.5</v>
      </c>
      <c r="C33" s="353">
        <v>35.799999999999997</v>
      </c>
      <c r="D33" s="295">
        <v>40.799999999999997</v>
      </c>
      <c r="E33" s="353">
        <v>16.5</v>
      </c>
      <c r="F33" s="354">
        <v>11.7</v>
      </c>
      <c r="M33" s="35" t="s">
        <v>68</v>
      </c>
      <c r="N33" s="352">
        <v>15.4</v>
      </c>
      <c r="O33" s="353">
        <v>41.8</v>
      </c>
      <c r="P33" s="295">
        <v>43.5</v>
      </c>
      <c r="Q33" s="353">
        <v>16.5</v>
      </c>
      <c r="R33" s="354">
        <v>12.5</v>
      </c>
      <c r="S33" s="54"/>
      <c r="T33" s="54"/>
      <c r="U33" s="54"/>
      <c r="V33" s="54"/>
      <c r="W33" s="54"/>
      <c r="Y33" s="35" t="s">
        <v>68</v>
      </c>
      <c r="Z33" s="352">
        <v>8.1999999999999993</v>
      </c>
      <c r="AA33" s="353">
        <v>28.1</v>
      </c>
      <c r="AB33" s="295">
        <v>35.4</v>
      </c>
      <c r="AC33" s="353">
        <v>16.600000000000001</v>
      </c>
      <c r="AD33" s="354">
        <v>11</v>
      </c>
      <c r="AF33" s="3"/>
      <c r="AG33" s="3"/>
      <c r="AH33" s="3"/>
    </row>
    <row r="34" spans="1:34" ht="21" customHeight="1">
      <c r="A34" s="35" t="s">
        <v>69</v>
      </c>
      <c r="B34" s="352">
        <v>23.9</v>
      </c>
      <c r="C34" s="353">
        <v>36.1</v>
      </c>
      <c r="D34" s="295">
        <v>41.2</v>
      </c>
      <c r="E34" s="353">
        <v>16.600000000000001</v>
      </c>
      <c r="F34" s="354">
        <v>11.3</v>
      </c>
      <c r="M34" s="35" t="s">
        <v>69</v>
      </c>
      <c r="N34" s="352">
        <v>15.7</v>
      </c>
      <c r="O34" s="353">
        <v>42.3</v>
      </c>
      <c r="P34" s="295">
        <v>43.9</v>
      </c>
      <c r="Q34" s="353">
        <v>16.600000000000001</v>
      </c>
      <c r="R34" s="354">
        <v>12.2</v>
      </c>
      <c r="S34" s="54"/>
      <c r="T34" s="54"/>
      <c r="U34" s="54"/>
      <c r="V34" s="54"/>
      <c r="W34" s="54"/>
      <c r="Y34" s="35" t="s">
        <v>69</v>
      </c>
      <c r="Z34" s="352">
        <v>8.1999999999999993</v>
      </c>
      <c r="AA34" s="353">
        <v>28.3</v>
      </c>
      <c r="AB34" s="295">
        <v>35.799999999999997</v>
      </c>
      <c r="AC34" s="353">
        <v>16.600000000000001</v>
      </c>
      <c r="AD34" s="354">
        <v>10.1</v>
      </c>
      <c r="AF34" s="3"/>
      <c r="AG34" s="3"/>
      <c r="AH34" s="3"/>
    </row>
    <row r="35" spans="1:34" ht="21" customHeight="1">
      <c r="A35" s="35" t="s">
        <v>201</v>
      </c>
      <c r="B35" s="352">
        <v>22.5</v>
      </c>
      <c r="C35" s="353">
        <v>33.700000000000003</v>
      </c>
      <c r="D35" s="295">
        <v>38.299999999999997</v>
      </c>
      <c r="E35" s="353">
        <v>16.100000000000001</v>
      </c>
      <c r="F35" s="354">
        <v>10.9</v>
      </c>
      <c r="M35" s="35" t="s">
        <v>201</v>
      </c>
      <c r="N35" s="352">
        <v>14.7</v>
      </c>
      <c r="O35" s="353">
        <v>39.5</v>
      </c>
      <c r="P35" s="295">
        <v>41.1</v>
      </c>
      <c r="Q35" s="353">
        <v>15.6</v>
      </c>
      <c r="R35" s="354">
        <v>12.3</v>
      </c>
      <c r="S35" s="54"/>
      <c r="T35" s="54"/>
      <c r="U35" s="54"/>
      <c r="V35" s="54"/>
      <c r="W35" s="54"/>
      <c r="Y35" s="35" t="s">
        <v>201</v>
      </c>
      <c r="Z35" s="352">
        <v>7.8</v>
      </c>
      <c r="AA35" s="353">
        <v>26.4</v>
      </c>
      <c r="AB35" s="295">
        <v>32.700000000000003</v>
      </c>
      <c r="AC35" s="353">
        <v>16.3</v>
      </c>
      <c r="AD35" s="354">
        <v>9.1999999999999993</v>
      </c>
      <c r="AF35" s="3"/>
      <c r="AG35" s="3"/>
      <c r="AH35" s="3"/>
    </row>
    <row r="36" spans="1:34" ht="21" customHeight="1">
      <c r="A36" s="35" t="s">
        <v>202</v>
      </c>
      <c r="B36" s="352">
        <v>22.4</v>
      </c>
      <c r="C36" s="353">
        <v>33.6</v>
      </c>
      <c r="D36" s="295">
        <v>37.9</v>
      </c>
      <c r="E36" s="353">
        <v>15.8</v>
      </c>
      <c r="F36" s="354">
        <v>10.8</v>
      </c>
      <c r="M36" s="35" t="s">
        <v>202</v>
      </c>
      <c r="N36" s="352">
        <v>14.3</v>
      </c>
      <c r="O36" s="353">
        <v>39</v>
      </c>
      <c r="P36" s="295">
        <v>40.4</v>
      </c>
      <c r="Q36" s="353">
        <v>14.3</v>
      </c>
      <c r="R36" s="354">
        <v>11.8</v>
      </c>
      <c r="S36" s="54"/>
      <c r="T36" s="54"/>
      <c r="U36" s="54"/>
      <c r="V36" s="54"/>
      <c r="W36" s="54"/>
      <c r="Y36" s="35" t="s">
        <v>202</v>
      </c>
      <c r="Z36" s="352">
        <v>8.1</v>
      </c>
      <c r="AA36" s="353">
        <v>27</v>
      </c>
      <c r="AB36" s="295">
        <v>33.4</v>
      </c>
      <c r="AC36" s="353">
        <v>16.2</v>
      </c>
      <c r="AD36" s="354">
        <v>9.6</v>
      </c>
      <c r="AF36" s="3"/>
      <c r="AG36" s="3"/>
      <c r="AH36" s="3"/>
    </row>
    <row r="37" spans="1:34" ht="21" customHeight="1">
      <c r="A37" s="35" t="s">
        <v>70</v>
      </c>
      <c r="B37" s="352">
        <v>22.3</v>
      </c>
      <c r="C37" s="353">
        <v>33.299999999999997</v>
      </c>
      <c r="D37" s="295">
        <v>37.5</v>
      </c>
      <c r="E37" s="353">
        <v>15.5</v>
      </c>
      <c r="F37" s="354">
        <v>10.4</v>
      </c>
      <c r="M37" s="35" t="s">
        <v>70</v>
      </c>
      <c r="N37" s="352">
        <v>14.4</v>
      </c>
      <c r="O37" s="353">
        <v>39</v>
      </c>
      <c r="P37" s="295">
        <v>40.1</v>
      </c>
      <c r="Q37" s="353">
        <v>15.2</v>
      </c>
      <c r="R37" s="354">
        <v>11.3</v>
      </c>
      <c r="S37" s="54"/>
      <c r="T37" s="54"/>
      <c r="U37" s="54"/>
      <c r="V37" s="54"/>
      <c r="W37" s="54"/>
      <c r="Y37" s="35" t="s">
        <v>70</v>
      </c>
      <c r="Z37" s="352">
        <v>8</v>
      </c>
      <c r="AA37" s="353">
        <v>26.4</v>
      </c>
      <c r="AB37" s="295">
        <v>32.700000000000003</v>
      </c>
      <c r="AC37" s="353">
        <v>15.6</v>
      </c>
      <c r="AD37" s="354">
        <v>9.3000000000000007</v>
      </c>
      <c r="AF37" s="3"/>
      <c r="AG37" s="3"/>
      <c r="AH37" s="3"/>
    </row>
    <row r="38" spans="1:34" ht="21" customHeight="1">
      <c r="A38" s="35" t="s">
        <v>71</v>
      </c>
      <c r="B38" s="352">
        <v>23.5</v>
      </c>
      <c r="C38" s="353">
        <v>34.9</v>
      </c>
      <c r="D38" s="295">
        <v>39.4</v>
      </c>
      <c r="E38" s="353">
        <v>15.9</v>
      </c>
      <c r="F38" s="354">
        <v>10.199999999999999</v>
      </c>
      <c r="M38" s="35" t="s">
        <v>71</v>
      </c>
      <c r="N38" s="352">
        <v>15</v>
      </c>
      <c r="O38" s="353">
        <v>40.6</v>
      </c>
      <c r="P38" s="295">
        <v>41.9</v>
      </c>
      <c r="Q38" s="353">
        <v>15.8</v>
      </c>
      <c r="R38" s="354">
        <v>10.6</v>
      </c>
      <c r="S38" s="54"/>
      <c r="T38" s="54"/>
      <c r="U38" s="54"/>
      <c r="V38" s="54"/>
      <c r="W38" s="54"/>
      <c r="Y38" s="35" t="s">
        <v>71</v>
      </c>
      <c r="Z38" s="352">
        <v>8.4</v>
      </c>
      <c r="AA38" s="353">
        <v>27.9</v>
      </c>
      <c r="AB38" s="295">
        <v>34.700000000000003</v>
      </c>
      <c r="AC38" s="353">
        <v>16</v>
      </c>
      <c r="AD38" s="354">
        <v>9.6999999999999993</v>
      </c>
      <c r="AF38" s="3"/>
      <c r="AG38" s="3"/>
      <c r="AH38" s="3"/>
    </row>
    <row r="39" spans="1:34" ht="21" customHeight="1">
      <c r="A39" s="35" t="s">
        <v>72</v>
      </c>
      <c r="B39" s="352">
        <v>23.7</v>
      </c>
      <c r="C39" s="353">
        <v>35</v>
      </c>
      <c r="D39" s="295">
        <v>39.5</v>
      </c>
      <c r="E39" s="353">
        <v>16.2</v>
      </c>
      <c r="F39" s="354">
        <v>10.4</v>
      </c>
      <c r="M39" s="35" t="s">
        <v>72</v>
      </c>
      <c r="N39" s="352">
        <v>15.3</v>
      </c>
      <c r="O39" s="353">
        <v>40.9</v>
      </c>
      <c r="P39" s="295">
        <v>42.1</v>
      </c>
      <c r="Q39" s="353">
        <v>17.399999999999999</v>
      </c>
      <c r="R39" s="354">
        <v>10.7</v>
      </c>
      <c r="S39" s="54"/>
      <c r="T39" s="54"/>
      <c r="U39" s="54"/>
      <c r="V39" s="54"/>
      <c r="W39" s="54"/>
      <c r="Y39" s="35" t="s">
        <v>72</v>
      </c>
      <c r="Z39" s="352">
        <v>8.4</v>
      </c>
      <c r="AA39" s="353">
        <v>27.8</v>
      </c>
      <c r="AB39" s="295">
        <v>34.6</v>
      </c>
      <c r="AC39" s="353">
        <v>15.9</v>
      </c>
      <c r="AD39" s="354">
        <v>10.1</v>
      </c>
      <c r="AF39" s="3"/>
      <c r="AG39" s="3"/>
      <c r="AH39" s="3"/>
    </row>
    <row r="40" spans="1:34" ht="21" customHeight="1">
      <c r="A40" s="35" t="s">
        <v>73</v>
      </c>
      <c r="B40" s="352">
        <v>23.8</v>
      </c>
      <c r="C40" s="353">
        <v>35</v>
      </c>
      <c r="D40" s="295">
        <v>39.299999999999997</v>
      </c>
      <c r="E40" s="353">
        <v>16.600000000000001</v>
      </c>
      <c r="F40" s="354">
        <v>11.1</v>
      </c>
      <c r="M40" s="35" t="s">
        <v>73</v>
      </c>
      <c r="N40" s="352">
        <v>15.3</v>
      </c>
      <c r="O40" s="353">
        <v>40.6</v>
      </c>
      <c r="P40" s="353">
        <v>42</v>
      </c>
      <c r="Q40" s="353">
        <v>17.5</v>
      </c>
      <c r="R40" s="354">
        <v>11.6</v>
      </c>
      <c r="S40" s="54"/>
      <c r="T40" s="54"/>
      <c r="U40" s="54"/>
      <c r="V40" s="54"/>
      <c r="W40" s="54"/>
      <c r="Y40" s="35" t="s">
        <v>73</v>
      </c>
      <c r="Z40" s="352">
        <v>8.6</v>
      </c>
      <c r="AA40" s="353">
        <v>28.1</v>
      </c>
      <c r="AB40" s="295">
        <v>34.5</v>
      </c>
      <c r="AC40" s="353">
        <v>16.399999999999999</v>
      </c>
      <c r="AD40" s="354">
        <v>10.5</v>
      </c>
      <c r="AF40" s="3"/>
      <c r="AG40" s="3"/>
      <c r="AH40" s="3"/>
    </row>
    <row r="41" spans="1:34" ht="21" customHeight="1">
      <c r="A41" s="35" t="s">
        <v>74</v>
      </c>
      <c r="B41" s="352">
        <v>23</v>
      </c>
      <c r="C41" s="353">
        <v>33.700000000000003</v>
      </c>
      <c r="D41" s="295">
        <v>37.9</v>
      </c>
      <c r="E41" s="353">
        <v>16.3</v>
      </c>
      <c r="F41" s="354">
        <v>11.8</v>
      </c>
      <c r="M41" s="35" t="s">
        <v>74</v>
      </c>
      <c r="N41" s="352">
        <v>14.8</v>
      </c>
      <c r="O41" s="353">
        <v>39.299999999999997</v>
      </c>
      <c r="P41" s="295">
        <v>40.6</v>
      </c>
      <c r="Q41" s="353">
        <v>18.100000000000001</v>
      </c>
      <c r="R41" s="354">
        <v>13.4</v>
      </c>
      <c r="S41" s="54"/>
      <c r="T41" s="54"/>
      <c r="U41" s="54"/>
      <c r="V41" s="54"/>
      <c r="W41" s="54"/>
      <c r="Y41" s="35" t="s">
        <v>74</v>
      </c>
      <c r="Z41" s="352">
        <v>8.1999999999999993</v>
      </c>
      <c r="AA41" s="353">
        <v>26.9</v>
      </c>
      <c r="AB41" s="353">
        <v>33</v>
      </c>
      <c r="AC41" s="353">
        <v>15.9</v>
      </c>
      <c r="AD41" s="354">
        <v>10</v>
      </c>
      <c r="AF41" s="3"/>
      <c r="AG41" s="3"/>
      <c r="AH41" s="3"/>
    </row>
    <row r="42" spans="1:34" ht="21" customHeight="1">
      <c r="A42" s="35" t="s">
        <v>75</v>
      </c>
      <c r="B42" s="352">
        <v>22.1</v>
      </c>
      <c r="C42" s="353">
        <v>32.1</v>
      </c>
      <c r="D42" s="295">
        <v>35.9</v>
      </c>
      <c r="E42" s="353">
        <v>15.4</v>
      </c>
      <c r="F42" s="354">
        <v>12.5</v>
      </c>
      <c r="M42" s="35" t="s">
        <v>75</v>
      </c>
      <c r="N42" s="352">
        <v>14.5</v>
      </c>
      <c r="O42" s="353">
        <v>37.799999999999997</v>
      </c>
      <c r="P42" s="295">
        <v>39.1</v>
      </c>
      <c r="Q42" s="353">
        <v>17.600000000000001</v>
      </c>
      <c r="R42" s="354">
        <v>15</v>
      </c>
      <c r="S42" s="54"/>
      <c r="T42" s="54"/>
      <c r="U42" s="54"/>
      <c r="V42" s="54"/>
      <c r="W42" s="54"/>
      <c r="Y42" s="35" t="s">
        <v>75</v>
      </c>
      <c r="Z42" s="352">
        <v>7.7</v>
      </c>
      <c r="AA42" s="353">
        <v>25</v>
      </c>
      <c r="AB42" s="295">
        <v>30.4</v>
      </c>
      <c r="AC42" s="353">
        <v>14.9</v>
      </c>
      <c r="AD42" s="354">
        <v>9.9</v>
      </c>
      <c r="AF42" s="3"/>
      <c r="AG42" s="3"/>
      <c r="AH42" s="3"/>
    </row>
    <row r="43" spans="1:34" ht="21" customHeight="1">
      <c r="A43" s="35" t="s">
        <v>76</v>
      </c>
      <c r="B43" s="352">
        <v>21.8</v>
      </c>
      <c r="C43" s="353">
        <v>31.7</v>
      </c>
      <c r="D43" s="295">
        <v>35.5</v>
      </c>
      <c r="E43" s="353">
        <v>15</v>
      </c>
      <c r="F43" s="354">
        <v>12.7</v>
      </c>
      <c r="M43" s="35" t="s">
        <v>76</v>
      </c>
      <c r="N43" s="352">
        <v>14.3</v>
      </c>
      <c r="O43" s="353">
        <v>37.299999999999997</v>
      </c>
      <c r="P43" s="295">
        <v>38.5</v>
      </c>
      <c r="Q43" s="353">
        <v>16.5</v>
      </c>
      <c r="R43" s="354">
        <v>15</v>
      </c>
      <c r="S43" s="54"/>
      <c r="T43" s="54"/>
      <c r="U43" s="54"/>
      <c r="V43" s="54"/>
      <c r="W43" s="54"/>
      <c r="Y43" s="35" t="s">
        <v>76</v>
      </c>
      <c r="Z43" s="352">
        <v>7.6</v>
      </c>
      <c r="AA43" s="353">
        <v>24.8</v>
      </c>
      <c r="AB43" s="295">
        <v>30.1</v>
      </c>
      <c r="AC43" s="353">
        <v>14.6</v>
      </c>
      <c r="AD43" s="354">
        <v>10.3</v>
      </c>
      <c r="AF43" s="3"/>
      <c r="AG43" s="3"/>
      <c r="AH43" s="3"/>
    </row>
    <row r="44" spans="1:34" ht="21" customHeight="1">
      <c r="A44" s="35" t="s">
        <v>77</v>
      </c>
      <c r="B44" s="352">
        <v>23.2</v>
      </c>
      <c r="C44" s="353">
        <v>33.700000000000003</v>
      </c>
      <c r="D44" s="295">
        <v>37.799999999999997</v>
      </c>
      <c r="E44" s="353">
        <v>15.8</v>
      </c>
      <c r="F44" s="354">
        <v>12.8</v>
      </c>
      <c r="M44" s="35" t="s">
        <v>77</v>
      </c>
      <c r="N44" s="352">
        <v>15.2</v>
      </c>
      <c r="O44" s="353">
        <v>39.299999999999997</v>
      </c>
      <c r="P44" s="295">
        <v>40.6</v>
      </c>
      <c r="Q44" s="353">
        <v>17.100000000000001</v>
      </c>
      <c r="R44" s="354">
        <v>15.3</v>
      </c>
      <c r="S44" s="54"/>
      <c r="T44" s="54"/>
      <c r="U44" s="54"/>
      <c r="V44" s="54"/>
      <c r="W44" s="54"/>
      <c r="Y44" s="35" t="s">
        <v>77</v>
      </c>
      <c r="Z44" s="352">
        <v>8.1</v>
      </c>
      <c r="AA44" s="353">
        <v>26.6</v>
      </c>
      <c r="AB44" s="295">
        <v>32.5</v>
      </c>
      <c r="AC44" s="353">
        <v>15.5</v>
      </c>
      <c r="AD44" s="354">
        <v>10.1</v>
      </c>
      <c r="AF44" s="3"/>
      <c r="AG44" s="3"/>
      <c r="AH44" s="3"/>
    </row>
    <row r="45" spans="1:34" ht="21" customHeight="1">
      <c r="A45" s="35" t="s">
        <v>78</v>
      </c>
      <c r="B45" s="352">
        <v>24.6</v>
      </c>
      <c r="C45" s="353">
        <v>35.5</v>
      </c>
      <c r="D45" s="295">
        <v>39.6</v>
      </c>
      <c r="E45" s="353">
        <v>17.2</v>
      </c>
      <c r="F45" s="354">
        <v>12.8</v>
      </c>
      <c r="M45" s="35" t="s">
        <v>78</v>
      </c>
      <c r="N45" s="352">
        <v>15.8</v>
      </c>
      <c r="O45" s="353">
        <v>40.700000000000003</v>
      </c>
      <c r="P45" s="353">
        <v>42</v>
      </c>
      <c r="Q45" s="353">
        <v>17.8</v>
      </c>
      <c r="R45" s="354">
        <v>14.8</v>
      </c>
      <c r="S45" s="54"/>
      <c r="T45" s="54"/>
      <c r="U45" s="54"/>
      <c r="V45" s="54"/>
      <c r="W45" s="54"/>
      <c r="Y45" s="35" t="s">
        <v>78</v>
      </c>
      <c r="Z45" s="352">
        <v>8.8000000000000007</v>
      </c>
      <c r="AA45" s="353">
        <v>29</v>
      </c>
      <c r="AB45" s="295">
        <v>35.299999999999997</v>
      </c>
      <c r="AC45" s="353">
        <v>17.100000000000001</v>
      </c>
      <c r="AD45" s="354">
        <v>10.6</v>
      </c>
      <c r="AF45" s="3"/>
      <c r="AG45" s="3"/>
      <c r="AH45" s="3"/>
    </row>
    <row r="46" spans="1:34" ht="21" customHeight="1">
      <c r="A46" s="35" t="s">
        <v>79</v>
      </c>
      <c r="B46" s="352">
        <v>23.8</v>
      </c>
      <c r="C46" s="353">
        <v>34.5</v>
      </c>
      <c r="D46" s="295">
        <v>38.200000000000003</v>
      </c>
      <c r="E46" s="353">
        <v>17</v>
      </c>
      <c r="F46" s="354">
        <v>13.3</v>
      </c>
      <c r="M46" s="35" t="s">
        <v>79</v>
      </c>
      <c r="N46" s="352">
        <v>15.3</v>
      </c>
      <c r="O46" s="353">
        <v>39.5</v>
      </c>
      <c r="P46" s="295">
        <v>40.700000000000003</v>
      </c>
      <c r="Q46" s="353">
        <v>18</v>
      </c>
      <c r="R46" s="354">
        <v>15.1</v>
      </c>
      <c r="S46" s="54"/>
      <c r="T46" s="54"/>
      <c r="U46" s="54"/>
      <c r="V46" s="54"/>
      <c r="W46" s="54"/>
      <c r="Y46" s="35" t="s">
        <v>79</v>
      </c>
      <c r="Z46" s="352">
        <v>8.6</v>
      </c>
      <c r="AA46" s="353">
        <v>28.2</v>
      </c>
      <c r="AB46" s="295">
        <v>33.700000000000003</v>
      </c>
      <c r="AC46" s="353">
        <v>16.7</v>
      </c>
      <c r="AD46" s="354">
        <v>11.3</v>
      </c>
      <c r="AF46" s="3"/>
      <c r="AG46" s="3"/>
      <c r="AH46" s="3"/>
    </row>
    <row r="47" spans="1:34" ht="21" customHeight="1">
      <c r="A47" s="35" t="s">
        <v>203</v>
      </c>
      <c r="B47" s="352">
        <v>22.8</v>
      </c>
      <c r="C47" s="353">
        <v>33</v>
      </c>
      <c r="D47" s="295">
        <v>36.5</v>
      </c>
      <c r="E47" s="353">
        <v>16.5</v>
      </c>
      <c r="F47" s="354">
        <v>12.4</v>
      </c>
      <c r="M47" s="35" t="s">
        <v>203</v>
      </c>
      <c r="N47" s="352">
        <v>14.7</v>
      </c>
      <c r="O47" s="353">
        <v>37.799999999999997</v>
      </c>
      <c r="P47" s="295">
        <v>39.1</v>
      </c>
      <c r="Q47" s="353">
        <v>18.100000000000001</v>
      </c>
      <c r="R47" s="354">
        <v>13.3</v>
      </c>
      <c r="S47" s="54"/>
      <c r="T47" s="54"/>
      <c r="U47" s="54"/>
      <c r="V47" s="54"/>
      <c r="W47" s="54"/>
      <c r="Y47" s="35" t="s">
        <v>203</v>
      </c>
      <c r="Z47" s="352">
        <v>8.1999999999999993</v>
      </c>
      <c r="AA47" s="353">
        <v>27</v>
      </c>
      <c r="AB47" s="295">
        <v>32.1</v>
      </c>
      <c r="AC47" s="353">
        <v>16</v>
      </c>
      <c r="AD47" s="354">
        <v>11.4</v>
      </c>
      <c r="AF47" s="3"/>
      <c r="AG47" s="3"/>
      <c r="AH47" s="3"/>
    </row>
    <row r="48" spans="1:34" ht="21" customHeight="1">
      <c r="A48" s="35" t="s">
        <v>204</v>
      </c>
      <c r="B48" s="352">
        <v>22.8</v>
      </c>
      <c r="C48" s="353">
        <v>33.200000000000003</v>
      </c>
      <c r="D48" s="353">
        <v>37</v>
      </c>
      <c r="E48" s="353">
        <v>16</v>
      </c>
      <c r="F48" s="354">
        <v>12.2</v>
      </c>
      <c r="M48" s="35" t="s">
        <v>204</v>
      </c>
      <c r="N48" s="352">
        <v>14.6</v>
      </c>
      <c r="O48" s="353">
        <v>38</v>
      </c>
      <c r="P48" s="295">
        <v>39.4</v>
      </c>
      <c r="Q48" s="353">
        <v>16.8</v>
      </c>
      <c r="R48" s="354">
        <v>13.1</v>
      </c>
      <c r="S48" s="54"/>
      <c r="T48" s="54"/>
      <c r="U48" s="54"/>
      <c r="V48" s="54"/>
      <c r="W48" s="54"/>
      <c r="Y48" s="35" t="s">
        <v>204</v>
      </c>
      <c r="Z48" s="352">
        <v>8.1999999999999993</v>
      </c>
      <c r="AA48" s="353">
        <v>27.1</v>
      </c>
      <c r="AB48" s="295">
        <v>32.6</v>
      </c>
      <c r="AC48" s="353">
        <v>15.8</v>
      </c>
      <c r="AD48" s="354">
        <v>11.3</v>
      </c>
      <c r="AF48" s="3"/>
      <c r="AG48" s="3"/>
      <c r="AH48" s="3"/>
    </row>
    <row r="49" spans="1:34" ht="21" customHeight="1">
      <c r="A49" s="35" t="s">
        <v>80</v>
      </c>
      <c r="B49" s="352">
        <v>23.5</v>
      </c>
      <c r="C49" s="353">
        <v>34.6</v>
      </c>
      <c r="D49" s="295">
        <v>38.700000000000003</v>
      </c>
      <c r="E49" s="353">
        <v>16.600000000000001</v>
      </c>
      <c r="F49" s="354">
        <v>12</v>
      </c>
      <c r="M49" s="35" t="s">
        <v>80</v>
      </c>
      <c r="N49" s="352">
        <v>15.1</v>
      </c>
      <c r="O49" s="353">
        <v>39.6</v>
      </c>
      <c r="P49" s="295">
        <v>41.1</v>
      </c>
      <c r="Q49" s="353">
        <v>18</v>
      </c>
      <c r="R49" s="354">
        <v>14.3</v>
      </c>
      <c r="S49" s="54"/>
      <c r="T49" s="54"/>
      <c r="U49" s="54"/>
      <c r="V49" s="54"/>
      <c r="W49" s="54"/>
      <c r="Y49" s="35" t="s">
        <v>80</v>
      </c>
      <c r="Z49" s="352">
        <v>8.5</v>
      </c>
      <c r="AA49" s="353">
        <v>28.3</v>
      </c>
      <c r="AB49" s="295">
        <v>34.4</v>
      </c>
      <c r="AC49" s="353">
        <v>16.2</v>
      </c>
      <c r="AD49" s="354">
        <v>10.199999999999999</v>
      </c>
      <c r="AF49" s="3"/>
      <c r="AG49" s="3"/>
      <c r="AH49" s="3"/>
    </row>
    <row r="50" spans="1:34" ht="21" customHeight="1">
      <c r="A50" s="35" t="s">
        <v>81</v>
      </c>
      <c r="B50" s="352">
        <v>23.7</v>
      </c>
      <c r="C50" s="353">
        <v>35.1</v>
      </c>
      <c r="D50" s="295">
        <v>39.4</v>
      </c>
      <c r="E50" s="353">
        <v>16.100000000000001</v>
      </c>
      <c r="F50" s="354">
        <v>11.2</v>
      </c>
      <c r="M50" s="35" t="s">
        <v>81</v>
      </c>
      <c r="N50" s="352">
        <v>15.2</v>
      </c>
      <c r="O50" s="353">
        <v>40.299999999999997</v>
      </c>
      <c r="P50" s="295">
        <v>41.7</v>
      </c>
      <c r="Q50" s="353">
        <v>17.2</v>
      </c>
      <c r="R50" s="354">
        <v>13.5</v>
      </c>
      <c r="S50" s="54"/>
      <c r="T50" s="54"/>
      <c r="U50" s="54"/>
      <c r="V50" s="54"/>
      <c r="W50" s="54"/>
      <c r="Y50" s="35" t="s">
        <v>81</v>
      </c>
      <c r="Z50" s="352">
        <v>8.5</v>
      </c>
      <c r="AA50" s="353">
        <v>28.5</v>
      </c>
      <c r="AB50" s="295">
        <v>35.299999999999997</v>
      </c>
      <c r="AC50" s="353">
        <v>15.8</v>
      </c>
      <c r="AD50" s="354">
        <v>9.5</v>
      </c>
      <c r="AF50" s="3"/>
      <c r="AG50" s="3"/>
      <c r="AH50" s="3"/>
    </row>
    <row r="51" spans="1:34" ht="21" customHeight="1">
      <c r="A51" s="35" t="s">
        <v>82</v>
      </c>
      <c r="B51" s="352">
        <v>23.9</v>
      </c>
      <c r="C51" s="353">
        <v>35.1</v>
      </c>
      <c r="D51" s="295">
        <v>39.5</v>
      </c>
      <c r="E51" s="353">
        <v>16.100000000000001</v>
      </c>
      <c r="F51" s="354">
        <v>10.9</v>
      </c>
      <c r="M51" s="35" t="s">
        <v>82</v>
      </c>
      <c r="N51" s="352">
        <v>15.4</v>
      </c>
      <c r="O51" s="353">
        <v>40.4</v>
      </c>
      <c r="P51" s="295">
        <v>41.6</v>
      </c>
      <c r="Q51" s="353">
        <v>16.600000000000001</v>
      </c>
      <c r="R51" s="354">
        <v>12.9</v>
      </c>
      <c r="S51" s="54"/>
      <c r="T51" s="54"/>
      <c r="U51" s="54"/>
      <c r="V51" s="54"/>
      <c r="W51" s="54"/>
      <c r="Y51" s="35" t="s">
        <v>82</v>
      </c>
      <c r="Z51" s="352">
        <v>8.6</v>
      </c>
      <c r="AA51" s="353">
        <v>28.5</v>
      </c>
      <c r="AB51" s="295">
        <v>35.5</v>
      </c>
      <c r="AC51" s="353">
        <v>15.9</v>
      </c>
      <c r="AD51" s="354">
        <v>8.6999999999999993</v>
      </c>
      <c r="AF51" s="3"/>
      <c r="AG51" s="3"/>
      <c r="AH51" s="3"/>
    </row>
    <row r="52" spans="1:34" ht="21" customHeight="1">
      <c r="A52" s="35" t="s">
        <v>83</v>
      </c>
      <c r="B52" s="352">
        <v>24</v>
      </c>
      <c r="C52" s="353">
        <v>35.1</v>
      </c>
      <c r="D52" s="295">
        <v>39.5</v>
      </c>
      <c r="E52" s="353">
        <v>16</v>
      </c>
      <c r="F52" s="354">
        <v>10.6</v>
      </c>
      <c r="M52" s="35" t="s">
        <v>83</v>
      </c>
      <c r="N52" s="352">
        <v>15.5</v>
      </c>
      <c r="O52" s="353">
        <v>40.299999999999997</v>
      </c>
      <c r="P52" s="295">
        <v>41.8</v>
      </c>
      <c r="Q52" s="353">
        <v>16</v>
      </c>
      <c r="R52" s="354">
        <v>12.3</v>
      </c>
      <c r="S52" s="54"/>
      <c r="T52" s="54"/>
      <c r="U52" s="54"/>
      <c r="V52" s="54"/>
      <c r="W52" s="54"/>
      <c r="Y52" s="35" t="s">
        <v>83</v>
      </c>
      <c r="Z52" s="352">
        <v>8.5</v>
      </c>
      <c r="AA52" s="353">
        <v>28.5</v>
      </c>
      <c r="AB52" s="295">
        <v>35.299999999999997</v>
      </c>
      <c r="AC52" s="353">
        <v>16</v>
      </c>
      <c r="AD52" s="354">
        <v>8.8000000000000007</v>
      </c>
      <c r="AF52" s="3"/>
      <c r="AG52" s="3"/>
      <c r="AH52" s="3"/>
    </row>
    <row r="53" spans="1:34" ht="21" customHeight="1">
      <c r="A53" s="35" t="s">
        <v>84</v>
      </c>
      <c r="B53" s="352">
        <v>23</v>
      </c>
      <c r="C53" s="353">
        <v>33.6</v>
      </c>
      <c r="D53" s="295">
        <v>37.799999999999997</v>
      </c>
      <c r="E53" s="353">
        <v>15.5</v>
      </c>
      <c r="F53" s="354">
        <v>9.4</v>
      </c>
      <c r="M53" s="35" t="s">
        <v>84</v>
      </c>
      <c r="N53" s="352">
        <v>14.9</v>
      </c>
      <c r="O53" s="353">
        <v>38.700000000000003</v>
      </c>
      <c r="P53" s="295">
        <v>40.4</v>
      </c>
      <c r="Q53" s="353">
        <v>14.7</v>
      </c>
      <c r="R53" s="354">
        <v>10.4</v>
      </c>
      <c r="S53" s="54"/>
      <c r="T53" s="54"/>
      <c r="U53" s="54"/>
      <c r="V53" s="54"/>
      <c r="W53" s="54"/>
      <c r="Y53" s="35" t="s">
        <v>84</v>
      </c>
      <c r="Z53" s="352">
        <v>8.1</v>
      </c>
      <c r="AA53" s="353">
        <v>27</v>
      </c>
      <c r="AB53" s="353">
        <v>33</v>
      </c>
      <c r="AC53" s="353">
        <v>15.7</v>
      </c>
      <c r="AD53" s="354">
        <v>8.1999999999999993</v>
      </c>
      <c r="AF53" s="3"/>
      <c r="AG53" s="3"/>
      <c r="AH53" s="3"/>
    </row>
    <row r="54" spans="1:34" ht="21" customHeight="1">
      <c r="A54" s="35" t="s">
        <v>85</v>
      </c>
      <c r="B54" s="352">
        <v>21.9</v>
      </c>
      <c r="C54" s="353">
        <v>32.200000000000003</v>
      </c>
      <c r="D54" s="295">
        <v>36.299999999999997</v>
      </c>
      <c r="E54" s="353">
        <v>14.6</v>
      </c>
      <c r="F54" s="354">
        <v>10.4</v>
      </c>
      <c r="M54" s="35" t="s">
        <v>85</v>
      </c>
      <c r="N54" s="352">
        <v>14.3</v>
      </c>
      <c r="O54" s="353">
        <v>37.799999999999997</v>
      </c>
      <c r="P54" s="295">
        <v>39.299999999999997</v>
      </c>
      <c r="Q54" s="353">
        <v>14.4</v>
      </c>
      <c r="R54" s="354">
        <v>12.5</v>
      </c>
      <c r="S54" s="54"/>
      <c r="T54" s="54"/>
      <c r="U54" s="54"/>
      <c r="V54" s="54"/>
      <c r="W54" s="54"/>
      <c r="Y54" s="35" t="s">
        <v>85</v>
      </c>
      <c r="Z54" s="352">
        <v>7.6</v>
      </c>
      <c r="AA54" s="353">
        <v>25.1</v>
      </c>
      <c r="AB54" s="295">
        <v>30.7</v>
      </c>
      <c r="AC54" s="353">
        <v>14.6</v>
      </c>
      <c r="AD54" s="354">
        <v>8.1999999999999993</v>
      </c>
      <c r="AF54" s="3"/>
      <c r="AG54" s="3"/>
      <c r="AH54" s="3"/>
    </row>
    <row r="55" spans="1:34" ht="21" customHeight="1">
      <c r="A55" s="35" t="s">
        <v>86</v>
      </c>
      <c r="B55" s="352">
        <v>21.9</v>
      </c>
      <c r="C55" s="353">
        <v>32.200000000000003</v>
      </c>
      <c r="D55" s="295">
        <v>36.299999999999997</v>
      </c>
      <c r="E55" s="353">
        <v>14.5</v>
      </c>
      <c r="F55" s="354">
        <v>9.1</v>
      </c>
      <c r="M55" s="35" t="s">
        <v>86</v>
      </c>
      <c r="N55" s="352">
        <v>14.4</v>
      </c>
      <c r="O55" s="353">
        <v>37.799999999999997</v>
      </c>
      <c r="P55" s="295">
        <v>39.200000000000003</v>
      </c>
      <c r="Q55" s="353">
        <v>14.6</v>
      </c>
      <c r="R55" s="354">
        <v>10.6</v>
      </c>
      <c r="S55" s="54"/>
      <c r="T55" s="54"/>
      <c r="U55" s="54"/>
      <c r="V55" s="54"/>
      <c r="W55" s="54"/>
      <c r="Y55" s="35" t="s">
        <v>86</v>
      </c>
      <c r="Z55" s="352">
        <v>7.6</v>
      </c>
      <c r="AA55" s="353">
        <v>25.2</v>
      </c>
      <c r="AB55" s="295">
        <v>30.8</v>
      </c>
      <c r="AC55" s="353">
        <v>14.5</v>
      </c>
      <c r="AD55" s="354">
        <v>7.5</v>
      </c>
      <c r="AF55" s="3"/>
      <c r="AG55" s="3"/>
      <c r="AH55" s="3"/>
    </row>
    <row r="56" spans="1:34" ht="21" customHeight="1">
      <c r="A56" s="35" t="s">
        <v>87</v>
      </c>
      <c r="B56" s="352">
        <v>23.8</v>
      </c>
      <c r="C56" s="353">
        <v>35</v>
      </c>
      <c r="D56" s="295">
        <v>39.200000000000003</v>
      </c>
      <c r="E56" s="353">
        <v>15.7</v>
      </c>
      <c r="F56" s="354">
        <v>10.5</v>
      </c>
      <c r="M56" s="35" t="s">
        <v>87</v>
      </c>
      <c r="N56" s="352">
        <v>15.4</v>
      </c>
      <c r="O56" s="353">
        <v>40.5</v>
      </c>
      <c r="P56" s="353">
        <v>42</v>
      </c>
      <c r="Q56" s="353">
        <v>15</v>
      </c>
      <c r="R56" s="354">
        <v>12.3</v>
      </c>
      <c r="S56" s="54"/>
      <c r="T56" s="54"/>
      <c r="U56" s="54"/>
      <c r="V56" s="54"/>
      <c r="W56" s="54"/>
      <c r="Y56" s="35" t="s">
        <v>87</v>
      </c>
      <c r="Z56" s="352">
        <v>8.5</v>
      </c>
      <c r="AA56" s="353">
        <v>28.1</v>
      </c>
      <c r="AB56" s="295">
        <v>34.1</v>
      </c>
      <c r="AC56" s="353">
        <v>15.8</v>
      </c>
      <c r="AD56" s="354">
        <v>8.6</v>
      </c>
      <c r="AF56" s="3"/>
      <c r="AG56" s="3"/>
      <c r="AH56" s="3"/>
    </row>
    <row r="57" spans="1:34" ht="21" customHeight="1">
      <c r="A57" s="35" t="s">
        <v>88</v>
      </c>
      <c r="B57" s="352">
        <v>24.7</v>
      </c>
      <c r="C57" s="353">
        <v>36.1</v>
      </c>
      <c r="D57" s="295">
        <v>40.299999999999997</v>
      </c>
      <c r="E57" s="353">
        <v>16.399999999999999</v>
      </c>
      <c r="F57" s="354">
        <v>10.4</v>
      </c>
      <c r="M57" s="35" t="s">
        <v>88</v>
      </c>
      <c r="N57" s="352">
        <v>16</v>
      </c>
      <c r="O57" s="353">
        <v>41.7</v>
      </c>
      <c r="P57" s="353">
        <v>43</v>
      </c>
      <c r="Q57" s="353">
        <v>16.100000000000001</v>
      </c>
      <c r="R57" s="354">
        <v>12</v>
      </c>
      <c r="S57" s="54"/>
      <c r="T57" s="54"/>
      <c r="U57" s="54"/>
      <c r="V57" s="54"/>
      <c r="W57" s="54"/>
      <c r="Y57" s="35" t="s">
        <v>88</v>
      </c>
      <c r="Z57" s="352">
        <v>8.8000000000000007</v>
      </c>
      <c r="AA57" s="353">
        <v>29</v>
      </c>
      <c r="AB57" s="295">
        <v>35.5</v>
      </c>
      <c r="AC57" s="353">
        <v>16.399999999999999</v>
      </c>
      <c r="AD57" s="354">
        <v>8.5</v>
      </c>
      <c r="AF57" s="3"/>
      <c r="AG57" s="3"/>
      <c r="AH57" s="3"/>
    </row>
    <row r="58" spans="1:34" ht="21" customHeight="1">
      <c r="A58" s="35" t="s">
        <v>89</v>
      </c>
      <c r="B58" s="352">
        <v>24.5</v>
      </c>
      <c r="C58" s="353">
        <v>35.4</v>
      </c>
      <c r="D58" s="295">
        <v>39.700000000000003</v>
      </c>
      <c r="E58" s="353">
        <v>16.100000000000001</v>
      </c>
      <c r="F58" s="354">
        <v>11.4</v>
      </c>
      <c r="M58" s="35" t="s">
        <v>89</v>
      </c>
      <c r="N58" s="352">
        <v>15.8</v>
      </c>
      <c r="O58" s="353">
        <v>41</v>
      </c>
      <c r="P58" s="295">
        <v>42.3</v>
      </c>
      <c r="Q58" s="353">
        <v>15.2</v>
      </c>
      <c r="R58" s="354">
        <v>13.4</v>
      </c>
      <c r="S58" s="54"/>
      <c r="T58" s="54"/>
      <c r="U58" s="54"/>
      <c r="V58" s="54"/>
      <c r="W58" s="54"/>
      <c r="Y58" s="35" t="s">
        <v>89</v>
      </c>
      <c r="Z58" s="352">
        <v>8.8000000000000007</v>
      </c>
      <c r="AA58" s="353">
        <v>28.5</v>
      </c>
      <c r="AB58" s="295">
        <v>34.9</v>
      </c>
      <c r="AC58" s="353">
        <v>16.3</v>
      </c>
      <c r="AD58" s="354">
        <v>8.6999999999999993</v>
      </c>
      <c r="AF58" s="3"/>
      <c r="AG58" s="3"/>
      <c r="AH58" s="3"/>
    </row>
    <row r="59" spans="1:34" ht="21" customHeight="1">
      <c r="A59" s="35" t="s">
        <v>205</v>
      </c>
      <c r="B59" s="352">
        <v>23.7</v>
      </c>
      <c r="C59" s="353">
        <v>34</v>
      </c>
      <c r="D59" s="353">
        <v>38</v>
      </c>
      <c r="E59" s="353">
        <v>16.100000000000001</v>
      </c>
      <c r="F59" s="354">
        <v>10.9</v>
      </c>
      <c r="M59" s="35" t="s">
        <v>205</v>
      </c>
      <c r="N59" s="352">
        <v>15.2</v>
      </c>
      <c r="O59" s="353">
        <v>39.6</v>
      </c>
      <c r="P59" s="295">
        <v>40.700000000000003</v>
      </c>
      <c r="Q59" s="353">
        <v>17</v>
      </c>
      <c r="R59" s="354">
        <v>12.7</v>
      </c>
      <c r="S59" s="54"/>
      <c r="T59" s="54"/>
      <c r="U59" s="54"/>
      <c r="V59" s="54"/>
      <c r="W59" s="54"/>
      <c r="Y59" s="35" t="s">
        <v>205</v>
      </c>
      <c r="Z59" s="352">
        <v>8.5</v>
      </c>
      <c r="AA59" s="353">
        <v>27.2</v>
      </c>
      <c r="AB59" s="295">
        <v>33.1</v>
      </c>
      <c r="AC59" s="353">
        <v>15.9</v>
      </c>
      <c r="AD59" s="354">
        <v>8.4</v>
      </c>
      <c r="AF59" s="3"/>
      <c r="AG59" s="3"/>
      <c r="AH59" s="3"/>
    </row>
    <row r="60" spans="1:34" ht="21" customHeight="1">
      <c r="A60" s="35" t="s">
        <v>206</v>
      </c>
      <c r="B60" s="352">
        <v>23.6</v>
      </c>
      <c r="C60" s="353">
        <v>33.799999999999997</v>
      </c>
      <c r="D60" s="295">
        <v>37.799999999999997</v>
      </c>
      <c r="E60" s="353">
        <v>16.2</v>
      </c>
      <c r="F60" s="354">
        <v>10.4</v>
      </c>
      <c r="M60" s="35" t="s">
        <v>206</v>
      </c>
      <c r="N60" s="352">
        <v>15.1</v>
      </c>
      <c r="O60" s="353">
        <v>39.4</v>
      </c>
      <c r="P60" s="295">
        <v>40.6</v>
      </c>
      <c r="Q60" s="353">
        <v>16.600000000000001</v>
      </c>
      <c r="R60" s="354">
        <v>12.2</v>
      </c>
      <c r="S60" s="54"/>
      <c r="T60" s="54"/>
      <c r="U60" s="54"/>
      <c r="V60" s="54"/>
      <c r="W60" s="54"/>
      <c r="Y60" s="35" t="s">
        <v>206</v>
      </c>
      <c r="Z60" s="352">
        <v>8.5</v>
      </c>
      <c r="AA60" s="353">
        <v>27</v>
      </c>
      <c r="AB60" s="295">
        <v>32.9</v>
      </c>
      <c r="AC60" s="353">
        <v>16.100000000000001</v>
      </c>
      <c r="AD60" s="354">
        <v>7.7</v>
      </c>
      <c r="AF60" s="3"/>
      <c r="AG60" s="3"/>
      <c r="AH60" s="3"/>
    </row>
    <row r="61" spans="1:34" ht="21" customHeight="1">
      <c r="A61" s="35" t="s">
        <v>90</v>
      </c>
      <c r="B61" s="352">
        <v>23.7</v>
      </c>
      <c r="C61" s="353">
        <v>34.4</v>
      </c>
      <c r="D61" s="295">
        <v>38.5</v>
      </c>
      <c r="E61" s="353">
        <v>16.5</v>
      </c>
      <c r="F61" s="354">
        <v>10.6</v>
      </c>
      <c r="M61" s="35" t="s">
        <v>90</v>
      </c>
      <c r="N61" s="352">
        <v>15.1</v>
      </c>
      <c r="O61" s="353">
        <v>40.1</v>
      </c>
      <c r="P61" s="295">
        <v>41.2</v>
      </c>
      <c r="Q61" s="353">
        <v>16.7</v>
      </c>
      <c r="R61" s="354">
        <v>12.3</v>
      </c>
      <c r="S61" s="54"/>
      <c r="T61" s="54"/>
      <c r="U61" s="54"/>
      <c r="V61" s="54"/>
      <c r="W61" s="54"/>
      <c r="Y61" s="35" t="s">
        <v>90</v>
      </c>
      <c r="Z61" s="352">
        <v>8.6</v>
      </c>
      <c r="AA61" s="353">
        <v>27.6</v>
      </c>
      <c r="AB61" s="295">
        <v>33.700000000000003</v>
      </c>
      <c r="AC61" s="353">
        <v>16.399999999999999</v>
      </c>
      <c r="AD61" s="354">
        <v>7.9</v>
      </c>
      <c r="AF61" s="3"/>
      <c r="AG61" s="3"/>
      <c r="AH61" s="3"/>
    </row>
    <row r="62" spans="1:34" ht="21" customHeight="1">
      <c r="A62" s="35" t="s">
        <v>91</v>
      </c>
      <c r="B62" s="352">
        <v>24.1</v>
      </c>
      <c r="C62" s="353">
        <v>35</v>
      </c>
      <c r="D62" s="295">
        <v>39.299999999999997</v>
      </c>
      <c r="E62" s="353">
        <v>16.2</v>
      </c>
      <c r="F62" s="354">
        <v>10.4</v>
      </c>
      <c r="M62" s="35" t="s">
        <v>91</v>
      </c>
      <c r="N62" s="352">
        <v>15.4</v>
      </c>
      <c r="O62" s="353">
        <v>40.9</v>
      </c>
      <c r="P62" s="295">
        <v>42.1</v>
      </c>
      <c r="Q62" s="353">
        <v>14.7</v>
      </c>
      <c r="R62" s="354">
        <v>12.5</v>
      </c>
      <c r="S62" s="54"/>
      <c r="T62" s="54"/>
      <c r="U62" s="54"/>
      <c r="V62" s="54"/>
      <c r="W62" s="54"/>
      <c r="Y62" s="35" t="s">
        <v>91</v>
      </c>
      <c r="Z62" s="352">
        <v>8.6999999999999993</v>
      </c>
      <c r="AA62" s="353">
        <v>27.9</v>
      </c>
      <c r="AB62" s="295">
        <v>34.200000000000003</v>
      </c>
      <c r="AC62" s="353">
        <v>16.600000000000001</v>
      </c>
      <c r="AD62" s="354">
        <v>7.6</v>
      </c>
      <c r="AF62" s="3"/>
      <c r="AG62" s="3"/>
      <c r="AH62" s="3"/>
    </row>
    <row r="63" spans="1:34" ht="21" customHeight="1">
      <c r="A63" s="35" t="s">
        <v>92</v>
      </c>
      <c r="B63" s="352">
        <v>24.2</v>
      </c>
      <c r="C63" s="353">
        <v>35.299999999999997</v>
      </c>
      <c r="D63" s="295">
        <v>39.5</v>
      </c>
      <c r="E63" s="353">
        <v>16.5</v>
      </c>
      <c r="F63" s="354">
        <v>10.4</v>
      </c>
      <c r="M63" s="35" t="s">
        <v>92</v>
      </c>
      <c r="N63" s="352">
        <v>15.5</v>
      </c>
      <c r="O63" s="353">
        <v>41.1</v>
      </c>
      <c r="P63" s="295">
        <v>42.4</v>
      </c>
      <c r="Q63" s="353">
        <v>14.9</v>
      </c>
      <c r="R63" s="354">
        <v>12.4</v>
      </c>
      <c r="S63" s="54"/>
      <c r="T63" s="54"/>
      <c r="U63" s="54"/>
      <c r="V63" s="54"/>
      <c r="W63" s="54"/>
      <c r="Y63" s="35" t="s">
        <v>92</v>
      </c>
      <c r="Z63" s="352">
        <v>8.8000000000000007</v>
      </c>
      <c r="AA63" s="353">
        <v>28.2</v>
      </c>
      <c r="AB63" s="295">
        <v>34.299999999999997</v>
      </c>
      <c r="AC63" s="353">
        <v>16.8</v>
      </c>
      <c r="AD63" s="354">
        <v>7.6</v>
      </c>
      <c r="AF63" s="3"/>
      <c r="AG63" s="3"/>
      <c r="AH63" s="3"/>
    </row>
    <row r="64" spans="1:34" ht="21" customHeight="1">
      <c r="A64" s="35" t="s">
        <v>93</v>
      </c>
      <c r="B64" s="352">
        <v>24.4</v>
      </c>
      <c r="C64" s="353">
        <v>35.5</v>
      </c>
      <c r="D64" s="295">
        <v>39.700000000000003</v>
      </c>
      <c r="E64" s="353">
        <v>16.7</v>
      </c>
      <c r="F64" s="354">
        <v>10.9</v>
      </c>
      <c r="M64" s="35" t="s">
        <v>93</v>
      </c>
      <c r="N64" s="352">
        <v>15.7</v>
      </c>
      <c r="O64" s="353">
        <v>41.3</v>
      </c>
      <c r="P64" s="295">
        <v>42.7</v>
      </c>
      <c r="Q64" s="353">
        <v>15.3</v>
      </c>
      <c r="R64" s="354">
        <v>12.1</v>
      </c>
      <c r="S64" s="54"/>
      <c r="T64" s="54"/>
      <c r="U64" s="54"/>
      <c r="V64" s="54"/>
      <c r="W64" s="54"/>
      <c r="Y64" s="35" t="s">
        <v>93</v>
      </c>
      <c r="Z64" s="352">
        <v>8.6999999999999993</v>
      </c>
      <c r="AA64" s="353">
        <v>28.3</v>
      </c>
      <c r="AB64" s="295">
        <v>34.200000000000003</v>
      </c>
      <c r="AC64" s="353">
        <v>17</v>
      </c>
      <c r="AD64" s="354">
        <v>9.1</v>
      </c>
      <c r="AF64" s="3"/>
      <c r="AG64" s="3"/>
      <c r="AH64" s="3"/>
    </row>
    <row r="65" spans="1:34" ht="21" customHeight="1">
      <c r="A65" s="35" t="s">
        <v>94</v>
      </c>
      <c r="B65" s="352">
        <v>23.4</v>
      </c>
      <c r="C65" s="353">
        <v>33.9</v>
      </c>
      <c r="D65" s="295">
        <v>37.9</v>
      </c>
      <c r="E65" s="353">
        <v>16</v>
      </c>
      <c r="F65" s="354">
        <v>11.2</v>
      </c>
      <c r="M65" s="35" t="s">
        <v>94</v>
      </c>
      <c r="N65" s="352">
        <v>15.2</v>
      </c>
      <c r="O65" s="353">
        <v>39.9</v>
      </c>
      <c r="P65" s="295">
        <v>41.2</v>
      </c>
      <c r="Q65" s="353">
        <v>15.2</v>
      </c>
      <c r="R65" s="354">
        <v>12.9</v>
      </c>
      <c r="S65" s="54"/>
      <c r="T65" s="54"/>
      <c r="U65" s="54"/>
      <c r="V65" s="54"/>
      <c r="W65" s="54"/>
      <c r="Y65" s="35" t="s">
        <v>94</v>
      </c>
      <c r="Z65" s="352">
        <v>8.3000000000000007</v>
      </c>
      <c r="AA65" s="353">
        <v>26.6</v>
      </c>
      <c r="AB65" s="295">
        <v>32.200000000000003</v>
      </c>
      <c r="AC65" s="353">
        <v>16.2</v>
      </c>
      <c r="AD65" s="354">
        <v>8.6999999999999993</v>
      </c>
      <c r="AF65" s="3"/>
      <c r="AG65" s="3"/>
      <c r="AH65" s="3"/>
    </row>
    <row r="66" spans="1:34" ht="21" customHeight="1">
      <c r="A66" s="35" t="s">
        <v>95</v>
      </c>
      <c r="B66" s="352">
        <v>22.8</v>
      </c>
      <c r="C66" s="353">
        <v>32.9</v>
      </c>
      <c r="D66" s="295">
        <v>36.799999999999997</v>
      </c>
      <c r="E66" s="353">
        <v>15.1</v>
      </c>
      <c r="F66" s="354">
        <v>10.4</v>
      </c>
      <c r="M66" s="35" t="s">
        <v>95</v>
      </c>
      <c r="N66" s="352">
        <v>15.1</v>
      </c>
      <c r="O66" s="353">
        <v>38.9</v>
      </c>
      <c r="P66" s="295">
        <v>40.299999999999997</v>
      </c>
      <c r="Q66" s="353">
        <v>14.5</v>
      </c>
      <c r="R66" s="354">
        <v>12.1</v>
      </c>
      <c r="S66" s="54"/>
      <c r="T66" s="54"/>
      <c r="U66" s="54"/>
      <c r="V66" s="54"/>
      <c r="W66" s="54"/>
      <c r="Y66" s="35" t="s">
        <v>95</v>
      </c>
      <c r="Z66" s="352">
        <v>7.8</v>
      </c>
      <c r="AA66" s="353">
        <v>25.5</v>
      </c>
      <c r="AB66" s="295">
        <v>30.6</v>
      </c>
      <c r="AC66" s="353">
        <v>15.3</v>
      </c>
      <c r="AD66" s="354">
        <v>8.1999999999999993</v>
      </c>
      <c r="AF66" s="3"/>
      <c r="AG66" s="3"/>
      <c r="AH66" s="3"/>
    </row>
    <row r="67" spans="1:34" ht="21" customHeight="1">
      <c r="A67" s="35" t="s">
        <v>96</v>
      </c>
      <c r="B67" s="352">
        <v>22.9</v>
      </c>
      <c r="C67" s="353">
        <v>32.9</v>
      </c>
      <c r="D67" s="295">
        <v>36.700000000000003</v>
      </c>
      <c r="E67" s="353">
        <v>15.2</v>
      </c>
      <c r="F67" s="354">
        <v>9.6</v>
      </c>
      <c r="M67" s="35" t="s">
        <v>96</v>
      </c>
      <c r="N67" s="352">
        <v>15.2</v>
      </c>
      <c r="O67" s="353">
        <v>38.9</v>
      </c>
      <c r="P67" s="295">
        <v>40.1</v>
      </c>
      <c r="Q67" s="353">
        <v>14.3</v>
      </c>
      <c r="R67" s="354">
        <v>11.7</v>
      </c>
      <c r="S67" s="54"/>
      <c r="T67" s="54"/>
      <c r="U67" s="54"/>
      <c r="V67" s="54"/>
      <c r="W67" s="54"/>
      <c r="Y67" s="35" t="s">
        <v>96</v>
      </c>
      <c r="Z67" s="352">
        <v>7.8</v>
      </c>
      <c r="AA67" s="353">
        <v>25.4</v>
      </c>
      <c r="AB67" s="295">
        <v>30.5</v>
      </c>
      <c r="AC67" s="353">
        <v>15.4</v>
      </c>
      <c r="AD67" s="354">
        <v>6.5</v>
      </c>
      <c r="AF67" s="3"/>
      <c r="AG67" s="3"/>
      <c r="AH67" s="3"/>
    </row>
    <row r="68" spans="1:34" ht="21" customHeight="1">
      <c r="A68" s="35" t="s">
        <v>97</v>
      </c>
      <c r="B68" s="352">
        <v>24.2</v>
      </c>
      <c r="C68" s="353">
        <v>34.9</v>
      </c>
      <c r="D68" s="353">
        <v>39</v>
      </c>
      <c r="E68" s="353">
        <v>15.9</v>
      </c>
      <c r="F68" s="354">
        <v>10</v>
      </c>
      <c r="M68" s="35" t="s">
        <v>97</v>
      </c>
      <c r="N68" s="352">
        <v>15.9</v>
      </c>
      <c r="O68" s="353">
        <v>40.9</v>
      </c>
      <c r="P68" s="295">
        <v>42.2</v>
      </c>
      <c r="Q68" s="353">
        <v>14.7</v>
      </c>
      <c r="R68" s="354">
        <v>11.6</v>
      </c>
      <c r="S68" s="54"/>
      <c r="T68" s="54"/>
      <c r="U68" s="54"/>
      <c r="V68" s="54"/>
      <c r="W68" s="54"/>
      <c r="Y68" s="35" t="s">
        <v>97</v>
      </c>
      <c r="Z68" s="352">
        <v>8.3000000000000007</v>
      </c>
      <c r="AA68" s="353">
        <v>27.3</v>
      </c>
      <c r="AB68" s="295">
        <v>33.299999999999997</v>
      </c>
      <c r="AC68" s="353">
        <v>16.2</v>
      </c>
      <c r="AD68" s="354">
        <v>7.6</v>
      </c>
      <c r="AF68" s="3"/>
      <c r="AG68" s="3"/>
      <c r="AH68" s="3"/>
    </row>
    <row r="69" spans="1:34" ht="21" customHeight="1">
      <c r="A69" s="35" t="s">
        <v>98</v>
      </c>
      <c r="B69" s="352">
        <v>25.1</v>
      </c>
      <c r="C69" s="353">
        <v>36.200000000000003</v>
      </c>
      <c r="D69" s="295">
        <v>40.4</v>
      </c>
      <c r="E69" s="353">
        <v>17.3</v>
      </c>
      <c r="F69" s="354">
        <v>10.7</v>
      </c>
      <c r="M69" s="35" t="s">
        <v>98</v>
      </c>
      <c r="N69" s="352">
        <v>16.3</v>
      </c>
      <c r="O69" s="353">
        <v>42.3</v>
      </c>
      <c r="P69" s="295">
        <v>43.4</v>
      </c>
      <c r="Q69" s="353">
        <v>16.3</v>
      </c>
      <c r="R69" s="354">
        <v>11.8</v>
      </c>
      <c r="S69" s="54"/>
      <c r="T69" s="54"/>
      <c r="U69" s="54"/>
      <c r="V69" s="54"/>
      <c r="W69" s="54"/>
      <c r="Y69" s="35" t="s">
        <v>98</v>
      </c>
      <c r="Z69" s="352">
        <v>8.9</v>
      </c>
      <c r="AA69" s="353">
        <v>28.7</v>
      </c>
      <c r="AB69" s="295">
        <v>34.9</v>
      </c>
      <c r="AC69" s="353">
        <v>17.5</v>
      </c>
      <c r="AD69" s="354">
        <v>8.6999999999999993</v>
      </c>
      <c r="AF69" s="3"/>
      <c r="AG69" s="3"/>
      <c r="AH69" s="3"/>
    </row>
    <row r="70" spans="1:34" ht="21" customHeight="1">
      <c r="A70" s="35" t="s">
        <v>99</v>
      </c>
      <c r="B70" s="352">
        <v>25</v>
      </c>
      <c r="C70" s="353">
        <v>36</v>
      </c>
      <c r="D70" s="295">
        <v>40.1</v>
      </c>
      <c r="E70" s="353">
        <v>17.2</v>
      </c>
      <c r="F70" s="354">
        <v>11</v>
      </c>
      <c r="M70" s="35" t="s">
        <v>99</v>
      </c>
      <c r="N70" s="352">
        <v>16.2</v>
      </c>
      <c r="O70" s="353">
        <v>42</v>
      </c>
      <c r="P70" s="353">
        <v>43</v>
      </c>
      <c r="Q70" s="353">
        <v>16.2</v>
      </c>
      <c r="R70" s="354">
        <v>12.2</v>
      </c>
      <c r="S70" s="54"/>
      <c r="T70" s="54"/>
      <c r="U70" s="54"/>
      <c r="V70" s="54"/>
      <c r="W70" s="54"/>
      <c r="Y70" s="35" t="s">
        <v>99</v>
      </c>
      <c r="Z70" s="352">
        <v>8.9</v>
      </c>
      <c r="AA70" s="353">
        <v>28.7</v>
      </c>
      <c r="AB70" s="295">
        <v>34.9</v>
      </c>
      <c r="AC70" s="353">
        <v>17.399999999999999</v>
      </c>
      <c r="AD70" s="354">
        <v>8.9</v>
      </c>
      <c r="AF70" s="3"/>
      <c r="AG70" s="3"/>
      <c r="AH70" s="3"/>
    </row>
    <row r="71" spans="1:34" ht="21" customHeight="1">
      <c r="A71" s="35" t="s">
        <v>207</v>
      </c>
      <c r="B71" s="352">
        <v>24.1</v>
      </c>
      <c r="C71" s="353">
        <v>34.6</v>
      </c>
      <c r="D71" s="295">
        <v>38.700000000000003</v>
      </c>
      <c r="E71" s="353">
        <v>16.5</v>
      </c>
      <c r="F71" s="354">
        <v>11</v>
      </c>
      <c r="M71" s="35" t="s">
        <v>207</v>
      </c>
      <c r="N71" s="352">
        <v>15.4</v>
      </c>
      <c r="O71" s="353">
        <v>40</v>
      </c>
      <c r="P71" s="295">
        <v>41.1</v>
      </c>
      <c r="Q71" s="353">
        <v>15.6</v>
      </c>
      <c r="R71" s="354">
        <v>11.7</v>
      </c>
      <c r="S71" s="54"/>
      <c r="T71" s="54"/>
      <c r="U71" s="54"/>
      <c r="V71" s="54"/>
      <c r="W71" s="54"/>
      <c r="Y71" s="35" t="s">
        <v>207</v>
      </c>
      <c r="Z71" s="352">
        <v>8.6999999999999993</v>
      </c>
      <c r="AA71" s="353">
        <v>28</v>
      </c>
      <c r="AB71" s="295">
        <v>34.299999999999997</v>
      </c>
      <c r="AC71" s="353">
        <v>16.7</v>
      </c>
      <c r="AD71" s="354">
        <v>10</v>
      </c>
      <c r="AF71" s="3"/>
      <c r="AG71" s="3"/>
      <c r="AH71" s="3"/>
    </row>
    <row r="72" spans="1:34" ht="21" customHeight="1">
      <c r="A72" s="35" t="s">
        <v>208</v>
      </c>
      <c r="B72" s="352">
        <v>23.7</v>
      </c>
      <c r="C72" s="353">
        <v>34.299999999999997</v>
      </c>
      <c r="D72" s="295">
        <v>38.700000000000003</v>
      </c>
      <c r="E72" s="353">
        <v>16.5</v>
      </c>
      <c r="F72" s="354">
        <v>10.4</v>
      </c>
      <c r="M72" s="35" t="s">
        <v>208</v>
      </c>
      <c r="N72" s="352">
        <v>15.3</v>
      </c>
      <c r="O72" s="353">
        <v>39.9</v>
      </c>
      <c r="P72" s="353">
        <v>41</v>
      </c>
      <c r="Q72" s="353">
        <v>16.100000000000001</v>
      </c>
      <c r="R72" s="354">
        <v>11.2</v>
      </c>
      <c r="S72" s="54"/>
      <c r="T72" s="54"/>
      <c r="U72" s="54"/>
      <c r="V72" s="54"/>
      <c r="W72" s="54"/>
      <c r="Y72" s="35" t="s">
        <v>208</v>
      </c>
      <c r="Z72" s="352">
        <v>8.4</v>
      </c>
      <c r="AA72" s="353">
        <v>27.4</v>
      </c>
      <c r="AB72" s="295">
        <v>34.299999999999997</v>
      </c>
      <c r="AC72" s="353">
        <v>16.600000000000001</v>
      </c>
      <c r="AD72" s="354">
        <v>9</v>
      </c>
      <c r="AF72" s="3"/>
      <c r="AG72" s="3"/>
      <c r="AH72" s="3"/>
    </row>
    <row r="73" spans="1:34" ht="21" customHeight="1">
      <c r="A73" s="35" t="s">
        <v>100</v>
      </c>
      <c r="B73" s="352">
        <v>23.8</v>
      </c>
      <c r="C73" s="353">
        <v>34.6</v>
      </c>
      <c r="D73" s="295">
        <v>38.9</v>
      </c>
      <c r="E73" s="353">
        <v>16.399999999999999</v>
      </c>
      <c r="F73" s="354">
        <v>10.3</v>
      </c>
      <c r="M73" s="35" t="s">
        <v>100</v>
      </c>
      <c r="N73" s="352">
        <v>15.4</v>
      </c>
      <c r="O73" s="353">
        <v>40.200000000000003</v>
      </c>
      <c r="P73" s="295">
        <v>41.1</v>
      </c>
      <c r="Q73" s="353">
        <v>16.7</v>
      </c>
      <c r="R73" s="354">
        <v>11.5</v>
      </c>
      <c r="S73" s="54"/>
      <c r="T73" s="54"/>
      <c r="U73" s="54"/>
      <c r="V73" s="54"/>
      <c r="W73" s="54"/>
      <c r="Y73" s="35" t="s">
        <v>100</v>
      </c>
      <c r="Z73" s="352">
        <v>8.5</v>
      </c>
      <c r="AA73" s="353">
        <v>27.6</v>
      </c>
      <c r="AB73" s="295">
        <v>34.700000000000003</v>
      </c>
      <c r="AC73" s="353">
        <v>16.3</v>
      </c>
      <c r="AD73" s="354">
        <v>8.1</v>
      </c>
      <c r="AF73" s="3"/>
      <c r="AG73" s="3"/>
      <c r="AH73" s="3"/>
    </row>
    <row r="74" spans="1:34" ht="21" customHeight="1">
      <c r="A74" s="35" t="s">
        <v>101</v>
      </c>
      <c r="B74" s="352">
        <v>24.2</v>
      </c>
      <c r="C74" s="353">
        <v>36</v>
      </c>
      <c r="D74" s="295">
        <v>40.799999999999997</v>
      </c>
      <c r="E74" s="353">
        <v>17.100000000000001</v>
      </c>
      <c r="F74" s="354">
        <v>10.7</v>
      </c>
      <c r="M74" s="35" t="s">
        <v>101</v>
      </c>
      <c r="N74" s="352">
        <v>15.9</v>
      </c>
      <c r="O74" s="353">
        <v>42.1</v>
      </c>
      <c r="P74" s="295">
        <v>43.1</v>
      </c>
      <c r="Q74" s="353">
        <v>17.399999999999999</v>
      </c>
      <c r="R74" s="354">
        <v>12.1</v>
      </c>
      <c r="S74" s="54"/>
      <c r="T74" s="54"/>
      <c r="U74" s="54"/>
      <c r="V74" s="54"/>
      <c r="W74" s="54"/>
      <c r="Y74" s="35" t="s">
        <v>101</v>
      </c>
      <c r="Z74" s="352">
        <v>8.4</v>
      </c>
      <c r="AA74" s="353">
        <v>28.3</v>
      </c>
      <c r="AB74" s="295">
        <v>35.9</v>
      </c>
      <c r="AC74" s="353">
        <v>17</v>
      </c>
      <c r="AD74" s="354">
        <v>8</v>
      </c>
      <c r="AF74" s="3"/>
      <c r="AG74" s="3"/>
      <c r="AH74" s="3"/>
    </row>
    <row r="75" spans="1:34" ht="21" customHeight="1">
      <c r="A75" s="35" t="s">
        <v>102</v>
      </c>
      <c r="B75" s="352">
        <v>23.8</v>
      </c>
      <c r="C75" s="353">
        <v>35.299999999999997</v>
      </c>
      <c r="D75" s="295">
        <v>40.1</v>
      </c>
      <c r="E75" s="353">
        <v>16.600000000000001</v>
      </c>
      <c r="F75" s="354">
        <v>10.6</v>
      </c>
      <c r="M75" s="35" t="s">
        <v>102</v>
      </c>
      <c r="N75" s="352">
        <v>15.6</v>
      </c>
      <c r="O75" s="353">
        <v>41.4</v>
      </c>
      <c r="P75" s="295">
        <v>42.6</v>
      </c>
      <c r="Q75" s="353">
        <v>16.899999999999999</v>
      </c>
      <c r="R75" s="354">
        <v>12.1</v>
      </c>
      <c r="S75" s="54"/>
      <c r="T75" s="54"/>
      <c r="U75" s="54"/>
      <c r="V75" s="54"/>
      <c r="W75" s="54"/>
      <c r="Y75" s="35" t="s">
        <v>102</v>
      </c>
      <c r="Z75" s="352">
        <v>8.1999999999999993</v>
      </c>
      <c r="AA75" s="353">
        <v>27.7</v>
      </c>
      <c r="AB75" s="353">
        <v>35</v>
      </c>
      <c r="AC75" s="353">
        <v>16.600000000000001</v>
      </c>
      <c r="AD75" s="354">
        <v>8</v>
      </c>
      <c r="AF75" s="3"/>
      <c r="AG75" s="3"/>
      <c r="AH75" s="3"/>
    </row>
    <row r="76" spans="1:34" ht="21" customHeight="1">
      <c r="A76" s="35" t="s">
        <v>103</v>
      </c>
      <c r="B76" s="352">
        <v>23.8</v>
      </c>
      <c r="C76" s="353">
        <v>35.299999999999997</v>
      </c>
      <c r="D76" s="353">
        <v>40</v>
      </c>
      <c r="E76" s="353">
        <v>16.899999999999999</v>
      </c>
      <c r="F76" s="354">
        <v>11.2</v>
      </c>
      <c r="M76" s="35" t="s">
        <v>103</v>
      </c>
      <c r="N76" s="352">
        <v>15.6</v>
      </c>
      <c r="O76" s="353">
        <v>41.6</v>
      </c>
      <c r="P76" s="295">
        <v>42.6</v>
      </c>
      <c r="Q76" s="353">
        <v>17.2</v>
      </c>
      <c r="R76" s="354">
        <v>12.2</v>
      </c>
      <c r="S76" s="54"/>
      <c r="T76" s="54"/>
      <c r="U76" s="54"/>
      <c r="V76" s="54"/>
      <c r="W76" s="54"/>
      <c r="Y76" s="35" t="s">
        <v>103</v>
      </c>
      <c r="Z76" s="352">
        <v>8.1999999999999993</v>
      </c>
      <c r="AA76" s="353">
        <v>27.5</v>
      </c>
      <c r="AB76" s="295">
        <v>34.799999999999997</v>
      </c>
      <c r="AC76" s="353">
        <v>16.899999999999999</v>
      </c>
      <c r="AD76" s="354">
        <v>9</v>
      </c>
      <c r="AF76" s="3"/>
      <c r="AG76" s="3"/>
      <c r="AH76" s="3"/>
    </row>
    <row r="77" spans="1:34" ht="21" customHeight="1">
      <c r="A77" s="35" t="s">
        <v>104</v>
      </c>
      <c r="B77" s="352">
        <v>22.7</v>
      </c>
      <c r="C77" s="353">
        <v>33.5</v>
      </c>
      <c r="D77" s="295">
        <v>37.9</v>
      </c>
      <c r="E77" s="353">
        <v>16.2</v>
      </c>
      <c r="F77" s="354">
        <v>10.9</v>
      </c>
      <c r="M77" s="35" t="s">
        <v>104</v>
      </c>
      <c r="N77" s="352">
        <v>14.9</v>
      </c>
      <c r="O77" s="353">
        <v>39.4</v>
      </c>
      <c r="P77" s="295">
        <v>40.200000000000003</v>
      </c>
      <c r="Q77" s="353">
        <v>18.100000000000001</v>
      </c>
      <c r="R77" s="354">
        <v>12.2</v>
      </c>
      <c r="S77" s="54"/>
      <c r="T77" s="54"/>
      <c r="U77" s="54"/>
      <c r="V77" s="54"/>
      <c r="W77" s="54"/>
      <c r="Y77" s="35" t="s">
        <v>104</v>
      </c>
      <c r="Z77" s="352">
        <v>7.9</v>
      </c>
      <c r="AA77" s="353">
        <v>26.2</v>
      </c>
      <c r="AB77" s="295">
        <v>33.1</v>
      </c>
      <c r="AC77" s="353">
        <v>15.8</v>
      </c>
      <c r="AD77" s="354">
        <v>8.1</v>
      </c>
      <c r="AF77" s="3"/>
      <c r="AG77" s="3"/>
      <c r="AH77" s="3"/>
    </row>
    <row r="78" spans="1:34" ht="21" customHeight="1">
      <c r="A78" s="35" t="s">
        <v>105</v>
      </c>
      <c r="B78" s="352">
        <v>22.9</v>
      </c>
      <c r="C78" s="353">
        <v>33.299999999999997</v>
      </c>
      <c r="D78" s="295">
        <v>37.6</v>
      </c>
      <c r="E78" s="353">
        <v>15.7</v>
      </c>
      <c r="F78" s="354">
        <v>10.8</v>
      </c>
      <c r="M78" s="35" t="s">
        <v>105</v>
      </c>
      <c r="N78" s="352">
        <v>15.2</v>
      </c>
      <c r="O78" s="353">
        <v>39.5</v>
      </c>
      <c r="P78" s="295">
        <v>40.200000000000003</v>
      </c>
      <c r="Q78" s="353">
        <v>18.8</v>
      </c>
      <c r="R78" s="354">
        <v>12.7</v>
      </c>
      <c r="S78" s="54"/>
      <c r="T78" s="54"/>
      <c r="U78" s="54"/>
      <c r="V78" s="54"/>
      <c r="W78" s="54"/>
      <c r="Y78" s="35" t="s">
        <v>105</v>
      </c>
      <c r="Z78" s="352">
        <v>7.8</v>
      </c>
      <c r="AA78" s="353">
        <v>25.6</v>
      </c>
      <c r="AB78" s="295">
        <v>32.5</v>
      </c>
      <c r="AC78" s="353">
        <v>15.1</v>
      </c>
      <c r="AD78" s="354">
        <v>7.1</v>
      </c>
      <c r="AF78" s="3"/>
      <c r="AG78" s="3"/>
      <c r="AH78" s="3"/>
    </row>
    <row r="79" spans="1:34" ht="21" customHeight="1">
      <c r="A79" s="35" t="s">
        <v>106</v>
      </c>
      <c r="B79" s="352">
        <v>23</v>
      </c>
      <c r="C79" s="353">
        <v>33.1</v>
      </c>
      <c r="D79" s="295">
        <v>37.4</v>
      </c>
      <c r="E79" s="353">
        <v>15.5</v>
      </c>
      <c r="F79" s="354">
        <v>10.8</v>
      </c>
      <c r="M79" s="35" t="s">
        <v>106</v>
      </c>
      <c r="N79" s="352">
        <v>15.2</v>
      </c>
      <c r="O79" s="353">
        <v>39.299999999999997</v>
      </c>
      <c r="P79" s="295">
        <v>39.9</v>
      </c>
      <c r="Q79" s="353">
        <v>18.8</v>
      </c>
      <c r="R79" s="354">
        <v>12.6</v>
      </c>
      <c r="S79" s="54"/>
      <c r="T79" s="54"/>
      <c r="U79" s="54"/>
      <c r="V79" s="54"/>
      <c r="W79" s="54"/>
      <c r="Y79" s="35" t="s">
        <v>106</v>
      </c>
      <c r="Z79" s="352">
        <v>7.8</v>
      </c>
      <c r="AA79" s="353">
        <v>25.4</v>
      </c>
      <c r="AB79" s="295">
        <v>32.299999999999997</v>
      </c>
      <c r="AC79" s="353">
        <v>14.9</v>
      </c>
      <c r="AD79" s="354">
        <v>7.2</v>
      </c>
      <c r="AF79" s="3"/>
      <c r="AG79" s="3"/>
      <c r="AH79" s="3"/>
    </row>
    <row r="80" spans="1:34" ht="21" customHeight="1">
      <c r="A80" s="35" t="s">
        <v>107</v>
      </c>
      <c r="B80" s="352">
        <v>24.3</v>
      </c>
      <c r="C80" s="353">
        <v>35</v>
      </c>
      <c r="D80" s="295">
        <v>39.5</v>
      </c>
      <c r="E80" s="353">
        <v>16.399999999999999</v>
      </c>
      <c r="F80" s="354">
        <v>11.2</v>
      </c>
      <c r="M80" s="35" t="s">
        <v>107</v>
      </c>
      <c r="N80" s="352">
        <v>16</v>
      </c>
      <c r="O80" s="353">
        <v>41.4</v>
      </c>
      <c r="P80" s="295">
        <v>42.1</v>
      </c>
      <c r="Q80" s="353">
        <v>19.2</v>
      </c>
      <c r="R80" s="354">
        <v>12.7</v>
      </c>
      <c r="S80" s="54"/>
      <c r="T80" s="54"/>
      <c r="U80" s="54"/>
      <c r="V80" s="54"/>
      <c r="W80" s="54"/>
      <c r="Y80" s="35" t="s">
        <v>107</v>
      </c>
      <c r="Z80" s="352">
        <v>8.4</v>
      </c>
      <c r="AA80" s="353">
        <v>27.1</v>
      </c>
      <c r="AB80" s="295">
        <v>34.299999999999997</v>
      </c>
      <c r="AC80" s="353">
        <v>15.9</v>
      </c>
      <c r="AD80" s="354">
        <v>8.3000000000000007</v>
      </c>
      <c r="AF80" s="3"/>
      <c r="AG80" s="3"/>
      <c r="AH80" s="3"/>
    </row>
    <row r="81" spans="1:34" ht="21" customHeight="1">
      <c r="A81" s="35" t="s">
        <v>108</v>
      </c>
      <c r="B81" s="352">
        <v>25.2</v>
      </c>
      <c r="C81" s="353">
        <v>36</v>
      </c>
      <c r="D81" s="295">
        <v>40.4</v>
      </c>
      <c r="E81" s="353">
        <v>17.3</v>
      </c>
      <c r="F81" s="354">
        <v>11</v>
      </c>
      <c r="M81" s="35" t="s">
        <v>108</v>
      </c>
      <c r="N81" s="352">
        <v>16.3</v>
      </c>
      <c r="O81" s="353">
        <v>41.8</v>
      </c>
      <c r="P81" s="295">
        <v>42.5</v>
      </c>
      <c r="Q81" s="353">
        <v>19.899999999999999</v>
      </c>
      <c r="R81" s="354">
        <v>12.2</v>
      </c>
      <c r="S81" s="54"/>
      <c r="T81" s="54"/>
      <c r="U81" s="54"/>
      <c r="V81" s="54"/>
      <c r="W81" s="54"/>
      <c r="Y81" s="35" t="s">
        <v>108</v>
      </c>
      <c r="Z81" s="352">
        <v>8.9</v>
      </c>
      <c r="AA81" s="353">
        <v>28.7</v>
      </c>
      <c r="AB81" s="295">
        <v>36.200000000000003</v>
      </c>
      <c r="AC81" s="353">
        <v>16.899999999999999</v>
      </c>
      <c r="AD81" s="354">
        <v>8.9</v>
      </c>
      <c r="AF81" s="3"/>
      <c r="AG81" s="3"/>
      <c r="AH81" s="3"/>
    </row>
    <row r="82" spans="1:34" ht="21" customHeight="1">
      <c r="A82" s="35" t="s">
        <v>109</v>
      </c>
      <c r="B82" s="352">
        <v>25.2</v>
      </c>
      <c r="C82" s="353">
        <v>35.9</v>
      </c>
      <c r="D82" s="295">
        <v>40.299999999999997</v>
      </c>
      <c r="E82" s="353">
        <v>17.2</v>
      </c>
      <c r="F82" s="354">
        <v>10.8</v>
      </c>
      <c r="M82" s="35" t="s">
        <v>109</v>
      </c>
      <c r="N82" s="352">
        <v>16.3</v>
      </c>
      <c r="O82" s="353">
        <v>41.8</v>
      </c>
      <c r="P82" s="295">
        <v>42.3</v>
      </c>
      <c r="Q82" s="353">
        <v>20.100000000000001</v>
      </c>
      <c r="R82" s="354">
        <v>12.1</v>
      </c>
      <c r="S82" s="54"/>
      <c r="T82" s="54"/>
      <c r="U82" s="54"/>
      <c r="V82" s="54"/>
      <c r="W82" s="54"/>
      <c r="Y82" s="35" t="s">
        <v>109</v>
      </c>
      <c r="Z82" s="352">
        <v>9</v>
      </c>
      <c r="AA82" s="353">
        <v>28.6</v>
      </c>
      <c r="AB82" s="295">
        <v>36.299999999999997</v>
      </c>
      <c r="AC82" s="353">
        <v>16.8</v>
      </c>
      <c r="AD82" s="354">
        <v>8.8000000000000007</v>
      </c>
      <c r="AF82" s="3"/>
      <c r="AG82" s="3"/>
      <c r="AH82" s="3"/>
    </row>
    <row r="83" spans="1:34" ht="21" customHeight="1">
      <c r="A83" s="35" t="s">
        <v>209</v>
      </c>
      <c r="B83" s="352">
        <v>23.7</v>
      </c>
      <c r="C83" s="353">
        <v>33.6</v>
      </c>
      <c r="D83" s="295">
        <v>37.5</v>
      </c>
      <c r="E83" s="353">
        <v>16.2</v>
      </c>
      <c r="F83" s="354">
        <v>10.9</v>
      </c>
      <c r="M83" s="35" t="s">
        <v>209</v>
      </c>
      <c r="N83" s="352">
        <v>15.4</v>
      </c>
      <c r="O83" s="353">
        <v>39.200000000000003</v>
      </c>
      <c r="P83" s="295">
        <v>39.700000000000003</v>
      </c>
      <c r="Q83" s="353">
        <v>19.100000000000001</v>
      </c>
      <c r="R83" s="354">
        <v>11.8</v>
      </c>
      <c r="S83" s="54"/>
      <c r="T83" s="54"/>
      <c r="U83" s="54"/>
      <c r="V83" s="54"/>
      <c r="W83" s="54"/>
      <c r="Y83" s="35" t="s">
        <v>209</v>
      </c>
      <c r="Z83" s="352">
        <v>8.3000000000000007</v>
      </c>
      <c r="AA83" s="353">
        <v>26.6</v>
      </c>
      <c r="AB83" s="295">
        <v>33.200000000000003</v>
      </c>
      <c r="AC83" s="353">
        <v>15.8</v>
      </c>
      <c r="AD83" s="354">
        <v>9.5</v>
      </c>
      <c r="AF83" s="3"/>
      <c r="AG83" s="3"/>
      <c r="AH83" s="3"/>
    </row>
    <row r="84" spans="1:34" ht="21" customHeight="1">
      <c r="A84" s="35" t="s">
        <v>210</v>
      </c>
      <c r="B84" s="352">
        <v>23.2</v>
      </c>
      <c r="C84" s="353">
        <v>33.200000000000003</v>
      </c>
      <c r="D84" s="295">
        <v>37.200000000000003</v>
      </c>
      <c r="E84" s="353">
        <v>16.2</v>
      </c>
      <c r="F84" s="354">
        <v>11.1</v>
      </c>
      <c r="M84" s="35" t="s">
        <v>210</v>
      </c>
      <c r="N84" s="352">
        <v>15.3</v>
      </c>
      <c r="O84" s="353">
        <v>39</v>
      </c>
      <c r="P84" s="295">
        <v>39.700000000000003</v>
      </c>
      <c r="Q84" s="353">
        <v>17.399999999999999</v>
      </c>
      <c r="R84" s="354">
        <v>11.1</v>
      </c>
      <c r="S84" s="54"/>
      <c r="T84" s="54"/>
      <c r="U84" s="54"/>
      <c r="V84" s="54"/>
      <c r="W84" s="54"/>
      <c r="Y84" s="35" t="s">
        <v>210</v>
      </c>
      <c r="Z84" s="352">
        <v>8</v>
      </c>
      <c r="AA84" s="353">
        <v>25.9</v>
      </c>
      <c r="AB84" s="353">
        <v>32</v>
      </c>
      <c r="AC84" s="353">
        <v>15.9</v>
      </c>
      <c r="AD84" s="354">
        <v>11.2</v>
      </c>
      <c r="AF84" s="3"/>
      <c r="AG84" s="3"/>
      <c r="AH84" s="3"/>
    </row>
    <row r="85" spans="1:34" ht="21" customHeight="1">
      <c r="A85" s="35" t="s">
        <v>110</v>
      </c>
      <c r="B85" s="352">
        <v>23.1</v>
      </c>
      <c r="C85" s="353">
        <v>33.299999999999997</v>
      </c>
      <c r="D85" s="295">
        <v>37.1</v>
      </c>
      <c r="E85" s="353">
        <v>16.3</v>
      </c>
      <c r="F85" s="354">
        <v>10.7</v>
      </c>
      <c r="M85" s="35" t="s">
        <v>110</v>
      </c>
      <c r="N85" s="352">
        <v>15.1</v>
      </c>
      <c r="O85" s="353">
        <v>38.700000000000003</v>
      </c>
      <c r="P85" s="295">
        <v>39.6</v>
      </c>
      <c r="Q85" s="353">
        <v>17.5</v>
      </c>
      <c r="R85" s="354">
        <v>10.8</v>
      </c>
      <c r="S85" s="54"/>
      <c r="T85" s="54"/>
      <c r="U85" s="54"/>
      <c r="V85" s="54"/>
      <c r="W85" s="54"/>
      <c r="Y85" s="35" t="s">
        <v>110</v>
      </c>
      <c r="Z85" s="352">
        <v>8</v>
      </c>
      <c r="AA85" s="353">
        <v>26.4</v>
      </c>
      <c r="AB85" s="295">
        <v>32.299999999999997</v>
      </c>
      <c r="AC85" s="353">
        <v>16.100000000000001</v>
      </c>
      <c r="AD85" s="354">
        <v>10.6</v>
      </c>
      <c r="AF85" s="3"/>
      <c r="AG85" s="3"/>
      <c r="AH85" s="3"/>
    </row>
    <row r="86" spans="1:34" ht="21" customHeight="1">
      <c r="A86" s="35" t="s">
        <v>111</v>
      </c>
      <c r="B86" s="352">
        <v>24.1</v>
      </c>
      <c r="C86" s="353">
        <v>34.6</v>
      </c>
      <c r="D86" s="295">
        <v>38.4</v>
      </c>
      <c r="E86" s="353">
        <v>16.899999999999999</v>
      </c>
      <c r="F86" s="354">
        <v>10.9</v>
      </c>
      <c r="M86" s="35" t="s">
        <v>111</v>
      </c>
      <c r="N86" s="352">
        <v>15.6</v>
      </c>
      <c r="O86" s="353">
        <v>39.799999999999997</v>
      </c>
      <c r="P86" s="295">
        <v>40.799999999999997</v>
      </c>
      <c r="Q86" s="353">
        <v>16.8</v>
      </c>
      <c r="R86" s="354">
        <v>12</v>
      </c>
      <c r="S86" s="54"/>
      <c r="T86" s="54"/>
      <c r="U86" s="54"/>
      <c r="V86" s="54"/>
      <c r="W86" s="54"/>
      <c r="Y86" s="35" t="s">
        <v>111</v>
      </c>
      <c r="Z86" s="352">
        <v>8.5</v>
      </c>
      <c r="AA86" s="353">
        <v>28</v>
      </c>
      <c r="AB86" s="353">
        <v>34</v>
      </c>
      <c r="AC86" s="353">
        <v>16.899999999999999</v>
      </c>
      <c r="AD86" s="354">
        <v>9.6999999999999993</v>
      </c>
      <c r="AF86" s="3"/>
      <c r="AG86" s="3"/>
      <c r="AH86" s="3"/>
    </row>
    <row r="87" spans="1:34" ht="21" customHeight="1">
      <c r="A87" s="35" t="s">
        <v>112</v>
      </c>
      <c r="B87" s="352">
        <v>24.2</v>
      </c>
      <c r="C87" s="353">
        <v>34.5</v>
      </c>
      <c r="D87" s="295">
        <v>38.5</v>
      </c>
      <c r="E87" s="353">
        <v>16.7</v>
      </c>
      <c r="F87" s="354">
        <v>11.1</v>
      </c>
      <c r="M87" s="35" t="s">
        <v>112</v>
      </c>
      <c r="N87" s="352">
        <v>15.5</v>
      </c>
      <c r="O87" s="353">
        <v>39.6</v>
      </c>
      <c r="P87" s="295">
        <v>40.700000000000003</v>
      </c>
      <c r="Q87" s="353">
        <v>17</v>
      </c>
      <c r="R87" s="354">
        <v>12.5</v>
      </c>
      <c r="S87" s="54"/>
      <c r="T87" s="54"/>
      <c r="U87" s="54"/>
      <c r="V87" s="54"/>
      <c r="W87" s="54"/>
      <c r="Y87" s="35" t="s">
        <v>112</v>
      </c>
      <c r="Z87" s="352">
        <v>8.6999999999999993</v>
      </c>
      <c r="AA87" s="353">
        <v>28.1</v>
      </c>
      <c r="AB87" s="295">
        <v>34.299999999999997</v>
      </c>
      <c r="AC87" s="353">
        <v>16.7</v>
      </c>
      <c r="AD87" s="354">
        <v>9.8000000000000007</v>
      </c>
      <c r="AF87" s="3"/>
      <c r="AG87" s="3"/>
      <c r="AH87" s="3"/>
    </row>
    <row r="88" spans="1:34" ht="21" customHeight="1">
      <c r="A88" s="35" t="s">
        <v>113</v>
      </c>
      <c r="B88" s="352">
        <v>24.4</v>
      </c>
      <c r="C88" s="353">
        <v>34.799999999999997</v>
      </c>
      <c r="D88" s="295">
        <v>38.799999999999997</v>
      </c>
      <c r="E88" s="353">
        <v>16.8</v>
      </c>
      <c r="F88" s="354">
        <v>12.3</v>
      </c>
      <c r="M88" s="35" t="s">
        <v>113</v>
      </c>
      <c r="N88" s="352">
        <v>15.7</v>
      </c>
      <c r="O88" s="353">
        <v>40.1</v>
      </c>
      <c r="P88" s="295">
        <v>41.1</v>
      </c>
      <c r="Q88" s="353">
        <v>16.399999999999999</v>
      </c>
      <c r="R88" s="354">
        <v>14.7</v>
      </c>
      <c r="S88" s="54"/>
      <c r="T88" s="54"/>
      <c r="U88" s="54"/>
      <c r="V88" s="54"/>
      <c r="W88" s="54"/>
      <c r="Y88" s="35" t="s">
        <v>113</v>
      </c>
      <c r="Z88" s="352">
        <v>8.6999999999999993</v>
      </c>
      <c r="AA88" s="353">
        <v>28.1</v>
      </c>
      <c r="AB88" s="295">
        <v>34.5</v>
      </c>
      <c r="AC88" s="353">
        <v>16.899999999999999</v>
      </c>
      <c r="AD88" s="354">
        <v>9.6999999999999993</v>
      </c>
      <c r="AF88" s="3"/>
      <c r="AG88" s="3"/>
      <c r="AH88" s="3"/>
    </row>
    <row r="89" spans="1:34" ht="21" customHeight="1">
      <c r="A89" s="35" t="s">
        <v>114</v>
      </c>
      <c r="B89" s="352">
        <v>24.1</v>
      </c>
      <c r="C89" s="353">
        <v>33.799999999999997</v>
      </c>
      <c r="D89" s="295">
        <v>37.799999999999997</v>
      </c>
      <c r="E89" s="353">
        <v>16.8</v>
      </c>
      <c r="F89" s="354">
        <v>12.2</v>
      </c>
      <c r="M89" s="35" t="s">
        <v>114</v>
      </c>
      <c r="N89" s="352">
        <v>15.5</v>
      </c>
      <c r="O89" s="353">
        <v>39.200000000000003</v>
      </c>
      <c r="P89" s="295">
        <v>40.200000000000003</v>
      </c>
      <c r="Q89" s="353">
        <v>16.899999999999999</v>
      </c>
      <c r="R89" s="354">
        <v>14.8</v>
      </c>
      <c r="S89" s="54"/>
      <c r="T89" s="54"/>
      <c r="U89" s="54"/>
      <c r="V89" s="54"/>
      <c r="W89" s="54"/>
      <c r="Y89" s="35" t="s">
        <v>114</v>
      </c>
      <c r="Z89" s="352">
        <v>8.6</v>
      </c>
      <c r="AA89" s="353">
        <v>27.1</v>
      </c>
      <c r="AB89" s="295">
        <v>33.4</v>
      </c>
      <c r="AC89" s="353">
        <v>16.8</v>
      </c>
      <c r="AD89" s="354">
        <v>9.3000000000000007</v>
      </c>
      <c r="AF89" s="3"/>
      <c r="AG89" s="3"/>
      <c r="AH89" s="3"/>
    </row>
    <row r="90" spans="1:34" ht="21" customHeight="1">
      <c r="A90" s="35" t="s">
        <v>115</v>
      </c>
      <c r="B90" s="352">
        <v>23.3</v>
      </c>
      <c r="C90" s="353">
        <v>32.4</v>
      </c>
      <c r="D90" s="353">
        <v>36</v>
      </c>
      <c r="E90" s="353">
        <v>16.600000000000001</v>
      </c>
      <c r="F90" s="354">
        <v>10.5</v>
      </c>
      <c r="M90" s="35" t="s">
        <v>115</v>
      </c>
      <c r="N90" s="352">
        <v>15</v>
      </c>
      <c r="O90" s="353">
        <v>37.700000000000003</v>
      </c>
      <c r="P90" s="295">
        <v>38.4</v>
      </c>
      <c r="Q90" s="353">
        <v>17.600000000000001</v>
      </c>
      <c r="R90" s="354">
        <v>13.6</v>
      </c>
      <c r="S90" s="54"/>
      <c r="T90" s="54"/>
      <c r="U90" s="54"/>
      <c r="V90" s="54"/>
      <c r="W90" s="54"/>
      <c r="Y90" s="35" t="s">
        <v>115</v>
      </c>
      <c r="Z90" s="352">
        <v>8.3000000000000007</v>
      </c>
      <c r="AA90" s="353">
        <v>25.9</v>
      </c>
      <c r="AB90" s="295">
        <v>31.5</v>
      </c>
      <c r="AC90" s="353">
        <v>16.399999999999999</v>
      </c>
      <c r="AD90" s="354">
        <v>6.5</v>
      </c>
      <c r="AF90" s="3"/>
      <c r="AG90" s="3"/>
      <c r="AH90" s="3"/>
    </row>
    <row r="91" spans="1:34" ht="21" customHeight="1">
      <c r="A91" s="35" t="s">
        <v>116</v>
      </c>
      <c r="B91" s="352">
        <v>23.2</v>
      </c>
      <c r="C91" s="353">
        <v>32.200000000000003</v>
      </c>
      <c r="D91" s="295">
        <v>35.799999999999997</v>
      </c>
      <c r="E91" s="353">
        <v>16.399999999999999</v>
      </c>
      <c r="F91" s="354">
        <v>9.9</v>
      </c>
      <c r="M91" s="35" t="s">
        <v>116</v>
      </c>
      <c r="N91" s="352">
        <v>15</v>
      </c>
      <c r="O91" s="353">
        <v>37.700000000000003</v>
      </c>
      <c r="P91" s="295">
        <v>38.5</v>
      </c>
      <c r="Q91" s="353">
        <v>17.100000000000001</v>
      </c>
      <c r="R91" s="354">
        <v>12.6</v>
      </c>
      <c r="S91" s="54"/>
      <c r="T91" s="54"/>
      <c r="U91" s="54"/>
      <c r="V91" s="54"/>
      <c r="W91" s="54"/>
      <c r="Y91" s="35" t="s">
        <v>116</v>
      </c>
      <c r="Z91" s="352">
        <v>8.1999999999999993</v>
      </c>
      <c r="AA91" s="353">
        <v>25.4</v>
      </c>
      <c r="AB91" s="295">
        <v>30.9</v>
      </c>
      <c r="AC91" s="353">
        <v>16.3</v>
      </c>
      <c r="AD91" s="354">
        <v>6.2</v>
      </c>
      <c r="AF91" s="3"/>
      <c r="AG91" s="3"/>
      <c r="AH91" s="3"/>
    </row>
    <row r="92" spans="1:34" ht="21" customHeight="1">
      <c r="A92" s="35" t="s">
        <v>117</v>
      </c>
      <c r="B92" s="352">
        <v>24.3</v>
      </c>
      <c r="C92" s="353">
        <v>34.1</v>
      </c>
      <c r="D92" s="295">
        <v>38.200000000000003</v>
      </c>
      <c r="E92" s="353">
        <v>16.899999999999999</v>
      </c>
      <c r="F92" s="354">
        <v>9.1</v>
      </c>
      <c r="M92" s="35" t="s">
        <v>117</v>
      </c>
      <c r="N92" s="352">
        <v>15.8</v>
      </c>
      <c r="O92" s="353">
        <v>39.9</v>
      </c>
      <c r="P92" s="353">
        <v>41</v>
      </c>
      <c r="Q92" s="353">
        <v>16.600000000000001</v>
      </c>
      <c r="R92" s="354">
        <v>11.8</v>
      </c>
      <c r="S92" s="54"/>
      <c r="T92" s="54"/>
      <c r="U92" s="54"/>
      <c r="V92" s="54"/>
      <c r="W92" s="54"/>
      <c r="Y92" s="35" t="s">
        <v>117</v>
      </c>
      <c r="Z92" s="352">
        <v>8.6</v>
      </c>
      <c r="AA92" s="353">
        <v>26.9</v>
      </c>
      <c r="AB92" s="353">
        <v>33</v>
      </c>
      <c r="AC92" s="353">
        <v>17</v>
      </c>
      <c r="AD92" s="354">
        <v>5.3</v>
      </c>
      <c r="AF92" s="3"/>
      <c r="AG92" s="3"/>
      <c r="AH92" s="3"/>
    </row>
    <row r="93" spans="1:34" ht="21" customHeight="1">
      <c r="A93" s="35" t="s">
        <v>118</v>
      </c>
      <c r="B93" s="352">
        <v>25.3</v>
      </c>
      <c r="C93" s="353">
        <v>35.700000000000003</v>
      </c>
      <c r="D93" s="295">
        <v>40.1</v>
      </c>
      <c r="E93" s="353">
        <v>17.5</v>
      </c>
      <c r="F93" s="354">
        <v>9.9</v>
      </c>
      <c r="M93" s="35" t="s">
        <v>118</v>
      </c>
      <c r="N93" s="352">
        <v>16.2</v>
      </c>
      <c r="O93" s="353">
        <v>41.4</v>
      </c>
      <c r="P93" s="295">
        <v>42.6</v>
      </c>
      <c r="Q93" s="353">
        <v>16.8</v>
      </c>
      <c r="R93" s="354">
        <v>12.9</v>
      </c>
      <c r="S93" s="54"/>
      <c r="T93" s="54"/>
      <c r="U93" s="54"/>
      <c r="V93" s="54"/>
      <c r="W93" s="54"/>
      <c r="Y93" s="35" t="s">
        <v>118</v>
      </c>
      <c r="Z93" s="352">
        <v>9</v>
      </c>
      <c r="AA93" s="353">
        <v>28.6</v>
      </c>
      <c r="AB93" s="295">
        <v>35.4</v>
      </c>
      <c r="AC93" s="353">
        <v>17.600000000000001</v>
      </c>
      <c r="AD93" s="354">
        <v>6.2</v>
      </c>
      <c r="AF93" s="3"/>
      <c r="AG93" s="3"/>
      <c r="AH93" s="3"/>
    </row>
    <row r="94" spans="1:34" ht="21" customHeight="1">
      <c r="A94" s="35" t="s">
        <v>119</v>
      </c>
      <c r="B94" s="352">
        <v>25.4</v>
      </c>
      <c r="C94" s="353">
        <v>35.9</v>
      </c>
      <c r="D94" s="295">
        <v>40.4</v>
      </c>
      <c r="E94" s="353">
        <v>17.399999999999999</v>
      </c>
      <c r="F94" s="354">
        <v>9.4</v>
      </c>
      <c r="M94" s="35" t="s">
        <v>119</v>
      </c>
      <c r="N94" s="352">
        <v>16.2</v>
      </c>
      <c r="O94" s="353">
        <v>41.7</v>
      </c>
      <c r="P94" s="295">
        <v>42.8</v>
      </c>
      <c r="Q94" s="353">
        <v>16.8</v>
      </c>
      <c r="R94" s="354">
        <v>12.1</v>
      </c>
      <c r="S94" s="54"/>
      <c r="T94" s="54"/>
      <c r="U94" s="54"/>
      <c r="V94" s="54"/>
      <c r="W94" s="54"/>
      <c r="Y94" s="35" t="s">
        <v>119</v>
      </c>
      <c r="Z94" s="352">
        <v>9.1</v>
      </c>
      <c r="AA94" s="353">
        <v>28.8</v>
      </c>
      <c r="AB94" s="295">
        <v>35.9</v>
      </c>
      <c r="AC94" s="353">
        <v>17.5</v>
      </c>
      <c r="AD94" s="354">
        <v>6.2</v>
      </c>
      <c r="AF94" s="3"/>
      <c r="AG94" s="3"/>
      <c r="AH94" s="3"/>
    </row>
    <row r="95" spans="1:34" ht="21" customHeight="1">
      <c r="A95" s="35" t="s">
        <v>211</v>
      </c>
      <c r="B95" s="352">
        <v>24</v>
      </c>
      <c r="C95" s="353">
        <v>34.200000000000003</v>
      </c>
      <c r="D95" s="295">
        <v>38.5</v>
      </c>
      <c r="E95" s="353">
        <v>16.3</v>
      </c>
      <c r="F95" s="354">
        <v>9</v>
      </c>
      <c r="M95" s="35" t="s">
        <v>211</v>
      </c>
      <c r="N95" s="352">
        <v>15.4</v>
      </c>
      <c r="O95" s="353">
        <v>39.700000000000003</v>
      </c>
      <c r="P95" s="295">
        <v>40.700000000000003</v>
      </c>
      <c r="Q95" s="353">
        <v>16</v>
      </c>
      <c r="R95" s="354">
        <v>11.9</v>
      </c>
      <c r="S95" s="54"/>
      <c r="T95" s="54"/>
      <c r="U95" s="54"/>
      <c r="V95" s="54"/>
      <c r="W95" s="54"/>
      <c r="Y95" s="35" t="s">
        <v>211</v>
      </c>
      <c r="Z95" s="352">
        <v>8.5</v>
      </c>
      <c r="AA95" s="353">
        <v>27.4</v>
      </c>
      <c r="AB95" s="295">
        <v>34.299999999999997</v>
      </c>
      <c r="AC95" s="353">
        <v>16.3</v>
      </c>
      <c r="AD95" s="354">
        <v>5.6</v>
      </c>
      <c r="AF95" s="3"/>
      <c r="AG95" s="3"/>
      <c r="AH95" s="3"/>
    </row>
    <row r="96" spans="1:34" ht="21" customHeight="1">
      <c r="A96" s="35" t="s">
        <v>212</v>
      </c>
      <c r="B96" s="352">
        <v>23.8</v>
      </c>
      <c r="C96" s="353">
        <v>33.799999999999997</v>
      </c>
      <c r="D96" s="295">
        <v>38.299999999999997</v>
      </c>
      <c r="E96" s="353">
        <v>16.2</v>
      </c>
      <c r="F96" s="354">
        <v>8.4</v>
      </c>
      <c r="M96" s="35" t="s">
        <v>212</v>
      </c>
      <c r="N96" s="352">
        <v>15.2</v>
      </c>
      <c r="O96" s="353">
        <v>39.200000000000003</v>
      </c>
      <c r="P96" s="295">
        <v>40.299999999999997</v>
      </c>
      <c r="Q96" s="353">
        <v>16</v>
      </c>
      <c r="R96" s="354">
        <v>10.7</v>
      </c>
      <c r="S96" s="54"/>
      <c r="T96" s="54"/>
      <c r="U96" s="54"/>
      <c r="V96" s="54"/>
      <c r="W96" s="54"/>
      <c r="Y96" s="35" t="s">
        <v>212</v>
      </c>
      <c r="Z96" s="352">
        <v>8.6</v>
      </c>
      <c r="AA96" s="353">
        <v>27.3</v>
      </c>
      <c r="AB96" s="295">
        <v>34.4</v>
      </c>
      <c r="AC96" s="353">
        <v>16.2</v>
      </c>
      <c r="AD96" s="354">
        <v>5.7</v>
      </c>
      <c r="AF96" s="3"/>
      <c r="AG96" s="3"/>
      <c r="AH96" s="3"/>
    </row>
    <row r="97" spans="1:34" ht="21" customHeight="1">
      <c r="A97" s="35" t="s">
        <v>120</v>
      </c>
      <c r="B97" s="352">
        <v>24.1</v>
      </c>
      <c r="C97" s="353">
        <v>34.200000000000003</v>
      </c>
      <c r="D97" s="295">
        <v>38.700000000000003</v>
      </c>
      <c r="E97" s="353">
        <v>16.3</v>
      </c>
      <c r="F97" s="354">
        <v>7.8</v>
      </c>
      <c r="M97" s="35" t="s">
        <v>120</v>
      </c>
      <c r="N97" s="352">
        <v>15.4</v>
      </c>
      <c r="O97" s="353">
        <v>39.6</v>
      </c>
      <c r="P97" s="295">
        <v>40.9</v>
      </c>
      <c r="Q97" s="353">
        <v>15.3</v>
      </c>
      <c r="R97" s="354">
        <v>9.6</v>
      </c>
      <c r="S97" s="54"/>
      <c r="T97" s="54"/>
      <c r="U97" s="54"/>
      <c r="V97" s="54"/>
      <c r="W97" s="54"/>
      <c r="Y97" s="35" t="s">
        <v>120</v>
      </c>
      <c r="Z97" s="352">
        <v>8.6999999999999993</v>
      </c>
      <c r="AA97" s="353">
        <v>27.5</v>
      </c>
      <c r="AB97" s="295">
        <v>34.5</v>
      </c>
      <c r="AC97" s="353">
        <v>16.5</v>
      </c>
      <c r="AD97" s="354">
        <v>5.9</v>
      </c>
      <c r="AF97" s="3"/>
      <c r="AG97" s="3"/>
      <c r="AH97" s="3"/>
    </row>
    <row r="98" spans="1:34" ht="21" customHeight="1">
      <c r="A98" s="35" t="s">
        <v>121</v>
      </c>
      <c r="B98" s="352">
        <v>25.1</v>
      </c>
      <c r="C98" s="353">
        <v>35.200000000000003</v>
      </c>
      <c r="D98" s="295">
        <v>39.9</v>
      </c>
      <c r="E98" s="353">
        <v>16.8</v>
      </c>
      <c r="F98" s="354">
        <v>9.8000000000000007</v>
      </c>
      <c r="M98" s="35" t="s">
        <v>121</v>
      </c>
      <c r="N98" s="352">
        <v>16</v>
      </c>
      <c r="O98" s="353">
        <v>40.799999999999997</v>
      </c>
      <c r="P98" s="295">
        <v>42.1</v>
      </c>
      <c r="Q98" s="353">
        <v>15.6</v>
      </c>
      <c r="R98" s="354">
        <v>10.4</v>
      </c>
      <c r="S98" s="54"/>
      <c r="T98" s="54"/>
      <c r="U98" s="54"/>
      <c r="V98" s="54"/>
      <c r="W98" s="54"/>
      <c r="Y98" s="35" t="s">
        <v>121</v>
      </c>
      <c r="Z98" s="352">
        <v>9.1</v>
      </c>
      <c r="AA98" s="353">
        <v>28.4</v>
      </c>
      <c r="AB98" s="295">
        <v>35.700000000000003</v>
      </c>
      <c r="AC98" s="353">
        <v>17</v>
      </c>
      <c r="AD98" s="354">
        <v>9</v>
      </c>
      <c r="AF98" s="3"/>
      <c r="AG98" s="3"/>
      <c r="AH98" s="3"/>
    </row>
    <row r="99" spans="1:34" ht="21" customHeight="1">
      <c r="A99" s="35" t="s">
        <v>122</v>
      </c>
      <c r="B99" s="352">
        <v>25.1</v>
      </c>
      <c r="C99" s="353">
        <v>35.1</v>
      </c>
      <c r="D99" s="295">
        <v>39.9</v>
      </c>
      <c r="E99" s="353">
        <v>16.600000000000001</v>
      </c>
      <c r="F99" s="354">
        <v>9.6999999999999993</v>
      </c>
      <c r="M99" s="35" t="s">
        <v>122</v>
      </c>
      <c r="N99" s="352">
        <v>16</v>
      </c>
      <c r="O99" s="353">
        <v>40.799999999999997</v>
      </c>
      <c r="P99" s="295">
        <v>42.2</v>
      </c>
      <c r="Q99" s="353">
        <v>15.3</v>
      </c>
      <c r="R99" s="354">
        <v>9.8000000000000007</v>
      </c>
      <c r="S99" s="54"/>
      <c r="T99" s="54"/>
      <c r="U99" s="54"/>
      <c r="V99" s="54"/>
      <c r="W99" s="54"/>
      <c r="Y99" s="35" t="s">
        <v>122</v>
      </c>
      <c r="Z99" s="352">
        <v>9.1</v>
      </c>
      <c r="AA99" s="353">
        <v>28.1</v>
      </c>
      <c r="AB99" s="295">
        <v>35.5</v>
      </c>
      <c r="AC99" s="353">
        <v>16.8</v>
      </c>
      <c r="AD99" s="354">
        <v>9.5</v>
      </c>
      <c r="AF99" s="3"/>
      <c r="AG99" s="3"/>
      <c r="AH99" s="3"/>
    </row>
    <row r="100" spans="1:34" ht="21" customHeight="1">
      <c r="A100" s="35" t="s">
        <v>123</v>
      </c>
      <c r="B100" s="352">
        <v>24.8</v>
      </c>
      <c r="C100" s="353">
        <v>34.6</v>
      </c>
      <c r="D100" s="295">
        <v>39.5</v>
      </c>
      <c r="E100" s="353">
        <v>16.2</v>
      </c>
      <c r="F100" s="354">
        <v>10.1</v>
      </c>
      <c r="M100" s="35" t="s">
        <v>123</v>
      </c>
      <c r="N100" s="352">
        <v>15.9</v>
      </c>
      <c r="O100" s="353">
        <v>40.1</v>
      </c>
      <c r="P100" s="295">
        <v>41.6</v>
      </c>
      <c r="Q100" s="353">
        <v>14.8</v>
      </c>
      <c r="R100" s="354">
        <v>10.199999999999999</v>
      </c>
      <c r="S100" s="54"/>
      <c r="T100" s="54"/>
      <c r="U100" s="54"/>
      <c r="V100" s="54"/>
      <c r="W100" s="54"/>
      <c r="Y100" s="35" t="s">
        <v>123</v>
      </c>
      <c r="Z100" s="352">
        <v>8.9</v>
      </c>
      <c r="AA100" s="353">
        <v>27.8</v>
      </c>
      <c r="AB100" s="295">
        <v>35.4</v>
      </c>
      <c r="AC100" s="353">
        <v>16.5</v>
      </c>
      <c r="AD100" s="354">
        <v>9.9</v>
      </c>
      <c r="AF100" s="3"/>
      <c r="AG100" s="3"/>
      <c r="AH100" s="3"/>
    </row>
    <row r="101" spans="1:34" ht="21" customHeight="1">
      <c r="A101" s="35" t="s">
        <v>124</v>
      </c>
      <c r="B101" s="352">
        <v>24.6</v>
      </c>
      <c r="C101" s="353">
        <v>34.200000000000003</v>
      </c>
      <c r="D101" s="295">
        <v>39.1</v>
      </c>
      <c r="E101" s="353">
        <v>16.399999999999999</v>
      </c>
      <c r="F101" s="354">
        <v>10.9</v>
      </c>
      <c r="M101" s="35" t="s">
        <v>124</v>
      </c>
      <c r="N101" s="352">
        <v>15.7</v>
      </c>
      <c r="O101" s="353">
        <v>39.9</v>
      </c>
      <c r="P101" s="295">
        <v>41.1</v>
      </c>
      <c r="Q101" s="353">
        <v>15</v>
      </c>
      <c r="R101" s="354">
        <v>12.3</v>
      </c>
      <c r="S101" s="54"/>
      <c r="T101" s="54"/>
      <c r="U101" s="54"/>
      <c r="V101" s="54"/>
      <c r="W101" s="54"/>
      <c r="Y101" s="35" t="s">
        <v>124</v>
      </c>
      <c r="Z101" s="352">
        <v>8.9</v>
      </c>
      <c r="AA101" s="353">
        <v>27.4</v>
      </c>
      <c r="AB101" s="353">
        <v>35</v>
      </c>
      <c r="AC101" s="353">
        <v>16.600000000000001</v>
      </c>
      <c r="AD101" s="354">
        <v>9.1999999999999993</v>
      </c>
      <c r="AF101" s="3"/>
      <c r="AG101" s="3"/>
      <c r="AH101" s="3"/>
    </row>
    <row r="102" spans="1:34" ht="21" customHeight="1">
      <c r="A102" s="35" t="s">
        <v>125</v>
      </c>
      <c r="B102" s="352">
        <v>23.6</v>
      </c>
      <c r="C102" s="353">
        <v>32.6</v>
      </c>
      <c r="D102" s="353">
        <v>37</v>
      </c>
      <c r="E102" s="353">
        <v>16.2</v>
      </c>
      <c r="F102" s="354">
        <v>11.1</v>
      </c>
      <c r="M102" s="35" t="s">
        <v>125</v>
      </c>
      <c r="N102" s="352">
        <v>15.3</v>
      </c>
      <c r="O102" s="353">
        <v>38</v>
      </c>
      <c r="P102" s="295">
        <v>39.200000000000003</v>
      </c>
      <c r="Q102" s="353">
        <v>15.3</v>
      </c>
      <c r="R102" s="354">
        <v>12.2</v>
      </c>
      <c r="S102" s="54"/>
      <c r="T102" s="54"/>
      <c r="U102" s="54"/>
      <c r="V102" s="54"/>
      <c r="W102" s="54"/>
      <c r="Y102" s="35" t="s">
        <v>125</v>
      </c>
      <c r="Z102" s="352">
        <v>8.4</v>
      </c>
      <c r="AA102" s="353">
        <v>26.1</v>
      </c>
      <c r="AB102" s="295">
        <v>32.6</v>
      </c>
      <c r="AC102" s="353">
        <v>16.399999999999999</v>
      </c>
      <c r="AD102" s="354">
        <v>9.9</v>
      </c>
      <c r="AF102" s="3"/>
      <c r="AG102" s="3"/>
      <c r="AH102" s="3"/>
    </row>
    <row r="103" spans="1:34" ht="21" customHeight="1">
      <c r="A103" s="35" t="s">
        <v>126</v>
      </c>
      <c r="B103" s="352">
        <v>23.8</v>
      </c>
      <c r="C103" s="353">
        <v>32.799999999999997</v>
      </c>
      <c r="D103" s="295">
        <v>36.799999999999997</v>
      </c>
      <c r="E103" s="353">
        <v>16.600000000000001</v>
      </c>
      <c r="F103" s="354">
        <v>11.9</v>
      </c>
      <c r="M103" s="35" t="s">
        <v>126</v>
      </c>
      <c r="N103" s="352">
        <v>15.4</v>
      </c>
      <c r="O103" s="353">
        <v>38</v>
      </c>
      <c r="P103" s="353">
        <v>39</v>
      </c>
      <c r="Q103" s="353">
        <v>16.5</v>
      </c>
      <c r="R103" s="354">
        <v>13.6</v>
      </c>
      <c r="S103" s="54"/>
      <c r="T103" s="54"/>
      <c r="U103" s="54"/>
      <c r="V103" s="54"/>
      <c r="W103" s="54"/>
      <c r="Y103" s="35" t="s">
        <v>126</v>
      </c>
      <c r="Z103" s="352">
        <v>8.4</v>
      </c>
      <c r="AA103" s="353">
        <v>26.3</v>
      </c>
      <c r="AB103" s="295">
        <v>32.4</v>
      </c>
      <c r="AC103" s="353">
        <v>16.600000000000001</v>
      </c>
      <c r="AD103" s="354">
        <v>9.8000000000000007</v>
      </c>
      <c r="AF103" s="3"/>
      <c r="AG103" s="3"/>
      <c r="AH103" s="3"/>
    </row>
    <row r="104" spans="1:34" ht="21" customHeight="1">
      <c r="A104" s="35" t="s">
        <v>127</v>
      </c>
      <c r="B104" s="352">
        <v>24.6</v>
      </c>
      <c r="C104" s="353">
        <v>33.799999999999997</v>
      </c>
      <c r="D104" s="295">
        <v>38.1</v>
      </c>
      <c r="E104" s="353">
        <v>16.7</v>
      </c>
      <c r="F104" s="354">
        <v>10.7</v>
      </c>
      <c r="M104" s="35" t="s">
        <v>127</v>
      </c>
      <c r="N104" s="352">
        <v>15.9</v>
      </c>
      <c r="O104" s="353">
        <v>39.1</v>
      </c>
      <c r="P104" s="295">
        <v>40.299999999999997</v>
      </c>
      <c r="Q104" s="353">
        <v>16.100000000000001</v>
      </c>
      <c r="R104" s="354">
        <v>11.6</v>
      </c>
      <c r="S104" s="54"/>
      <c r="T104" s="54"/>
      <c r="U104" s="54"/>
      <c r="V104" s="54"/>
      <c r="W104" s="54"/>
      <c r="Y104" s="35" t="s">
        <v>127</v>
      </c>
      <c r="Z104" s="352">
        <v>8.6999999999999993</v>
      </c>
      <c r="AA104" s="353">
        <v>27.2</v>
      </c>
      <c r="AB104" s="295">
        <v>33.9</v>
      </c>
      <c r="AC104" s="353">
        <v>16.899999999999999</v>
      </c>
      <c r="AD104" s="354">
        <v>9.3000000000000007</v>
      </c>
      <c r="AF104" s="3"/>
      <c r="AG104" s="3"/>
      <c r="AH104" s="3"/>
    </row>
    <row r="105" spans="1:34" ht="21" customHeight="1">
      <c r="A105" s="35" t="s">
        <v>128</v>
      </c>
      <c r="B105" s="352">
        <v>25.8</v>
      </c>
      <c r="C105" s="353">
        <v>35.1</v>
      </c>
      <c r="D105" s="295">
        <v>39.799999999999997</v>
      </c>
      <c r="E105" s="353">
        <v>17.100000000000001</v>
      </c>
      <c r="F105" s="354">
        <v>11.1</v>
      </c>
      <c r="M105" s="35" t="s">
        <v>128</v>
      </c>
      <c r="N105" s="352">
        <v>16.600000000000001</v>
      </c>
      <c r="O105" s="353">
        <v>40.5</v>
      </c>
      <c r="P105" s="295">
        <v>41.8</v>
      </c>
      <c r="Q105" s="353">
        <v>16.100000000000001</v>
      </c>
      <c r="R105" s="354">
        <v>11.9</v>
      </c>
      <c r="S105" s="54"/>
      <c r="T105" s="54"/>
      <c r="U105" s="54"/>
      <c r="V105" s="54"/>
      <c r="W105" s="54"/>
      <c r="Y105" s="35" t="s">
        <v>128</v>
      </c>
      <c r="Z105" s="352">
        <v>9.1</v>
      </c>
      <c r="AA105" s="353">
        <v>28.3</v>
      </c>
      <c r="AB105" s="295">
        <v>35.6</v>
      </c>
      <c r="AC105" s="353">
        <v>17.3</v>
      </c>
      <c r="AD105" s="354">
        <v>10</v>
      </c>
      <c r="AF105" s="3"/>
      <c r="AG105" s="3"/>
      <c r="AH105" s="3"/>
    </row>
    <row r="106" spans="1:34" ht="21" customHeight="1">
      <c r="A106" s="35" t="s">
        <v>129</v>
      </c>
      <c r="B106" s="352">
        <v>25.9</v>
      </c>
      <c r="C106" s="353">
        <v>35.1</v>
      </c>
      <c r="D106" s="295">
        <v>39.9</v>
      </c>
      <c r="E106" s="353">
        <v>17</v>
      </c>
      <c r="F106" s="354">
        <v>11.4</v>
      </c>
      <c r="M106" s="35" t="s">
        <v>129</v>
      </c>
      <c r="N106" s="352">
        <v>16.600000000000001</v>
      </c>
      <c r="O106" s="353">
        <v>40.200000000000003</v>
      </c>
      <c r="P106" s="295">
        <v>41.7</v>
      </c>
      <c r="Q106" s="353">
        <v>15.8</v>
      </c>
      <c r="R106" s="354">
        <v>12.9</v>
      </c>
      <c r="S106" s="54"/>
      <c r="T106" s="54"/>
      <c r="U106" s="54"/>
      <c r="V106" s="54"/>
      <c r="W106" s="54"/>
      <c r="Y106" s="35" t="s">
        <v>129</v>
      </c>
      <c r="Z106" s="352">
        <v>9.1999999999999993</v>
      </c>
      <c r="AA106" s="353">
        <v>28.5</v>
      </c>
      <c r="AB106" s="353">
        <v>36</v>
      </c>
      <c r="AC106" s="353">
        <v>17.2</v>
      </c>
      <c r="AD106" s="354">
        <v>9.6999999999999993</v>
      </c>
      <c r="AF106" s="3"/>
      <c r="AG106" s="3"/>
      <c r="AH106" s="3"/>
    </row>
    <row r="107" spans="1:34" ht="21" customHeight="1">
      <c r="A107" s="35" t="s">
        <v>213</v>
      </c>
      <c r="B107" s="352">
        <v>24.9</v>
      </c>
      <c r="C107" s="353">
        <v>33.6</v>
      </c>
      <c r="D107" s="295">
        <v>38.1</v>
      </c>
      <c r="E107" s="353">
        <v>16.399999999999999</v>
      </c>
      <c r="F107" s="354">
        <v>11.2</v>
      </c>
      <c r="M107" s="35" t="s">
        <v>213</v>
      </c>
      <c r="N107" s="352">
        <v>16.100000000000001</v>
      </c>
      <c r="O107" s="353">
        <v>38.5</v>
      </c>
      <c r="P107" s="295">
        <v>39.799999999999997</v>
      </c>
      <c r="Q107" s="353">
        <v>15.6</v>
      </c>
      <c r="R107" s="354">
        <v>13.9</v>
      </c>
      <c r="S107" s="54"/>
      <c r="T107" s="54"/>
      <c r="U107" s="54"/>
      <c r="V107" s="54"/>
      <c r="W107" s="54"/>
      <c r="Y107" s="35" t="s">
        <v>213</v>
      </c>
      <c r="Z107" s="352">
        <v>8.8000000000000007</v>
      </c>
      <c r="AA107" s="353">
        <v>27.3</v>
      </c>
      <c r="AB107" s="295">
        <v>34.6</v>
      </c>
      <c r="AC107" s="353">
        <v>16.600000000000001</v>
      </c>
      <c r="AD107" s="354">
        <v>8.8000000000000007</v>
      </c>
      <c r="AF107" s="3"/>
      <c r="AG107" s="3"/>
      <c r="AH107" s="3"/>
    </row>
    <row r="108" spans="1:34" ht="21" customHeight="1">
      <c r="A108" s="35" t="s">
        <v>214</v>
      </c>
      <c r="B108" s="352">
        <v>25.3</v>
      </c>
      <c r="C108" s="353">
        <v>34</v>
      </c>
      <c r="D108" s="295">
        <v>38.6</v>
      </c>
      <c r="E108" s="353">
        <v>16.100000000000001</v>
      </c>
      <c r="F108" s="354">
        <v>11.7</v>
      </c>
      <c r="M108" s="35" t="s">
        <v>214</v>
      </c>
      <c r="N108" s="352">
        <v>16.3</v>
      </c>
      <c r="O108" s="353">
        <v>38.799999999999997</v>
      </c>
      <c r="P108" s="295">
        <v>40.299999999999997</v>
      </c>
      <c r="Q108" s="353">
        <v>15.6</v>
      </c>
      <c r="R108" s="354">
        <v>14.7</v>
      </c>
      <c r="S108" s="54"/>
      <c r="T108" s="54"/>
      <c r="U108" s="54"/>
      <c r="V108" s="54"/>
      <c r="W108" s="54"/>
      <c r="Y108" s="35" t="s">
        <v>214</v>
      </c>
      <c r="Z108" s="352">
        <v>9</v>
      </c>
      <c r="AA108" s="353">
        <v>27.7</v>
      </c>
      <c r="AB108" s="295">
        <v>35.1</v>
      </c>
      <c r="AC108" s="353">
        <v>16.2</v>
      </c>
      <c r="AD108" s="354">
        <v>9.1999999999999993</v>
      </c>
      <c r="AF108" s="3"/>
      <c r="AG108" s="3"/>
      <c r="AH108" s="3"/>
    </row>
    <row r="109" spans="1:34" ht="21" customHeight="1">
      <c r="A109" s="35" t="s">
        <v>130</v>
      </c>
      <c r="B109" s="352">
        <v>25.8</v>
      </c>
      <c r="C109" s="353">
        <v>34.200000000000003</v>
      </c>
      <c r="D109" s="295">
        <v>38.9</v>
      </c>
      <c r="E109" s="353">
        <v>16.600000000000001</v>
      </c>
      <c r="F109" s="354">
        <v>13.5</v>
      </c>
      <c r="M109" s="35" t="s">
        <v>130</v>
      </c>
      <c r="N109" s="352">
        <v>16.5</v>
      </c>
      <c r="O109" s="353">
        <v>39.1</v>
      </c>
      <c r="P109" s="295">
        <v>40.6</v>
      </c>
      <c r="Q109" s="353">
        <v>16.5</v>
      </c>
      <c r="R109" s="354">
        <v>17.5</v>
      </c>
      <c r="S109" s="54"/>
      <c r="T109" s="54"/>
      <c r="U109" s="54"/>
      <c r="V109" s="54"/>
      <c r="W109" s="54"/>
      <c r="Y109" s="35" t="s">
        <v>130</v>
      </c>
      <c r="Z109" s="352">
        <v>9.4</v>
      </c>
      <c r="AA109" s="353">
        <v>28.1</v>
      </c>
      <c r="AB109" s="295">
        <v>35.5</v>
      </c>
      <c r="AC109" s="353">
        <v>16.600000000000001</v>
      </c>
      <c r="AD109" s="354">
        <v>10.6</v>
      </c>
      <c r="AF109" s="3"/>
      <c r="AG109" s="3"/>
      <c r="AH109" s="3"/>
    </row>
    <row r="110" spans="1:34" ht="21" customHeight="1">
      <c r="A110" s="35" t="s">
        <v>131</v>
      </c>
      <c r="B110" s="352">
        <v>26.6</v>
      </c>
      <c r="C110" s="353">
        <v>35.4</v>
      </c>
      <c r="D110" s="295">
        <v>40.1</v>
      </c>
      <c r="E110" s="353">
        <v>16.899999999999999</v>
      </c>
      <c r="F110" s="354">
        <v>14.5</v>
      </c>
      <c r="M110" s="35" t="s">
        <v>131</v>
      </c>
      <c r="N110" s="352">
        <v>17.100000000000001</v>
      </c>
      <c r="O110" s="353">
        <v>40.700000000000003</v>
      </c>
      <c r="P110" s="295">
        <v>42.1</v>
      </c>
      <c r="Q110" s="353">
        <v>17.100000000000001</v>
      </c>
      <c r="R110" s="354">
        <v>19</v>
      </c>
      <c r="S110" s="54"/>
      <c r="T110" s="54"/>
      <c r="U110" s="54"/>
      <c r="V110" s="54"/>
      <c r="W110" s="54"/>
      <c r="Y110" s="35" t="s">
        <v>131</v>
      </c>
      <c r="Z110" s="352">
        <v>9.6</v>
      </c>
      <c r="AA110" s="353">
        <v>28.7</v>
      </c>
      <c r="AB110" s="353">
        <v>36</v>
      </c>
      <c r="AC110" s="353">
        <v>16.8</v>
      </c>
      <c r="AD110" s="354">
        <v>11.2</v>
      </c>
      <c r="AF110" s="3"/>
      <c r="AG110" s="3"/>
      <c r="AH110" s="3"/>
    </row>
    <row r="111" spans="1:34" ht="21" customHeight="1">
      <c r="A111" s="35" t="s">
        <v>132</v>
      </c>
      <c r="B111" s="352">
        <v>26.1</v>
      </c>
      <c r="C111" s="353">
        <v>35</v>
      </c>
      <c r="D111" s="295">
        <v>39.5</v>
      </c>
      <c r="E111" s="353">
        <v>17.3</v>
      </c>
      <c r="F111" s="354">
        <v>13.6</v>
      </c>
      <c r="M111" s="35" t="s">
        <v>132</v>
      </c>
      <c r="N111" s="352">
        <v>16.7</v>
      </c>
      <c r="O111" s="353">
        <v>40</v>
      </c>
      <c r="P111" s="295">
        <v>41.4</v>
      </c>
      <c r="Q111" s="353">
        <v>17.7</v>
      </c>
      <c r="R111" s="354">
        <v>17.600000000000001</v>
      </c>
      <c r="S111" s="54"/>
      <c r="T111" s="54"/>
      <c r="U111" s="54"/>
      <c r="V111" s="54"/>
      <c r="W111" s="54"/>
      <c r="Y111" s="35" t="s">
        <v>132</v>
      </c>
      <c r="Z111" s="352">
        <v>9.4</v>
      </c>
      <c r="AA111" s="353">
        <v>28.6</v>
      </c>
      <c r="AB111" s="295">
        <v>35.6</v>
      </c>
      <c r="AC111" s="353">
        <v>17.100000000000001</v>
      </c>
      <c r="AD111" s="354">
        <v>10.5</v>
      </c>
      <c r="AF111" s="3"/>
      <c r="AG111" s="3"/>
      <c r="AH111" s="3"/>
    </row>
    <row r="112" spans="1:34" ht="21" customHeight="1">
      <c r="A112" s="35" t="s">
        <v>133</v>
      </c>
      <c r="B112" s="352">
        <v>25.8</v>
      </c>
      <c r="C112" s="353">
        <v>34.9</v>
      </c>
      <c r="D112" s="295">
        <v>39.299999999999997</v>
      </c>
      <c r="E112" s="353">
        <v>17.399999999999999</v>
      </c>
      <c r="F112" s="354">
        <v>11.6</v>
      </c>
      <c r="M112" s="35" t="s">
        <v>133</v>
      </c>
      <c r="N112" s="352">
        <v>16.399999999999999</v>
      </c>
      <c r="O112" s="353">
        <v>39.9</v>
      </c>
      <c r="P112" s="295">
        <v>41.2</v>
      </c>
      <c r="Q112" s="353">
        <v>17.8</v>
      </c>
      <c r="R112" s="354">
        <v>13.3</v>
      </c>
      <c r="S112" s="54"/>
      <c r="T112" s="54"/>
      <c r="U112" s="54"/>
      <c r="V112" s="54"/>
      <c r="W112" s="54"/>
      <c r="Y112" s="35" t="s">
        <v>133</v>
      </c>
      <c r="Z112" s="352">
        <v>9.4</v>
      </c>
      <c r="AA112" s="353">
        <v>28.5</v>
      </c>
      <c r="AB112" s="295">
        <v>35.5</v>
      </c>
      <c r="AC112" s="353">
        <v>17.3</v>
      </c>
      <c r="AD112" s="354">
        <v>10.3</v>
      </c>
      <c r="AF112" s="3"/>
      <c r="AG112" s="3"/>
      <c r="AH112" s="3"/>
    </row>
    <row r="113" spans="1:34" ht="21" customHeight="1">
      <c r="A113" s="35" t="s">
        <v>134</v>
      </c>
      <c r="B113" s="352">
        <v>25.1</v>
      </c>
      <c r="C113" s="353">
        <v>34.1</v>
      </c>
      <c r="D113" s="295">
        <v>38.299999999999997</v>
      </c>
      <c r="E113" s="353">
        <v>17.100000000000001</v>
      </c>
      <c r="F113" s="354">
        <v>10.8</v>
      </c>
      <c r="M113" s="35" t="s">
        <v>134</v>
      </c>
      <c r="N113" s="352">
        <v>15.9</v>
      </c>
      <c r="O113" s="353">
        <v>38.799999999999997</v>
      </c>
      <c r="P113" s="353">
        <v>40</v>
      </c>
      <c r="Q113" s="353">
        <v>17.7</v>
      </c>
      <c r="R113" s="354">
        <v>12.2</v>
      </c>
      <c r="S113" s="54"/>
      <c r="T113" s="54"/>
      <c r="U113" s="54"/>
      <c r="V113" s="54"/>
      <c r="W113" s="54"/>
      <c r="Y113" s="35" t="s">
        <v>134</v>
      </c>
      <c r="Z113" s="352">
        <v>9.1999999999999993</v>
      </c>
      <c r="AA113" s="353">
        <v>28.1</v>
      </c>
      <c r="AB113" s="353">
        <v>35</v>
      </c>
      <c r="AC113" s="353">
        <v>16.899999999999999</v>
      </c>
      <c r="AD113" s="354">
        <v>9.9</v>
      </c>
      <c r="AF113" s="3"/>
      <c r="AG113" s="3"/>
      <c r="AH113" s="3"/>
    </row>
    <row r="114" spans="1:34" ht="21" customHeight="1">
      <c r="A114" s="35" t="s">
        <v>135</v>
      </c>
      <c r="B114" s="352">
        <v>24.4</v>
      </c>
      <c r="C114" s="353">
        <v>33.200000000000003</v>
      </c>
      <c r="D114" s="295">
        <v>37.200000000000003</v>
      </c>
      <c r="E114" s="353">
        <v>16.5</v>
      </c>
      <c r="F114" s="354">
        <v>10.6</v>
      </c>
      <c r="M114" s="35" t="s">
        <v>135</v>
      </c>
      <c r="N114" s="352">
        <v>15.6</v>
      </c>
      <c r="O114" s="353">
        <v>38.200000000000003</v>
      </c>
      <c r="P114" s="295">
        <v>39.299999999999997</v>
      </c>
      <c r="Q114" s="353">
        <v>17.100000000000001</v>
      </c>
      <c r="R114" s="354">
        <v>12.5</v>
      </c>
      <c r="S114" s="54"/>
      <c r="T114" s="54"/>
      <c r="U114" s="54"/>
      <c r="V114" s="54"/>
      <c r="W114" s="54"/>
      <c r="Y114" s="35" t="s">
        <v>135</v>
      </c>
      <c r="Z114" s="352">
        <v>8.8000000000000007</v>
      </c>
      <c r="AA114" s="353">
        <v>27</v>
      </c>
      <c r="AB114" s="295">
        <v>33.299999999999997</v>
      </c>
      <c r="AC114" s="353">
        <v>16.399999999999999</v>
      </c>
      <c r="AD114" s="354">
        <v>9.1999999999999993</v>
      </c>
      <c r="AF114" s="3"/>
      <c r="AG114" s="3"/>
      <c r="AH114" s="3"/>
    </row>
    <row r="115" spans="1:34" ht="21" customHeight="1">
      <c r="A115" s="35" t="s">
        <v>136</v>
      </c>
      <c r="B115" s="352">
        <v>24.5</v>
      </c>
      <c r="C115" s="353">
        <v>33.200000000000003</v>
      </c>
      <c r="D115" s="295">
        <v>37.200000000000003</v>
      </c>
      <c r="E115" s="353">
        <v>16.100000000000001</v>
      </c>
      <c r="F115" s="354">
        <v>11.2</v>
      </c>
      <c r="M115" s="35" t="s">
        <v>136</v>
      </c>
      <c r="N115" s="352">
        <v>15.8</v>
      </c>
      <c r="O115" s="353">
        <v>38.299999999999997</v>
      </c>
      <c r="P115" s="295">
        <v>39.4</v>
      </c>
      <c r="Q115" s="353">
        <v>17.100000000000001</v>
      </c>
      <c r="R115" s="354">
        <v>13.6</v>
      </c>
      <c r="S115" s="54"/>
      <c r="T115" s="54"/>
      <c r="U115" s="54"/>
      <c r="V115" s="54"/>
      <c r="W115" s="54"/>
      <c r="Y115" s="35" t="s">
        <v>136</v>
      </c>
      <c r="Z115" s="352">
        <v>8.6999999999999993</v>
      </c>
      <c r="AA115" s="353">
        <v>26.8</v>
      </c>
      <c r="AB115" s="353">
        <v>33</v>
      </c>
      <c r="AC115" s="353">
        <v>15.9</v>
      </c>
      <c r="AD115" s="354">
        <v>9.4</v>
      </c>
      <c r="AF115" s="3"/>
      <c r="AG115" s="3"/>
      <c r="AH115" s="3"/>
    </row>
    <row r="116" spans="1:34" ht="21" customHeight="1">
      <c r="A116" s="35" t="s">
        <v>137</v>
      </c>
      <c r="B116" s="352">
        <v>25.1</v>
      </c>
      <c r="C116" s="353">
        <v>34.4</v>
      </c>
      <c r="D116" s="295">
        <v>38.299999999999997</v>
      </c>
      <c r="E116" s="353">
        <v>16.899999999999999</v>
      </c>
      <c r="F116" s="354">
        <v>11.8</v>
      </c>
      <c r="M116" s="35" t="s">
        <v>137</v>
      </c>
      <c r="N116" s="352">
        <v>16.100000000000001</v>
      </c>
      <c r="O116" s="353">
        <v>39.5</v>
      </c>
      <c r="P116" s="295">
        <v>40.5</v>
      </c>
      <c r="Q116" s="353">
        <v>17.399999999999999</v>
      </c>
      <c r="R116" s="354">
        <v>14.2</v>
      </c>
      <c r="S116" s="54"/>
      <c r="T116" s="54"/>
      <c r="U116" s="54"/>
      <c r="V116" s="54"/>
      <c r="W116" s="54"/>
      <c r="Y116" s="35" t="s">
        <v>137</v>
      </c>
      <c r="Z116" s="352">
        <v>8.9</v>
      </c>
      <c r="AA116" s="353">
        <v>27.9</v>
      </c>
      <c r="AB116" s="353">
        <v>34</v>
      </c>
      <c r="AC116" s="353">
        <v>16.8</v>
      </c>
      <c r="AD116" s="354">
        <v>10</v>
      </c>
      <c r="AF116" s="3"/>
      <c r="AG116" s="3"/>
      <c r="AH116" s="3"/>
    </row>
    <row r="117" spans="1:34" ht="21" customHeight="1">
      <c r="A117" s="35" t="s">
        <v>138</v>
      </c>
      <c r="B117" s="352">
        <v>25.8</v>
      </c>
      <c r="C117" s="353">
        <v>35.6</v>
      </c>
      <c r="D117" s="295">
        <v>39.6</v>
      </c>
      <c r="E117" s="353">
        <v>17.3</v>
      </c>
      <c r="F117" s="354">
        <v>11.8</v>
      </c>
      <c r="M117" s="35" t="s">
        <v>138</v>
      </c>
      <c r="N117" s="352">
        <v>16.3</v>
      </c>
      <c r="O117" s="353">
        <v>40.6</v>
      </c>
      <c r="P117" s="295">
        <v>41.5</v>
      </c>
      <c r="Q117" s="353">
        <v>17.7</v>
      </c>
      <c r="R117" s="354">
        <v>14.9</v>
      </c>
      <c r="S117" s="54"/>
      <c r="T117" s="54"/>
      <c r="U117" s="54"/>
      <c r="V117" s="54"/>
      <c r="W117" s="54"/>
      <c r="Y117" s="35" t="s">
        <v>138</v>
      </c>
      <c r="Z117" s="352">
        <v>9.5</v>
      </c>
      <c r="AA117" s="353">
        <v>29.4</v>
      </c>
      <c r="AB117" s="295">
        <v>36.1</v>
      </c>
      <c r="AC117" s="353">
        <v>17.2</v>
      </c>
      <c r="AD117" s="354">
        <v>9.5</v>
      </c>
      <c r="AF117" s="3"/>
      <c r="AG117" s="3"/>
      <c r="AH117" s="3"/>
    </row>
    <row r="118" spans="1:34" ht="21" customHeight="1">
      <c r="A118" s="35" t="s">
        <v>139</v>
      </c>
      <c r="B118" s="352">
        <v>25.7</v>
      </c>
      <c r="C118" s="353">
        <v>35.700000000000003</v>
      </c>
      <c r="D118" s="295">
        <v>39.799999999999997</v>
      </c>
      <c r="E118" s="353">
        <v>17.399999999999999</v>
      </c>
      <c r="F118" s="354">
        <v>12.8</v>
      </c>
      <c r="M118" s="35" t="s">
        <v>139</v>
      </c>
      <c r="N118" s="352">
        <v>16.399999999999999</v>
      </c>
      <c r="O118" s="353">
        <v>40.9</v>
      </c>
      <c r="P118" s="295">
        <v>41.9</v>
      </c>
      <c r="Q118" s="353">
        <v>17.7</v>
      </c>
      <c r="R118" s="354">
        <v>17</v>
      </c>
      <c r="S118" s="54"/>
      <c r="T118" s="54"/>
      <c r="U118" s="54"/>
      <c r="V118" s="54"/>
      <c r="W118" s="54"/>
      <c r="Y118" s="35" t="s">
        <v>139</v>
      </c>
      <c r="Z118" s="352">
        <v>9.3000000000000007</v>
      </c>
      <c r="AA118" s="353">
        <v>29.2</v>
      </c>
      <c r="AB118" s="295">
        <v>35.9</v>
      </c>
      <c r="AC118" s="353">
        <v>17.399999999999999</v>
      </c>
      <c r="AD118" s="354">
        <v>9.1</v>
      </c>
      <c r="AF118" s="3"/>
      <c r="AG118" s="3"/>
      <c r="AH118" s="3"/>
    </row>
    <row r="119" spans="1:34" ht="21" customHeight="1">
      <c r="A119" s="35" t="s">
        <v>215</v>
      </c>
      <c r="B119" s="352">
        <v>24.7</v>
      </c>
      <c r="C119" s="353">
        <v>33.9</v>
      </c>
      <c r="D119" s="295">
        <v>37.9</v>
      </c>
      <c r="E119" s="353">
        <v>16.5</v>
      </c>
      <c r="F119" s="354">
        <v>13.6</v>
      </c>
      <c r="M119" s="35" t="s">
        <v>215</v>
      </c>
      <c r="N119" s="352">
        <v>15.8</v>
      </c>
      <c r="O119" s="353">
        <v>39.1</v>
      </c>
      <c r="P119" s="295">
        <v>40.1</v>
      </c>
      <c r="Q119" s="353">
        <v>17</v>
      </c>
      <c r="R119" s="354">
        <v>18.5</v>
      </c>
      <c r="S119" s="54"/>
      <c r="T119" s="54"/>
      <c r="U119" s="54"/>
      <c r="V119" s="54"/>
      <c r="W119" s="54"/>
      <c r="Y119" s="35" t="s">
        <v>215</v>
      </c>
      <c r="Z119" s="352">
        <v>8.9</v>
      </c>
      <c r="AA119" s="353">
        <v>27.6</v>
      </c>
      <c r="AB119" s="295">
        <v>33.799999999999997</v>
      </c>
      <c r="AC119" s="353">
        <v>16.399999999999999</v>
      </c>
      <c r="AD119" s="354">
        <v>8.9</v>
      </c>
      <c r="AF119" s="3"/>
      <c r="AG119" s="3"/>
      <c r="AH119" s="3"/>
    </row>
    <row r="120" spans="1:34" ht="21" customHeight="1">
      <c r="A120" s="35" t="s">
        <v>216</v>
      </c>
      <c r="B120" s="352">
        <v>24.7</v>
      </c>
      <c r="C120" s="353">
        <v>33.700000000000003</v>
      </c>
      <c r="D120" s="295">
        <v>37.799999999999997</v>
      </c>
      <c r="E120" s="353">
        <v>16.3</v>
      </c>
      <c r="F120" s="354">
        <v>14.4</v>
      </c>
      <c r="M120" s="35" t="s">
        <v>216</v>
      </c>
      <c r="N120" s="352">
        <v>15.8</v>
      </c>
      <c r="O120" s="353">
        <v>39.1</v>
      </c>
      <c r="P120" s="295">
        <v>40.299999999999997</v>
      </c>
      <c r="Q120" s="353">
        <v>15.7</v>
      </c>
      <c r="R120" s="354">
        <v>19.399999999999999</v>
      </c>
      <c r="S120" s="54"/>
      <c r="T120" s="54"/>
      <c r="U120" s="54"/>
      <c r="V120" s="54"/>
      <c r="W120" s="54"/>
      <c r="Y120" s="35" t="s">
        <v>216</v>
      </c>
      <c r="Z120" s="352">
        <v>9</v>
      </c>
      <c r="AA120" s="353">
        <v>27.2</v>
      </c>
      <c r="AB120" s="295">
        <v>33.299999999999997</v>
      </c>
      <c r="AC120" s="353">
        <v>16.399999999999999</v>
      </c>
      <c r="AD120" s="354">
        <v>9.8000000000000007</v>
      </c>
      <c r="AF120" s="3"/>
      <c r="AG120" s="3"/>
      <c r="AH120" s="3"/>
    </row>
    <row r="121" spans="1:34" ht="21" customHeight="1">
      <c r="A121" s="35" t="s">
        <v>140</v>
      </c>
      <c r="B121" s="352">
        <v>24.5</v>
      </c>
      <c r="C121" s="353">
        <v>33.799999999999997</v>
      </c>
      <c r="D121" s="295">
        <v>37.799999999999997</v>
      </c>
      <c r="E121" s="353">
        <v>16.2</v>
      </c>
      <c r="F121" s="354">
        <v>14.4</v>
      </c>
      <c r="M121" s="35" t="s">
        <v>140</v>
      </c>
      <c r="N121" s="352">
        <v>15.5</v>
      </c>
      <c r="O121" s="353">
        <v>39.1</v>
      </c>
      <c r="P121" s="295">
        <v>40.4</v>
      </c>
      <c r="Q121" s="353">
        <v>15.3</v>
      </c>
      <c r="R121" s="354">
        <v>19.8</v>
      </c>
      <c r="S121" s="54"/>
      <c r="T121" s="54"/>
      <c r="U121" s="54"/>
      <c r="V121" s="54"/>
      <c r="W121" s="54"/>
      <c r="Y121" s="35" t="s">
        <v>140</v>
      </c>
      <c r="Z121" s="352">
        <v>9</v>
      </c>
      <c r="AA121" s="353">
        <v>27.5</v>
      </c>
      <c r="AB121" s="295">
        <v>33.5</v>
      </c>
      <c r="AC121" s="353">
        <v>16.399999999999999</v>
      </c>
      <c r="AD121" s="354">
        <v>9.9</v>
      </c>
      <c r="AF121" s="3"/>
      <c r="AG121" s="3"/>
      <c r="AH121" s="3"/>
    </row>
    <row r="122" spans="1:34" ht="21" customHeight="1">
      <c r="A122" s="35" t="s">
        <v>141</v>
      </c>
      <c r="B122" s="352">
        <v>25.4</v>
      </c>
      <c r="C122" s="353">
        <v>35</v>
      </c>
      <c r="D122" s="295">
        <v>39.6</v>
      </c>
      <c r="E122" s="353">
        <v>16.7</v>
      </c>
      <c r="F122" s="354">
        <v>14.2</v>
      </c>
      <c r="M122" s="35" t="s">
        <v>141</v>
      </c>
      <c r="N122" s="352">
        <v>16.100000000000001</v>
      </c>
      <c r="O122" s="353">
        <v>40.700000000000003</v>
      </c>
      <c r="P122" s="295">
        <v>42.3</v>
      </c>
      <c r="Q122" s="353">
        <v>15.6</v>
      </c>
      <c r="R122" s="354">
        <v>19.899999999999999</v>
      </c>
      <c r="S122" s="54"/>
      <c r="T122" s="54"/>
      <c r="U122" s="54"/>
      <c r="V122" s="54"/>
      <c r="W122" s="54"/>
      <c r="Y122" s="35" t="s">
        <v>141</v>
      </c>
      <c r="Z122" s="352">
        <v>9.3000000000000007</v>
      </c>
      <c r="AA122" s="353">
        <v>28.4</v>
      </c>
      <c r="AB122" s="295">
        <v>34.700000000000003</v>
      </c>
      <c r="AC122" s="353">
        <v>17</v>
      </c>
      <c r="AD122" s="354">
        <v>9.5</v>
      </c>
      <c r="AF122" s="3"/>
      <c r="AG122" s="3"/>
      <c r="AH122" s="3"/>
    </row>
    <row r="123" spans="1:34" ht="21" customHeight="1">
      <c r="A123" s="35" t="s">
        <v>142</v>
      </c>
      <c r="B123" s="352">
        <v>25.4</v>
      </c>
      <c r="C123" s="353">
        <v>35.4</v>
      </c>
      <c r="D123" s="353">
        <v>40</v>
      </c>
      <c r="E123" s="353">
        <v>16.5</v>
      </c>
      <c r="F123" s="354">
        <v>13.7</v>
      </c>
      <c r="M123" s="35" t="s">
        <v>142</v>
      </c>
      <c r="N123" s="352">
        <v>16.2</v>
      </c>
      <c r="O123" s="353">
        <v>41.2</v>
      </c>
      <c r="P123" s="295">
        <v>42.8</v>
      </c>
      <c r="Q123" s="353">
        <v>15.5</v>
      </c>
      <c r="R123" s="354">
        <v>18.8</v>
      </c>
      <c r="S123" s="54"/>
      <c r="T123" s="54"/>
      <c r="U123" s="54"/>
      <c r="V123" s="54"/>
      <c r="W123" s="54"/>
      <c r="Y123" s="35" t="s">
        <v>142</v>
      </c>
      <c r="Z123" s="352">
        <v>9.3000000000000007</v>
      </c>
      <c r="AA123" s="353">
        <v>28.6</v>
      </c>
      <c r="AB123" s="295">
        <v>35.1</v>
      </c>
      <c r="AC123" s="353">
        <v>16.7</v>
      </c>
      <c r="AD123" s="354">
        <v>8.9</v>
      </c>
      <c r="AF123" s="3"/>
      <c r="AG123" s="3"/>
      <c r="AH123" s="3"/>
    </row>
    <row r="124" spans="1:34" ht="21" customHeight="1">
      <c r="A124" s="35" t="s">
        <v>143</v>
      </c>
      <c r="B124" s="352">
        <v>25.6</v>
      </c>
      <c r="C124" s="353">
        <v>35.5</v>
      </c>
      <c r="D124" s="295">
        <v>40.200000000000003</v>
      </c>
      <c r="E124" s="353">
        <v>16.600000000000001</v>
      </c>
      <c r="F124" s="354">
        <v>13.2</v>
      </c>
      <c r="M124" s="35" t="s">
        <v>143</v>
      </c>
      <c r="N124" s="352">
        <v>16.399999999999999</v>
      </c>
      <c r="O124" s="353">
        <v>41.3</v>
      </c>
      <c r="P124" s="295">
        <v>42.9</v>
      </c>
      <c r="Q124" s="353">
        <v>15.8</v>
      </c>
      <c r="R124" s="354">
        <v>17.600000000000001</v>
      </c>
      <c r="S124" s="54"/>
      <c r="T124" s="54"/>
      <c r="U124" s="54"/>
      <c r="V124" s="54"/>
      <c r="W124" s="54"/>
      <c r="Y124" s="35" t="s">
        <v>143</v>
      </c>
      <c r="Z124" s="352">
        <v>9.1999999999999993</v>
      </c>
      <c r="AA124" s="353">
        <v>28.6</v>
      </c>
      <c r="AB124" s="295">
        <v>35.299999999999997</v>
      </c>
      <c r="AC124" s="353">
        <v>16.899999999999999</v>
      </c>
      <c r="AD124" s="354">
        <v>7.8</v>
      </c>
      <c r="AF124" s="3"/>
      <c r="AG124" s="3"/>
      <c r="AH124" s="3"/>
    </row>
    <row r="125" spans="1:34" ht="21" customHeight="1">
      <c r="A125" s="35" t="s">
        <v>144</v>
      </c>
      <c r="B125" s="352">
        <v>24.9</v>
      </c>
      <c r="C125" s="353">
        <v>34.4</v>
      </c>
      <c r="D125" s="295">
        <v>38.9</v>
      </c>
      <c r="E125" s="353">
        <v>16</v>
      </c>
      <c r="F125" s="354">
        <v>11.3</v>
      </c>
      <c r="M125" s="35" t="s">
        <v>144</v>
      </c>
      <c r="N125" s="352">
        <v>15.9</v>
      </c>
      <c r="O125" s="353">
        <v>39.9</v>
      </c>
      <c r="P125" s="295">
        <v>41.4</v>
      </c>
      <c r="Q125" s="353">
        <v>16.100000000000001</v>
      </c>
      <c r="R125" s="354">
        <v>14.3</v>
      </c>
      <c r="S125" s="54"/>
      <c r="T125" s="54"/>
      <c r="U125" s="54"/>
      <c r="V125" s="54"/>
      <c r="W125" s="54"/>
      <c r="Y125" s="35" t="s">
        <v>144</v>
      </c>
      <c r="Z125" s="352">
        <v>9</v>
      </c>
      <c r="AA125" s="353">
        <v>27.7</v>
      </c>
      <c r="AB125" s="295">
        <v>34.4</v>
      </c>
      <c r="AC125" s="353">
        <v>16</v>
      </c>
      <c r="AD125" s="354">
        <v>7.5</v>
      </c>
      <c r="AF125" s="3"/>
      <c r="AG125" s="3"/>
      <c r="AH125" s="3"/>
    </row>
    <row r="126" spans="1:34" ht="21" customHeight="1">
      <c r="A126" s="35" t="s">
        <v>145</v>
      </c>
      <c r="B126" s="352">
        <v>24.2</v>
      </c>
      <c r="C126" s="353">
        <v>33.299999999999997</v>
      </c>
      <c r="D126" s="295">
        <v>37.700000000000003</v>
      </c>
      <c r="E126" s="353">
        <v>15.5</v>
      </c>
      <c r="F126" s="354">
        <v>11.9</v>
      </c>
      <c r="M126" s="35" t="s">
        <v>145</v>
      </c>
      <c r="N126" s="352">
        <v>15.8</v>
      </c>
      <c r="O126" s="353">
        <v>39</v>
      </c>
      <c r="P126" s="295">
        <v>40.200000000000003</v>
      </c>
      <c r="Q126" s="353">
        <v>16.2</v>
      </c>
      <c r="R126" s="354">
        <v>14.1</v>
      </c>
      <c r="S126" s="54"/>
      <c r="T126" s="54"/>
      <c r="U126" s="54"/>
      <c r="V126" s="54"/>
      <c r="W126" s="54"/>
      <c r="Y126" s="35" t="s">
        <v>145</v>
      </c>
      <c r="Z126" s="352">
        <v>8.5</v>
      </c>
      <c r="AA126" s="353">
        <v>26.3</v>
      </c>
      <c r="AB126" s="295">
        <v>32.799999999999997</v>
      </c>
      <c r="AC126" s="353">
        <v>15.4</v>
      </c>
      <c r="AD126" s="354">
        <v>7.6</v>
      </c>
      <c r="AF126" s="3"/>
      <c r="AG126" s="3"/>
      <c r="AH126" s="3"/>
    </row>
    <row r="127" spans="1:34" ht="21" customHeight="1">
      <c r="A127" s="35" t="s">
        <v>146</v>
      </c>
      <c r="B127" s="352">
        <v>24</v>
      </c>
      <c r="C127" s="353">
        <v>32.9</v>
      </c>
      <c r="D127" s="295">
        <v>37.299999999999997</v>
      </c>
      <c r="E127" s="353">
        <v>15.2</v>
      </c>
      <c r="F127" s="354">
        <v>11.9</v>
      </c>
      <c r="M127" s="35" t="s">
        <v>146</v>
      </c>
      <c r="N127" s="352">
        <v>15.7</v>
      </c>
      <c r="O127" s="353">
        <v>38.799999999999997</v>
      </c>
      <c r="P127" s="353">
        <v>40</v>
      </c>
      <c r="Q127" s="353">
        <v>16.100000000000001</v>
      </c>
      <c r="R127" s="354">
        <v>14.4</v>
      </c>
      <c r="S127" s="54"/>
      <c r="T127" s="54"/>
      <c r="U127" s="54"/>
      <c r="V127" s="54"/>
      <c r="W127" s="54"/>
      <c r="Y127" s="35" t="s">
        <v>146</v>
      </c>
      <c r="Z127" s="352">
        <v>8.3000000000000007</v>
      </c>
      <c r="AA127" s="353">
        <v>25.7</v>
      </c>
      <c r="AB127" s="295">
        <v>32.200000000000003</v>
      </c>
      <c r="AC127" s="353">
        <v>15</v>
      </c>
      <c r="AD127" s="354">
        <v>7.7</v>
      </c>
      <c r="AF127" s="3"/>
      <c r="AG127" s="3"/>
      <c r="AH127" s="3"/>
    </row>
    <row r="128" spans="1:34" ht="21" customHeight="1">
      <c r="A128" s="35" t="s">
        <v>147</v>
      </c>
      <c r="B128" s="352">
        <v>25.5</v>
      </c>
      <c r="C128" s="353">
        <v>34.799999999999997</v>
      </c>
      <c r="D128" s="295">
        <v>39.299999999999997</v>
      </c>
      <c r="E128" s="353">
        <v>16.7</v>
      </c>
      <c r="F128" s="354">
        <v>12.6</v>
      </c>
      <c r="M128" s="35" t="s">
        <v>147</v>
      </c>
      <c r="N128" s="352">
        <v>16.399999999999999</v>
      </c>
      <c r="O128" s="353">
        <v>40.6</v>
      </c>
      <c r="P128" s="353">
        <v>42</v>
      </c>
      <c r="Q128" s="353">
        <v>16.7</v>
      </c>
      <c r="R128" s="354">
        <v>15</v>
      </c>
      <c r="S128" s="54"/>
      <c r="T128" s="54"/>
      <c r="U128" s="54"/>
      <c r="V128" s="54"/>
      <c r="W128" s="54"/>
      <c r="Y128" s="35" t="s">
        <v>147</v>
      </c>
      <c r="Z128" s="352">
        <v>9.1999999999999993</v>
      </c>
      <c r="AA128" s="353">
        <v>27.7</v>
      </c>
      <c r="AB128" s="295">
        <v>34.5</v>
      </c>
      <c r="AC128" s="353">
        <v>16.8</v>
      </c>
      <c r="AD128" s="354">
        <v>8.8000000000000007</v>
      </c>
      <c r="AF128" s="3"/>
      <c r="AG128" s="3"/>
      <c r="AH128" s="3"/>
    </row>
    <row r="129" spans="1:34" ht="21" customHeight="1">
      <c r="A129" s="35" t="s">
        <v>148</v>
      </c>
      <c r="B129" s="352">
        <v>26.4</v>
      </c>
      <c r="C129" s="353">
        <v>35.6</v>
      </c>
      <c r="D129" s="295">
        <v>40.200000000000003</v>
      </c>
      <c r="E129" s="353">
        <v>17.2</v>
      </c>
      <c r="F129" s="354">
        <v>12.9</v>
      </c>
      <c r="M129" s="35" t="s">
        <v>148</v>
      </c>
      <c r="N129" s="352">
        <v>16.8</v>
      </c>
      <c r="O129" s="353">
        <v>41.3</v>
      </c>
      <c r="P129" s="295">
        <v>42.7</v>
      </c>
      <c r="Q129" s="353">
        <v>16.7</v>
      </c>
      <c r="R129" s="354">
        <v>15.2</v>
      </c>
      <c r="S129" s="54"/>
      <c r="T129" s="54"/>
      <c r="U129" s="54"/>
      <c r="V129" s="54"/>
      <c r="W129" s="54"/>
      <c r="Y129" s="35" t="s">
        <v>148</v>
      </c>
      <c r="Z129" s="352">
        <v>9.6</v>
      </c>
      <c r="AA129" s="353">
        <v>28.8</v>
      </c>
      <c r="AB129" s="295">
        <v>35.700000000000003</v>
      </c>
      <c r="AC129" s="353">
        <v>17.3</v>
      </c>
      <c r="AD129" s="354">
        <v>9.6</v>
      </c>
      <c r="AF129" s="3"/>
      <c r="AG129" s="3"/>
      <c r="AH129" s="3"/>
    </row>
    <row r="130" spans="1:34" ht="21" customHeight="1">
      <c r="A130" s="35" t="s">
        <v>149</v>
      </c>
      <c r="B130" s="352">
        <v>26</v>
      </c>
      <c r="C130" s="353">
        <v>34.6</v>
      </c>
      <c r="D130" s="353">
        <v>39</v>
      </c>
      <c r="E130" s="353">
        <v>17.2</v>
      </c>
      <c r="F130" s="354">
        <v>10.7</v>
      </c>
      <c r="M130" s="35" t="s">
        <v>149</v>
      </c>
      <c r="N130" s="352">
        <v>16.5</v>
      </c>
      <c r="O130" s="353">
        <v>40.1</v>
      </c>
      <c r="P130" s="295">
        <v>41.5</v>
      </c>
      <c r="Q130" s="353">
        <v>17.100000000000001</v>
      </c>
      <c r="R130" s="354">
        <v>11.8</v>
      </c>
      <c r="S130" s="54"/>
      <c r="T130" s="54"/>
      <c r="U130" s="54"/>
      <c r="V130" s="54"/>
      <c r="W130" s="54"/>
      <c r="Y130" s="35" t="s">
        <v>149</v>
      </c>
      <c r="Z130" s="352">
        <v>9.5</v>
      </c>
      <c r="AA130" s="353">
        <v>27.9</v>
      </c>
      <c r="AB130" s="295">
        <v>34.4</v>
      </c>
      <c r="AC130" s="353">
        <v>17.2</v>
      </c>
      <c r="AD130" s="354">
        <v>9.3000000000000007</v>
      </c>
      <c r="AF130" s="3"/>
      <c r="AG130" s="3"/>
      <c r="AH130" s="3"/>
    </row>
    <row r="131" spans="1:34" ht="21" customHeight="1">
      <c r="A131" s="35" t="s">
        <v>217</v>
      </c>
      <c r="B131" s="352">
        <v>24.9</v>
      </c>
      <c r="C131" s="353">
        <v>33.299999999999997</v>
      </c>
      <c r="D131" s="295">
        <v>37.6</v>
      </c>
      <c r="E131" s="353">
        <v>16.8</v>
      </c>
      <c r="F131" s="354">
        <v>11</v>
      </c>
      <c r="M131" s="35" t="s">
        <v>217</v>
      </c>
      <c r="N131" s="352">
        <v>16</v>
      </c>
      <c r="O131" s="353">
        <v>38.9</v>
      </c>
      <c r="P131" s="295">
        <v>40.299999999999997</v>
      </c>
      <c r="Q131" s="353">
        <v>16.5</v>
      </c>
      <c r="R131" s="354">
        <v>12.5</v>
      </c>
      <c r="S131" s="54"/>
      <c r="T131" s="54"/>
      <c r="U131" s="54"/>
      <c r="V131" s="54"/>
      <c r="W131" s="54"/>
      <c r="Y131" s="35" t="s">
        <v>217</v>
      </c>
      <c r="Z131" s="352">
        <v>9</v>
      </c>
      <c r="AA131" s="353">
        <v>26.6</v>
      </c>
      <c r="AB131" s="295">
        <v>32.5</v>
      </c>
      <c r="AC131" s="353">
        <v>16.8</v>
      </c>
      <c r="AD131" s="354">
        <v>9.1</v>
      </c>
      <c r="AF131" s="3"/>
      <c r="AG131" s="3"/>
      <c r="AH131" s="3"/>
    </row>
    <row r="132" spans="1:34" ht="21" customHeight="1">
      <c r="A132" s="35" t="s">
        <v>218</v>
      </c>
      <c r="B132" s="352">
        <v>25</v>
      </c>
      <c r="C132" s="353">
        <v>33.299999999999997</v>
      </c>
      <c r="D132" s="295">
        <v>37.700000000000003</v>
      </c>
      <c r="E132" s="353">
        <v>16.7</v>
      </c>
      <c r="F132" s="354">
        <v>10.6</v>
      </c>
      <c r="M132" s="35" t="s">
        <v>218</v>
      </c>
      <c r="N132" s="352">
        <v>15.9</v>
      </c>
      <c r="O132" s="353">
        <v>38.9</v>
      </c>
      <c r="P132" s="295">
        <v>40.5</v>
      </c>
      <c r="Q132" s="353">
        <v>16.5</v>
      </c>
      <c r="R132" s="354">
        <v>13.8</v>
      </c>
      <c r="S132" s="54"/>
      <c r="T132" s="54"/>
      <c r="U132" s="54"/>
      <c r="V132" s="54"/>
      <c r="W132" s="54"/>
      <c r="Y132" s="35" t="s">
        <v>218</v>
      </c>
      <c r="Z132" s="352">
        <v>9.1</v>
      </c>
      <c r="AA132" s="353">
        <v>26.5</v>
      </c>
      <c r="AB132" s="295">
        <v>32.700000000000003</v>
      </c>
      <c r="AC132" s="353">
        <v>16.8</v>
      </c>
      <c r="AD132" s="354">
        <v>7.5</v>
      </c>
      <c r="AF132" s="3"/>
      <c r="AG132" s="3"/>
      <c r="AH132" s="3"/>
    </row>
    <row r="133" spans="1:34" ht="21" customHeight="1">
      <c r="A133" s="35" t="s">
        <v>150</v>
      </c>
      <c r="B133" s="352">
        <v>25.6</v>
      </c>
      <c r="C133" s="353">
        <v>33.9</v>
      </c>
      <c r="D133" s="295">
        <v>38.4</v>
      </c>
      <c r="E133" s="353">
        <v>17</v>
      </c>
      <c r="F133" s="354">
        <v>10.6</v>
      </c>
      <c r="M133" s="35" t="s">
        <v>150</v>
      </c>
      <c r="N133" s="352">
        <v>16.3</v>
      </c>
      <c r="O133" s="353">
        <v>39.5</v>
      </c>
      <c r="P133" s="295">
        <v>41.1</v>
      </c>
      <c r="Q133" s="353">
        <v>16.7</v>
      </c>
      <c r="R133" s="354">
        <v>13.5</v>
      </c>
      <c r="S133" s="54"/>
      <c r="T133" s="54"/>
      <c r="U133" s="54"/>
      <c r="V133" s="54"/>
      <c r="W133" s="54"/>
      <c r="Y133" s="35" t="s">
        <v>150</v>
      </c>
      <c r="Z133" s="352">
        <v>9.3000000000000007</v>
      </c>
      <c r="AA133" s="353">
        <v>27.3</v>
      </c>
      <c r="AB133" s="295">
        <v>33.4</v>
      </c>
      <c r="AC133" s="353">
        <v>17.100000000000001</v>
      </c>
      <c r="AD133" s="354">
        <v>7.9</v>
      </c>
      <c r="AF133" s="3"/>
      <c r="AG133" s="3"/>
      <c r="AH133" s="3"/>
    </row>
    <row r="134" spans="1:34" ht="21" customHeight="1">
      <c r="A134" s="35" t="s">
        <v>151</v>
      </c>
      <c r="B134" s="352">
        <v>25.9</v>
      </c>
      <c r="C134" s="353">
        <v>34.6</v>
      </c>
      <c r="D134" s="295">
        <v>39.1</v>
      </c>
      <c r="E134" s="353">
        <v>17.5</v>
      </c>
      <c r="F134" s="354">
        <v>11.3</v>
      </c>
      <c r="M134" s="35" t="s">
        <v>151</v>
      </c>
      <c r="N134" s="352">
        <v>16.5</v>
      </c>
      <c r="O134" s="353">
        <v>40.200000000000003</v>
      </c>
      <c r="P134" s="295">
        <v>41.6</v>
      </c>
      <c r="Q134" s="353">
        <v>17.2</v>
      </c>
      <c r="R134" s="354">
        <v>14.4</v>
      </c>
      <c r="S134" s="54"/>
      <c r="T134" s="54"/>
      <c r="U134" s="54"/>
      <c r="V134" s="54"/>
      <c r="W134" s="54"/>
      <c r="Y134" s="35" t="s">
        <v>151</v>
      </c>
      <c r="Z134" s="352">
        <v>9.4</v>
      </c>
      <c r="AA134" s="353">
        <v>27.9</v>
      </c>
      <c r="AB134" s="295">
        <v>34.299999999999997</v>
      </c>
      <c r="AC134" s="353">
        <v>17.600000000000001</v>
      </c>
      <c r="AD134" s="354">
        <v>8.1</v>
      </c>
      <c r="AF134" s="3"/>
      <c r="AG134" s="3"/>
      <c r="AH134" s="3"/>
    </row>
    <row r="135" spans="1:34" ht="21" customHeight="1">
      <c r="A135" s="35" t="s">
        <v>152</v>
      </c>
      <c r="B135" s="352">
        <v>26.2</v>
      </c>
      <c r="C135" s="353">
        <v>35.1</v>
      </c>
      <c r="D135" s="295">
        <v>39.200000000000003</v>
      </c>
      <c r="E135" s="353">
        <v>17.899999999999999</v>
      </c>
      <c r="F135" s="354">
        <v>11.9</v>
      </c>
      <c r="M135" s="35" t="s">
        <v>152</v>
      </c>
      <c r="N135" s="352">
        <v>16.600000000000001</v>
      </c>
      <c r="O135" s="353">
        <v>40.4</v>
      </c>
      <c r="P135" s="295">
        <v>41.7</v>
      </c>
      <c r="Q135" s="353">
        <v>17.8</v>
      </c>
      <c r="R135" s="354">
        <v>14.3</v>
      </c>
      <c r="S135" s="54"/>
      <c r="T135" s="54"/>
      <c r="U135" s="54"/>
      <c r="V135" s="54"/>
      <c r="W135" s="54"/>
      <c r="Y135" s="35" t="s">
        <v>152</v>
      </c>
      <c r="Z135" s="352">
        <v>9.6999999999999993</v>
      </c>
      <c r="AA135" s="353">
        <v>28.7</v>
      </c>
      <c r="AB135" s="295">
        <v>34.799999999999997</v>
      </c>
      <c r="AC135" s="353">
        <v>18</v>
      </c>
      <c r="AD135" s="354">
        <v>8.9</v>
      </c>
      <c r="AF135" s="3"/>
      <c r="AG135" s="3"/>
      <c r="AH135" s="3"/>
    </row>
    <row r="136" spans="1:34" ht="21" customHeight="1">
      <c r="A136" s="35" t="s">
        <v>153</v>
      </c>
      <c r="B136" s="352">
        <v>26.2</v>
      </c>
      <c r="C136" s="353">
        <v>35</v>
      </c>
      <c r="D136" s="295">
        <v>39.4</v>
      </c>
      <c r="E136" s="353">
        <v>17.399999999999999</v>
      </c>
      <c r="F136" s="354">
        <v>11.9</v>
      </c>
      <c r="M136" s="35" t="s">
        <v>153</v>
      </c>
      <c r="N136" s="352">
        <v>16.399999999999999</v>
      </c>
      <c r="O136" s="353">
        <v>40.4</v>
      </c>
      <c r="P136" s="295">
        <v>41.8</v>
      </c>
      <c r="Q136" s="353">
        <v>16.5</v>
      </c>
      <c r="R136" s="354">
        <v>15.1</v>
      </c>
      <c r="S136" s="54"/>
      <c r="T136" s="54"/>
      <c r="U136" s="54"/>
      <c r="V136" s="54"/>
      <c r="W136" s="54"/>
      <c r="Y136" s="35" t="s">
        <v>153</v>
      </c>
      <c r="Z136" s="352">
        <v>9.9</v>
      </c>
      <c r="AA136" s="353">
        <v>28.6</v>
      </c>
      <c r="AB136" s="295">
        <v>35.200000000000003</v>
      </c>
      <c r="AC136" s="353">
        <v>17.600000000000001</v>
      </c>
      <c r="AD136" s="354">
        <v>8.1999999999999993</v>
      </c>
      <c r="AF136" s="3"/>
      <c r="AG136" s="3"/>
      <c r="AH136" s="3"/>
    </row>
    <row r="137" spans="1:34" ht="21" customHeight="1">
      <c r="A137" s="35" t="s">
        <v>154</v>
      </c>
      <c r="B137" s="352">
        <v>26.1</v>
      </c>
      <c r="C137" s="353">
        <v>34.299999999999997</v>
      </c>
      <c r="D137" s="295">
        <v>38.4</v>
      </c>
      <c r="E137" s="353">
        <v>17.100000000000001</v>
      </c>
      <c r="F137" s="354">
        <v>11.9</v>
      </c>
      <c r="M137" s="35" t="s">
        <v>154</v>
      </c>
      <c r="N137" s="352">
        <v>16.5</v>
      </c>
      <c r="O137" s="353">
        <v>39.799999999999997</v>
      </c>
      <c r="P137" s="295">
        <v>41.2</v>
      </c>
      <c r="Q137" s="353">
        <v>17.3</v>
      </c>
      <c r="R137" s="354">
        <v>13.7</v>
      </c>
      <c r="S137" s="54"/>
      <c r="T137" s="54"/>
      <c r="U137" s="54"/>
      <c r="V137" s="54"/>
      <c r="W137" s="54"/>
      <c r="Y137" s="35" t="s">
        <v>154</v>
      </c>
      <c r="Z137" s="352">
        <v>9.6999999999999993</v>
      </c>
      <c r="AA137" s="353">
        <v>27.9</v>
      </c>
      <c r="AB137" s="295">
        <v>33.6</v>
      </c>
      <c r="AC137" s="353">
        <v>17</v>
      </c>
      <c r="AD137" s="354">
        <v>10.199999999999999</v>
      </c>
      <c r="AF137" s="3"/>
      <c r="AG137" s="3"/>
      <c r="AH137" s="3"/>
    </row>
    <row r="138" spans="1:34" ht="21" customHeight="1">
      <c r="A138" s="35" t="s">
        <v>155</v>
      </c>
      <c r="B138" s="352">
        <v>25.3</v>
      </c>
      <c r="C138" s="353">
        <v>32.9</v>
      </c>
      <c r="D138" s="295">
        <v>36.799999999999997</v>
      </c>
      <c r="E138" s="353">
        <v>16.7</v>
      </c>
      <c r="F138" s="354">
        <v>11.6</v>
      </c>
      <c r="M138" s="35" t="s">
        <v>155</v>
      </c>
      <c r="N138" s="352">
        <v>16.100000000000001</v>
      </c>
      <c r="O138" s="353">
        <v>38.6</v>
      </c>
      <c r="P138" s="295">
        <v>39.9</v>
      </c>
      <c r="Q138" s="353">
        <v>18.100000000000001</v>
      </c>
      <c r="R138" s="354">
        <v>12.1</v>
      </c>
      <c r="S138" s="54"/>
      <c r="T138" s="54"/>
      <c r="U138" s="54"/>
      <c r="V138" s="54"/>
      <c r="W138" s="54"/>
      <c r="Y138" s="35" t="s">
        <v>155</v>
      </c>
      <c r="Z138" s="352">
        <v>9.3000000000000007</v>
      </c>
      <c r="AA138" s="353">
        <v>26.3</v>
      </c>
      <c r="AB138" s="295">
        <v>31.6</v>
      </c>
      <c r="AC138" s="353">
        <v>16.3</v>
      </c>
      <c r="AD138" s="354">
        <v>11.2</v>
      </c>
      <c r="AF138" s="3"/>
      <c r="AG138" s="3"/>
      <c r="AH138" s="3"/>
    </row>
    <row r="139" spans="1:34" ht="21" customHeight="1">
      <c r="A139" s="35" t="s">
        <v>156</v>
      </c>
      <c r="B139" s="352">
        <v>25.6</v>
      </c>
      <c r="C139" s="353">
        <v>33.1</v>
      </c>
      <c r="D139" s="295">
        <v>36.9</v>
      </c>
      <c r="E139" s="353">
        <v>17</v>
      </c>
      <c r="F139" s="354">
        <v>11.5</v>
      </c>
      <c r="M139" s="35" t="s">
        <v>156</v>
      </c>
      <c r="N139" s="352">
        <v>16.3</v>
      </c>
      <c r="O139" s="353">
        <v>38.6</v>
      </c>
      <c r="P139" s="295">
        <v>39.9</v>
      </c>
      <c r="Q139" s="353">
        <v>18.100000000000001</v>
      </c>
      <c r="R139" s="354">
        <v>11.1</v>
      </c>
      <c r="S139" s="54"/>
      <c r="T139" s="54"/>
      <c r="U139" s="54"/>
      <c r="V139" s="54"/>
      <c r="W139" s="54"/>
      <c r="Y139" s="35" t="s">
        <v>156</v>
      </c>
      <c r="Z139" s="352">
        <v>9.3000000000000007</v>
      </c>
      <c r="AA139" s="353">
        <v>26.6</v>
      </c>
      <c r="AB139" s="295">
        <v>31.6</v>
      </c>
      <c r="AC139" s="353">
        <v>16.8</v>
      </c>
      <c r="AD139" s="354">
        <v>11.9</v>
      </c>
      <c r="AF139" s="3"/>
      <c r="AG139" s="3"/>
      <c r="AH139" s="3"/>
    </row>
    <row r="140" spans="1:34" ht="21" customHeight="1">
      <c r="A140" s="35" t="s">
        <v>157</v>
      </c>
      <c r="B140" s="352">
        <v>26.3</v>
      </c>
      <c r="C140" s="353">
        <v>34.299999999999997</v>
      </c>
      <c r="D140" s="295">
        <v>38.299999999999997</v>
      </c>
      <c r="E140" s="353">
        <v>17.100000000000001</v>
      </c>
      <c r="F140" s="354">
        <v>9.6999999999999993</v>
      </c>
      <c r="M140" s="35" t="s">
        <v>157</v>
      </c>
      <c r="N140" s="352">
        <v>16.8</v>
      </c>
      <c r="O140" s="353">
        <v>39.9</v>
      </c>
      <c r="P140" s="295">
        <v>41.3</v>
      </c>
      <c r="Q140" s="353">
        <v>17.2</v>
      </c>
      <c r="R140" s="354">
        <v>11.2</v>
      </c>
      <c r="S140" s="54"/>
      <c r="T140" s="54"/>
      <c r="U140" s="54"/>
      <c r="V140" s="54"/>
      <c r="W140" s="54"/>
      <c r="Y140" s="35" t="s">
        <v>157</v>
      </c>
      <c r="Z140" s="352">
        <v>9.5</v>
      </c>
      <c r="AA140" s="353">
        <v>27.5</v>
      </c>
      <c r="AB140" s="353">
        <v>33</v>
      </c>
      <c r="AC140" s="353">
        <v>17.100000000000001</v>
      </c>
      <c r="AD140" s="354">
        <v>8</v>
      </c>
      <c r="AF140" s="3"/>
      <c r="AG140" s="3"/>
      <c r="AH140" s="3"/>
    </row>
    <row r="141" spans="1:34" ht="21" customHeight="1">
      <c r="A141" s="35" t="s">
        <v>158</v>
      </c>
      <c r="B141" s="352">
        <v>26.9</v>
      </c>
      <c r="C141" s="353">
        <v>35.200000000000003</v>
      </c>
      <c r="D141" s="295">
        <v>39.200000000000003</v>
      </c>
      <c r="E141" s="353">
        <v>17.899999999999999</v>
      </c>
      <c r="F141" s="354">
        <v>10.199999999999999</v>
      </c>
      <c r="M141" s="35" t="s">
        <v>158</v>
      </c>
      <c r="N141" s="352">
        <v>17</v>
      </c>
      <c r="O141" s="353">
        <v>40.5</v>
      </c>
      <c r="P141" s="295">
        <v>41.8</v>
      </c>
      <c r="Q141" s="353">
        <v>17.899999999999999</v>
      </c>
      <c r="R141" s="354">
        <v>12.8</v>
      </c>
      <c r="S141" s="54"/>
      <c r="T141" s="54"/>
      <c r="U141" s="54"/>
      <c r="V141" s="54"/>
      <c r="W141" s="54"/>
      <c r="Y141" s="35" t="s">
        <v>158</v>
      </c>
      <c r="Z141" s="352">
        <v>9.9</v>
      </c>
      <c r="AA141" s="353">
        <v>28.9</v>
      </c>
      <c r="AB141" s="295">
        <v>34.6</v>
      </c>
      <c r="AC141" s="353">
        <v>17.899999999999999</v>
      </c>
      <c r="AD141" s="354">
        <v>7</v>
      </c>
      <c r="AF141" s="3"/>
      <c r="AG141" s="3"/>
      <c r="AH141" s="3"/>
    </row>
    <row r="142" spans="1:34" ht="21" customHeight="1">
      <c r="A142" s="35" t="s">
        <v>159</v>
      </c>
      <c r="B142" s="352">
        <v>26.7</v>
      </c>
      <c r="C142" s="353">
        <v>35.200000000000003</v>
      </c>
      <c r="D142" s="295">
        <v>38.9</v>
      </c>
      <c r="E142" s="353">
        <v>18.3</v>
      </c>
      <c r="F142" s="354">
        <v>10.199999999999999</v>
      </c>
      <c r="M142" s="35" t="s">
        <v>159</v>
      </c>
      <c r="N142" s="352">
        <v>16.899999999999999</v>
      </c>
      <c r="O142" s="353">
        <v>40.200000000000003</v>
      </c>
      <c r="P142" s="295">
        <v>41.6</v>
      </c>
      <c r="Q142" s="353">
        <v>19.3</v>
      </c>
      <c r="R142" s="354">
        <v>12.5</v>
      </c>
      <c r="S142" s="54"/>
      <c r="T142" s="54"/>
      <c r="U142" s="54"/>
      <c r="V142" s="54"/>
      <c r="W142" s="54"/>
      <c r="Y142" s="35" t="s">
        <v>159</v>
      </c>
      <c r="Z142" s="352">
        <v>9.9</v>
      </c>
      <c r="AA142" s="353">
        <v>29</v>
      </c>
      <c r="AB142" s="295">
        <v>34.4</v>
      </c>
      <c r="AC142" s="353">
        <v>18</v>
      </c>
      <c r="AD142" s="354">
        <v>7.5</v>
      </c>
      <c r="AF142" s="3"/>
      <c r="AG142" s="3"/>
      <c r="AH142" s="3"/>
    </row>
    <row r="143" spans="1:34" ht="21" customHeight="1">
      <c r="A143" s="35" t="s">
        <v>219</v>
      </c>
      <c r="B143" s="352">
        <v>25.5</v>
      </c>
      <c r="C143" s="353">
        <v>33.200000000000003</v>
      </c>
      <c r="D143" s="295">
        <v>36.799999999999997</v>
      </c>
      <c r="E143" s="353">
        <v>17.100000000000001</v>
      </c>
      <c r="F143" s="354">
        <v>11.1</v>
      </c>
      <c r="M143" s="35" t="s">
        <v>219</v>
      </c>
      <c r="N143" s="352">
        <v>16.100000000000001</v>
      </c>
      <c r="O143" s="353">
        <v>38.200000000000003</v>
      </c>
      <c r="P143" s="295">
        <v>39.4</v>
      </c>
      <c r="Q143" s="353">
        <v>19.2</v>
      </c>
      <c r="R143" s="354">
        <v>13.7</v>
      </c>
      <c r="S143" s="54"/>
      <c r="T143" s="54"/>
      <c r="U143" s="54"/>
      <c r="V143" s="54"/>
      <c r="W143" s="54"/>
      <c r="Y143" s="35" t="s">
        <v>219</v>
      </c>
      <c r="Z143" s="352">
        <v>9.5</v>
      </c>
      <c r="AA143" s="353">
        <v>27.2</v>
      </c>
      <c r="AB143" s="295">
        <v>32.5</v>
      </c>
      <c r="AC143" s="353">
        <v>16.600000000000001</v>
      </c>
      <c r="AD143" s="354">
        <v>8.5</v>
      </c>
      <c r="AF143" s="3"/>
      <c r="AG143" s="3"/>
      <c r="AH143" s="3"/>
    </row>
    <row r="144" spans="1:34" ht="21" customHeight="1">
      <c r="A144" s="35" t="s">
        <v>220</v>
      </c>
      <c r="B144" s="352">
        <v>26.2</v>
      </c>
      <c r="C144" s="353">
        <v>33.700000000000003</v>
      </c>
      <c r="D144" s="295">
        <v>37.6</v>
      </c>
      <c r="E144" s="353">
        <v>17.100000000000001</v>
      </c>
      <c r="F144" s="354">
        <v>12.6</v>
      </c>
      <c r="M144" s="35" t="s">
        <v>220</v>
      </c>
      <c r="N144" s="352">
        <v>16.5</v>
      </c>
      <c r="O144" s="353">
        <v>39</v>
      </c>
      <c r="P144" s="295">
        <v>40.299999999999997</v>
      </c>
      <c r="Q144" s="353">
        <v>18.8</v>
      </c>
      <c r="R144" s="354">
        <v>17.3</v>
      </c>
      <c r="S144" s="54"/>
      <c r="T144" s="54"/>
      <c r="U144" s="54"/>
      <c r="V144" s="54"/>
      <c r="W144" s="54"/>
      <c r="Y144" s="35" t="s">
        <v>220</v>
      </c>
      <c r="Z144" s="352">
        <v>9.6999999999999993</v>
      </c>
      <c r="AA144" s="353">
        <v>27.4</v>
      </c>
      <c r="AB144" s="295">
        <v>33.1</v>
      </c>
      <c r="AC144" s="353">
        <v>16.600000000000001</v>
      </c>
      <c r="AD144" s="354">
        <v>8.8000000000000007</v>
      </c>
      <c r="AF144" s="3"/>
      <c r="AG144" s="3"/>
      <c r="AH144" s="3"/>
    </row>
    <row r="145" spans="1:34" ht="21" customHeight="1">
      <c r="A145" s="35" t="s">
        <v>160</v>
      </c>
      <c r="B145" s="352">
        <v>26</v>
      </c>
      <c r="C145" s="353">
        <v>33.799999999999997</v>
      </c>
      <c r="D145" s="295">
        <v>37.700000000000003</v>
      </c>
      <c r="E145" s="353">
        <v>16.899999999999999</v>
      </c>
      <c r="F145" s="354">
        <v>12.8</v>
      </c>
      <c r="M145" s="35" t="s">
        <v>160</v>
      </c>
      <c r="N145" s="352">
        <v>16.399999999999999</v>
      </c>
      <c r="O145" s="353">
        <v>39.200000000000003</v>
      </c>
      <c r="P145" s="295">
        <v>40.299999999999997</v>
      </c>
      <c r="Q145" s="353">
        <v>18.600000000000001</v>
      </c>
      <c r="R145" s="354">
        <v>17.2</v>
      </c>
      <c r="S145" s="54"/>
      <c r="T145" s="54"/>
      <c r="U145" s="54"/>
      <c r="V145" s="54"/>
      <c r="W145" s="54"/>
      <c r="Y145" s="35" t="s">
        <v>160</v>
      </c>
      <c r="Z145" s="352">
        <v>9.6</v>
      </c>
      <c r="AA145" s="353">
        <v>27.3</v>
      </c>
      <c r="AB145" s="295">
        <v>33</v>
      </c>
      <c r="AC145" s="353">
        <v>16.5</v>
      </c>
      <c r="AD145" s="354">
        <v>8.6</v>
      </c>
      <c r="AF145" s="3"/>
      <c r="AG145" s="3"/>
      <c r="AH145" s="3"/>
    </row>
    <row r="146" spans="1:34" ht="21" customHeight="1">
      <c r="A146" s="35" t="s">
        <v>161</v>
      </c>
      <c r="B146" s="352">
        <v>26.5</v>
      </c>
      <c r="C146" s="353">
        <v>34.700000000000003</v>
      </c>
      <c r="D146" s="295">
        <v>38.799999999999997</v>
      </c>
      <c r="E146" s="353">
        <v>17.3</v>
      </c>
      <c r="F146" s="354">
        <v>11.6</v>
      </c>
      <c r="M146" s="35" t="s">
        <v>161</v>
      </c>
      <c r="N146" s="352">
        <v>16.600000000000001</v>
      </c>
      <c r="O146" s="353">
        <v>40.299999999999997</v>
      </c>
      <c r="P146" s="295">
        <v>41.5</v>
      </c>
      <c r="Q146" s="353">
        <v>19.100000000000001</v>
      </c>
      <c r="R146" s="354">
        <v>14.6</v>
      </c>
      <c r="S146" s="54"/>
      <c r="T146" s="54"/>
      <c r="U146" s="54"/>
      <c r="V146" s="54"/>
      <c r="W146" s="54"/>
      <c r="Y146" s="35" t="s">
        <v>161</v>
      </c>
      <c r="Z146" s="352">
        <v>9.9</v>
      </c>
      <c r="AA146" s="353">
        <v>28.2</v>
      </c>
      <c r="AB146" s="295">
        <v>34.200000000000003</v>
      </c>
      <c r="AC146" s="353">
        <v>16.899999999999999</v>
      </c>
      <c r="AD146" s="354">
        <v>8.1999999999999993</v>
      </c>
      <c r="AF146" s="3"/>
      <c r="AG146" s="3"/>
      <c r="AH146" s="3"/>
    </row>
    <row r="147" spans="1:34" ht="21" customHeight="1">
      <c r="A147" s="35" t="s">
        <v>162</v>
      </c>
      <c r="B147" s="352">
        <v>26.6</v>
      </c>
      <c r="C147" s="353">
        <v>34.799999999999997</v>
      </c>
      <c r="D147" s="295">
        <v>38.799999999999997</v>
      </c>
      <c r="E147" s="353">
        <v>17.5</v>
      </c>
      <c r="F147" s="354">
        <v>12</v>
      </c>
      <c r="M147" s="35" t="s">
        <v>162</v>
      </c>
      <c r="N147" s="352">
        <v>16.8</v>
      </c>
      <c r="O147" s="353">
        <v>40.4</v>
      </c>
      <c r="P147" s="295">
        <v>41.6</v>
      </c>
      <c r="Q147" s="353">
        <v>19.2</v>
      </c>
      <c r="R147" s="354">
        <v>14.8</v>
      </c>
      <c r="S147" s="54"/>
      <c r="T147" s="54"/>
      <c r="U147" s="54"/>
      <c r="V147" s="54"/>
      <c r="W147" s="54"/>
      <c r="Y147" s="35" t="s">
        <v>162</v>
      </c>
      <c r="Z147" s="352">
        <v>9.9</v>
      </c>
      <c r="AA147" s="353">
        <v>28.2</v>
      </c>
      <c r="AB147" s="353">
        <v>34</v>
      </c>
      <c r="AC147" s="353">
        <v>17.100000000000001</v>
      </c>
      <c r="AD147" s="354">
        <v>8.9</v>
      </c>
      <c r="AF147" s="3"/>
      <c r="AG147" s="3"/>
      <c r="AH147" s="3"/>
    </row>
    <row r="148" spans="1:34" ht="21" customHeight="1">
      <c r="A148" s="35" t="s">
        <v>163</v>
      </c>
      <c r="B148" s="352">
        <v>27.1</v>
      </c>
      <c r="C148" s="353">
        <v>35</v>
      </c>
      <c r="D148" s="295">
        <v>38.9</v>
      </c>
      <c r="E148" s="353">
        <v>17.8</v>
      </c>
      <c r="F148" s="354">
        <v>13.1</v>
      </c>
      <c r="M148" s="35" t="s">
        <v>163</v>
      </c>
      <c r="N148" s="352">
        <v>17</v>
      </c>
      <c r="O148" s="353">
        <v>40.4</v>
      </c>
      <c r="P148" s="295">
        <v>41.6</v>
      </c>
      <c r="Q148" s="353">
        <v>19.399999999999999</v>
      </c>
      <c r="R148" s="354">
        <v>15.9</v>
      </c>
      <c r="S148" s="54"/>
      <c r="T148" s="54"/>
      <c r="U148" s="54"/>
      <c r="V148" s="54"/>
      <c r="W148" s="54"/>
      <c r="Y148" s="35" t="s">
        <v>163</v>
      </c>
      <c r="Z148" s="352">
        <v>10.1</v>
      </c>
      <c r="AA148" s="353">
        <v>28.5</v>
      </c>
      <c r="AB148" s="295">
        <v>34.299999999999997</v>
      </c>
      <c r="AC148" s="353">
        <v>17.399999999999999</v>
      </c>
      <c r="AD148" s="354">
        <v>9.6999999999999993</v>
      </c>
      <c r="AF148" s="3"/>
      <c r="AG148" s="3"/>
      <c r="AH148" s="3"/>
    </row>
    <row r="149" spans="1:34" ht="21" customHeight="1">
      <c r="A149" s="35" t="s">
        <v>164</v>
      </c>
      <c r="B149" s="352">
        <v>26.5</v>
      </c>
      <c r="C149" s="353">
        <v>33.9</v>
      </c>
      <c r="D149" s="295">
        <v>37.9</v>
      </c>
      <c r="E149" s="353">
        <v>17.2</v>
      </c>
      <c r="F149" s="354">
        <v>13.3</v>
      </c>
      <c r="M149" s="35" t="s">
        <v>164</v>
      </c>
      <c r="N149" s="352">
        <v>16.7</v>
      </c>
      <c r="O149" s="353">
        <v>39.200000000000003</v>
      </c>
      <c r="P149" s="295">
        <v>40.4</v>
      </c>
      <c r="Q149" s="353">
        <v>18.600000000000001</v>
      </c>
      <c r="R149" s="354">
        <v>15.3</v>
      </c>
      <c r="S149" s="54"/>
      <c r="T149" s="54"/>
      <c r="U149" s="54"/>
      <c r="V149" s="54"/>
      <c r="W149" s="54"/>
      <c r="Y149" s="35" t="s">
        <v>164</v>
      </c>
      <c r="Z149" s="352">
        <v>9.8000000000000007</v>
      </c>
      <c r="AA149" s="353">
        <v>27.7</v>
      </c>
      <c r="AB149" s="295">
        <v>33.5</v>
      </c>
      <c r="AC149" s="353">
        <v>16.8</v>
      </c>
      <c r="AD149" s="354">
        <v>10.6</v>
      </c>
      <c r="AF149" s="3"/>
      <c r="AG149" s="3"/>
      <c r="AH149" s="3"/>
    </row>
    <row r="150" spans="1:34" ht="21" customHeight="1">
      <c r="A150" s="35" t="s">
        <v>165</v>
      </c>
      <c r="B150" s="352">
        <v>25.8</v>
      </c>
      <c r="C150" s="353">
        <v>33</v>
      </c>
      <c r="D150" s="295">
        <v>36.9</v>
      </c>
      <c r="E150" s="353">
        <v>16</v>
      </c>
      <c r="F150" s="354">
        <v>12.9</v>
      </c>
      <c r="M150" s="35" t="s">
        <v>165</v>
      </c>
      <c r="N150" s="352">
        <v>16.399999999999999</v>
      </c>
      <c r="O150" s="353">
        <v>38.4</v>
      </c>
      <c r="P150" s="295">
        <v>39.4</v>
      </c>
      <c r="Q150" s="353">
        <v>18.2</v>
      </c>
      <c r="R150" s="354">
        <v>14.7</v>
      </c>
      <c r="S150" s="54"/>
      <c r="T150" s="54"/>
      <c r="U150" s="54"/>
      <c r="V150" s="54"/>
      <c r="W150" s="54"/>
      <c r="Y150" s="35" t="s">
        <v>165</v>
      </c>
      <c r="Z150" s="352">
        <v>9.4</v>
      </c>
      <c r="AA150" s="353">
        <v>26.5</v>
      </c>
      <c r="AB150" s="295">
        <v>32.5</v>
      </c>
      <c r="AC150" s="353">
        <v>15.5</v>
      </c>
      <c r="AD150" s="354">
        <v>10.6</v>
      </c>
      <c r="AF150" s="3"/>
      <c r="AG150" s="3"/>
      <c r="AH150" s="3"/>
    </row>
    <row r="151" spans="1:34" ht="21" customHeight="1">
      <c r="A151" s="35" t="s">
        <v>166</v>
      </c>
      <c r="B151" s="352">
        <v>24.9</v>
      </c>
      <c r="C151" s="353">
        <v>32.200000000000003</v>
      </c>
      <c r="D151" s="295">
        <v>36.200000000000003</v>
      </c>
      <c r="E151" s="353">
        <v>15.5</v>
      </c>
      <c r="F151" s="354">
        <v>13</v>
      </c>
      <c r="M151" s="35" t="s">
        <v>166</v>
      </c>
      <c r="N151" s="352">
        <v>16</v>
      </c>
      <c r="O151" s="353">
        <v>37.799999999999997</v>
      </c>
      <c r="P151" s="295">
        <v>38.6</v>
      </c>
      <c r="Q151" s="353">
        <v>18.399999999999999</v>
      </c>
      <c r="R151" s="354">
        <v>15</v>
      </c>
      <c r="S151" s="54"/>
      <c r="T151" s="54"/>
      <c r="U151" s="54"/>
      <c r="V151" s="54"/>
      <c r="W151" s="54"/>
      <c r="Y151" s="35" t="s">
        <v>166</v>
      </c>
      <c r="Z151" s="352">
        <v>8.9</v>
      </c>
      <c r="AA151" s="353">
        <v>25.6</v>
      </c>
      <c r="AB151" s="295">
        <v>31.7</v>
      </c>
      <c r="AC151" s="353">
        <v>14.9</v>
      </c>
      <c r="AD151" s="354">
        <v>10.3</v>
      </c>
      <c r="AF151" s="3"/>
      <c r="AG151" s="3"/>
      <c r="AH151" s="3"/>
    </row>
    <row r="152" spans="1:34" ht="21" customHeight="1">
      <c r="A152" s="35" t="s">
        <v>167</v>
      </c>
      <c r="B152" s="352">
        <v>26.1</v>
      </c>
      <c r="C152" s="353">
        <v>33.9</v>
      </c>
      <c r="D152" s="295">
        <v>38.200000000000003</v>
      </c>
      <c r="E152" s="353">
        <v>16.600000000000001</v>
      </c>
      <c r="F152" s="354">
        <v>13</v>
      </c>
      <c r="M152" s="35" t="s">
        <v>167</v>
      </c>
      <c r="N152" s="352">
        <v>16.7</v>
      </c>
      <c r="O152" s="353">
        <v>39.6</v>
      </c>
      <c r="P152" s="295">
        <v>40.4</v>
      </c>
      <c r="Q152" s="353">
        <v>19.2</v>
      </c>
      <c r="R152" s="354">
        <v>14.8</v>
      </c>
      <c r="S152" s="54"/>
      <c r="T152" s="54"/>
      <c r="U152" s="54"/>
      <c r="V152" s="54"/>
      <c r="W152" s="54"/>
      <c r="Y152" s="35" t="s">
        <v>167</v>
      </c>
      <c r="Z152" s="352">
        <v>9.5</v>
      </c>
      <c r="AA152" s="353">
        <v>27.2</v>
      </c>
      <c r="AB152" s="353">
        <v>34</v>
      </c>
      <c r="AC152" s="353">
        <v>16.100000000000001</v>
      </c>
      <c r="AD152" s="354">
        <v>10.5</v>
      </c>
      <c r="AF152" s="3"/>
      <c r="AG152" s="3"/>
      <c r="AH152" s="3"/>
    </row>
    <row r="153" spans="1:34" ht="21" customHeight="1">
      <c r="A153" s="35" t="s">
        <v>168</v>
      </c>
      <c r="B153" s="352">
        <v>27.2</v>
      </c>
      <c r="C153" s="353">
        <v>35</v>
      </c>
      <c r="D153" s="295">
        <v>39.299999999999997</v>
      </c>
      <c r="E153" s="353">
        <v>17.2</v>
      </c>
      <c r="F153" s="354">
        <v>12.6</v>
      </c>
      <c r="M153" s="35" t="s">
        <v>168</v>
      </c>
      <c r="N153" s="352">
        <v>17.2</v>
      </c>
      <c r="O153" s="353">
        <v>40.6</v>
      </c>
      <c r="P153" s="295">
        <v>41.6</v>
      </c>
      <c r="Q153" s="353">
        <v>18.399999999999999</v>
      </c>
      <c r="R153" s="354">
        <v>14.9</v>
      </c>
      <c r="S153" s="54"/>
      <c r="T153" s="54"/>
      <c r="U153" s="54"/>
      <c r="V153" s="54"/>
      <c r="W153" s="54"/>
      <c r="Y153" s="35" t="s">
        <v>168</v>
      </c>
      <c r="Z153" s="352">
        <v>10</v>
      </c>
      <c r="AA153" s="353">
        <v>28.4</v>
      </c>
      <c r="AB153" s="295">
        <v>35.200000000000003</v>
      </c>
      <c r="AC153" s="353">
        <v>17</v>
      </c>
      <c r="AD153" s="354">
        <v>9.6999999999999993</v>
      </c>
      <c r="AF153" s="3"/>
      <c r="AG153" s="3"/>
      <c r="AH153" s="3"/>
    </row>
    <row r="154" spans="1:34" ht="21" customHeight="1">
      <c r="A154" s="35" t="s">
        <v>169</v>
      </c>
      <c r="B154" s="352">
        <v>27.6</v>
      </c>
      <c r="C154" s="353">
        <v>35.4</v>
      </c>
      <c r="D154" s="295">
        <v>39.9</v>
      </c>
      <c r="E154" s="353">
        <v>17.399999999999999</v>
      </c>
      <c r="F154" s="354">
        <v>11.3</v>
      </c>
      <c r="M154" s="35" t="s">
        <v>169</v>
      </c>
      <c r="N154" s="352">
        <v>17.5</v>
      </c>
      <c r="O154" s="353">
        <v>41.1</v>
      </c>
      <c r="P154" s="295">
        <v>42.2</v>
      </c>
      <c r="Q154" s="353">
        <v>17.899999999999999</v>
      </c>
      <c r="R154" s="354">
        <v>13.7</v>
      </c>
      <c r="S154" s="54"/>
      <c r="T154" s="54"/>
      <c r="U154" s="54"/>
      <c r="V154" s="54"/>
      <c r="W154" s="54"/>
      <c r="Y154" s="35" t="s">
        <v>169</v>
      </c>
      <c r="Z154" s="352">
        <v>10.199999999999999</v>
      </c>
      <c r="AA154" s="353">
        <v>28.6</v>
      </c>
      <c r="AB154" s="295">
        <v>35.6</v>
      </c>
      <c r="AC154" s="353">
        <v>17.399999999999999</v>
      </c>
      <c r="AD154" s="354">
        <v>8.6</v>
      </c>
      <c r="AF154" s="3"/>
      <c r="AG154" s="3"/>
      <c r="AH154" s="3"/>
    </row>
    <row r="155" spans="1:34" ht="21" customHeight="1">
      <c r="A155" s="35" t="s">
        <v>221</v>
      </c>
      <c r="B155" s="352">
        <v>27.1</v>
      </c>
      <c r="C155" s="353">
        <v>34.5</v>
      </c>
      <c r="D155" s="295">
        <v>38.700000000000003</v>
      </c>
      <c r="E155" s="353">
        <v>17.3</v>
      </c>
      <c r="F155" s="354">
        <v>11.3</v>
      </c>
      <c r="M155" s="35" t="s">
        <v>221</v>
      </c>
      <c r="N155" s="352">
        <v>17.100000000000001</v>
      </c>
      <c r="O155" s="353">
        <v>40.1</v>
      </c>
      <c r="P155" s="295">
        <v>41.2</v>
      </c>
      <c r="Q155" s="353">
        <v>16.899999999999999</v>
      </c>
      <c r="R155" s="354">
        <v>13.8</v>
      </c>
      <c r="S155" s="54"/>
      <c r="T155" s="54"/>
      <c r="U155" s="54"/>
      <c r="V155" s="54"/>
      <c r="W155" s="54"/>
      <c r="Y155" s="35" t="s">
        <v>221</v>
      </c>
      <c r="Z155" s="352">
        <v>9.9</v>
      </c>
      <c r="AA155" s="353">
        <v>27.8</v>
      </c>
      <c r="AB155" s="295">
        <v>34.1</v>
      </c>
      <c r="AC155" s="353">
        <v>17.3</v>
      </c>
      <c r="AD155" s="354">
        <v>8.5</v>
      </c>
      <c r="AF155" s="3"/>
      <c r="AG155" s="3"/>
      <c r="AH155" s="3"/>
    </row>
    <row r="156" spans="1:34" ht="21" customHeight="1">
      <c r="A156" s="35" t="s">
        <v>222</v>
      </c>
      <c r="B156" s="352">
        <v>26.9</v>
      </c>
      <c r="C156" s="353">
        <v>34.4</v>
      </c>
      <c r="D156" s="295">
        <v>38.700000000000003</v>
      </c>
      <c r="E156" s="353">
        <v>17.2</v>
      </c>
      <c r="F156" s="354">
        <v>10</v>
      </c>
      <c r="M156" s="35" t="s">
        <v>222</v>
      </c>
      <c r="N156" s="352">
        <v>17</v>
      </c>
      <c r="O156" s="353">
        <v>40</v>
      </c>
      <c r="P156" s="295">
        <v>41.2</v>
      </c>
      <c r="Q156" s="353">
        <v>17</v>
      </c>
      <c r="R156" s="354">
        <v>11.7</v>
      </c>
      <c r="S156" s="54"/>
      <c r="T156" s="54"/>
      <c r="U156" s="54"/>
      <c r="V156" s="54"/>
      <c r="W156" s="54"/>
      <c r="Y156" s="35" t="s">
        <v>222</v>
      </c>
      <c r="Z156" s="352">
        <v>9.9</v>
      </c>
      <c r="AA156" s="353">
        <v>27.7</v>
      </c>
      <c r="AB156" s="295">
        <v>34.1</v>
      </c>
      <c r="AC156" s="353">
        <v>17.2</v>
      </c>
      <c r="AD156" s="354">
        <v>8</v>
      </c>
      <c r="AF156" s="3"/>
      <c r="AG156" s="3"/>
      <c r="AH156" s="3"/>
    </row>
    <row r="157" spans="1:34" ht="21" customHeight="1">
      <c r="A157" s="35" t="s">
        <v>170</v>
      </c>
      <c r="B157" s="352">
        <v>27</v>
      </c>
      <c r="C157" s="353">
        <v>34.1</v>
      </c>
      <c r="D157" s="295">
        <v>38.6</v>
      </c>
      <c r="E157" s="353">
        <v>16.8</v>
      </c>
      <c r="F157" s="354">
        <v>10.6</v>
      </c>
      <c r="M157" s="35" t="s">
        <v>170</v>
      </c>
      <c r="N157" s="352">
        <v>17.100000000000001</v>
      </c>
      <c r="O157" s="353">
        <v>39.9</v>
      </c>
      <c r="P157" s="295">
        <v>41.3</v>
      </c>
      <c r="Q157" s="353">
        <v>15.8</v>
      </c>
      <c r="R157" s="354">
        <v>12.4</v>
      </c>
      <c r="S157" s="54"/>
      <c r="T157" s="54"/>
      <c r="U157" s="54"/>
      <c r="V157" s="54"/>
      <c r="W157" s="54"/>
      <c r="Y157" s="35" t="s">
        <v>170</v>
      </c>
      <c r="Z157" s="352">
        <v>9.9</v>
      </c>
      <c r="AA157" s="353">
        <v>27.3</v>
      </c>
      <c r="AB157" s="295">
        <v>33.700000000000003</v>
      </c>
      <c r="AC157" s="353">
        <v>17</v>
      </c>
      <c r="AD157" s="354">
        <v>8.3000000000000007</v>
      </c>
      <c r="AF157" s="3"/>
      <c r="AG157" s="3"/>
      <c r="AH157" s="3"/>
    </row>
    <row r="158" spans="1:34" ht="21" customHeight="1">
      <c r="A158" s="35" t="s">
        <v>171</v>
      </c>
      <c r="B158" s="352">
        <v>27.6</v>
      </c>
      <c r="C158" s="353">
        <v>34.5</v>
      </c>
      <c r="D158" s="295">
        <v>39.4</v>
      </c>
      <c r="E158" s="353">
        <v>16.600000000000001</v>
      </c>
      <c r="F158" s="354">
        <v>10.1</v>
      </c>
      <c r="M158" s="35" t="s">
        <v>171</v>
      </c>
      <c r="N158" s="352">
        <v>17.3</v>
      </c>
      <c r="O158" s="353">
        <v>40</v>
      </c>
      <c r="P158" s="295">
        <v>41.5</v>
      </c>
      <c r="Q158" s="353">
        <v>15.9</v>
      </c>
      <c r="R158" s="354">
        <v>12</v>
      </c>
      <c r="S158" s="54"/>
      <c r="T158" s="54"/>
      <c r="U158" s="54"/>
      <c r="V158" s="54"/>
      <c r="W158" s="54"/>
      <c r="Y158" s="35" t="s">
        <v>171</v>
      </c>
      <c r="Z158" s="352">
        <v>10.3</v>
      </c>
      <c r="AA158" s="353">
        <v>28.1</v>
      </c>
      <c r="AB158" s="295">
        <v>35.5</v>
      </c>
      <c r="AC158" s="353">
        <v>16.7</v>
      </c>
      <c r="AD158" s="354">
        <v>7.9</v>
      </c>
      <c r="AF158" s="3"/>
      <c r="AG158" s="3"/>
      <c r="AH158" s="3"/>
    </row>
    <row r="159" spans="1:34" ht="21" customHeight="1">
      <c r="A159" s="35" t="s">
        <v>172</v>
      </c>
      <c r="B159" s="352">
        <v>27</v>
      </c>
      <c r="C159" s="353">
        <v>34</v>
      </c>
      <c r="D159" s="295">
        <v>38.700000000000003</v>
      </c>
      <c r="E159" s="353">
        <v>16.5</v>
      </c>
      <c r="F159" s="354">
        <v>10.1</v>
      </c>
      <c r="M159" s="35" t="s">
        <v>172</v>
      </c>
      <c r="N159" s="352">
        <v>16.899999999999999</v>
      </c>
      <c r="O159" s="353">
        <v>39.299999999999997</v>
      </c>
      <c r="P159" s="295">
        <v>40.799999999999997</v>
      </c>
      <c r="Q159" s="353">
        <v>16.399999999999999</v>
      </c>
      <c r="R159" s="354">
        <v>11.7</v>
      </c>
      <c r="S159" s="54"/>
      <c r="T159" s="54"/>
      <c r="U159" s="54"/>
      <c r="V159" s="54"/>
      <c r="W159" s="54"/>
      <c r="Y159" s="35" t="s">
        <v>172</v>
      </c>
      <c r="Z159" s="352">
        <v>10.199999999999999</v>
      </c>
      <c r="AA159" s="353">
        <v>27.8</v>
      </c>
      <c r="AB159" s="353">
        <v>35</v>
      </c>
      <c r="AC159" s="353">
        <v>16.5</v>
      </c>
      <c r="AD159" s="354">
        <v>8.3000000000000007</v>
      </c>
      <c r="AF159" s="3"/>
      <c r="AG159" s="3"/>
      <c r="AH159" s="3"/>
    </row>
    <row r="160" spans="1:34" ht="21" customHeight="1">
      <c r="A160" s="35" t="s">
        <v>173</v>
      </c>
      <c r="B160" s="352">
        <v>27.2</v>
      </c>
      <c r="C160" s="353">
        <v>34.299999999999997</v>
      </c>
      <c r="D160" s="295">
        <v>38.799999999999997</v>
      </c>
      <c r="E160" s="353">
        <v>16.399999999999999</v>
      </c>
      <c r="F160" s="354">
        <v>10.9</v>
      </c>
      <c r="M160" s="35" t="s">
        <v>173</v>
      </c>
      <c r="N160" s="352">
        <v>17.3</v>
      </c>
      <c r="O160" s="353">
        <v>39.700000000000003</v>
      </c>
      <c r="P160" s="295">
        <v>41.1</v>
      </c>
      <c r="Q160" s="353">
        <v>16.3</v>
      </c>
      <c r="R160" s="354">
        <v>13.5</v>
      </c>
      <c r="S160" s="54"/>
      <c r="T160" s="54"/>
      <c r="U160" s="54"/>
      <c r="V160" s="54"/>
      <c r="W160" s="54"/>
      <c r="Y160" s="35" t="s">
        <v>173</v>
      </c>
      <c r="Z160" s="352">
        <v>10</v>
      </c>
      <c r="AA160" s="353">
        <v>27.8</v>
      </c>
      <c r="AB160" s="295">
        <v>34.700000000000003</v>
      </c>
      <c r="AC160" s="353">
        <v>16.5</v>
      </c>
      <c r="AD160" s="354">
        <v>8.6</v>
      </c>
      <c r="AF160" s="3"/>
      <c r="AG160" s="3"/>
      <c r="AH160" s="3"/>
    </row>
    <row r="161" spans="1:34" ht="21" customHeight="1">
      <c r="A161" s="35" t="s">
        <v>174</v>
      </c>
      <c r="B161" s="352">
        <v>26.9</v>
      </c>
      <c r="C161" s="353">
        <v>33.9</v>
      </c>
      <c r="D161" s="295">
        <v>38.200000000000003</v>
      </c>
      <c r="E161" s="353">
        <v>16.7</v>
      </c>
      <c r="F161" s="354">
        <v>11.6</v>
      </c>
      <c r="M161" s="35" t="s">
        <v>174</v>
      </c>
      <c r="N161" s="352">
        <v>17.100000000000001</v>
      </c>
      <c r="O161" s="353">
        <v>39.4</v>
      </c>
      <c r="P161" s="295">
        <v>40.799999999999997</v>
      </c>
      <c r="Q161" s="353">
        <v>16.100000000000001</v>
      </c>
      <c r="R161" s="354">
        <v>15</v>
      </c>
      <c r="S161" s="54"/>
      <c r="T161" s="54"/>
      <c r="U161" s="54"/>
      <c r="V161" s="54"/>
      <c r="W161" s="54"/>
      <c r="Y161" s="35" t="s">
        <v>174</v>
      </c>
      <c r="Z161" s="352">
        <v>9.8000000000000007</v>
      </c>
      <c r="AA161" s="353">
        <v>27.3</v>
      </c>
      <c r="AB161" s="295">
        <v>33.5</v>
      </c>
      <c r="AC161" s="353">
        <v>16.899999999999999</v>
      </c>
      <c r="AD161" s="354">
        <v>8.8000000000000007</v>
      </c>
      <c r="AF161" s="3"/>
      <c r="AG161" s="3"/>
      <c r="AH161" s="3"/>
    </row>
    <row r="162" spans="1:34" ht="21" customHeight="1">
      <c r="A162" s="35" t="s">
        <v>175</v>
      </c>
      <c r="B162" s="352">
        <v>26.3</v>
      </c>
      <c r="C162" s="353">
        <v>33.6</v>
      </c>
      <c r="D162" s="295">
        <v>37.700000000000003</v>
      </c>
      <c r="E162" s="353">
        <v>16.7</v>
      </c>
      <c r="F162" s="354">
        <v>11.8</v>
      </c>
      <c r="M162" s="35" t="s">
        <v>175</v>
      </c>
      <c r="N162" s="352">
        <v>17</v>
      </c>
      <c r="O162" s="353">
        <v>39.4</v>
      </c>
      <c r="P162" s="295">
        <v>40.5</v>
      </c>
      <c r="Q162" s="353">
        <v>16.8</v>
      </c>
      <c r="R162" s="354">
        <v>14.1</v>
      </c>
      <c r="S162" s="54"/>
      <c r="T162" s="54"/>
      <c r="U162" s="54"/>
      <c r="V162" s="54"/>
      <c r="W162" s="54"/>
      <c r="Y162" s="35" t="s">
        <v>175</v>
      </c>
      <c r="Z162" s="352">
        <v>9.4</v>
      </c>
      <c r="AA162" s="353">
        <v>26.6</v>
      </c>
      <c r="AB162" s="295">
        <v>32.5</v>
      </c>
      <c r="AC162" s="353">
        <v>16.600000000000001</v>
      </c>
      <c r="AD162" s="354">
        <v>8.6999999999999993</v>
      </c>
      <c r="AF162" s="3"/>
      <c r="AG162" s="3"/>
      <c r="AH162" s="3"/>
    </row>
    <row r="163" spans="1:34" ht="21" customHeight="1">
      <c r="A163" s="35" t="s">
        <v>176</v>
      </c>
      <c r="B163" s="352">
        <v>26.2</v>
      </c>
      <c r="C163" s="353">
        <v>33.200000000000003</v>
      </c>
      <c r="D163" s="295">
        <v>37.4</v>
      </c>
      <c r="E163" s="353">
        <v>16.2</v>
      </c>
      <c r="F163" s="354">
        <v>10.7</v>
      </c>
      <c r="M163" s="35" t="s">
        <v>176</v>
      </c>
      <c r="N163" s="352">
        <v>16.8</v>
      </c>
      <c r="O163" s="353">
        <v>39.1</v>
      </c>
      <c r="P163" s="295">
        <v>40.299999999999997</v>
      </c>
      <c r="Q163" s="353">
        <v>17.3</v>
      </c>
      <c r="R163" s="354">
        <v>12.7</v>
      </c>
      <c r="S163" s="54"/>
      <c r="T163" s="54"/>
      <c r="U163" s="54"/>
      <c r="V163" s="54"/>
      <c r="W163" s="54"/>
      <c r="Y163" s="35" t="s">
        <v>176</v>
      </c>
      <c r="Z163" s="352">
        <v>9.4</v>
      </c>
      <c r="AA163" s="353">
        <v>26.2</v>
      </c>
      <c r="AB163" s="295">
        <v>32.299999999999997</v>
      </c>
      <c r="AC163" s="353">
        <v>16</v>
      </c>
      <c r="AD163" s="354">
        <v>7.5</v>
      </c>
      <c r="AF163" s="3"/>
      <c r="AG163" s="3"/>
      <c r="AH163" s="3"/>
    </row>
    <row r="164" spans="1:34" ht="21" customHeight="1">
      <c r="A164" s="35" t="s">
        <v>177</v>
      </c>
      <c r="B164" s="352">
        <v>26.8</v>
      </c>
      <c r="C164" s="353">
        <v>34.1</v>
      </c>
      <c r="D164" s="295">
        <v>38.299999999999997</v>
      </c>
      <c r="E164" s="353">
        <v>16.8</v>
      </c>
      <c r="F164" s="354">
        <v>10.9</v>
      </c>
      <c r="M164" s="35" t="s">
        <v>177</v>
      </c>
      <c r="N164" s="352">
        <v>17.100000000000001</v>
      </c>
      <c r="O164" s="353">
        <v>40.1</v>
      </c>
      <c r="P164" s="295">
        <v>41.2</v>
      </c>
      <c r="Q164" s="353">
        <v>19.3</v>
      </c>
      <c r="R164" s="354">
        <v>13.1</v>
      </c>
      <c r="S164" s="54"/>
      <c r="T164" s="54"/>
      <c r="U164" s="54"/>
      <c r="V164" s="54"/>
      <c r="W164" s="54"/>
      <c r="Y164" s="35" t="s">
        <v>177</v>
      </c>
      <c r="Z164" s="352">
        <v>9.6999999999999993</v>
      </c>
      <c r="AA164" s="353">
        <v>27</v>
      </c>
      <c r="AB164" s="295">
        <v>33.299999999999997</v>
      </c>
      <c r="AC164" s="353">
        <v>16.3</v>
      </c>
      <c r="AD164" s="354">
        <v>7.3</v>
      </c>
      <c r="AF164" s="3"/>
      <c r="AG164" s="3"/>
      <c r="AH164" s="3"/>
    </row>
    <row r="165" spans="1:34" ht="21" customHeight="1">
      <c r="A165" s="35" t="s">
        <v>178</v>
      </c>
      <c r="B165" s="352">
        <v>27.1</v>
      </c>
      <c r="C165" s="353">
        <v>34.5</v>
      </c>
      <c r="D165" s="295">
        <v>38.9</v>
      </c>
      <c r="E165" s="353">
        <v>17.100000000000001</v>
      </c>
      <c r="F165" s="354">
        <v>11.3</v>
      </c>
      <c r="M165" s="35" t="s">
        <v>178</v>
      </c>
      <c r="N165" s="352">
        <v>17.3</v>
      </c>
      <c r="O165" s="353">
        <v>40.4</v>
      </c>
      <c r="P165" s="295">
        <v>41.7</v>
      </c>
      <c r="Q165" s="353">
        <v>18.8</v>
      </c>
      <c r="R165" s="354">
        <v>13.3</v>
      </c>
      <c r="S165" s="54"/>
      <c r="T165" s="54"/>
      <c r="U165" s="54"/>
      <c r="V165" s="54"/>
      <c r="W165" s="54"/>
      <c r="Y165" s="35" t="s">
        <v>178</v>
      </c>
      <c r="Z165" s="352">
        <v>9.9</v>
      </c>
      <c r="AA165" s="353">
        <v>27.5</v>
      </c>
      <c r="AB165" s="295">
        <v>33.9</v>
      </c>
      <c r="AC165" s="353">
        <v>16.7</v>
      </c>
      <c r="AD165" s="354">
        <v>8.8000000000000007</v>
      </c>
      <c r="AF165" s="3"/>
      <c r="AG165" s="3"/>
      <c r="AH165" s="3"/>
    </row>
    <row r="166" spans="1:34" ht="21" customHeight="1">
      <c r="A166" s="35" t="s">
        <v>179</v>
      </c>
      <c r="B166" s="352">
        <v>27.3</v>
      </c>
      <c r="C166" s="353">
        <v>34.700000000000003</v>
      </c>
      <c r="D166" s="295">
        <v>39.299999999999997</v>
      </c>
      <c r="E166" s="353">
        <v>17.399999999999999</v>
      </c>
      <c r="F166" s="354">
        <v>10.8</v>
      </c>
      <c r="M166" s="35" t="s">
        <v>179</v>
      </c>
      <c r="N166" s="352">
        <v>17.3</v>
      </c>
      <c r="O166" s="353">
        <v>40.5</v>
      </c>
      <c r="P166" s="295">
        <v>41.8</v>
      </c>
      <c r="Q166" s="353">
        <v>18.8</v>
      </c>
      <c r="R166" s="354">
        <v>11.8</v>
      </c>
      <c r="S166" s="54"/>
      <c r="T166" s="54"/>
      <c r="U166" s="54"/>
      <c r="V166" s="54"/>
      <c r="W166" s="54"/>
      <c r="Y166" s="35" t="s">
        <v>179</v>
      </c>
      <c r="Z166" s="352">
        <v>10</v>
      </c>
      <c r="AA166" s="353">
        <v>27.8</v>
      </c>
      <c r="AB166" s="295">
        <v>34.6</v>
      </c>
      <c r="AC166" s="353">
        <v>17</v>
      </c>
      <c r="AD166" s="354">
        <v>9.5</v>
      </c>
      <c r="AF166" s="3"/>
      <c r="AG166" s="3"/>
      <c r="AH166" s="3"/>
    </row>
    <row r="167" spans="1:34" ht="21" customHeight="1">
      <c r="A167" s="35" t="s">
        <v>233</v>
      </c>
      <c r="B167" s="352">
        <v>25.9</v>
      </c>
      <c r="C167" s="353">
        <v>32.700000000000003</v>
      </c>
      <c r="D167" s="295">
        <v>37.200000000000003</v>
      </c>
      <c r="E167" s="353">
        <v>15.7</v>
      </c>
      <c r="F167" s="354">
        <v>10.4</v>
      </c>
      <c r="M167" s="35" t="s">
        <v>233</v>
      </c>
      <c r="N167" s="352">
        <v>16.399999999999999</v>
      </c>
      <c r="O167" s="353">
        <v>38.1</v>
      </c>
      <c r="P167" s="295">
        <v>39.5</v>
      </c>
      <c r="Q167" s="353">
        <v>15.9</v>
      </c>
      <c r="R167" s="354">
        <v>11.1</v>
      </c>
      <c r="S167" s="54"/>
      <c r="T167" s="54"/>
      <c r="U167" s="54"/>
      <c r="V167" s="54"/>
      <c r="W167" s="54"/>
      <c r="Y167" s="35" t="s">
        <v>233</v>
      </c>
      <c r="Z167" s="352">
        <v>9.5</v>
      </c>
      <c r="AA167" s="353">
        <v>26.3</v>
      </c>
      <c r="AB167" s="353">
        <v>33</v>
      </c>
      <c r="AC167" s="353">
        <v>15.6</v>
      </c>
      <c r="AD167" s="354">
        <v>9.5</v>
      </c>
      <c r="AF167" s="3"/>
      <c r="AG167" s="3"/>
      <c r="AH167" s="3"/>
    </row>
    <row r="168" spans="1:34" ht="21" customHeight="1">
      <c r="A168" s="35" t="s">
        <v>234</v>
      </c>
      <c r="B168" s="352">
        <v>26.2</v>
      </c>
      <c r="C168" s="353">
        <v>32.9</v>
      </c>
      <c r="D168" s="295">
        <v>37.200000000000003</v>
      </c>
      <c r="E168" s="353">
        <v>16.2</v>
      </c>
      <c r="F168" s="354">
        <v>10.199999999999999</v>
      </c>
      <c r="M168" s="35" t="s">
        <v>234</v>
      </c>
      <c r="N168" s="352">
        <v>16.399999999999999</v>
      </c>
      <c r="O168" s="353">
        <v>38</v>
      </c>
      <c r="P168" s="295">
        <v>39.299999999999997</v>
      </c>
      <c r="Q168" s="353">
        <v>16.600000000000001</v>
      </c>
      <c r="R168" s="354">
        <v>10.9</v>
      </c>
      <c r="S168" s="54"/>
      <c r="T168" s="54"/>
      <c r="U168" s="54"/>
      <c r="V168" s="54"/>
      <c r="W168" s="54"/>
      <c r="Y168" s="35" t="s">
        <v>234</v>
      </c>
      <c r="Z168" s="352">
        <v>9.9</v>
      </c>
      <c r="AA168" s="353">
        <v>26.9</v>
      </c>
      <c r="AB168" s="295">
        <v>33.4</v>
      </c>
      <c r="AC168" s="353">
        <v>16.100000000000001</v>
      </c>
      <c r="AD168" s="354">
        <v>9.5</v>
      </c>
      <c r="AF168" s="3"/>
      <c r="AG168" s="3"/>
      <c r="AH168" s="3"/>
    </row>
    <row r="169" spans="1:34" ht="21" customHeight="1">
      <c r="A169" s="35" t="s">
        <v>180</v>
      </c>
      <c r="B169" s="352">
        <v>26.1</v>
      </c>
      <c r="C169" s="353">
        <v>32.799999999999997</v>
      </c>
      <c r="D169" s="295">
        <v>37.1</v>
      </c>
      <c r="E169" s="353">
        <v>16.2</v>
      </c>
      <c r="F169" s="354">
        <v>10.6</v>
      </c>
      <c r="M169" s="35" t="s">
        <v>180</v>
      </c>
      <c r="N169" s="352">
        <v>16.3</v>
      </c>
      <c r="O169" s="353">
        <v>37.799999999999997</v>
      </c>
      <c r="P169" s="295">
        <v>39.1</v>
      </c>
      <c r="Q169" s="353">
        <v>17.100000000000001</v>
      </c>
      <c r="R169" s="354">
        <v>12.1</v>
      </c>
      <c r="S169" s="54"/>
      <c r="T169" s="54"/>
      <c r="U169" s="54"/>
      <c r="V169" s="54"/>
      <c r="W169" s="54"/>
      <c r="Y169" s="35" t="s">
        <v>180</v>
      </c>
      <c r="Z169" s="352">
        <v>9.8000000000000007</v>
      </c>
      <c r="AA169" s="353">
        <v>26.9</v>
      </c>
      <c r="AB169" s="295">
        <v>33.5</v>
      </c>
      <c r="AC169" s="353">
        <v>16</v>
      </c>
      <c r="AD169" s="354">
        <v>8.9</v>
      </c>
      <c r="AF169" s="3"/>
      <c r="AG169" s="3"/>
      <c r="AH169" s="3"/>
    </row>
    <row r="170" spans="1:34" ht="21" customHeight="1">
      <c r="A170" s="35" t="s">
        <v>181</v>
      </c>
      <c r="B170" s="352">
        <v>27.4</v>
      </c>
      <c r="C170" s="353">
        <v>34.200000000000003</v>
      </c>
      <c r="D170" s="295">
        <v>38.5</v>
      </c>
      <c r="E170" s="353">
        <v>17.2</v>
      </c>
      <c r="F170" s="354">
        <v>11.1</v>
      </c>
      <c r="M170" s="35" t="s">
        <v>181</v>
      </c>
      <c r="N170" s="352">
        <v>17</v>
      </c>
      <c r="O170" s="353">
        <v>39.4</v>
      </c>
      <c r="P170" s="295">
        <v>40.700000000000003</v>
      </c>
      <c r="Q170" s="353">
        <v>18.399999999999999</v>
      </c>
      <c r="R170" s="354">
        <v>11.8</v>
      </c>
      <c r="S170" s="54"/>
      <c r="T170" s="54"/>
      <c r="U170" s="54"/>
      <c r="V170" s="54"/>
      <c r="W170" s="54"/>
      <c r="Y170" s="35" t="s">
        <v>181</v>
      </c>
      <c r="Z170" s="352">
        <v>10.4</v>
      </c>
      <c r="AA170" s="353">
        <v>28.1</v>
      </c>
      <c r="AB170" s="295">
        <v>34.6</v>
      </c>
      <c r="AC170" s="353">
        <v>17</v>
      </c>
      <c r="AD170" s="354">
        <v>10.3</v>
      </c>
      <c r="AF170" s="3"/>
      <c r="AG170" s="3"/>
      <c r="AH170" s="3"/>
    </row>
    <row r="171" spans="1:34" ht="21" customHeight="1">
      <c r="A171" s="35" t="s">
        <v>182</v>
      </c>
      <c r="B171" s="352">
        <v>27.6</v>
      </c>
      <c r="C171" s="353">
        <v>34.299999999999997</v>
      </c>
      <c r="D171" s="295">
        <v>38.799999999999997</v>
      </c>
      <c r="E171" s="353">
        <v>16.8</v>
      </c>
      <c r="F171" s="354">
        <v>11.5</v>
      </c>
      <c r="M171" s="35" t="s">
        <v>182</v>
      </c>
      <c r="N171" s="352">
        <v>17.100000000000001</v>
      </c>
      <c r="O171" s="353">
        <v>39.4</v>
      </c>
      <c r="P171" s="295">
        <v>40.700000000000003</v>
      </c>
      <c r="Q171" s="353">
        <v>17.5</v>
      </c>
      <c r="R171" s="354">
        <v>12.5</v>
      </c>
      <c r="S171" s="54"/>
      <c r="T171" s="54"/>
      <c r="U171" s="54"/>
      <c r="V171" s="54"/>
      <c r="W171" s="54"/>
      <c r="Y171" s="35" t="s">
        <v>182</v>
      </c>
      <c r="Z171" s="352">
        <v>10.5</v>
      </c>
      <c r="AA171" s="353">
        <v>28.4</v>
      </c>
      <c r="AB171" s="295">
        <v>35.4</v>
      </c>
      <c r="AC171" s="353">
        <v>16.7</v>
      </c>
      <c r="AD171" s="354">
        <v>10</v>
      </c>
      <c r="AF171" s="3"/>
      <c r="AG171" s="3"/>
      <c r="AH171" s="3"/>
    </row>
    <row r="172" spans="1:34" ht="21" customHeight="1">
      <c r="A172" s="35" t="s">
        <v>183</v>
      </c>
      <c r="B172" s="352">
        <v>27.7</v>
      </c>
      <c r="C172" s="353">
        <v>34.6</v>
      </c>
      <c r="D172" s="353">
        <v>39</v>
      </c>
      <c r="E172" s="353">
        <v>17.100000000000001</v>
      </c>
      <c r="F172" s="354">
        <v>11.2</v>
      </c>
      <c r="M172" s="35" t="s">
        <v>183</v>
      </c>
      <c r="N172" s="352">
        <v>17</v>
      </c>
      <c r="O172" s="353">
        <v>39.200000000000003</v>
      </c>
      <c r="P172" s="295">
        <v>40.6</v>
      </c>
      <c r="Q172" s="353">
        <v>18</v>
      </c>
      <c r="R172" s="354">
        <v>12.1</v>
      </c>
      <c r="S172" s="54"/>
      <c r="T172" s="54"/>
      <c r="U172" s="54"/>
      <c r="V172" s="54"/>
      <c r="W172" s="54"/>
      <c r="Y172" s="35" t="s">
        <v>183</v>
      </c>
      <c r="Z172" s="352">
        <v>10.7</v>
      </c>
      <c r="AA172" s="353">
        <v>29.1</v>
      </c>
      <c r="AB172" s="295">
        <v>36.1</v>
      </c>
      <c r="AC172" s="353">
        <v>16.899999999999999</v>
      </c>
      <c r="AD172" s="354">
        <v>10</v>
      </c>
      <c r="AF172" s="3"/>
      <c r="AG172" s="3"/>
      <c r="AH172" s="3"/>
    </row>
    <row r="173" spans="1:34" ht="21" customHeight="1">
      <c r="A173" s="35" t="s">
        <v>184</v>
      </c>
      <c r="B173" s="352">
        <v>27.2</v>
      </c>
      <c r="C173" s="353">
        <v>34.1</v>
      </c>
      <c r="D173" s="295">
        <v>38.4</v>
      </c>
      <c r="E173" s="353">
        <v>16.8</v>
      </c>
      <c r="F173" s="354">
        <v>11.8</v>
      </c>
      <c r="M173" s="35" t="s">
        <v>184</v>
      </c>
      <c r="N173" s="352">
        <v>16.8</v>
      </c>
      <c r="O173" s="353">
        <v>38.9</v>
      </c>
      <c r="P173" s="295">
        <v>40.299999999999997</v>
      </c>
      <c r="Q173" s="353">
        <v>17.899999999999999</v>
      </c>
      <c r="R173" s="354">
        <v>13.2</v>
      </c>
      <c r="S173" s="54"/>
      <c r="T173" s="54"/>
      <c r="U173" s="54"/>
      <c r="V173" s="54"/>
      <c r="W173" s="54"/>
      <c r="Y173" s="35" t="s">
        <v>184</v>
      </c>
      <c r="Z173" s="352">
        <v>10.3</v>
      </c>
      <c r="AA173" s="353">
        <v>28.4</v>
      </c>
      <c r="AB173" s="295">
        <v>34.9</v>
      </c>
      <c r="AC173" s="353">
        <v>16.5</v>
      </c>
      <c r="AD173" s="354">
        <v>10.1</v>
      </c>
      <c r="AF173" s="3"/>
      <c r="AG173" s="3"/>
      <c r="AH173" s="3"/>
    </row>
    <row r="174" spans="1:34" ht="21" customHeight="1">
      <c r="A174" s="35" t="s">
        <v>185</v>
      </c>
      <c r="B174" s="352">
        <v>26.7</v>
      </c>
      <c r="C174" s="353">
        <v>33.5</v>
      </c>
      <c r="D174" s="295">
        <v>37.700000000000003</v>
      </c>
      <c r="E174" s="353">
        <v>16.5</v>
      </c>
      <c r="F174" s="354">
        <v>11.5</v>
      </c>
      <c r="M174" s="35" t="s">
        <v>185</v>
      </c>
      <c r="N174" s="352">
        <v>16.600000000000001</v>
      </c>
      <c r="O174" s="353">
        <v>38.5</v>
      </c>
      <c r="P174" s="295">
        <v>39.799999999999997</v>
      </c>
      <c r="Q174" s="353">
        <v>18.600000000000001</v>
      </c>
      <c r="R174" s="354">
        <v>13</v>
      </c>
      <c r="S174" s="54"/>
      <c r="T174" s="54"/>
      <c r="U174" s="54"/>
      <c r="V174" s="54"/>
      <c r="W174" s="54"/>
      <c r="Y174" s="35" t="s">
        <v>185</v>
      </c>
      <c r="Z174" s="352">
        <v>10.1</v>
      </c>
      <c r="AA174" s="353">
        <v>27.5</v>
      </c>
      <c r="AB174" s="353">
        <v>34</v>
      </c>
      <c r="AC174" s="353">
        <v>15.9</v>
      </c>
      <c r="AD174" s="354">
        <v>9.8000000000000007</v>
      </c>
      <c r="AF174" s="3"/>
      <c r="AG174" s="3"/>
      <c r="AH174" s="3"/>
    </row>
    <row r="175" spans="1:34" ht="21" customHeight="1">
      <c r="A175" s="35" t="s">
        <v>186</v>
      </c>
      <c r="B175" s="352">
        <v>26.5</v>
      </c>
      <c r="C175" s="353">
        <v>33.299999999999997</v>
      </c>
      <c r="D175" s="295">
        <v>37.4</v>
      </c>
      <c r="E175" s="353">
        <v>16.5</v>
      </c>
      <c r="F175" s="354">
        <v>11.6</v>
      </c>
      <c r="M175" s="35" t="s">
        <v>186</v>
      </c>
      <c r="N175" s="352">
        <v>16.3</v>
      </c>
      <c r="O175" s="353">
        <v>38.200000000000003</v>
      </c>
      <c r="P175" s="295">
        <v>39.6</v>
      </c>
      <c r="Q175" s="353">
        <v>18</v>
      </c>
      <c r="R175" s="354">
        <v>12.4</v>
      </c>
      <c r="S175" s="54"/>
      <c r="T175" s="54"/>
      <c r="U175" s="54"/>
      <c r="V175" s="54"/>
      <c r="W175" s="54"/>
      <c r="Y175" s="35" t="s">
        <v>186</v>
      </c>
      <c r="Z175" s="352">
        <v>10.199999999999999</v>
      </c>
      <c r="AA175" s="353">
        <v>27.7</v>
      </c>
      <c r="AB175" s="295">
        <v>33.700000000000003</v>
      </c>
      <c r="AC175" s="353">
        <v>16.100000000000001</v>
      </c>
      <c r="AD175" s="354">
        <v>10.6</v>
      </c>
      <c r="AF175" s="3"/>
      <c r="AG175" s="3"/>
      <c r="AH175" s="3"/>
    </row>
    <row r="176" spans="1:34" ht="21" customHeight="1">
      <c r="A176" s="35" t="s">
        <v>187</v>
      </c>
      <c r="B176" s="355">
        <v>27.4</v>
      </c>
      <c r="C176" s="355">
        <v>34.6</v>
      </c>
      <c r="D176" s="355">
        <v>38.9</v>
      </c>
      <c r="E176" s="355">
        <v>16.8</v>
      </c>
      <c r="F176" s="354">
        <v>11.4</v>
      </c>
      <c r="M176" s="35" t="s">
        <v>187</v>
      </c>
      <c r="N176" s="352">
        <v>16.8</v>
      </c>
      <c r="O176" s="353">
        <v>39.299999999999997</v>
      </c>
      <c r="P176" s="353">
        <v>41</v>
      </c>
      <c r="Q176" s="353">
        <v>17.7</v>
      </c>
      <c r="R176" s="354">
        <v>12.8</v>
      </c>
      <c r="S176" s="54"/>
      <c r="T176" s="54"/>
      <c r="U176" s="54"/>
      <c r="V176" s="54"/>
      <c r="W176" s="54"/>
      <c r="Y176" s="35" t="s">
        <v>187</v>
      </c>
      <c r="Z176" s="352">
        <v>10.7</v>
      </c>
      <c r="AA176" s="353">
        <v>29.1</v>
      </c>
      <c r="AB176" s="295">
        <v>35.5</v>
      </c>
      <c r="AC176" s="353">
        <v>16.600000000000001</v>
      </c>
      <c r="AD176" s="354">
        <v>9.9</v>
      </c>
      <c r="AF176" s="3"/>
      <c r="AG176" s="3"/>
      <c r="AH176" s="3"/>
    </row>
    <row r="177" spans="1:34" ht="21" customHeight="1">
      <c r="A177" s="35" t="s">
        <v>235</v>
      </c>
      <c r="B177" s="355">
        <v>27.8</v>
      </c>
      <c r="C177" s="355">
        <v>35.200000000000003</v>
      </c>
      <c r="D177" s="315">
        <v>39.799999999999997</v>
      </c>
      <c r="E177" s="355">
        <v>17.5</v>
      </c>
      <c r="F177" s="354">
        <v>11.7</v>
      </c>
      <c r="M177" s="35" t="s">
        <v>235</v>
      </c>
      <c r="N177" s="352">
        <v>17</v>
      </c>
      <c r="O177" s="353">
        <v>40.1</v>
      </c>
      <c r="P177" s="295">
        <v>41.9</v>
      </c>
      <c r="Q177" s="353">
        <v>16.899999999999999</v>
      </c>
      <c r="R177" s="354">
        <v>13.2</v>
      </c>
      <c r="S177" s="54"/>
      <c r="T177" s="54"/>
      <c r="U177" s="54"/>
      <c r="V177" s="54"/>
      <c r="W177" s="54"/>
      <c r="Y177" s="35" t="s">
        <v>235</v>
      </c>
      <c r="Z177" s="352">
        <v>10.7</v>
      </c>
      <c r="AA177" s="353">
        <v>29.6</v>
      </c>
      <c r="AB177" s="295">
        <v>36.200000000000003</v>
      </c>
      <c r="AC177" s="353">
        <v>17.600000000000001</v>
      </c>
      <c r="AD177" s="354">
        <v>10.1</v>
      </c>
      <c r="AF177" s="3"/>
      <c r="AG177" s="3"/>
      <c r="AH177" s="3"/>
    </row>
    <row r="178" spans="1:34" ht="21" customHeight="1">
      <c r="A178" s="35" t="s">
        <v>236</v>
      </c>
      <c r="B178" s="355">
        <v>26.1</v>
      </c>
      <c r="C178" s="355">
        <v>33.5</v>
      </c>
      <c r="D178" s="315">
        <v>37.9</v>
      </c>
      <c r="E178" s="355">
        <v>17</v>
      </c>
      <c r="F178" s="354">
        <v>11.6</v>
      </c>
      <c r="M178" s="35" t="s">
        <v>236</v>
      </c>
      <c r="N178" s="352">
        <v>15.9</v>
      </c>
      <c r="O178" s="353">
        <v>38.1</v>
      </c>
      <c r="P178" s="295">
        <v>39.700000000000003</v>
      </c>
      <c r="Q178" s="353">
        <v>16</v>
      </c>
      <c r="R178" s="354">
        <v>13.1</v>
      </c>
      <c r="S178" s="54"/>
      <c r="T178" s="54"/>
      <c r="U178" s="54"/>
      <c r="V178" s="54"/>
      <c r="W178" s="54"/>
      <c r="Y178" s="35" t="s">
        <v>236</v>
      </c>
      <c r="Z178" s="352">
        <v>10.3</v>
      </c>
      <c r="AA178" s="353">
        <v>28.3</v>
      </c>
      <c r="AB178" s="295">
        <v>34.700000000000003</v>
      </c>
      <c r="AC178" s="353">
        <v>17.2</v>
      </c>
      <c r="AD178" s="354">
        <v>10.1</v>
      </c>
      <c r="AF178" s="3"/>
      <c r="AG178" s="3"/>
      <c r="AH178" s="3"/>
    </row>
    <row r="179" spans="1:34" ht="21" customHeight="1">
      <c r="A179" s="35" t="s">
        <v>237</v>
      </c>
      <c r="B179" s="355">
        <v>25.2</v>
      </c>
      <c r="C179" s="355">
        <v>32.6</v>
      </c>
      <c r="D179" s="315">
        <v>36.9</v>
      </c>
      <c r="E179" s="355">
        <v>16.5</v>
      </c>
      <c r="F179" s="354">
        <v>9.6</v>
      </c>
      <c r="M179" s="35" t="s">
        <v>237</v>
      </c>
      <c r="N179" s="352">
        <v>15.3</v>
      </c>
      <c r="O179" s="353">
        <v>37.200000000000003</v>
      </c>
      <c r="P179" s="295">
        <v>38.799999999999997</v>
      </c>
      <c r="Q179" s="353">
        <v>14.5</v>
      </c>
      <c r="R179" s="354">
        <v>12.1</v>
      </c>
      <c r="S179" s="54"/>
      <c r="T179" s="54"/>
      <c r="U179" s="54"/>
      <c r="V179" s="54"/>
      <c r="W179" s="54"/>
      <c r="Y179" s="35" t="s">
        <v>237</v>
      </c>
      <c r="Z179" s="352">
        <v>9.9</v>
      </c>
      <c r="AA179" s="353">
        <v>27.5</v>
      </c>
      <c r="AB179" s="295">
        <v>33.6</v>
      </c>
      <c r="AC179" s="353">
        <v>17</v>
      </c>
      <c r="AD179" s="354">
        <v>7.6</v>
      </c>
      <c r="AF179" s="3"/>
      <c r="AG179" s="3"/>
      <c r="AH179" s="3"/>
    </row>
    <row r="180" spans="1:34" ht="21" customHeight="1">
      <c r="A180" s="35" t="s">
        <v>238</v>
      </c>
      <c r="B180" s="355">
        <v>24.8</v>
      </c>
      <c r="C180" s="355">
        <v>32.4</v>
      </c>
      <c r="D180" s="315">
        <v>36.700000000000003</v>
      </c>
      <c r="E180" s="355">
        <v>16.5</v>
      </c>
      <c r="F180" s="354">
        <v>9.6</v>
      </c>
      <c r="M180" s="35" t="s">
        <v>238</v>
      </c>
      <c r="N180" s="352">
        <v>15</v>
      </c>
      <c r="O180" s="353">
        <v>36.799999999999997</v>
      </c>
      <c r="P180" s="295">
        <v>38.6</v>
      </c>
      <c r="Q180" s="353">
        <v>14.3</v>
      </c>
      <c r="R180" s="354">
        <v>11.2</v>
      </c>
      <c r="S180" s="54"/>
      <c r="T180" s="54"/>
      <c r="U180" s="54"/>
      <c r="V180" s="54"/>
      <c r="W180" s="54"/>
      <c r="Y180" s="35" t="s">
        <v>238</v>
      </c>
      <c r="Z180" s="352">
        <v>9.8000000000000007</v>
      </c>
      <c r="AA180" s="353">
        <v>27.4</v>
      </c>
      <c r="AB180" s="295">
        <v>33.4</v>
      </c>
      <c r="AC180" s="353">
        <v>17</v>
      </c>
      <c r="AD180" s="354">
        <v>8.3000000000000007</v>
      </c>
      <c r="AF180" s="3"/>
      <c r="AG180" s="3"/>
      <c r="AH180" s="3"/>
    </row>
    <row r="181" spans="1:34" ht="21" customHeight="1">
      <c r="A181" s="35" t="s">
        <v>239</v>
      </c>
      <c r="B181" s="355">
        <v>25.7</v>
      </c>
      <c r="C181" s="355">
        <v>33.700000000000003</v>
      </c>
      <c r="D181" s="355">
        <v>38</v>
      </c>
      <c r="E181" s="355">
        <v>17</v>
      </c>
      <c r="F181" s="354">
        <v>10</v>
      </c>
      <c r="M181" s="35" t="s">
        <v>239</v>
      </c>
      <c r="N181" s="352">
        <v>15.7</v>
      </c>
      <c r="O181" s="353">
        <v>38.4</v>
      </c>
      <c r="P181" s="295">
        <v>40.200000000000003</v>
      </c>
      <c r="Q181" s="353">
        <v>14.7</v>
      </c>
      <c r="R181" s="354">
        <v>12.4</v>
      </c>
      <c r="S181" s="54"/>
      <c r="T181" s="54"/>
      <c r="U181" s="54"/>
      <c r="V181" s="54"/>
      <c r="W181" s="54"/>
      <c r="Y181" s="35" t="s">
        <v>239</v>
      </c>
      <c r="Z181" s="352">
        <v>10</v>
      </c>
      <c r="AA181" s="353">
        <v>28.2</v>
      </c>
      <c r="AB181" s="295">
        <v>34.299999999999997</v>
      </c>
      <c r="AC181" s="353">
        <v>17.5</v>
      </c>
      <c r="AD181" s="354">
        <v>8.3000000000000007</v>
      </c>
      <c r="AF181" s="3"/>
      <c r="AG181" s="3"/>
      <c r="AH181" s="3"/>
    </row>
    <row r="182" spans="1:34" ht="21" customHeight="1">
      <c r="A182" s="35" t="s">
        <v>240</v>
      </c>
      <c r="B182" s="355">
        <v>25.7</v>
      </c>
      <c r="C182" s="355">
        <v>33.799999999999997</v>
      </c>
      <c r="D182" s="315">
        <v>38.299999999999997</v>
      </c>
      <c r="E182" s="355">
        <v>17.100000000000001</v>
      </c>
      <c r="F182" s="354">
        <v>10.5</v>
      </c>
      <c r="M182" s="35" t="s">
        <v>240</v>
      </c>
      <c r="N182" s="352">
        <v>15.7</v>
      </c>
      <c r="O182" s="353">
        <v>38.700000000000003</v>
      </c>
      <c r="P182" s="295">
        <v>40.5</v>
      </c>
      <c r="Q182" s="353">
        <v>15.8</v>
      </c>
      <c r="R182" s="354">
        <v>11.6</v>
      </c>
      <c r="S182" s="54"/>
      <c r="T182" s="54"/>
      <c r="U182" s="54"/>
      <c r="V182" s="54"/>
      <c r="W182" s="54"/>
      <c r="Y182" s="35" t="s">
        <v>240</v>
      </c>
      <c r="Z182" s="352">
        <v>10</v>
      </c>
      <c r="AA182" s="353">
        <v>28.3</v>
      </c>
      <c r="AB182" s="295">
        <v>34.700000000000003</v>
      </c>
      <c r="AC182" s="353">
        <v>17.399999999999999</v>
      </c>
      <c r="AD182" s="354">
        <v>9.6999999999999993</v>
      </c>
      <c r="AF182" s="3"/>
      <c r="AG182" s="3"/>
      <c r="AH182" s="3"/>
    </row>
    <row r="183" spans="1:34" ht="21" customHeight="1">
      <c r="A183" s="35" t="s">
        <v>241</v>
      </c>
      <c r="B183" s="355">
        <v>25.3</v>
      </c>
      <c r="C183" s="355">
        <v>33.700000000000003</v>
      </c>
      <c r="D183" s="315">
        <v>38.1</v>
      </c>
      <c r="E183" s="355">
        <v>16.899999999999999</v>
      </c>
      <c r="F183" s="354">
        <v>11.1</v>
      </c>
      <c r="M183" s="35" t="s">
        <v>241</v>
      </c>
      <c r="N183" s="352">
        <v>15.5</v>
      </c>
      <c r="O183" s="353">
        <v>38.6</v>
      </c>
      <c r="P183" s="295">
        <v>40.4</v>
      </c>
      <c r="Q183" s="353">
        <v>16</v>
      </c>
      <c r="R183" s="354">
        <v>12.6</v>
      </c>
      <c r="S183" s="54"/>
      <c r="T183" s="54"/>
      <c r="U183" s="54"/>
      <c r="V183" s="54"/>
      <c r="W183" s="54"/>
      <c r="Y183" s="35" t="s">
        <v>241</v>
      </c>
      <c r="Z183" s="352">
        <v>9.8000000000000007</v>
      </c>
      <c r="AA183" s="353">
        <v>28.2</v>
      </c>
      <c r="AB183" s="295">
        <v>34.4</v>
      </c>
      <c r="AC183" s="353">
        <v>17.100000000000001</v>
      </c>
      <c r="AD183" s="354">
        <v>9.8000000000000007</v>
      </c>
      <c r="AF183" s="3"/>
      <c r="AG183" s="3"/>
      <c r="AH183" s="3"/>
    </row>
    <row r="184" spans="1:34" ht="21" customHeight="1">
      <c r="A184" s="35" t="s">
        <v>242</v>
      </c>
      <c r="B184" s="355">
        <v>25.8</v>
      </c>
      <c r="C184" s="355">
        <v>34.299999999999997</v>
      </c>
      <c r="D184" s="315">
        <v>38.700000000000003</v>
      </c>
      <c r="E184" s="355">
        <v>17</v>
      </c>
      <c r="F184" s="354">
        <v>11.2</v>
      </c>
      <c r="M184" s="35" t="s">
        <v>242</v>
      </c>
      <c r="N184" s="352">
        <v>15.9</v>
      </c>
      <c r="O184" s="353">
        <v>39.299999999999997</v>
      </c>
      <c r="P184" s="295">
        <v>40.9</v>
      </c>
      <c r="Q184" s="353">
        <v>16.600000000000001</v>
      </c>
      <c r="R184" s="354">
        <v>13</v>
      </c>
      <c r="S184" s="54"/>
      <c r="T184" s="54"/>
      <c r="U184" s="54"/>
      <c r="V184" s="54"/>
      <c r="W184" s="54"/>
      <c r="Y184" s="35" t="s">
        <v>242</v>
      </c>
      <c r="Z184" s="352">
        <v>10</v>
      </c>
      <c r="AA184" s="353">
        <v>28.6</v>
      </c>
      <c r="AB184" s="295">
        <v>35.1</v>
      </c>
      <c r="AC184" s="353">
        <v>17</v>
      </c>
      <c r="AD184" s="354">
        <v>9.6999999999999993</v>
      </c>
      <c r="AF184" s="3"/>
      <c r="AG184" s="3"/>
      <c r="AH184" s="3"/>
    </row>
    <row r="185" spans="1:34" ht="21" customHeight="1">
      <c r="A185" s="35" t="s">
        <v>243</v>
      </c>
      <c r="B185" s="355">
        <v>25.1</v>
      </c>
      <c r="C185" s="355">
        <v>33.200000000000003</v>
      </c>
      <c r="D185" s="315">
        <v>37.4</v>
      </c>
      <c r="E185" s="355">
        <v>17</v>
      </c>
      <c r="F185" s="354">
        <v>11.5</v>
      </c>
      <c r="M185" s="35" t="s">
        <v>243</v>
      </c>
      <c r="N185" s="352">
        <v>15.5</v>
      </c>
      <c r="O185" s="353">
        <v>38.299999999999997</v>
      </c>
      <c r="P185" s="295">
        <v>39.799999999999997</v>
      </c>
      <c r="Q185" s="353">
        <v>17.600000000000001</v>
      </c>
      <c r="R185" s="354">
        <v>13.3</v>
      </c>
      <c r="S185" s="54"/>
      <c r="T185" s="54"/>
      <c r="U185" s="54"/>
      <c r="V185" s="54"/>
      <c r="W185" s="54"/>
      <c r="Y185" s="35" t="s">
        <v>243</v>
      </c>
      <c r="Z185" s="352">
        <v>9.6</v>
      </c>
      <c r="AA185" s="353">
        <v>27.4</v>
      </c>
      <c r="AB185" s="295">
        <v>33.299999999999997</v>
      </c>
      <c r="AC185" s="353">
        <v>16.8</v>
      </c>
      <c r="AD185" s="354">
        <v>10.199999999999999</v>
      </c>
      <c r="AF185" s="3"/>
      <c r="AG185" s="3"/>
      <c r="AH185" s="3"/>
    </row>
    <row r="186" spans="1:34" ht="21" customHeight="1">
      <c r="A186" s="35" t="s">
        <v>244</v>
      </c>
      <c r="B186" s="355">
        <v>24.2</v>
      </c>
      <c r="C186" s="355">
        <v>32</v>
      </c>
      <c r="D186" s="315">
        <v>36.200000000000003</v>
      </c>
      <c r="E186" s="355">
        <v>16.3</v>
      </c>
      <c r="F186" s="354">
        <v>12.6</v>
      </c>
      <c r="M186" s="35" t="s">
        <v>244</v>
      </c>
      <c r="N186" s="352">
        <v>15.1</v>
      </c>
      <c r="O186" s="353">
        <v>37.4</v>
      </c>
      <c r="P186" s="295">
        <v>39.1</v>
      </c>
      <c r="Q186" s="353">
        <v>17.399999999999999</v>
      </c>
      <c r="R186" s="354">
        <v>13.1</v>
      </c>
      <c r="S186" s="54"/>
      <c r="T186" s="54"/>
      <c r="U186" s="54"/>
      <c r="V186" s="54"/>
      <c r="W186" s="54"/>
      <c r="Y186" s="35" t="s">
        <v>244</v>
      </c>
      <c r="Z186" s="352">
        <v>9.1</v>
      </c>
      <c r="AA186" s="353">
        <v>25.9</v>
      </c>
      <c r="AB186" s="295">
        <v>31.4</v>
      </c>
      <c r="AC186" s="353">
        <v>16</v>
      </c>
      <c r="AD186" s="354">
        <v>12.3</v>
      </c>
      <c r="AF186" s="3"/>
      <c r="AG186" s="3"/>
      <c r="AH186" s="3"/>
    </row>
    <row r="187" spans="1:34" ht="21" customHeight="1">
      <c r="A187" s="35" t="s">
        <v>245</v>
      </c>
      <c r="B187" s="355">
        <v>24.3</v>
      </c>
      <c r="C187" s="355">
        <v>31.9</v>
      </c>
      <c r="D187" s="315">
        <v>36.1</v>
      </c>
      <c r="E187" s="355">
        <v>16.5</v>
      </c>
      <c r="F187" s="354">
        <v>12.6</v>
      </c>
      <c r="M187" s="35" t="s">
        <v>245</v>
      </c>
      <c r="N187" s="352">
        <v>15.2</v>
      </c>
      <c r="O187" s="353">
        <v>37.5</v>
      </c>
      <c r="P187" s="295">
        <v>39.1</v>
      </c>
      <c r="Q187" s="353">
        <v>17.2</v>
      </c>
      <c r="R187" s="354">
        <v>13.8</v>
      </c>
      <c r="S187" s="54"/>
      <c r="T187" s="54"/>
      <c r="U187" s="54"/>
      <c r="V187" s="54"/>
      <c r="W187" s="54"/>
      <c r="Y187" s="35" t="s">
        <v>245</v>
      </c>
      <c r="Z187" s="352">
        <v>9.1999999999999993</v>
      </c>
      <c r="AA187" s="353">
        <v>25.7</v>
      </c>
      <c r="AB187" s="295">
        <v>31.1</v>
      </c>
      <c r="AC187" s="353">
        <v>16.3</v>
      </c>
      <c r="AD187" s="354">
        <v>11.4</v>
      </c>
      <c r="AF187" s="3"/>
      <c r="AG187" s="3"/>
      <c r="AH187" s="3"/>
    </row>
    <row r="188" spans="1:34" ht="21" customHeight="1">
      <c r="A188" s="35" t="s">
        <v>246</v>
      </c>
      <c r="B188" s="355">
        <v>25.4</v>
      </c>
      <c r="C188" s="355">
        <v>33</v>
      </c>
      <c r="D188" s="315">
        <v>37.4</v>
      </c>
      <c r="E188" s="355">
        <v>16.899999999999999</v>
      </c>
      <c r="F188" s="354">
        <v>12.7</v>
      </c>
      <c r="M188" s="35" t="s">
        <v>246</v>
      </c>
      <c r="N188" s="352">
        <v>15.7</v>
      </c>
      <c r="O188" s="353">
        <v>38.5</v>
      </c>
      <c r="P188" s="295">
        <v>40.299999999999997</v>
      </c>
      <c r="Q188" s="353">
        <v>17.100000000000001</v>
      </c>
      <c r="R188" s="354">
        <v>13.5</v>
      </c>
      <c r="S188" s="54"/>
      <c r="T188" s="54"/>
      <c r="U188" s="54"/>
      <c r="V188" s="54"/>
      <c r="W188" s="54"/>
      <c r="Y188" s="35" t="s">
        <v>246</v>
      </c>
      <c r="Z188" s="352">
        <v>9.6999999999999993</v>
      </c>
      <c r="AA188" s="353">
        <v>27</v>
      </c>
      <c r="AB188" s="295">
        <v>32.700000000000003</v>
      </c>
      <c r="AC188" s="353">
        <v>16.899999999999999</v>
      </c>
      <c r="AD188" s="354">
        <v>12</v>
      </c>
      <c r="AF188" s="3"/>
      <c r="AG188" s="3"/>
      <c r="AH188" s="3"/>
    </row>
    <row r="189" spans="1:34" ht="21" customHeight="1">
      <c r="A189" s="35" t="s">
        <v>247</v>
      </c>
      <c r="B189" s="355">
        <v>26</v>
      </c>
      <c r="C189" s="355">
        <v>33.6</v>
      </c>
      <c r="D189" s="355">
        <v>38</v>
      </c>
      <c r="E189" s="355">
        <v>17.399999999999999</v>
      </c>
      <c r="F189" s="354">
        <v>11.5</v>
      </c>
      <c r="M189" s="35" t="s">
        <v>247</v>
      </c>
      <c r="N189" s="352">
        <v>15.9</v>
      </c>
      <c r="O189" s="353">
        <v>38.6</v>
      </c>
      <c r="P189" s="295">
        <v>40.6</v>
      </c>
      <c r="Q189" s="353">
        <v>16.8</v>
      </c>
      <c r="R189" s="354">
        <v>12.9</v>
      </c>
      <c r="S189" s="54"/>
      <c r="T189" s="54"/>
      <c r="U189" s="54"/>
      <c r="V189" s="54"/>
      <c r="W189" s="54"/>
      <c r="Y189" s="35" t="s">
        <v>247</v>
      </c>
      <c r="Z189" s="352">
        <v>10.1</v>
      </c>
      <c r="AA189" s="353">
        <v>28</v>
      </c>
      <c r="AB189" s="295">
        <v>33.799999999999997</v>
      </c>
      <c r="AC189" s="353">
        <v>17.600000000000001</v>
      </c>
      <c r="AD189" s="354">
        <v>10.1</v>
      </c>
      <c r="AF189" s="3"/>
      <c r="AG189" s="3"/>
      <c r="AH189" s="3"/>
    </row>
    <row r="190" spans="1:34" ht="21" customHeight="1">
      <c r="A190" s="35" t="s">
        <v>248</v>
      </c>
      <c r="B190" s="355">
        <v>25.4</v>
      </c>
      <c r="C190" s="355">
        <v>32.9</v>
      </c>
      <c r="D190" s="315">
        <v>37.1</v>
      </c>
      <c r="E190" s="355">
        <v>17.100000000000001</v>
      </c>
      <c r="F190" s="354">
        <v>11.8</v>
      </c>
      <c r="M190" s="35" t="s">
        <v>248</v>
      </c>
      <c r="N190" s="352">
        <v>15.7</v>
      </c>
      <c r="O190" s="353">
        <v>38</v>
      </c>
      <c r="P190" s="295">
        <v>39.9</v>
      </c>
      <c r="Q190" s="353">
        <v>17.5</v>
      </c>
      <c r="R190" s="354">
        <v>12.7</v>
      </c>
      <c r="S190" s="54"/>
      <c r="T190" s="54"/>
      <c r="U190" s="54"/>
      <c r="V190" s="54"/>
      <c r="W190" s="54"/>
      <c r="Y190" s="35" t="s">
        <v>248</v>
      </c>
      <c r="Z190" s="352">
        <v>9.6999999999999993</v>
      </c>
      <c r="AA190" s="353">
        <v>27</v>
      </c>
      <c r="AB190" s="295">
        <v>32.6</v>
      </c>
      <c r="AC190" s="353">
        <v>16.899999999999999</v>
      </c>
      <c r="AD190" s="354">
        <v>11</v>
      </c>
      <c r="AF190" s="3"/>
      <c r="AG190" s="3"/>
      <c r="AH190" s="3"/>
    </row>
    <row r="191" spans="1:34" ht="21" customHeight="1">
      <c r="A191" s="35" t="s">
        <v>249</v>
      </c>
      <c r="B191" s="355">
        <v>25</v>
      </c>
      <c r="C191" s="355">
        <v>32.200000000000003</v>
      </c>
      <c r="D191" s="315">
        <v>36.5</v>
      </c>
      <c r="E191" s="355">
        <v>16.7</v>
      </c>
      <c r="F191" s="354">
        <v>11.9</v>
      </c>
      <c r="M191" s="35" t="s">
        <v>249</v>
      </c>
      <c r="N191" s="352">
        <v>15.4</v>
      </c>
      <c r="O191" s="353">
        <v>37.4</v>
      </c>
      <c r="P191" s="295">
        <v>39.299999999999997</v>
      </c>
      <c r="Q191" s="353">
        <v>17.100000000000001</v>
      </c>
      <c r="R191" s="354">
        <v>13.3</v>
      </c>
      <c r="S191" s="54"/>
      <c r="T191" s="54"/>
      <c r="U191" s="54"/>
      <c r="V191" s="54"/>
      <c r="W191" s="54"/>
      <c r="Y191" s="35" t="s">
        <v>249</v>
      </c>
      <c r="Z191" s="352">
        <v>9.6</v>
      </c>
      <c r="AA191" s="353">
        <v>26.4</v>
      </c>
      <c r="AB191" s="295">
        <v>31.9</v>
      </c>
      <c r="AC191" s="353">
        <v>16.600000000000001</v>
      </c>
      <c r="AD191" s="354">
        <v>10.8</v>
      </c>
      <c r="AF191" s="3"/>
      <c r="AG191" s="3"/>
      <c r="AH191" s="3"/>
    </row>
    <row r="192" spans="1:34" ht="21" customHeight="1">
      <c r="A192" s="35" t="s">
        <v>250</v>
      </c>
      <c r="B192" s="355">
        <v>25.3</v>
      </c>
      <c r="C192" s="355">
        <v>32.299999999999997</v>
      </c>
      <c r="D192" s="315">
        <v>36.9</v>
      </c>
      <c r="E192" s="355">
        <v>16.5</v>
      </c>
      <c r="F192" s="354">
        <v>11.2</v>
      </c>
      <c r="M192" s="35" t="s">
        <v>250</v>
      </c>
      <c r="N192" s="352">
        <v>15.5</v>
      </c>
      <c r="O192" s="353">
        <v>37.6</v>
      </c>
      <c r="P192" s="295">
        <v>39.5</v>
      </c>
      <c r="Q192" s="353">
        <v>16.899999999999999</v>
      </c>
      <c r="R192" s="354">
        <v>12.9</v>
      </c>
      <c r="S192" s="54"/>
      <c r="T192" s="54"/>
      <c r="U192" s="54"/>
      <c r="V192" s="54"/>
      <c r="W192" s="54"/>
      <c r="Y192" s="35" t="s">
        <v>250</v>
      </c>
      <c r="Z192" s="352">
        <v>9.8000000000000007</v>
      </c>
      <c r="AA192" s="353">
        <v>26.6</v>
      </c>
      <c r="AB192" s="295">
        <v>32.700000000000003</v>
      </c>
      <c r="AC192" s="353">
        <v>16.399999999999999</v>
      </c>
      <c r="AD192" s="354">
        <v>9.6999999999999993</v>
      </c>
      <c r="AF192" s="3"/>
      <c r="AG192" s="3"/>
      <c r="AH192" s="3"/>
    </row>
    <row r="193" spans="1:34" ht="21" customHeight="1">
      <c r="A193" s="35" t="s">
        <v>251</v>
      </c>
      <c r="B193" s="355">
        <v>25.8</v>
      </c>
      <c r="C193" s="355">
        <v>33.1</v>
      </c>
      <c r="D193" s="315">
        <v>37.6</v>
      </c>
      <c r="E193" s="355">
        <v>16.7</v>
      </c>
      <c r="F193" s="354">
        <v>11.3</v>
      </c>
      <c r="M193" s="35" t="s">
        <v>251</v>
      </c>
      <c r="N193" s="352">
        <v>15.9</v>
      </c>
      <c r="O193" s="353">
        <v>38.1</v>
      </c>
      <c r="P193" s="295">
        <v>40.1</v>
      </c>
      <c r="Q193" s="353">
        <v>17.100000000000001</v>
      </c>
      <c r="R193" s="354">
        <v>12.3</v>
      </c>
      <c r="S193" s="54"/>
      <c r="T193" s="54"/>
      <c r="U193" s="54"/>
      <c r="V193" s="54"/>
      <c r="W193" s="54"/>
      <c r="Y193" s="35" t="s">
        <v>251</v>
      </c>
      <c r="Z193" s="352">
        <v>10</v>
      </c>
      <c r="AA193" s="353">
        <v>27.4</v>
      </c>
      <c r="AB193" s="295">
        <v>33.5</v>
      </c>
      <c r="AC193" s="353">
        <v>16.5</v>
      </c>
      <c r="AD193" s="354">
        <v>10.3</v>
      </c>
      <c r="AF193" s="3"/>
      <c r="AG193" s="3"/>
      <c r="AH193" s="3"/>
    </row>
    <row r="194" spans="1:34" ht="21" customHeight="1">
      <c r="A194" s="35" t="s">
        <v>252</v>
      </c>
      <c r="B194" s="355">
        <v>26</v>
      </c>
      <c r="C194" s="355">
        <v>33.299999999999997</v>
      </c>
      <c r="D194" s="315">
        <v>37.700000000000003</v>
      </c>
      <c r="E194" s="355">
        <v>16.8</v>
      </c>
      <c r="F194" s="354">
        <v>11.7</v>
      </c>
      <c r="M194" s="35" t="s">
        <v>252</v>
      </c>
      <c r="N194" s="352">
        <v>16.100000000000001</v>
      </c>
      <c r="O194" s="353">
        <v>38.5</v>
      </c>
      <c r="P194" s="295">
        <v>40.200000000000003</v>
      </c>
      <c r="Q194" s="353">
        <v>18.100000000000001</v>
      </c>
      <c r="R194" s="354">
        <v>12.8</v>
      </c>
      <c r="S194" s="54"/>
      <c r="T194" s="54"/>
      <c r="U194" s="54"/>
      <c r="V194" s="54"/>
      <c r="W194" s="54"/>
      <c r="Y194" s="35" t="s">
        <v>252</v>
      </c>
      <c r="Z194" s="352">
        <v>10</v>
      </c>
      <c r="AA194" s="353">
        <v>27.4</v>
      </c>
      <c r="AB194" s="295">
        <v>33.6</v>
      </c>
      <c r="AC194" s="353">
        <v>16.5</v>
      </c>
      <c r="AD194" s="354">
        <v>10.6</v>
      </c>
      <c r="AF194" s="3"/>
      <c r="AG194" s="3"/>
      <c r="AH194" s="3"/>
    </row>
    <row r="195" spans="1:34" ht="21" customHeight="1">
      <c r="A195" s="35" t="s">
        <v>253</v>
      </c>
      <c r="B195" s="355">
        <v>26</v>
      </c>
      <c r="C195" s="355">
        <v>33.4</v>
      </c>
      <c r="D195" s="315">
        <v>37.6</v>
      </c>
      <c r="E195" s="355">
        <v>17.2</v>
      </c>
      <c r="F195" s="354">
        <v>11.2</v>
      </c>
      <c r="M195" s="35" t="s">
        <v>253</v>
      </c>
      <c r="N195" s="352">
        <v>16</v>
      </c>
      <c r="O195" s="353">
        <v>38.6</v>
      </c>
      <c r="P195" s="295">
        <v>40.1</v>
      </c>
      <c r="Q195" s="353">
        <v>18.100000000000001</v>
      </c>
      <c r="R195" s="354">
        <v>12.1</v>
      </c>
      <c r="S195" s="54"/>
      <c r="T195" s="54"/>
      <c r="U195" s="54"/>
      <c r="V195" s="54"/>
      <c r="W195" s="54"/>
      <c r="Y195" s="35" t="s">
        <v>253</v>
      </c>
      <c r="Z195" s="352">
        <v>10.1</v>
      </c>
      <c r="AA195" s="353">
        <v>27.6</v>
      </c>
      <c r="AB195" s="295">
        <v>33.5</v>
      </c>
      <c r="AC195" s="353">
        <v>17</v>
      </c>
      <c r="AD195" s="354">
        <v>10.5</v>
      </c>
      <c r="AF195" s="3"/>
      <c r="AG195" s="3"/>
      <c r="AH195" s="3"/>
    </row>
    <row r="196" spans="1:34" ht="21" customHeight="1">
      <c r="A196" s="35" t="s">
        <v>254</v>
      </c>
      <c r="B196" s="355">
        <v>26.2</v>
      </c>
      <c r="C196" s="355">
        <v>33.5</v>
      </c>
      <c r="D196" s="315">
        <v>37.700000000000003</v>
      </c>
      <c r="E196" s="355">
        <v>17.3</v>
      </c>
      <c r="F196" s="354">
        <v>12.1</v>
      </c>
      <c r="M196" s="35" t="s">
        <v>254</v>
      </c>
      <c r="N196" s="352">
        <v>16.100000000000001</v>
      </c>
      <c r="O196" s="353">
        <v>38.6</v>
      </c>
      <c r="P196" s="295">
        <v>40.200000000000003</v>
      </c>
      <c r="Q196" s="353">
        <v>17.8</v>
      </c>
      <c r="R196" s="354">
        <v>14.4</v>
      </c>
      <c r="S196" s="54"/>
      <c r="T196" s="54"/>
      <c r="U196" s="54"/>
      <c r="V196" s="54"/>
      <c r="W196" s="54"/>
      <c r="Y196" s="35" t="s">
        <v>254</v>
      </c>
      <c r="Z196" s="352">
        <v>10.1</v>
      </c>
      <c r="AA196" s="353">
        <v>27.7</v>
      </c>
      <c r="AB196" s="295">
        <v>33.4</v>
      </c>
      <c r="AC196" s="353">
        <v>17.2</v>
      </c>
      <c r="AD196" s="354">
        <v>10.6</v>
      </c>
      <c r="AF196" s="3"/>
      <c r="AG196" s="3"/>
      <c r="AH196" s="3"/>
    </row>
    <row r="197" spans="1:34" ht="21" customHeight="1">
      <c r="A197" s="35" t="s">
        <v>255</v>
      </c>
      <c r="B197" s="355">
        <v>25.5</v>
      </c>
      <c r="C197" s="355">
        <v>32.5</v>
      </c>
      <c r="D197" s="315">
        <v>36.6</v>
      </c>
      <c r="E197" s="355">
        <v>17.2</v>
      </c>
      <c r="F197" s="354">
        <v>12.6</v>
      </c>
      <c r="M197" s="35" t="s">
        <v>255</v>
      </c>
      <c r="N197" s="352">
        <v>15.9</v>
      </c>
      <c r="O197" s="353">
        <v>37.700000000000003</v>
      </c>
      <c r="P197" s="295">
        <v>39.299999999999997</v>
      </c>
      <c r="Q197" s="353">
        <v>17.399999999999999</v>
      </c>
      <c r="R197" s="354">
        <v>15.7</v>
      </c>
      <c r="S197" s="54"/>
      <c r="T197" s="54"/>
      <c r="U197" s="54"/>
      <c r="V197" s="54"/>
      <c r="W197" s="54"/>
      <c r="Y197" s="35" t="s">
        <v>255</v>
      </c>
      <c r="Z197" s="352">
        <v>9.6999999999999993</v>
      </c>
      <c r="AA197" s="353">
        <v>26.5</v>
      </c>
      <c r="AB197" s="353">
        <v>31.9</v>
      </c>
      <c r="AC197" s="353">
        <v>17.100000000000001</v>
      </c>
      <c r="AD197" s="354">
        <v>10.3</v>
      </c>
      <c r="AF197" s="3"/>
      <c r="AG197" s="3"/>
      <c r="AH197" s="3"/>
    </row>
    <row r="198" spans="1:34" ht="21" customHeight="1">
      <c r="A198" s="35" t="s">
        <v>256</v>
      </c>
      <c r="B198" s="355">
        <v>24.6</v>
      </c>
      <c r="C198" s="355">
        <v>31.3</v>
      </c>
      <c r="D198" s="315">
        <v>35.4</v>
      </c>
      <c r="E198" s="355">
        <v>15.8</v>
      </c>
      <c r="F198" s="354">
        <v>12.7</v>
      </c>
      <c r="M198" s="35" t="s">
        <v>256</v>
      </c>
      <c r="N198" s="352">
        <v>15.4</v>
      </c>
      <c r="O198" s="353">
        <v>36.700000000000003</v>
      </c>
      <c r="P198" s="295">
        <v>38.200000000000003</v>
      </c>
      <c r="Q198" s="353">
        <v>15.8</v>
      </c>
      <c r="R198" s="354">
        <v>16.7</v>
      </c>
      <c r="S198" s="54"/>
      <c r="T198" s="54"/>
      <c r="U198" s="54"/>
      <c r="V198" s="54"/>
      <c r="W198" s="54"/>
      <c r="Y198" s="35" t="s">
        <v>256</v>
      </c>
      <c r="Z198" s="352">
        <v>9.1</v>
      </c>
      <c r="AA198" s="353">
        <v>25.1</v>
      </c>
      <c r="AB198" s="295">
        <v>30.6</v>
      </c>
      <c r="AC198" s="353">
        <v>15.8</v>
      </c>
      <c r="AD198" s="354">
        <v>8.9</v>
      </c>
      <c r="AF198" s="3"/>
      <c r="AG198" s="3"/>
      <c r="AH198" s="3"/>
    </row>
    <row r="199" spans="1:34" ht="21" customHeight="1">
      <c r="A199" s="35" t="s">
        <v>257</v>
      </c>
      <c r="B199" s="355">
        <v>24.5</v>
      </c>
      <c r="C199" s="355">
        <v>31.2</v>
      </c>
      <c r="D199" s="315">
        <v>35.299999999999997</v>
      </c>
      <c r="E199" s="355">
        <v>15.8</v>
      </c>
      <c r="F199" s="354">
        <v>12.5</v>
      </c>
      <c r="M199" s="35" t="s">
        <v>257</v>
      </c>
      <c r="N199" s="352">
        <v>15.3</v>
      </c>
      <c r="O199" s="353">
        <v>36.5</v>
      </c>
      <c r="P199" s="353">
        <v>38</v>
      </c>
      <c r="Q199" s="353">
        <v>15</v>
      </c>
      <c r="R199" s="354">
        <v>15.6</v>
      </c>
      <c r="S199" s="54"/>
      <c r="T199" s="54"/>
      <c r="U199" s="54"/>
      <c r="V199" s="54"/>
      <c r="W199" s="54"/>
      <c r="Y199" s="35" t="s">
        <v>257</v>
      </c>
      <c r="Z199" s="352">
        <v>9.1999999999999993</v>
      </c>
      <c r="AA199" s="353">
        <v>25.1</v>
      </c>
      <c r="AB199" s="295">
        <v>30.5</v>
      </c>
      <c r="AC199" s="353">
        <v>16</v>
      </c>
      <c r="AD199" s="354">
        <v>9</v>
      </c>
      <c r="AF199" s="3"/>
      <c r="AG199" s="3"/>
      <c r="AH199" s="3"/>
    </row>
    <row r="200" spans="1:34" ht="21" customHeight="1">
      <c r="A200" s="35" t="s">
        <v>258</v>
      </c>
      <c r="B200" s="355">
        <v>25.6</v>
      </c>
      <c r="C200" s="355">
        <v>32.9</v>
      </c>
      <c r="D200" s="315">
        <v>37.200000000000003</v>
      </c>
      <c r="E200" s="355">
        <v>16.100000000000001</v>
      </c>
      <c r="F200" s="354">
        <v>12.5</v>
      </c>
      <c r="M200" s="35" t="s">
        <v>258</v>
      </c>
      <c r="N200" s="352">
        <v>15.9</v>
      </c>
      <c r="O200" s="353">
        <v>38.200000000000003</v>
      </c>
      <c r="P200" s="295">
        <v>40.1</v>
      </c>
      <c r="Q200" s="353">
        <v>15</v>
      </c>
      <c r="R200" s="354">
        <v>15.5</v>
      </c>
      <c r="S200" s="54"/>
      <c r="T200" s="54"/>
      <c r="U200" s="54"/>
      <c r="V200" s="54"/>
      <c r="W200" s="54"/>
      <c r="Y200" s="35" t="s">
        <v>258</v>
      </c>
      <c r="Z200" s="352">
        <v>9.6999999999999993</v>
      </c>
      <c r="AA200" s="353">
        <v>26.8</v>
      </c>
      <c r="AB200" s="295">
        <v>32.299999999999997</v>
      </c>
      <c r="AC200" s="353">
        <v>16.5</v>
      </c>
      <c r="AD200" s="354">
        <v>9.1</v>
      </c>
      <c r="AF200" s="3"/>
      <c r="AG200" s="3"/>
      <c r="AH200" s="3"/>
    </row>
    <row r="201" spans="1:34" ht="21" customHeight="1">
      <c r="A201" s="35" t="s">
        <v>259</v>
      </c>
      <c r="B201" s="355">
        <v>26.2</v>
      </c>
      <c r="C201" s="355">
        <v>33.799999999999997</v>
      </c>
      <c r="D201" s="315">
        <v>38.200000000000003</v>
      </c>
      <c r="E201" s="355">
        <v>17.3</v>
      </c>
      <c r="F201" s="354">
        <v>13.4</v>
      </c>
      <c r="M201" s="35" t="s">
        <v>259</v>
      </c>
      <c r="N201" s="352">
        <v>16.3</v>
      </c>
      <c r="O201" s="353">
        <v>39.1</v>
      </c>
      <c r="P201" s="353">
        <v>41</v>
      </c>
      <c r="Q201" s="353">
        <v>16.2</v>
      </c>
      <c r="R201" s="354">
        <v>16.7</v>
      </c>
      <c r="S201" s="54"/>
      <c r="T201" s="54"/>
      <c r="U201" s="54"/>
      <c r="V201" s="54"/>
      <c r="W201" s="54"/>
      <c r="Y201" s="35" t="s">
        <v>259</v>
      </c>
      <c r="Z201" s="352">
        <v>9.9</v>
      </c>
      <c r="AA201" s="353">
        <v>27.7</v>
      </c>
      <c r="AB201" s="295">
        <v>33.5</v>
      </c>
      <c r="AC201" s="353">
        <v>17.7</v>
      </c>
      <c r="AD201" s="354">
        <v>9.3000000000000007</v>
      </c>
      <c r="AF201" s="3"/>
      <c r="AG201" s="3"/>
      <c r="AH201" s="3"/>
    </row>
    <row r="202" spans="1:34" ht="21" customHeight="1">
      <c r="A202" s="35" t="s">
        <v>260</v>
      </c>
      <c r="B202" s="355">
        <v>24.7</v>
      </c>
      <c r="C202" s="355">
        <v>31.8</v>
      </c>
      <c r="D202" s="315">
        <v>35.9</v>
      </c>
      <c r="E202" s="355">
        <v>16.2</v>
      </c>
      <c r="F202" s="354">
        <v>12.5</v>
      </c>
      <c r="M202" s="35" t="s">
        <v>260</v>
      </c>
      <c r="N202" s="352">
        <v>15.3</v>
      </c>
      <c r="O202" s="353">
        <v>36.9</v>
      </c>
      <c r="P202" s="295">
        <v>38.700000000000003</v>
      </c>
      <c r="Q202" s="353">
        <v>15</v>
      </c>
      <c r="R202" s="354">
        <v>15.8</v>
      </c>
      <c r="S202" s="54"/>
      <c r="T202" s="54"/>
      <c r="U202" s="54"/>
      <c r="V202" s="54"/>
      <c r="W202" s="54"/>
      <c r="Y202" s="35" t="s">
        <v>260</v>
      </c>
      <c r="Z202" s="352">
        <v>9.5</v>
      </c>
      <c r="AA202" s="353">
        <v>26</v>
      </c>
      <c r="AB202" s="295">
        <v>31.3</v>
      </c>
      <c r="AC202" s="353">
        <v>16.600000000000001</v>
      </c>
      <c r="AD202" s="354">
        <v>9</v>
      </c>
      <c r="AF202" s="3"/>
      <c r="AG202" s="3"/>
      <c r="AH202" s="3"/>
    </row>
    <row r="203" spans="1:34" ht="21" customHeight="1">
      <c r="A203" s="35" t="s">
        <v>261</v>
      </c>
      <c r="B203" s="355">
        <v>24.8</v>
      </c>
      <c r="C203" s="355">
        <v>31.9</v>
      </c>
      <c r="D203" s="315">
        <v>35.799999999999997</v>
      </c>
      <c r="E203" s="355">
        <v>16.5</v>
      </c>
      <c r="F203" s="354">
        <v>12.5</v>
      </c>
      <c r="M203" s="35" t="s">
        <v>261</v>
      </c>
      <c r="N203" s="352">
        <v>15.1</v>
      </c>
      <c r="O203" s="353">
        <v>36.700000000000003</v>
      </c>
      <c r="P203" s="295">
        <v>38.299999999999997</v>
      </c>
      <c r="Q203" s="353">
        <v>15.4</v>
      </c>
      <c r="R203" s="354">
        <v>16.3</v>
      </c>
      <c r="S203" s="54"/>
      <c r="T203" s="54"/>
      <c r="U203" s="54"/>
      <c r="V203" s="54"/>
      <c r="W203" s="54"/>
      <c r="Y203" s="35" t="s">
        <v>261</v>
      </c>
      <c r="Z203" s="352">
        <v>9.6999999999999993</v>
      </c>
      <c r="AA203" s="353">
        <v>26.6</v>
      </c>
      <c r="AB203" s="295">
        <v>31.9</v>
      </c>
      <c r="AC203" s="353">
        <v>16.8</v>
      </c>
      <c r="AD203" s="354">
        <v>8.6999999999999993</v>
      </c>
      <c r="AF203" s="3"/>
      <c r="AG203" s="3"/>
      <c r="AH203" s="3"/>
    </row>
    <row r="204" spans="1:34" ht="21" customHeight="1">
      <c r="A204" s="35" t="s">
        <v>262</v>
      </c>
      <c r="B204" s="355">
        <v>25.3</v>
      </c>
      <c r="C204" s="355">
        <v>32.200000000000003</v>
      </c>
      <c r="D204" s="315">
        <v>36.200000000000003</v>
      </c>
      <c r="E204" s="355">
        <v>16.399999999999999</v>
      </c>
      <c r="F204" s="354">
        <v>12.2</v>
      </c>
      <c r="M204" s="35" t="s">
        <v>262</v>
      </c>
      <c r="N204" s="352">
        <v>15.6</v>
      </c>
      <c r="O204" s="353">
        <v>37.4</v>
      </c>
      <c r="P204" s="295">
        <v>38.700000000000003</v>
      </c>
      <c r="Q204" s="353">
        <v>15.8</v>
      </c>
      <c r="R204" s="354">
        <v>15.7</v>
      </c>
      <c r="S204" s="54"/>
      <c r="T204" s="54"/>
      <c r="U204" s="54"/>
      <c r="V204" s="54"/>
      <c r="W204" s="54"/>
      <c r="Y204" s="35" t="s">
        <v>262</v>
      </c>
      <c r="Z204" s="352">
        <v>9.6999999999999993</v>
      </c>
      <c r="AA204" s="353">
        <v>26.4</v>
      </c>
      <c r="AB204" s="353">
        <v>32</v>
      </c>
      <c r="AC204" s="353">
        <v>16.600000000000001</v>
      </c>
      <c r="AD204" s="354">
        <v>8.5</v>
      </c>
      <c r="AF204" s="3"/>
      <c r="AG204" s="3"/>
      <c r="AH204" s="3"/>
    </row>
    <row r="205" spans="1:34" ht="21" customHeight="1">
      <c r="A205" s="35" t="s">
        <v>263</v>
      </c>
      <c r="B205" s="355">
        <v>26.7</v>
      </c>
      <c r="C205" s="355">
        <v>33.700000000000003</v>
      </c>
      <c r="D205" s="315">
        <v>37.9</v>
      </c>
      <c r="E205" s="355">
        <v>17.100000000000001</v>
      </c>
      <c r="F205" s="354">
        <v>12.6</v>
      </c>
      <c r="M205" s="35" t="s">
        <v>263</v>
      </c>
      <c r="N205" s="352">
        <v>16.399999999999999</v>
      </c>
      <c r="O205" s="353">
        <v>39.1</v>
      </c>
      <c r="P205" s="295">
        <v>40.5</v>
      </c>
      <c r="Q205" s="353">
        <v>16.600000000000001</v>
      </c>
      <c r="R205" s="354">
        <v>16</v>
      </c>
      <c r="S205" s="54"/>
      <c r="T205" s="54"/>
      <c r="U205" s="54"/>
      <c r="V205" s="54"/>
      <c r="W205" s="54"/>
      <c r="Y205" s="35" t="s">
        <v>263</v>
      </c>
      <c r="Z205" s="352">
        <v>10.3</v>
      </c>
      <c r="AA205" s="353">
        <v>27.6</v>
      </c>
      <c r="AB205" s="353">
        <v>33.700000000000003</v>
      </c>
      <c r="AC205" s="353">
        <v>17.2</v>
      </c>
      <c r="AD205" s="354">
        <v>8.3000000000000007</v>
      </c>
      <c r="AF205" s="3"/>
      <c r="AG205" s="3"/>
      <c r="AH205" s="3"/>
    </row>
    <row r="206" spans="1:34" ht="21" customHeight="1">
      <c r="A206" s="35" t="s">
        <v>272</v>
      </c>
      <c r="B206" s="355">
        <v>26.1</v>
      </c>
      <c r="C206" s="355">
        <v>33</v>
      </c>
      <c r="D206" s="315">
        <v>37.299999999999997</v>
      </c>
      <c r="E206" s="355">
        <v>17</v>
      </c>
      <c r="F206" s="354">
        <v>12.3</v>
      </c>
      <c r="M206" s="35" t="s">
        <v>272</v>
      </c>
      <c r="N206" s="352">
        <v>16</v>
      </c>
      <c r="O206" s="353">
        <v>38.5</v>
      </c>
      <c r="P206" s="295">
        <v>39.9</v>
      </c>
      <c r="Q206" s="353">
        <v>16.399999999999999</v>
      </c>
      <c r="R206" s="354">
        <v>15.1</v>
      </c>
      <c r="S206" s="54"/>
      <c r="T206" s="54"/>
      <c r="U206" s="54"/>
      <c r="V206" s="54"/>
      <c r="W206" s="54"/>
      <c r="Y206" s="35" t="s">
        <v>272</v>
      </c>
      <c r="Z206" s="352">
        <v>10.1</v>
      </c>
      <c r="AA206" s="353">
        <v>26.9</v>
      </c>
      <c r="AB206" s="353">
        <v>32.9</v>
      </c>
      <c r="AC206" s="353">
        <v>17.100000000000001</v>
      </c>
      <c r="AD206" s="354">
        <v>8.1999999999999993</v>
      </c>
      <c r="AF206" s="3"/>
      <c r="AG206" s="3"/>
      <c r="AH206" s="3"/>
    </row>
    <row r="207" spans="1:34" ht="21" customHeight="1">
      <c r="A207" s="35" t="s">
        <v>273</v>
      </c>
      <c r="B207" s="355">
        <v>26.4</v>
      </c>
      <c r="C207" s="355">
        <v>32.799999999999997</v>
      </c>
      <c r="D207" s="355">
        <v>37</v>
      </c>
      <c r="E207" s="355">
        <v>17.600000000000001</v>
      </c>
      <c r="F207" s="354">
        <v>12.6</v>
      </c>
      <c r="M207" s="35" t="s">
        <v>273</v>
      </c>
      <c r="N207" s="352">
        <v>16</v>
      </c>
      <c r="O207" s="353">
        <v>37.799999999999997</v>
      </c>
      <c r="P207" s="295">
        <v>39.200000000000003</v>
      </c>
      <c r="Q207" s="353">
        <v>16.5</v>
      </c>
      <c r="R207" s="354">
        <v>15.6</v>
      </c>
      <c r="S207" s="54"/>
      <c r="T207" s="54"/>
      <c r="U207" s="54"/>
      <c r="V207" s="54"/>
      <c r="W207" s="54"/>
      <c r="Y207" s="35" t="s">
        <v>273</v>
      </c>
      <c r="Z207" s="352">
        <v>10.5</v>
      </c>
      <c r="AA207" s="353">
        <v>27.4</v>
      </c>
      <c r="AB207" s="353">
        <v>33.200000000000003</v>
      </c>
      <c r="AC207" s="353">
        <v>17.8</v>
      </c>
      <c r="AD207" s="354">
        <v>9.6999999999999993</v>
      </c>
      <c r="AF207" s="3"/>
      <c r="AG207" s="3"/>
      <c r="AH207" s="3"/>
    </row>
    <row r="208" spans="1:34" ht="21" customHeight="1">
      <c r="A208" s="35" t="s">
        <v>274</v>
      </c>
      <c r="B208" s="355">
        <v>26.6</v>
      </c>
      <c r="C208" s="355">
        <v>33.1</v>
      </c>
      <c r="D208" s="315">
        <v>37.1</v>
      </c>
      <c r="E208" s="355">
        <v>18.2</v>
      </c>
      <c r="F208" s="354">
        <v>12.5</v>
      </c>
      <c r="M208" s="35" t="s">
        <v>274</v>
      </c>
      <c r="N208" s="352">
        <v>16</v>
      </c>
      <c r="O208" s="353">
        <v>37.9</v>
      </c>
      <c r="P208" s="295">
        <v>39.200000000000003</v>
      </c>
      <c r="Q208" s="353">
        <v>18.100000000000001</v>
      </c>
      <c r="R208" s="354">
        <v>16.100000000000001</v>
      </c>
      <c r="S208" s="54"/>
      <c r="T208" s="54"/>
      <c r="U208" s="54"/>
      <c r="V208" s="54"/>
      <c r="W208" s="54"/>
      <c r="Y208" s="35" t="s">
        <v>274</v>
      </c>
      <c r="Z208" s="352">
        <v>10.6</v>
      </c>
      <c r="AA208" s="353">
        <v>27.8</v>
      </c>
      <c r="AB208" s="353">
        <v>33.6</v>
      </c>
      <c r="AC208" s="353">
        <v>18.3</v>
      </c>
      <c r="AD208" s="354">
        <v>9.5</v>
      </c>
      <c r="AF208" s="3"/>
      <c r="AG208" s="3"/>
      <c r="AH208" s="3"/>
    </row>
    <row r="209" spans="1:34" ht="21" customHeight="1">
      <c r="A209" s="35" t="s">
        <v>275</v>
      </c>
      <c r="B209" s="355">
        <v>25.8</v>
      </c>
      <c r="C209" s="355">
        <v>32.200000000000003</v>
      </c>
      <c r="D209" s="315">
        <v>36.200000000000003</v>
      </c>
      <c r="E209" s="355">
        <v>17.899999999999999</v>
      </c>
      <c r="F209" s="354">
        <v>12.7</v>
      </c>
      <c r="M209" s="35" t="s">
        <v>275</v>
      </c>
      <c r="N209" s="352">
        <v>15.7</v>
      </c>
      <c r="O209" s="353">
        <v>37.4</v>
      </c>
      <c r="P209" s="295">
        <v>38.799999999999997</v>
      </c>
      <c r="Q209" s="353">
        <v>19.399999999999999</v>
      </c>
      <c r="R209" s="354">
        <v>17.2</v>
      </c>
      <c r="S209" s="54"/>
      <c r="T209" s="54"/>
      <c r="U209" s="54"/>
      <c r="V209" s="54"/>
      <c r="W209" s="54"/>
      <c r="Y209" s="35" t="s">
        <v>275</v>
      </c>
      <c r="Z209" s="352">
        <v>10.1</v>
      </c>
      <c r="AA209" s="353">
        <v>26.4</v>
      </c>
      <c r="AB209" s="353">
        <v>31.9</v>
      </c>
      <c r="AC209" s="353">
        <v>17.5</v>
      </c>
      <c r="AD209" s="354">
        <v>9</v>
      </c>
      <c r="AF209" s="3"/>
      <c r="AG209" s="3"/>
      <c r="AH209" s="3"/>
    </row>
    <row r="210" spans="1:34" ht="21" customHeight="1">
      <c r="A210" s="35" t="s">
        <v>276</v>
      </c>
      <c r="B210" s="355">
        <v>25.1</v>
      </c>
      <c r="C210" s="355">
        <v>31.3</v>
      </c>
      <c r="D210" s="315">
        <v>35.299999999999997</v>
      </c>
      <c r="E210" s="355">
        <v>16.8</v>
      </c>
      <c r="F210" s="354">
        <v>12.2</v>
      </c>
      <c r="M210" s="35" t="s">
        <v>276</v>
      </c>
      <c r="N210" s="352">
        <v>15.5</v>
      </c>
      <c r="O210" s="353">
        <v>36.799999999999997</v>
      </c>
      <c r="P210" s="295">
        <v>38.200000000000003</v>
      </c>
      <c r="Q210" s="353">
        <v>19.100000000000001</v>
      </c>
      <c r="R210" s="354">
        <v>15.7</v>
      </c>
      <c r="S210" s="54"/>
      <c r="T210" s="54"/>
      <c r="U210" s="54"/>
      <c r="V210" s="54"/>
      <c r="W210" s="54"/>
      <c r="Y210" s="35" t="s">
        <v>276</v>
      </c>
      <c r="Z210" s="352">
        <v>9.6999999999999993</v>
      </c>
      <c r="AA210" s="353">
        <v>25.2</v>
      </c>
      <c r="AB210" s="353">
        <v>30.7</v>
      </c>
      <c r="AC210" s="353">
        <v>16.2</v>
      </c>
      <c r="AD210" s="354">
        <v>8.8000000000000007</v>
      </c>
      <c r="AF210" s="3"/>
      <c r="AG210" s="3"/>
      <c r="AH210" s="3"/>
    </row>
    <row r="211" spans="1:34" ht="21" customHeight="1">
      <c r="A211" s="35" t="s">
        <v>277</v>
      </c>
      <c r="B211" s="355">
        <v>25.3</v>
      </c>
      <c r="C211" s="355">
        <v>31.5</v>
      </c>
      <c r="D211" s="315">
        <v>35.700000000000003</v>
      </c>
      <c r="E211" s="355">
        <v>16.7</v>
      </c>
      <c r="F211" s="354">
        <v>10.9</v>
      </c>
      <c r="M211" s="35" t="s">
        <v>277</v>
      </c>
      <c r="N211" s="352">
        <v>15.6</v>
      </c>
      <c r="O211" s="353">
        <v>37.1</v>
      </c>
      <c r="P211" s="295">
        <v>38.5</v>
      </c>
      <c r="Q211" s="353">
        <v>18.899999999999999</v>
      </c>
      <c r="R211" s="354">
        <v>13.2</v>
      </c>
      <c r="S211" s="54"/>
      <c r="T211" s="54"/>
      <c r="U211" s="54"/>
      <c r="V211" s="54"/>
      <c r="W211" s="54"/>
      <c r="Y211" s="35" t="s">
        <v>277</v>
      </c>
      <c r="Z211" s="352">
        <v>9.6999999999999993</v>
      </c>
      <c r="AA211" s="353">
        <v>25.4</v>
      </c>
      <c r="AB211" s="353">
        <v>31</v>
      </c>
      <c r="AC211" s="353">
        <v>16.100000000000001</v>
      </c>
      <c r="AD211" s="354">
        <v>8.9</v>
      </c>
      <c r="AF211" s="3"/>
      <c r="AG211" s="3"/>
      <c r="AH211" s="3"/>
    </row>
    <row r="212" spans="1:34" ht="21" customHeight="1">
      <c r="A212" s="35" t="s">
        <v>278</v>
      </c>
      <c r="B212" s="355">
        <v>26.4</v>
      </c>
      <c r="C212" s="355">
        <v>32.700000000000003</v>
      </c>
      <c r="D212" s="315">
        <v>37.1</v>
      </c>
      <c r="E212" s="355">
        <v>16.899999999999999</v>
      </c>
      <c r="F212" s="354">
        <v>10.7</v>
      </c>
      <c r="M212" s="35" t="s">
        <v>278</v>
      </c>
      <c r="N212" s="352">
        <v>16.100000000000001</v>
      </c>
      <c r="O212" s="353">
        <v>38</v>
      </c>
      <c r="P212" s="295">
        <v>39.6</v>
      </c>
      <c r="Q212" s="353">
        <v>18.7</v>
      </c>
      <c r="R212" s="354">
        <v>12</v>
      </c>
      <c r="S212" s="54"/>
      <c r="T212" s="54"/>
      <c r="U212" s="54"/>
      <c r="V212" s="54"/>
      <c r="W212" s="54"/>
      <c r="Y212" s="35" t="s">
        <v>278</v>
      </c>
      <c r="Z212" s="352">
        <v>10.3</v>
      </c>
      <c r="AA212" s="353">
        <v>26.9</v>
      </c>
      <c r="AB212" s="353">
        <v>33.1</v>
      </c>
      <c r="AC212" s="353">
        <v>16.5</v>
      </c>
      <c r="AD212" s="354">
        <v>9.5</v>
      </c>
      <c r="AF212" s="3"/>
      <c r="AG212" s="3"/>
      <c r="AH212" s="3"/>
    </row>
    <row r="213" spans="1:34" ht="21" customHeight="1">
      <c r="A213" s="35" t="s">
        <v>279</v>
      </c>
      <c r="B213" s="355">
        <v>26.9</v>
      </c>
      <c r="C213" s="355">
        <v>33.4</v>
      </c>
      <c r="D213" s="315">
        <v>37.799999999999997</v>
      </c>
      <c r="E213" s="355">
        <v>17.5</v>
      </c>
      <c r="F213" s="354">
        <v>11.7</v>
      </c>
      <c r="M213" s="35" t="s">
        <v>279</v>
      </c>
      <c r="N213" s="352">
        <v>16.3</v>
      </c>
      <c r="O213" s="353">
        <v>38.6</v>
      </c>
      <c r="P213" s="353">
        <v>40</v>
      </c>
      <c r="Q213" s="353">
        <v>19.899999999999999</v>
      </c>
      <c r="R213" s="354">
        <v>12.1</v>
      </c>
      <c r="S213" s="54"/>
      <c r="T213" s="54"/>
      <c r="U213" s="54"/>
      <c r="V213" s="54"/>
      <c r="W213" s="54"/>
      <c r="Y213" s="35" t="s">
        <v>279</v>
      </c>
      <c r="Z213" s="352">
        <v>10.7</v>
      </c>
      <c r="AA213" s="353">
        <v>27.8</v>
      </c>
      <c r="AB213" s="353">
        <v>34.299999999999997</v>
      </c>
      <c r="AC213" s="353">
        <v>16.899999999999999</v>
      </c>
      <c r="AD213" s="354">
        <v>11.4</v>
      </c>
      <c r="AF213" s="3"/>
      <c r="AG213" s="3"/>
      <c r="AH213" s="3"/>
    </row>
    <row r="214" spans="1:34" ht="21" customHeight="1">
      <c r="A214" s="35" t="s">
        <v>280</v>
      </c>
      <c r="B214" s="355">
        <v>25.3</v>
      </c>
      <c r="C214" s="355">
        <v>31.6</v>
      </c>
      <c r="D214" s="315">
        <v>35.799999999999997</v>
      </c>
      <c r="E214" s="355">
        <v>16.399999999999999</v>
      </c>
      <c r="F214" s="354">
        <v>11.9</v>
      </c>
      <c r="M214" s="35" t="s">
        <v>280</v>
      </c>
      <c r="N214" s="352">
        <v>15.5</v>
      </c>
      <c r="O214" s="353">
        <v>36.700000000000003</v>
      </c>
      <c r="P214" s="295">
        <v>38.200000000000003</v>
      </c>
      <c r="Q214" s="353">
        <v>18</v>
      </c>
      <c r="R214" s="354">
        <v>12.1</v>
      </c>
      <c r="S214" s="54"/>
      <c r="T214" s="54"/>
      <c r="U214" s="54"/>
      <c r="V214" s="54"/>
      <c r="W214" s="54"/>
      <c r="Y214" s="35" t="s">
        <v>280</v>
      </c>
      <c r="Z214" s="352">
        <v>9.9</v>
      </c>
      <c r="AA214" s="353">
        <v>26</v>
      </c>
      <c r="AB214" s="353">
        <v>31.9</v>
      </c>
      <c r="AC214" s="353">
        <v>16</v>
      </c>
      <c r="AD214" s="354">
        <v>11.5</v>
      </c>
      <c r="AF214" s="3"/>
      <c r="AG214" s="3"/>
      <c r="AH214" s="3"/>
    </row>
    <row r="215" spans="1:34" ht="21" customHeight="1">
      <c r="A215" s="35" t="s">
        <v>281</v>
      </c>
      <c r="B215" s="355">
        <v>25.3</v>
      </c>
      <c r="C215" s="355">
        <v>31.4</v>
      </c>
      <c r="D215" s="315">
        <v>35.6</v>
      </c>
      <c r="E215" s="355">
        <v>16.399999999999999</v>
      </c>
      <c r="F215" s="354">
        <v>11.2</v>
      </c>
      <c r="M215" s="35" t="s">
        <v>281</v>
      </c>
      <c r="N215" s="352">
        <v>15.4</v>
      </c>
      <c r="O215" s="353">
        <v>36.1</v>
      </c>
      <c r="P215" s="295">
        <v>37.700000000000003</v>
      </c>
      <c r="Q215" s="353">
        <v>16</v>
      </c>
      <c r="R215" s="354">
        <v>10.7</v>
      </c>
      <c r="S215" s="54"/>
      <c r="T215" s="54"/>
      <c r="U215" s="54"/>
      <c r="V215" s="54"/>
      <c r="W215" s="54"/>
      <c r="Y215" s="35" t="s">
        <v>281</v>
      </c>
      <c r="Z215" s="352">
        <v>10</v>
      </c>
      <c r="AA215" s="353">
        <v>26.1</v>
      </c>
      <c r="AB215" s="353">
        <v>32.1</v>
      </c>
      <c r="AC215" s="353">
        <v>16.5</v>
      </c>
      <c r="AD215" s="354">
        <v>11.7</v>
      </c>
      <c r="AF215" s="3"/>
      <c r="AG215" s="3"/>
      <c r="AH215" s="3"/>
    </row>
    <row r="216" spans="1:34" ht="21" customHeight="1">
      <c r="A216" s="35" t="s">
        <v>282</v>
      </c>
      <c r="B216" s="355">
        <v>25.6</v>
      </c>
      <c r="C216" s="355">
        <v>31.9</v>
      </c>
      <c r="D216" s="315">
        <v>36.1</v>
      </c>
      <c r="E216" s="355">
        <v>16.7</v>
      </c>
      <c r="F216" s="354">
        <v>10.5</v>
      </c>
      <c r="M216" s="35" t="s">
        <v>282</v>
      </c>
      <c r="N216" s="352">
        <v>15.4</v>
      </c>
      <c r="O216" s="353">
        <v>36.6</v>
      </c>
      <c r="P216" s="295">
        <v>38.200000000000003</v>
      </c>
      <c r="Q216" s="353">
        <v>16.2</v>
      </c>
      <c r="R216" s="354">
        <v>10.9</v>
      </c>
      <c r="S216" s="54"/>
      <c r="T216" s="54"/>
      <c r="U216" s="54"/>
      <c r="V216" s="54"/>
      <c r="W216" s="54"/>
      <c r="Y216" s="35" t="s">
        <v>282</v>
      </c>
      <c r="Z216" s="352">
        <v>10.199999999999999</v>
      </c>
      <c r="AA216" s="353">
        <v>26.8</v>
      </c>
      <c r="AB216" s="353">
        <v>32.700000000000003</v>
      </c>
      <c r="AC216" s="353">
        <v>16.8</v>
      </c>
      <c r="AD216" s="354">
        <v>10.1</v>
      </c>
      <c r="AF216" s="3"/>
      <c r="AG216" s="3"/>
      <c r="AH216" s="3"/>
    </row>
    <row r="217" spans="1:34" ht="21" customHeight="1">
      <c r="A217" s="35" t="s">
        <v>283</v>
      </c>
      <c r="B217" s="355">
        <v>26.5</v>
      </c>
      <c r="C217" s="355">
        <v>33</v>
      </c>
      <c r="D217" s="315">
        <v>37.6</v>
      </c>
      <c r="E217" s="355">
        <v>17.2</v>
      </c>
      <c r="F217" s="354">
        <v>11.4</v>
      </c>
      <c r="M217" s="35" t="s">
        <v>283</v>
      </c>
      <c r="N217" s="352">
        <v>15.8</v>
      </c>
      <c r="O217" s="353">
        <v>37.700000000000003</v>
      </c>
      <c r="P217" s="295">
        <v>39.5</v>
      </c>
      <c r="Q217" s="353">
        <v>17.100000000000001</v>
      </c>
      <c r="R217" s="354">
        <v>12.2</v>
      </c>
      <c r="S217" s="54"/>
      <c r="T217" s="54"/>
      <c r="U217" s="54"/>
      <c r="V217" s="54"/>
      <c r="W217" s="54"/>
      <c r="Y217" s="35" t="s">
        <v>283</v>
      </c>
      <c r="Z217" s="352">
        <v>10.7</v>
      </c>
      <c r="AA217" s="353">
        <v>28</v>
      </c>
      <c r="AB217" s="353">
        <v>34.4</v>
      </c>
      <c r="AC217" s="353">
        <v>17.2</v>
      </c>
      <c r="AD217" s="354">
        <v>10.6</v>
      </c>
      <c r="AF217" s="3"/>
      <c r="AG217" s="3"/>
      <c r="AH217" s="3"/>
    </row>
    <row r="218" spans="1:34" ht="21" customHeight="1">
      <c r="A218" s="35" t="s">
        <v>284</v>
      </c>
      <c r="B218" s="355">
        <v>26.2</v>
      </c>
      <c r="C218" s="355">
        <v>32.9</v>
      </c>
      <c r="D218" s="315">
        <v>37.5</v>
      </c>
      <c r="E218" s="355">
        <v>17.3</v>
      </c>
      <c r="F218" s="354">
        <v>12.7</v>
      </c>
      <c r="M218" s="35" t="s">
        <v>284</v>
      </c>
      <c r="N218" s="352">
        <v>15.7</v>
      </c>
      <c r="O218" s="353">
        <v>37.6</v>
      </c>
      <c r="P218" s="295">
        <v>39.299999999999997</v>
      </c>
      <c r="Q218" s="353">
        <v>17.5</v>
      </c>
      <c r="R218" s="354">
        <v>13.1</v>
      </c>
      <c r="S218" s="54"/>
      <c r="T218" s="54"/>
      <c r="U218" s="54"/>
      <c r="V218" s="54"/>
      <c r="W218" s="54"/>
      <c r="Y218" s="35" t="s">
        <v>284</v>
      </c>
      <c r="Z218" s="352">
        <v>10.5</v>
      </c>
      <c r="AA218" s="353">
        <v>27.8</v>
      </c>
      <c r="AB218" s="353">
        <v>34.4</v>
      </c>
      <c r="AC218" s="353">
        <v>17.3</v>
      </c>
      <c r="AD218" s="354">
        <v>12.2</v>
      </c>
      <c r="AF218" s="3"/>
      <c r="AG218" s="3"/>
      <c r="AH218" s="3"/>
    </row>
    <row r="219" spans="1:34" ht="21" customHeight="1">
      <c r="A219" s="35" t="s">
        <v>320</v>
      </c>
      <c r="B219" s="355">
        <v>26.6</v>
      </c>
      <c r="C219" s="355">
        <v>33.1</v>
      </c>
      <c r="D219" s="315">
        <v>37.700000000000003</v>
      </c>
      <c r="E219" s="355">
        <v>17.5</v>
      </c>
      <c r="F219" s="354">
        <v>12.3</v>
      </c>
      <c r="M219" s="35" t="s">
        <v>320</v>
      </c>
      <c r="N219" s="352">
        <v>16</v>
      </c>
      <c r="O219" s="353">
        <v>37.799999999999997</v>
      </c>
      <c r="P219" s="295">
        <v>39.6</v>
      </c>
      <c r="Q219" s="353">
        <v>16.899999999999999</v>
      </c>
      <c r="R219" s="354">
        <v>13.2</v>
      </c>
      <c r="S219" s="54"/>
      <c r="T219" s="54"/>
      <c r="U219" s="54"/>
      <c r="V219" s="54"/>
      <c r="W219" s="54"/>
      <c r="Y219" s="35" t="s">
        <v>320</v>
      </c>
      <c r="Z219" s="352">
        <v>10.6</v>
      </c>
      <c r="AA219" s="353">
        <v>28</v>
      </c>
      <c r="AB219" s="353">
        <v>34.5</v>
      </c>
      <c r="AC219" s="353">
        <v>17.600000000000001</v>
      </c>
      <c r="AD219" s="354">
        <v>11.2</v>
      </c>
      <c r="AF219" s="3"/>
      <c r="AG219" s="3"/>
      <c r="AH219" s="3"/>
    </row>
    <row r="220" spans="1:34" ht="21" customHeight="1">
      <c r="A220" s="35" t="s">
        <v>321</v>
      </c>
      <c r="B220" s="355">
        <v>26.4</v>
      </c>
      <c r="C220" s="355">
        <v>33.200000000000003</v>
      </c>
      <c r="D220" s="315">
        <v>37.700000000000003</v>
      </c>
      <c r="E220" s="355">
        <v>17.600000000000001</v>
      </c>
      <c r="F220" s="354">
        <v>12.6</v>
      </c>
      <c r="M220" s="35" t="s">
        <v>321</v>
      </c>
      <c r="N220" s="352">
        <v>15.8</v>
      </c>
      <c r="O220" s="355">
        <v>37.6</v>
      </c>
      <c r="P220" s="315">
        <v>39.4</v>
      </c>
      <c r="Q220" s="355">
        <v>16.600000000000001</v>
      </c>
      <c r="R220" s="354">
        <v>14.2</v>
      </c>
      <c r="S220" s="54"/>
      <c r="T220" s="54"/>
      <c r="U220" s="54"/>
      <c r="V220" s="54"/>
      <c r="W220" s="54"/>
      <c r="Y220" s="35" t="s">
        <v>321</v>
      </c>
      <c r="Z220" s="352">
        <v>10.7</v>
      </c>
      <c r="AA220" s="355">
        <v>28.4</v>
      </c>
      <c r="AB220" s="315">
        <v>34.9</v>
      </c>
      <c r="AC220" s="355">
        <v>17.8</v>
      </c>
      <c r="AD220" s="354">
        <v>10.8</v>
      </c>
      <c r="AF220" s="3"/>
      <c r="AG220" s="3"/>
      <c r="AH220" s="3"/>
    </row>
    <row r="221" spans="1:34" ht="21" customHeight="1">
      <c r="A221" s="35" t="s">
        <v>322</v>
      </c>
      <c r="B221" s="356">
        <v>26.1</v>
      </c>
      <c r="C221" s="356">
        <v>32.799999999999997</v>
      </c>
      <c r="D221" s="356">
        <v>37.200000000000003</v>
      </c>
      <c r="E221" s="356">
        <v>17</v>
      </c>
      <c r="F221" s="357">
        <v>14.1</v>
      </c>
      <c r="G221" s="48"/>
      <c r="M221" s="35" t="s">
        <v>322</v>
      </c>
      <c r="N221" s="356">
        <v>15.6</v>
      </c>
      <c r="O221" s="356">
        <v>37.299999999999997</v>
      </c>
      <c r="P221" s="356">
        <v>39</v>
      </c>
      <c r="Q221" s="356">
        <v>15.8</v>
      </c>
      <c r="R221" s="357">
        <v>16.899999999999999</v>
      </c>
      <c r="S221" s="55"/>
      <c r="T221" s="55"/>
      <c r="U221" s="55"/>
      <c r="V221" s="55"/>
      <c r="W221" s="55"/>
      <c r="X221" s="48"/>
      <c r="Y221" s="35" t="s">
        <v>322</v>
      </c>
      <c r="Z221" s="356">
        <v>10.5</v>
      </c>
      <c r="AA221" s="356">
        <v>27.9</v>
      </c>
      <c r="AB221" s="356">
        <v>34.4</v>
      </c>
      <c r="AC221" s="356">
        <v>17.3</v>
      </c>
      <c r="AD221" s="357">
        <v>10.3</v>
      </c>
      <c r="AE221" s="48"/>
      <c r="AF221" s="3"/>
      <c r="AG221" s="3"/>
      <c r="AH221" s="3"/>
    </row>
    <row r="222" spans="1:34" ht="21" customHeight="1">
      <c r="A222" s="35" t="s">
        <v>323</v>
      </c>
      <c r="B222" s="358">
        <v>25.7</v>
      </c>
      <c r="C222" s="358">
        <v>32.299999999999997</v>
      </c>
      <c r="D222" s="358">
        <v>36.700000000000003</v>
      </c>
      <c r="E222" s="358">
        <v>16.7</v>
      </c>
      <c r="F222" s="359">
        <v>13.3</v>
      </c>
      <c r="M222" s="35" t="s">
        <v>323</v>
      </c>
      <c r="N222" s="358">
        <v>15.5</v>
      </c>
      <c r="O222" s="358">
        <v>37.1</v>
      </c>
      <c r="P222" s="358">
        <v>39</v>
      </c>
      <c r="Q222" s="358">
        <v>16</v>
      </c>
      <c r="R222" s="359">
        <v>15.6</v>
      </c>
      <c r="Y222" s="35" t="s">
        <v>323</v>
      </c>
      <c r="Z222" s="358">
        <v>10.199999999999999</v>
      </c>
      <c r="AA222" s="358">
        <v>27</v>
      </c>
      <c r="AB222" s="358">
        <v>33</v>
      </c>
      <c r="AC222" s="358">
        <v>16.899999999999999</v>
      </c>
      <c r="AD222" s="359">
        <v>10.199999999999999</v>
      </c>
    </row>
    <row r="223" spans="1:34" ht="21" customHeight="1">
      <c r="A223" s="35" t="s">
        <v>324</v>
      </c>
      <c r="B223" s="358">
        <v>26.1</v>
      </c>
      <c r="C223" s="358">
        <v>32.5</v>
      </c>
      <c r="D223" s="358">
        <v>37.200000000000003</v>
      </c>
      <c r="E223" s="358">
        <v>16.3</v>
      </c>
      <c r="F223" s="359">
        <v>12.9</v>
      </c>
      <c r="M223" s="35" t="s">
        <v>324</v>
      </c>
      <c r="N223" s="358">
        <v>15.9</v>
      </c>
      <c r="O223" s="358">
        <v>37.700000000000003</v>
      </c>
      <c r="P223" s="358">
        <v>39.700000000000003</v>
      </c>
      <c r="Q223" s="358">
        <v>15.9</v>
      </c>
      <c r="R223" s="359">
        <v>14.8</v>
      </c>
      <c r="Y223" s="35" t="s">
        <v>324</v>
      </c>
      <c r="Z223" s="358">
        <v>10.3</v>
      </c>
      <c r="AA223" s="358">
        <v>26.9</v>
      </c>
      <c r="AB223" s="358">
        <v>33.200000000000003</v>
      </c>
      <c r="AC223" s="358">
        <v>16.5</v>
      </c>
      <c r="AD223" s="359">
        <v>10</v>
      </c>
    </row>
    <row r="224" spans="1:34" ht="21" customHeight="1">
      <c r="A224" s="35" t="s">
        <v>325</v>
      </c>
      <c r="B224" s="358">
        <v>27.2</v>
      </c>
      <c r="C224" s="358">
        <v>33.700000000000003</v>
      </c>
      <c r="D224" s="358">
        <v>38.4</v>
      </c>
      <c r="E224" s="358">
        <v>17.3</v>
      </c>
      <c r="F224" s="359">
        <v>11.2</v>
      </c>
      <c r="M224" s="35" t="s">
        <v>325</v>
      </c>
      <c r="N224" s="358">
        <v>16.399999999999999</v>
      </c>
      <c r="O224" s="358">
        <v>38.9</v>
      </c>
      <c r="P224" s="358">
        <v>41</v>
      </c>
      <c r="Q224" s="358">
        <v>17</v>
      </c>
      <c r="R224" s="359">
        <v>12.3</v>
      </c>
      <c r="Y224" s="35" t="s">
        <v>325</v>
      </c>
      <c r="Z224" s="358">
        <v>10.8</v>
      </c>
      <c r="AA224" s="358">
        <v>28.1</v>
      </c>
      <c r="AB224" s="358">
        <v>34.5</v>
      </c>
      <c r="AC224" s="358">
        <v>17.3</v>
      </c>
      <c r="AD224" s="359">
        <v>9.6999999999999993</v>
      </c>
    </row>
    <row r="225" spans="1:30" ht="21" customHeight="1">
      <c r="A225" s="35" t="s">
        <v>326</v>
      </c>
      <c r="B225" s="358">
        <v>27.5</v>
      </c>
      <c r="C225" s="358">
        <v>34.200000000000003</v>
      </c>
      <c r="D225" s="358">
        <v>39.200000000000003</v>
      </c>
      <c r="E225" s="358">
        <v>17.3</v>
      </c>
      <c r="F225" s="359">
        <v>11.7</v>
      </c>
      <c r="M225" s="35" t="s">
        <v>326</v>
      </c>
      <c r="N225" s="358">
        <v>16.600000000000001</v>
      </c>
      <c r="O225" s="358">
        <v>39.4</v>
      </c>
      <c r="P225" s="358">
        <v>41.9</v>
      </c>
      <c r="Q225" s="358">
        <v>16.600000000000001</v>
      </c>
      <c r="R225" s="359">
        <v>13</v>
      </c>
      <c r="Y225" s="35" t="s">
        <v>326</v>
      </c>
      <c r="Z225" s="358">
        <v>11</v>
      </c>
      <c r="AA225" s="358">
        <v>28.6</v>
      </c>
      <c r="AB225" s="358">
        <v>35.1</v>
      </c>
      <c r="AC225" s="358">
        <v>17.5</v>
      </c>
      <c r="AD225" s="359">
        <v>9.6999999999999993</v>
      </c>
    </row>
    <row r="226" spans="1:30" ht="21" customHeight="1">
      <c r="A226" s="35" t="s">
        <v>327</v>
      </c>
      <c r="B226" s="358">
        <v>26.2</v>
      </c>
      <c r="C226" s="358">
        <v>32.9</v>
      </c>
      <c r="D226" s="358">
        <v>37.5</v>
      </c>
      <c r="E226" s="358">
        <v>17.2</v>
      </c>
      <c r="F226" s="359">
        <v>10.7</v>
      </c>
      <c r="M226" s="35" t="s">
        <v>327</v>
      </c>
      <c r="N226" s="358">
        <v>15.8</v>
      </c>
      <c r="O226" s="358">
        <v>38</v>
      </c>
      <c r="P226" s="358">
        <v>40.299999999999997</v>
      </c>
      <c r="Q226" s="358">
        <v>16.600000000000001</v>
      </c>
      <c r="R226" s="359">
        <v>11.6</v>
      </c>
      <c r="Y226" s="35" t="s">
        <v>327</v>
      </c>
      <c r="Z226" s="358">
        <v>10.4</v>
      </c>
      <c r="AA226" s="358">
        <v>27.4</v>
      </c>
      <c r="AB226" s="358">
        <v>33.1</v>
      </c>
      <c r="AC226" s="358">
        <v>17.399999999999999</v>
      </c>
      <c r="AD226" s="359">
        <v>9.4</v>
      </c>
    </row>
    <row r="227" spans="1:30" ht="21" customHeight="1">
      <c r="A227" s="35" t="s">
        <v>328</v>
      </c>
      <c r="B227" s="358">
        <v>25.6</v>
      </c>
      <c r="C227" s="358">
        <v>32.5</v>
      </c>
      <c r="D227" s="358">
        <v>37.200000000000003</v>
      </c>
      <c r="E227" s="358">
        <v>17.3</v>
      </c>
      <c r="F227" s="359">
        <v>10.6</v>
      </c>
      <c r="M227" s="35" t="s">
        <v>328</v>
      </c>
      <c r="N227" s="358">
        <v>15.6</v>
      </c>
      <c r="O227" s="358">
        <v>37.700000000000003</v>
      </c>
      <c r="P227" s="358">
        <v>40.200000000000003</v>
      </c>
      <c r="Q227" s="358">
        <v>16</v>
      </c>
      <c r="R227" s="359">
        <v>11.7</v>
      </c>
      <c r="Y227" s="35" t="s">
        <v>328</v>
      </c>
      <c r="Z227" s="358">
        <v>10.1</v>
      </c>
      <c r="AA227" s="358">
        <v>26.9</v>
      </c>
      <c r="AB227" s="358">
        <v>32.5</v>
      </c>
      <c r="AC227" s="358">
        <v>17.7</v>
      </c>
      <c r="AD227" s="359">
        <v>9.4</v>
      </c>
    </row>
    <row r="228" spans="1:30" ht="21" customHeight="1">
      <c r="A228" s="35" t="s">
        <v>329</v>
      </c>
      <c r="B228" s="358">
        <v>25.5</v>
      </c>
      <c r="C228" s="358">
        <v>32.4</v>
      </c>
      <c r="D228" s="358">
        <v>37.299999999999997</v>
      </c>
      <c r="E228" s="358">
        <v>17.2</v>
      </c>
      <c r="F228" s="359">
        <v>10</v>
      </c>
      <c r="M228" s="35" t="s">
        <v>329</v>
      </c>
      <c r="N228" s="358">
        <v>15.6</v>
      </c>
      <c r="O228" s="358">
        <v>37.799999999999997</v>
      </c>
      <c r="P228" s="358">
        <v>40.299999999999997</v>
      </c>
      <c r="Q228" s="358">
        <v>15.6</v>
      </c>
      <c r="R228" s="359">
        <v>11.4</v>
      </c>
      <c r="Y228" s="35" t="s">
        <v>329</v>
      </c>
      <c r="Z228" s="358">
        <v>10</v>
      </c>
      <c r="AA228" s="358">
        <v>26.6</v>
      </c>
      <c r="AB228" s="358">
        <v>32.4</v>
      </c>
      <c r="AC228" s="358">
        <v>17.7</v>
      </c>
      <c r="AD228" s="359">
        <v>8.3000000000000007</v>
      </c>
    </row>
    <row r="229" spans="1:30" ht="21" customHeight="1">
      <c r="A229" s="35" t="s">
        <v>330</v>
      </c>
      <c r="B229" s="358">
        <v>26.6</v>
      </c>
      <c r="C229" s="358">
        <v>33.6</v>
      </c>
      <c r="D229" s="358">
        <v>38.5</v>
      </c>
      <c r="E229" s="358">
        <v>17.899999999999999</v>
      </c>
      <c r="F229" s="359">
        <v>9.5</v>
      </c>
      <c r="M229" s="35" t="s">
        <v>330</v>
      </c>
      <c r="N229" s="358">
        <v>16.100000000000001</v>
      </c>
      <c r="O229" s="358">
        <v>39.200000000000003</v>
      </c>
      <c r="P229" s="358">
        <v>41.7</v>
      </c>
      <c r="Q229" s="358">
        <v>16.7</v>
      </c>
      <c r="R229" s="359">
        <v>10.5</v>
      </c>
      <c r="Y229" s="35" t="s">
        <v>330</v>
      </c>
      <c r="Z229" s="358">
        <v>10.5</v>
      </c>
      <c r="AA229" s="358">
        <v>27.6</v>
      </c>
      <c r="AB229" s="358">
        <v>33.5</v>
      </c>
      <c r="AC229" s="358">
        <v>18.3</v>
      </c>
      <c r="AD229" s="359">
        <v>8.3000000000000007</v>
      </c>
    </row>
    <row r="230" spans="1:30" ht="21" customHeight="1">
      <c r="A230" s="35" t="s">
        <v>331</v>
      </c>
      <c r="B230" s="358">
        <v>26.6</v>
      </c>
      <c r="C230" s="358">
        <v>33.4</v>
      </c>
      <c r="D230" s="358">
        <v>38.4</v>
      </c>
      <c r="E230" s="358">
        <v>17.899999999999999</v>
      </c>
      <c r="F230" s="359">
        <v>8.1</v>
      </c>
      <c r="M230" s="35" t="s">
        <v>331</v>
      </c>
      <c r="N230" s="358">
        <v>16.100000000000001</v>
      </c>
      <c r="O230" s="358">
        <v>39.1</v>
      </c>
      <c r="P230" s="358">
        <v>41.5</v>
      </c>
      <c r="Q230" s="358">
        <v>17.600000000000001</v>
      </c>
      <c r="R230" s="359">
        <v>8.8000000000000007</v>
      </c>
      <c r="Y230" s="35" t="s">
        <v>331</v>
      </c>
      <c r="Z230" s="358">
        <v>10.6</v>
      </c>
      <c r="AA230" s="358">
        <v>27.4</v>
      </c>
      <c r="AB230" s="358">
        <v>33.5</v>
      </c>
      <c r="AC230" s="358">
        <v>18</v>
      </c>
      <c r="AD230" s="359">
        <v>7.3</v>
      </c>
    </row>
    <row r="231" spans="1:30" ht="21" customHeight="1">
      <c r="A231" s="35" t="s">
        <v>332</v>
      </c>
      <c r="B231" s="358">
        <v>26.7</v>
      </c>
      <c r="C231" s="358">
        <v>33.5</v>
      </c>
      <c r="D231" s="358">
        <v>38.4</v>
      </c>
      <c r="E231" s="358">
        <v>18.3</v>
      </c>
      <c r="F231" s="359">
        <v>9.5</v>
      </c>
      <c r="M231" s="35" t="s">
        <v>332</v>
      </c>
      <c r="N231" s="358">
        <v>16.2</v>
      </c>
      <c r="O231" s="358">
        <v>39</v>
      </c>
      <c r="P231" s="358">
        <v>41.2</v>
      </c>
      <c r="Q231" s="358">
        <v>18.100000000000001</v>
      </c>
      <c r="R231" s="359">
        <v>10.3</v>
      </c>
      <c r="Y231" s="35" t="s">
        <v>332</v>
      </c>
      <c r="Z231" s="358">
        <v>10.6</v>
      </c>
      <c r="AA231" s="358">
        <v>27.7</v>
      </c>
      <c r="AB231" s="358">
        <v>34</v>
      </c>
      <c r="AC231" s="358">
        <v>18.3</v>
      </c>
      <c r="AD231" s="359">
        <v>8.3000000000000007</v>
      </c>
    </row>
    <row r="232" spans="1:30" ht="21" customHeight="1">
      <c r="A232" s="35" t="s">
        <v>333</v>
      </c>
      <c r="B232" s="358">
        <v>26.7</v>
      </c>
      <c r="C232" s="358">
        <v>33.700000000000003</v>
      </c>
      <c r="D232" s="358">
        <v>38.6</v>
      </c>
      <c r="E232" s="358">
        <v>18.2</v>
      </c>
      <c r="F232" s="359">
        <v>9.9</v>
      </c>
      <c r="M232" s="35" t="s">
        <v>333</v>
      </c>
      <c r="N232" s="358">
        <v>16.3</v>
      </c>
      <c r="O232" s="358">
        <v>39</v>
      </c>
      <c r="P232" s="358">
        <v>41.2</v>
      </c>
      <c r="Q232" s="358">
        <v>17.7</v>
      </c>
      <c r="R232" s="359">
        <v>11.2</v>
      </c>
      <c r="Y232" s="35" t="s">
        <v>333</v>
      </c>
      <c r="Z232" s="358">
        <v>10.4</v>
      </c>
      <c r="AA232" s="358">
        <v>27.9</v>
      </c>
      <c r="AB232" s="358">
        <v>34.200000000000003</v>
      </c>
      <c r="AC232" s="358">
        <v>18.3</v>
      </c>
      <c r="AD232" s="359">
        <v>7.6</v>
      </c>
    </row>
    <row r="233" spans="1:30" ht="21" customHeight="1">
      <c r="A233" s="35" t="s">
        <v>334</v>
      </c>
      <c r="B233" s="358">
        <v>26.8</v>
      </c>
      <c r="C233" s="358">
        <v>33.200000000000003</v>
      </c>
      <c r="D233" s="358">
        <v>38</v>
      </c>
      <c r="E233" s="358">
        <v>17.2</v>
      </c>
      <c r="F233" s="359">
        <v>10.1</v>
      </c>
      <c r="M233" s="35" t="s">
        <v>334</v>
      </c>
      <c r="N233" s="358">
        <v>16.399999999999999</v>
      </c>
      <c r="O233" s="358">
        <v>38.5</v>
      </c>
      <c r="P233" s="358">
        <v>40.799999999999997</v>
      </c>
      <c r="Q233" s="358">
        <v>17.7</v>
      </c>
      <c r="R233" s="359">
        <v>12.1</v>
      </c>
      <c r="Y233" s="35" t="s">
        <v>334</v>
      </c>
      <c r="Z233" s="358">
        <v>10.5</v>
      </c>
      <c r="AA233" s="358">
        <v>27.3</v>
      </c>
      <c r="AB233" s="358">
        <v>33.6</v>
      </c>
      <c r="AC233" s="358">
        <v>17.100000000000001</v>
      </c>
      <c r="AD233" s="359">
        <v>6.9</v>
      </c>
    </row>
    <row r="234" spans="1:30" ht="21" customHeight="1">
      <c r="A234" s="35" t="s">
        <v>335</v>
      </c>
      <c r="B234" s="358">
        <v>26</v>
      </c>
      <c r="C234" s="358">
        <v>32.700000000000003</v>
      </c>
      <c r="D234" s="358">
        <v>37.299999999999997</v>
      </c>
      <c r="E234" s="358">
        <v>17.2</v>
      </c>
      <c r="F234" s="359">
        <v>10.8</v>
      </c>
      <c r="M234" s="35" t="s">
        <v>335</v>
      </c>
      <c r="N234" s="358">
        <v>16</v>
      </c>
      <c r="O234" s="358">
        <v>38.200000000000003</v>
      </c>
      <c r="P234" s="358">
        <v>40.200000000000003</v>
      </c>
      <c r="Q234" s="358">
        <v>18.899999999999999</v>
      </c>
      <c r="R234" s="359">
        <v>13.2</v>
      </c>
      <c r="Y234" s="35" t="s">
        <v>335</v>
      </c>
      <c r="Z234" s="358">
        <v>10</v>
      </c>
      <c r="AA234" s="358">
        <v>26.7</v>
      </c>
      <c r="AB234" s="358">
        <v>32.700000000000003</v>
      </c>
      <c r="AC234" s="358">
        <v>16.600000000000001</v>
      </c>
      <c r="AD234" s="359">
        <v>6.9</v>
      </c>
    </row>
    <row r="235" spans="1:30" ht="21" customHeight="1">
      <c r="A235" s="35" t="s">
        <v>357</v>
      </c>
      <c r="B235" s="186">
        <v>26.5</v>
      </c>
      <c r="C235" s="358">
        <v>32.9</v>
      </c>
      <c r="D235" s="61">
        <v>37.6</v>
      </c>
      <c r="E235" s="61">
        <v>17.3</v>
      </c>
      <c r="F235" s="317">
        <v>10.6</v>
      </c>
      <c r="M235" s="35" t="s">
        <v>357</v>
      </c>
      <c r="N235" s="61">
        <v>16.2</v>
      </c>
      <c r="O235" s="61">
        <v>38.200000000000003</v>
      </c>
      <c r="P235" s="61">
        <v>40.299999999999997</v>
      </c>
      <c r="Q235" s="61">
        <v>18.899999999999999</v>
      </c>
      <c r="R235" s="317">
        <v>13.6</v>
      </c>
      <c r="Y235" s="35" t="s">
        <v>357</v>
      </c>
      <c r="Z235" s="61">
        <v>10.3</v>
      </c>
      <c r="AA235" s="358">
        <v>27</v>
      </c>
      <c r="AB235" s="61">
        <v>33.200000000000003</v>
      </c>
      <c r="AC235" s="61">
        <v>16.8</v>
      </c>
      <c r="AD235" s="317">
        <v>6.3</v>
      </c>
    </row>
    <row r="236" spans="1:30" ht="21" customHeight="1">
      <c r="A236" s="35" t="s">
        <v>358</v>
      </c>
      <c r="B236" s="407">
        <v>27</v>
      </c>
      <c r="C236" s="358">
        <v>33.700000000000003</v>
      </c>
      <c r="D236" s="358">
        <v>38.4</v>
      </c>
      <c r="E236" s="61">
        <v>17.8</v>
      </c>
      <c r="F236" s="317">
        <v>11.7</v>
      </c>
      <c r="M236" s="35" t="s">
        <v>358</v>
      </c>
      <c r="N236" s="61">
        <v>16.399999999999999</v>
      </c>
      <c r="O236" s="61">
        <v>38.799999999999997</v>
      </c>
      <c r="P236" s="61">
        <v>40.9</v>
      </c>
      <c r="Q236" s="61">
        <v>18.5</v>
      </c>
      <c r="R236" s="317">
        <v>15.2</v>
      </c>
      <c r="Y236" s="35" t="s">
        <v>358</v>
      </c>
      <c r="Z236" s="61">
        <v>10.7</v>
      </c>
      <c r="AA236" s="61">
        <v>28.2</v>
      </c>
      <c r="AB236" s="61">
        <v>34.5</v>
      </c>
      <c r="AC236" s="61">
        <v>17.600000000000001</v>
      </c>
      <c r="AD236" s="317">
        <v>7.4</v>
      </c>
    </row>
    <row r="237" spans="1:30" ht="21" customHeight="1">
      <c r="A237" s="35" t="s">
        <v>359</v>
      </c>
      <c r="B237" s="407">
        <v>27.3</v>
      </c>
      <c r="C237" s="358">
        <v>34</v>
      </c>
      <c r="D237" s="358">
        <v>38.799999999999997</v>
      </c>
      <c r="E237" s="61">
        <v>17.899999999999999</v>
      </c>
      <c r="F237" s="317">
        <v>11.2</v>
      </c>
      <c r="M237" s="35" t="s">
        <v>359</v>
      </c>
      <c r="N237" s="61">
        <v>16.5</v>
      </c>
      <c r="O237" s="61">
        <v>39.299999999999997</v>
      </c>
      <c r="P237" s="61">
        <v>41.4</v>
      </c>
      <c r="Q237" s="61">
        <v>18.2</v>
      </c>
      <c r="R237" s="317">
        <v>14.4</v>
      </c>
      <c r="Y237" s="35" t="s">
        <v>359</v>
      </c>
      <c r="Z237" s="61">
        <v>10.8</v>
      </c>
      <c r="AA237" s="61">
        <v>28.4</v>
      </c>
      <c r="AB237" s="61">
        <v>34.799999999999997</v>
      </c>
      <c r="AC237" s="61">
        <v>17.8</v>
      </c>
      <c r="AD237" s="317">
        <v>6.4</v>
      </c>
    </row>
    <row r="238" spans="1:30" ht="21" customHeight="1">
      <c r="A238" s="35" t="s">
        <v>360</v>
      </c>
      <c r="B238" s="407">
        <v>26.4</v>
      </c>
      <c r="C238" s="358">
        <v>32.9</v>
      </c>
      <c r="D238" s="358">
        <v>37.700000000000003</v>
      </c>
      <c r="E238" s="358">
        <v>17</v>
      </c>
      <c r="F238" s="359">
        <v>11.2</v>
      </c>
      <c r="M238" s="35" t="s">
        <v>360</v>
      </c>
      <c r="N238" s="358">
        <v>15.9</v>
      </c>
      <c r="O238" s="358">
        <v>38</v>
      </c>
      <c r="P238" s="358">
        <v>40.1</v>
      </c>
      <c r="Q238" s="358">
        <v>16.600000000000001</v>
      </c>
      <c r="R238" s="359">
        <v>14.5</v>
      </c>
      <c r="Y238" s="35" t="s">
        <v>360</v>
      </c>
      <c r="Z238" s="358">
        <v>10.5</v>
      </c>
      <c r="AA238" s="358">
        <v>27.4</v>
      </c>
      <c r="AB238" s="358">
        <v>33.799999999999997</v>
      </c>
      <c r="AC238" s="358">
        <v>17.2</v>
      </c>
      <c r="AD238" s="359">
        <v>7</v>
      </c>
    </row>
    <row r="239" spans="1:30" ht="21" customHeight="1">
      <c r="A239" s="35" t="s">
        <v>361</v>
      </c>
      <c r="B239" s="408">
        <v>26</v>
      </c>
      <c r="C239" s="409">
        <v>32.5</v>
      </c>
      <c r="D239" s="409">
        <v>37.299999999999997</v>
      </c>
      <c r="E239" s="409">
        <v>17</v>
      </c>
      <c r="F239" s="359">
        <v>12</v>
      </c>
      <c r="M239" s="35" t="s">
        <v>361</v>
      </c>
      <c r="N239" s="358">
        <v>15.8</v>
      </c>
      <c r="O239" s="358">
        <v>37.799999999999997</v>
      </c>
      <c r="P239" s="358">
        <v>39.799999999999997</v>
      </c>
      <c r="Q239" s="358">
        <v>16.899999999999999</v>
      </c>
      <c r="R239" s="359">
        <v>15.6</v>
      </c>
      <c r="Y239" s="35" t="s">
        <v>361</v>
      </c>
      <c r="Z239" s="358">
        <v>10.3</v>
      </c>
      <c r="AA239" s="358">
        <v>26.8</v>
      </c>
      <c r="AB239" s="358">
        <v>33.200000000000003</v>
      </c>
      <c r="AC239" s="358">
        <v>17</v>
      </c>
      <c r="AD239" s="359">
        <v>7</v>
      </c>
    </row>
    <row r="240" spans="1:30" ht="21" customHeight="1">
      <c r="A240" s="35" t="s">
        <v>362</v>
      </c>
      <c r="B240" s="408">
        <v>26.3</v>
      </c>
      <c r="C240" s="409">
        <v>32.5</v>
      </c>
      <c r="D240" s="409">
        <v>37.299999999999997</v>
      </c>
      <c r="E240" s="409">
        <v>17.2</v>
      </c>
      <c r="F240" s="359">
        <v>11</v>
      </c>
      <c r="M240" s="35" t="s">
        <v>362</v>
      </c>
      <c r="N240" s="358">
        <v>15.8</v>
      </c>
      <c r="O240" s="358">
        <v>37.700000000000003</v>
      </c>
      <c r="P240" s="358">
        <v>39.799999999999997</v>
      </c>
      <c r="Q240" s="358">
        <v>17</v>
      </c>
      <c r="R240" s="359">
        <v>14.3</v>
      </c>
      <c r="Y240" s="35" t="s">
        <v>362</v>
      </c>
      <c r="Z240" s="358">
        <v>10.5</v>
      </c>
      <c r="AA240" s="358">
        <v>27</v>
      </c>
      <c r="AB240" s="358">
        <v>33.4</v>
      </c>
      <c r="AC240" s="358">
        <v>17.2</v>
      </c>
      <c r="AD240" s="359">
        <v>6.9</v>
      </c>
    </row>
    <row r="241" spans="1:30" ht="21" customHeight="1">
      <c r="A241" s="35" t="s">
        <v>363</v>
      </c>
      <c r="B241" s="408">
        <v>27.2</v>
      </c>
      <c r="C241" s="409">
        <v>33.6</v>
      </c>
      <c r="D241" s="409">
        <v>38.6</v>
      </c>
      <c r="E241" s="409">
        <v>17.2</v>
      </c>
      <c r="F241" s="359">
        <v>10.8</v>
      </c>
      <c r="M241" s="35" t="s">
        <v>363</v>
      </c>
      <c r="N241" s="358">
        <v>16.399999999999999</v>
      </c>
      <c r="O241" s="358">
        <v>39</v>
      </c>
      <c r="P241" s="358">
        <v>41.3</v>
      </c>
      <c r="Q241" s="358">
        <v>17.100000000000001</v>
      </c>
      <c r="R241" s="359">
        <v>12.9</v>
      </c>
      <c r="Y241" s="35" t="s">
        <v>363</v>
      </c>
      <c r="Z241" s="358">
        <v>10.9</v>
      </c>
      <c r="AA241" s="358">
        <v>27.9</v>
      </c>
      <c r="AB241" s="358">
        <v>34.5</v>
      </c>
      <c r="AC241" s="358">
        <v>17.2</v>
      </c>
      <c r="AD241" s="359">
        <v>7.7</v>
      </c>
    </row>
    <row r="242" spans="1:30" ht="21" customHeight="1">
      <c r="A242" s="35" t="s">
        <v>364</v>
      </c>
      <c r="B242" s="408">
        <v>27.4</v>
      </c>
      <c r="C242" s="409">
        <v>33.6</v>
      </c>
      <c r="D242" s="409">
        <v>38.799999999999997</v>
      </c>
      <c r="E242" s="409">
        <v>16.8</v>
      </c>
      <c r="F242" s="359">
        <v>10.8</v>
      </c>
      <c r="M242" s="35" t="s">
        <v>364</v>
      </c>
      <c r="N242" s="358">
        <v>16.8</v>
      </c>
      <c r="O242" s="358">
        <v>39.4</v>
      </c>
      <c r="P242" s="358">
        <v>41.7</v>
      </c>
      <c r="Q242" s="358">
        <v>17.2</v>
      </c>
      <c r="R242" s="359">
        <v>12</v>
      </c>
      <c r="Y242" s="35" t="s">
        <v>364</v>
      </c>
      <c r="Z242" s="358">
        <v>10.6</v>
      </c>
      <c r="AA242" s="358">
        <v>27.3</v>
      </c>
      <c r="AB242" s="358">
        <v>34.1</v>
      </c>
      <c r="AC242" s="358">
        <v>16.600000000000001</v>
      </c>
      <c r="AD242" s="359">
        <v>8.8000000000000007</v>
      </c>
    </row>
    <row r="243" spans="1:30" ht="21" customHeight="1">
      <c r="A243" s="35" t="s">
        <v>365</v>
      </c>
      <c r="B243" s="408">
        <v>27.7</v>
      </c>
      <c r="C243" s="409">
        <v>33.799999999999997</v>
      </c>
      <c r="D243" s="409">
        <v>38.799999999999997</v>
      </c>
      <c r="E243" s="409">
        <v>17.3</v>
      </c>
      <c r="F243" s="359">
        <v>11.1</v>
      </c>
      <c r="M243" s="35" t="s">
        <v>365</v>
      </c>
      <c r="N243" s="358">
        <v>17.100000000000001</v>
      </c>
      <c r="O243" s="358">
        <v>39.5</v>
      </c>
      <c r="P243" s="358">
        <v>41.6</v>
      </c>
      <c r="Q243" s="358">
        <v>17.899999999999999</v>
      </c>
      <c r="R243" s="359">
        <v>12.9</v>
      </c>
      <c r="Y243" s="35" t="s">
        <v>365</v>
      </c>
      <c r="Z243" s="358">
        <v>10.7</v>
      </c>
      <c r="AA243" s="358">
        <v>27.6</v>
      </c>
      <c r="AB243" s="358">
        <v>34.299999999999997</v>
      </c>
      <c r="AC243" s="358">
        <v>17.100000000000001</v>
      </c>
      <c r="AD243" s="359">
        <v>8.6999999999999993</v>
      </c>
    </row>
    <row r="244" spans="1:30" ht="21" customHeight="1">
      <c r="A244" s="35" t="s">
        <v>366</v>
      </c>
      <c r="B244" s="408">
        <v>27.6</v>
      </c>
      <c r="C244" s="409">
        <v>33.799999999999997</v>
      </c>
      <c r="D244" s="409">
        <v>38.6</v>
      </c>
      <c r="E244" s="409">
        <v>17.7</v>
      </c>
      <c r="F244" s="359">
        <v>11.7</v>
      </c>
      <c r="M244" s="35" t="s">
        <v>366</v>
      </c>
      <c r="N244" s="358">
        <v>17.100000000000001</v>
      </c>
      <c r="O244" s="358">
        <v>39.6</v>
      </c>
      <c r="P244" s="358">
        <v>41.5</v>
      </c>
      <c r="Q244" s="358">
        <v>18.899999999999999</v>
      </c>
      <c r="R244" s="359">
        <v>13.5</v>
      </c>
      <c r="Y244" s="35" t="s">
        <v>366</v>
      </c>
      <c r="Z244" s="358">
        <v>10.6</v>
      </c>
      <c r="AA244" s="358">
        <v>27.3</v>
      </c>
      <c r="AB244" s="358">
        <v>33.9</v>
      </c>
      <c r="AC244" s="358">
        <v>17.3</v>
      </c>
      <c r="AD244" s="359">
        <v>9.8000000000000007</v>
      </c>
    </row>
    <row r="245" spans="1:30" ht="21" customHeight="1">
      <c r="A245" s="35" t="s">
        <v>367</v>
      </c>
      <c r="B245" s="408">
        <v>27.2</v>
      </c>
      <c r="C245" s="409">
        <v>33.6</v>
      </c>
      <c r="D245" s="409">
        <v>38.4</v>
      </c>
      <c r="E245" s="409">
        <v>17.3</v>
      </c>
      <c r="F245" s="359">
        <v>11.7</v>
      </c>
      <c r="M245" s="35" t="s">
        <v>367</v>
      </c>
      <c r="N245" s="358">
        <v>16.8</v>
      </c>
      <c r="O245" s="358">
        <v>39.6</v>
      </c>
      <c r="P245" s="358">
        <v>41.4</v>
      </c>
      <c r="Q245" s="358">
        <v>18.3</v>
      </c>
      <c r="R245" s="359">
        <v>13.1</v>
      </c>
      <c r="Y245" s="35" t="s">
        <v>367</v>
      </c>
      <c r="Z245" s="358">
        <v>10.4</v>
      </c>
      <c r="AA245" s="358">
        <v>27.2</v>
      </c>
      <c r="AB245" s="358">
        <v>33.5</v>
      </c>
      <c r="AC245" s="358">
        <v>17.100000000000001</v>
      </c>
      <c r="AD245" s="359">
        <v>10.3</v>
      </c>
    </row>
    <row r="246" spans="1:30" ht="21" customHeight="1">
      <c r="A246" s="35" t="s">
        <v>368</v>
      </c>
      <c r="B246" s="408">
        <v>26.8</v>
      </c>
      <c r="C246" s="409">
        <v>32.799999999999997</v>
      </c>
      <c r="D246" s="409">
        <v>37.6</v>
      </c>
      <c r="E246" s="409">
        <v>16.8</v>
      </c>
      <c r="F246" s="359">
        <v>11.3</v>
      </c>
      <c r="M246" s="35" t="s">
        <v>368</v>
      </c>
      <c r="N246" s="358">
        <v>16.5</v>
      </c>
      <c r="O246" s="358">
        <v>38.9</v>
      </c>
      <c r="P246" s="358">
        <v>41</v>
      </c>
      <c r="Q246" s="358">
        <v>17.399999999999999</v>
      </c>
      <c r="R246" s="359">
        <v>12.1</v>
      </c>
      <c r="Y246" s="35" t="s">
        <v>368</v>
      </c>
      <c r="Z246" s="358">
        <v>10.3</v>
      </c>
      <c r="AA246" s="358">
        <v>26.3</v>
      </c>
      <c r="AB246" s="358">
        <v>32.1</v>
      </c>
      <c r="AC246" s="358">
        <v>16.600000000000001</v>
      </c>
      <c r="AD246" s="359">
        <v>10.6</v>
      </c>
    </row>
    <row r="247" spans="1:30" ht="21" customHeight="1">
      <c r="A247" s="35" t="s">
        <v>369</v>
      </c>
      <c r="B247" s="408">
        <v>27.2</v>
      </c>
      <c r="C247" s="409">
        <v>33.1</v>
      </c>
      <c r="D247" s="409">
        <v>37.6</v>
      </c>
      <c r="E247" s="409">
        <v>16.8</v>
      </c>
      <c r="F247" s="359">
        <v>12.7</v>
      </c>
      <c r="M247" s="35" t="s">
        <v>369</v>
      </c>
      <c r="N247" s="408">
        <v>17</v>
      </c>
      <c r="O247" s="409">
        <v>39.4</v>
      </c>
      <c r="P247" s="409">
        <v>41</v>
      </c>
      <c r="Q247" s="409">
        <v>18.8</v>
      </c>
      <c r="R247" s="359">
        <v>13.8</v>
      </c>
      <c r="Y247" s="35" t="s">
        <v>369</v>
      </c>
      <c r="Z247" s="408">
        <v>10.3</v>
      </c>
      <c r="AA247" s="409">
        <v>26.3</v>
      </c>
      <c r="AB247" s="409">
        <v>32.1</v>
      </c>
      <c r="AC247" s="409">
        <v>16.3</v>
      </c>
      <c r="AD247" s="359">
        <v>11.6</v>
      </c>
    </row>
    <row r="248" spans="1:30" ht="21" customHeight="1">
      <c r="A248" s="35" t="s">
        <v>370</v>
      </c>
      <c r="B248" s="408">
        <v>27.7</v>
      </c>
      <c r="C248" s="409">
        <v>33.799999999999997</v>
      </c>
      <c r="D248" s="409">
        <v>38.200000000000003</v>
      </c>
      <c r="E248" s="409">
        <v>17.5</v>
      </c>
      <c r="F248" s="359">
        <v>11.5</v>
      </c>
      <c r="M248" s="35" t="s">
        <v>370</v>
      </c>
      <c r="N248" s="408">
        <v>17.3</v>
      </c>
      <c r="O248" s="409">
        <v>39.799999999999997</v>
      </c>
      <c r="P248" s="409">
        <v>41.4</v>
      </c>
      <c r="Q248" s="409">
        <v>19.399999999999999</v>
      </c>
      <c r="R248" s="359">
        <v>11.5</v>
      </c>
      <c r="Y248" s="35" t="s">
        <v>370</v>
      </c>
      <c r="Z248" s="408">
        <v>10.4</v>
      </c>
      <c r="AA248" s="409">
        <v>27.1</v>
      </c>
      <c r="AB248" s="409">
        <v>32.799999999999997</v>
      </c>
      <c r="AC248" s="409">
        <v>17</v>
      </c>
      <c r="AD248" s="359">
        <v>11.6</v>
      </c>
    </row>
    <row r="249" spans="1:30" ht="21" customHeight="1">
      <c r="A249" s="35" t="s">
        <v>371</v>
      </c>
      <c r="B249" s="408">
        <v>27.9</v>
      </c>
      <c r="C249" s="409">
        <v>34.200000000000003</v>
      </c>
      <c r="D249" s="409">
        <v>38.700000000000003</v>
      </c>
      <c r="E249" s="409">
        <v>17.899999999999999</v>
      </c>
      <c r="F249" s="359">
        <v>12.3</v>
      </c>
      <c r="M249" s="35" t="s">
        <v>371</v>
      </c>
      <c r="N249" s="408">
        <v>17.399999999999999</v>
      </c>
      <c r="O249" s="409">
        <v>40.299999999999997</v>
      </c>
      <c r="P249" s="409">
        <v>42</v>
      </c>
      <c r="Q249" s="409">
        <v>20.8</v>
      </c>
      <c r="R249" s="359">
        <v>12.6</v>
      </c>
      <c r="Y249" s="35" t="s">
        <v>371</v>
      </c>
      <c r="Z249" s="408">
        <v>10.5</v>
      </c>
      <c r="AA249" s="409">
        <v>27.5</v>
      </c>
      <c r="AB249" s="409">
        <v>33.4</v>
      </c>
      <c r="AC249" s="409">
        <v>17.100000000000001</v>
      </c>
      <c r="AD249" s="359">
        <v>12.1</v>
      </c>
    </row>
    <row r="250" spans="1:30" ht="21" customHeight="1">
      <c r="A250" s="35" t="s">
        <v>372</v>
      </c>
      <c r="B250" s="408">
        <v>27.1</v>
      </c>
      <c r="C250" s="409">
        <v>33.5</v>
      </c>
      <c r="D250" s="409">
        <v>37.6</v>
      </c>
      <c r="E250" s="409">
        <v>17.8</v>
      </c>
      <c r="F250" s="359">
        <v>11.6</v>
      </c>
      <c r="M250" s="35" t="s">
        <v>372</v>
      </c>
      <c r="N250" s="408">
        <v>16.8</v>
      </c>
      <c r="O250" s="409">
        <v>38.799999999999997</v>
      </c>
      <c r="P250" s="409">
        <v>40.5</v>
      </c>
      <c r="Q250" s="409">
        <v>20.399999999999999</v>
      </c>
      <c r="R250" s="359">
        <v>11.4</v>
      </c>
      <c r="Y250" s="35" t="s">
        <v>372</v>
      </c>
      <c r="Z250" s="408">
        <v>10.4</v>
      </c>
      <c r="AA250" s="409">
        <v>27.4</v>
      </c>
      <c r="AB250" s="409">
        <v>32.9</v>
      </c>
      <c r="AC250" s="409">
        <v>17</v>
      </c>
      <c r="AD250" s="359">
        <v>11.8</v>
      </c>
    </row>
    <row r="251" spans="1:30" s="48" customFormat="1" ht="21" customHeight="1">
      <c r="A251" s="35" t="s">
        <v>453</v>
      </c>
      <c r="B251" s="408">
        <v>26.7</v>
      </c>
      <c r="C251" s="409">
        <v>32.9</v>
      </c>
      <c r="D251" s="409">
        <v>37.1</v>
      </c>
      <c r="E251" s="409">
        <v>17.600000000000001</v>
      </c>
      <c r="F251" s="359">
        <v>11.3</v>
      </c>
      <c r="H251" s="3"/>
      <c r="I251" s="3"/>
      <c r="J251" s="3"/>
      <c r="M251" s="35" t="s">
        <v>453</v>
      </c>
      <c r="N251" s="408">
        <v>16.5</v>
      </c>
      <c r="O251" s="409">
        <v>38.299999999999997</v>
      </c>
      <c r="P251" s="409">
        <v>40.200000000000003</v>
      </c>
      <c r="Q251" s="409">
        <v>19.7</v>
      </c>
      <c r="R251" s="359">
        <v>10.6</v>
      </c>
      <c r="Y251" s="35" t="s">
        <v>453</v>
      </c>
      <c r="Z251" s="408">
        <v>10.1</v>
      </c>
      <c r="AA251" s="409">
        <v>26.9</v>
      </c>
      <c r="AB251" s="409">
        <v>32</v>
      </c>
      <c r="AC251" s="409">
        <v>17</v>
      </c>
      <c r="AD251" s="359">
        <v>11.8</v>
      </c>
    </row>
    <row r="252" spans="1:30" ht="21" customHeight="1">
      <c r="A252" s="35" t="s">
        <v>454</v>
      </c>
      <c r="B252" s="408">
        <v>27.5</v>
      </c>
      <c r="C252" s="409">
        <v>33.1</v>
      </c>
      <c r="D252" s="409">
        <v>37.5</v>
      </c>
      <c r="E252" s="409">
        <v>17.2</v>
      </c>
      <c r="F252" s="359">
        <v>10.6</v>
      </c>
      <c r="M252" s="35" t="s">
        <v>454</v>
      </c>
      <c r="N252" s="408">
        <v>17</v>
      </c>
      <c r="O252" s="409">
        <v>38.299999999999997</v>
      </c>
      <c r="P252" s="409">
        <v>40.5</v>
      </c>
      <c r="Q252" s="409">
        <v>18.3</v>
      </c>
      <c r="R252" s="359">
        <v>8.8000000000000007</v>
      </c>
      <c r="Y252" s="35" t="s">
        <v>454</v>
      </c>
      <c r="Z252" s="408">
        <v>10.6</v>
      </c>
      <c r="AA252" s="409">
        <v>27.2</v>
      </c>
      <c r="AB252" s="409">
        <v>32.700000000000003</v>
      </c>
      <c r="AC252" s="409">
        <v>16.899999999999999</v>
      </c>
      <c r="AD252" s="359">
        <v>12.4</v>
      </c>
    </row>
    <row r="253" spans="1:30" ht="21" customHeight="1">
      <c r="A253" s="35" t="s">
        <v>455</v>
      </c>
      <c r="B253" s="408">
        <v>27.8</v>
      </c>
      <c r="C253" s="409">
        <v>33.5</v>
      </c>
      <c r="D253" s="409">
        <v>38</v>
      </c>
      <c r="E253" s="409">
        <v>17.5</v>
      </c>
      <c r="F253" s="359">
        <v>9.8000000000000007</v>
      </c>
      <c r="M253" s="35" t="s">
        <v>455</v>
      </c>
      <c r="N253" s="408">
        <v>17.2</v>
      </c>
      <c r="O253" s="409">
        <v>39</v>
      </c>
      <c r="P253" s="409">
        <v>41</v>
      </c>
      <c r="Q253" s="409">
        <v>19</v>
      </c>
      <c r="R253" s="359">
        <v>7.8</v>
      </c>
      <c r="Y253" s="35" t="s">
        <v>455</v>
      </c>
      <c r="Z253" s="408">
        <v>10.6</v>
      </c>
      <c r="AA253" s="409">
        <v>27.3</v>
      </c>
      <c r="AB253" s="409">
        <v>33</v>
      </c>
      <c r="AC253" s="409">
        <v>17.100000000000001</v>
      </c>
      <c r="AD253" s="359">
        <v>12.3</v>
      </c>
    </row>
    <row r="254" spans="1:30" ht="21" customHeight="1">
      <c r="A254" s="35" t="s">
        <v>456</v>
      </c>
      <c r="B254" s="408">
        <v>27.4</v>
      </c>
      <c r="C254" s="409">
        <v>33.200000000000003</v>
      </c>
      <c r="D254" s="409">
        <v>37.700000000000003</v>
      </c>
      <c r="E254" s="409">
        <v>17.5</v>
      </c>
      <c r="F254" s="359">
        <v>9.5</v>
      </c>
      <c r="M254" s="35" t="s">
        <v>456</v>
      </c>
      <c r="N254" s="408">
        <v>16.899999999999999</v>
      </c>
      <c r="O254" s="409">
        <v>38.4</v>
      </c>
      <c r="P254" s="409">
        <v>40.5</v>
      </c>
      <c r="Q254" s="409">
        <v>18.7</v>
      </c>
      <c r="R254" s="359">
        <v>8</v>
      </c>
      <c r="Y254" s="35" t="s">
        <v>456</v>
      </c>
      <c r="Z254" s="408">
        <v>10.5</v>
      </c>
      <c r="AA254" s="409">
        <v>27.3</v>
      </c>
      <c r="AB254" s="409">
        <v>33.1</v>
      </c>
      <c r="AC254" s="409">
        <v>17.100000000000001</v>
      </c>
      <c r="AD254" s="359">
        <v>11.4</v>
      </c>
    </row>
    <row r="255" spans="1:30" ht="21" customHeight="1">
      <c r="A255" s="35" t="s">
        <v>457</v>
      </c>
      <c r="B255" s="408">
        <v>27</v>
      </c>
      <c r="C255" s="409">
        <v>33.200000000000003</v>
      </c>
      <c r="D255" s="409">
        <v>37.700000000000003</v>
      </c>
      <c r="E255" s="409">
        <v>17.2</v>
      </c>
      <c r="F255" s="359">
        <v>9.4</v>
      </c>
      <c r="M255" s="35" t="s">
        <v>457</v>
      </c>
      <c r="N255" s="408">
        <v>16.7</v>
      </c>
      <c r="O255" s="409">
        <v>38.299999999999997</v>
      </c>
      <c r="P255" s="409">
        <v>40.4</v>
      </c>
      <c r="Q255" s="409">
        <v>17.5</v>
      </c>
      <c r="R255" s="359">
        <v>8.4</v>
      </c>
      <c r="Y255" s="35" t="s">
        <v>457</v>
      </c>
      <c r="Z255" s="408">
        <v>10.4</v>
      </c>
      <c r="AA255" s="409">
        <v>27.4</v>
      </c>
      <c r="AB255" s="409">
        <v>33.299999999999997</v>
      </c>
      <c r="AC255" s="409">
        <v>17</v>
      </c>
      <c r="AD255" s="359">
        <v>10.5</v>
      </c>
    </row>
    <row r="256" spans="1:30" ht="21" customHeight="1">
      <c r="A256" s="35" t="s">
        <v>458</v>
      </c>
      <c r="B256" s="408">
        <v>27.1</v>
      </c>
      <c r="C256" s="409">
        <v>33.299999999999997</v>
      </c>
      <c r="D256" s="409">
        <v>37.9</v>
      </c>
      <c r="E256" s="409">
        <v>17.2</v>
      </c>
      <c r="F256" s="359">
        <v>8.3000000000000007</v>
      </c>
      <c r="M256" s="35" t="s">
        <v>458</v>
      </c>
      <c r="N256" s="408">
        <v>16.600000000000001</v>
      </c>
      <c r="O256" s="409">
        <v>38.299999999999997</v>
      </c>
      <c r="P256" s="409">
        <v>40.4</v>
      </c>
      <c r="Q256" s="409">
        <v>17.100000000000001</v>
      </c>
      <c r="R256" s="359">
        <v>8.4</v>
      </c>
      <c r="Y256" s="35" t="s">
        <v>458</v>
      </c>
      <c r="Z256" s="408">
        <v>10.5</v>
      </c>
      <c r="AA256" s="409">
        <v>27.7</v>
      </c>
      <c r="AB256" s="409">
        <v>33.799999999999997</v>
      </c>
      <c r="AC256" s="409">
        <v>17.3</v>
      </c>
      <c r="AD256" s="359">
        <v>8.1</v>
      </c>
    </row>
    <row r="257" spans="1:30" ht="21" customHeight="1">
      <c r="A257" s="35" t="s">
        <v>459</v>
      </c>
      <c r="B257" s="408">
        <v>26.6</v>
      </c>
      <c r="C257" s="409">
        <v>32.6</v>
      </c>
      <c r="D257" s="409">
        <v>36.9</v>
      </c>
      <c r="E257" s="409">
        <v>17</v>
      </c>
      <c r="F257" s="359">
        <v>7.9</v>
      </c>
      <c r="M257" s="35" t="s">
        <v>459</v>
      </c>
      <c r="N257" s="408">
        <v>16.100000000000001</v>
      </c>
      <c r="O257" s="409">
        <v>37</v>
      </c>
      <c r="P257" s="409">
        <v>39.200000000000003</v>
      </c>
      <c r="Q257" s="409">
        <v>17.399999999999999</v>
      </c>
      <c r="R257" s="359">
        <v>8.6</v>
      </c>
      <c r="Y257" s="35" t="s">
        <v>459</v>
      </c>
      <c r="Z257" s="408">
        <v>10.4</v>
      </c>
      <c r="AA257" s="409">
        <v>27.5</v>
      </c>
      <c r="AB257" s="409">
        <v>33.299999999999997</v>
      </c>
      <c r="AC257" s="409">
        <v>16.899999999999999</v>
      </c>
      <c r="AD257" s="359">
        <v>7.1</v>
      </c>
    </row>
    <row r="258" spans="1:30" ht="21" customHeight="1">
      <c r="A258" s="35" t="s">
        <v>460</v>
      </c>
      <c r="B258" s="408">
        <v>25.8</v>
      </c>
      <c r="C258" s="409">
        <v>31.7</v>
      </c>
      <c r="D258" s="409">
        <v>36</v>
      </c>
      <c r="E258" s="409">
        <v>16.2</v>
      </c>
      <c r="F258" s="359">
        <v>8.8000000000000007</v>
      </c>
      <c r="M258" s="35" t="s">
        <v>460</v>
      </c>
      <c r="N258" s="408">
        <v>16</v>
      </c>
      <c r="O258" s="409">
        <v>36.4</v>
      </c>
      <c r="P258" s="409">
        <v>38.299999999999997</v>
      </c>
      <c r="Q258" s="409">
        <v>17.2</v>
      </c>
      <c r="R258" s="359">
        <v>9.6</v>
      </c>
      <c r="Y258" s="35" t="s">
        <v>460</v>
      </c>
      <c r="Z258" s="408">
        <v>9.8000000000000007</v>
      </c>
      <c r="AA258" s="409">
        <v>26.2</v>
      </c>
      <c r="AB258" s="409">
        <v>32.200000000000003</v>
      </c>
      <c r="AC258" s="409">
        <v>15.9</v>
      </c>
      <c r="AD258" s="359">
        <v>8</v>
      </c>
    </row>
    <row r="259" spans="1:30" ht="21" customHeight="1">
      <c r="A259" s="35" t="s">
        <v>461</v>
      </c>
      <c r="B259" s="408">
        <v>26.1</v>
      </c>
      <c r="C259" s="409">
        <v>31.9</v>
      </c>
      <c r="D259" s="409">
        <v>36.200000000000003</v>
      </c>
      <c r="E259" s="409">
        <v>16.2</v>
      </c>
      <c r="F259" s="359">
        <v>9.5</v>
      </c>
      <c r="M259" s="35" t="s">
        <v>461</v>
      </c>
      <c r="N259" s="408">
        <v>16.3</v>
      </c>
      <c r="O259" s="409">
        <v>37</v>
      </c>
      <c r="P259" s="409">
        <v>38.799999999999997</v>
      </c>
      <c r="Q259" s="409">
        <v>16.899999999999999</v>
      </c>
      <c r="R259" s="359">
        <v>11.1</v>
      </c>
      <c r="Y259" s="35" t="s">
        <v>461</v>
      </c>
      <c r="Z259" s="408">
        <v>9.8000000000000007</v>
      </c>
      <c r="AA259" s="409">
        <v>25.9</v>
      </c>
      <c r="AB259" s="409">
        <v>31.8</v>
      </c>
      <c r="AC259" s="409">
        <v>16</v>
      </c>
      <c r="AD259" s="359">
        <v>7.5</v>
      </c>
    </row>
    <row r="260" spans="1:30" ht="21" customHeight="1">
      <c r="A260" s="35" t="s">
        <v>462</v>
      </c>
      <c r="B260" s="408">
        <v>27.5</v>
      </c>
      <c r="C260" s="409">
        <v>33.299999999999997</v>
      </c>
      <c r="D260" s="409">
        <v>38</v>
      </c>
      <c r="E260" s="409">
        <v>16.600000000000001</v>
      </c>
      <c r="F260" s="359">
        <v>10.1</v>
      </c>
      <c r="M260" s="35" t="s">
        <v>462</v>
      </c>
      <c r="N260" s="408">
        <v>17.3</v>
      </c>
      <c r="O260" s="409">
        <v>38.6</v>
      </c>
      <c r="P260" s="409">
        <v>40.5</v>
      </c>
      <c r="Q260" s="409">
        <v>16.8</v>
      </c>
      <c r="R260" s="359">
        <v>11.4</v>
      </c>
      <c r="Y260" s="35" t="s">
        <v>462</v>
      </c>
      <c r="Z260" s="408">
        <v>10.199999999999999</v>
      </c>
      <c r="AA260" s="409">
        <v>27.1</v>
      </c>
      <c r="AB260" s="409">
        <v>33.5</v>
      </c>
      <c r="AC260" s="409">
        <v>16.600000000000001</v>
      </c>
      <c r="AD260" s="359">
        <v>8.1999999999999993</v>
      </c>
    </row>
    <row r="261" spans="1:30" ht="21" customHeight="1">
      <c r="A261" s="35" t="s">
        <v>463</v>
      </c>
      <c r="B261" s="408">
        <v>28.1</v>
      </c>
      <c r="C261" s="409">
        <v>34</v>
      </c>
      <c r="D261" s="409">
        <v>38.6</v>
      </c>
      <c r="E261" s="409">
        <v>17.5</v>
      </c>
      <c r="F261" s="359">
        <v>10.5</v>
      </c>
      <c r="M261" s="35" t="s">
        <v>463</v>
      </c>
      <c r="N261" s="408">
        <v>17.399999999999999</v>
      </c>
      <c r="O261" s="409">
        <v>38.700000000000003</v>
      </c>
      <c r="P261" s="409">
        <v>40.700000000000003</v>
      </c>
      <c r="Q261" s="409">
        <v>17.5</v>
      </c>
      <c r="R261" s="359">
        <v>11.8</v>
      </c>
      <c r="Y261" s="35" t="s">
        <v>463</v>
      </c>
      <c r="Z261" s="408">
        <v>10.7</v>
      </c>
      <c r="AA261" s="409">
        <v>28.5</v>
      </c>
      <c r="AB261" s="409">
        <v>34.9</v>
      </c>
      <c r="AC261" s="409">
        <v>17.5</v>
      </c>
      <c r="AD261" s="359">
        <v>8.6</v>
      </c>
    </row>
    <row r="262" spans="1:30" ht="21" customHeight="1">
      <c r="A262" s="35" t="s">
        <v>464</v>
      </c>
      <c r="B262" s="408">
        <v>25.9</v>
      </c>
      <c r="C262" s="409">
        <v>31.3</v>
      </c>
      <c r="D262" s="409">
        <v>35.6</v>
      </c>
      <c r="E262" s="409">
        <v>16.3</v>
      </c>
      <c r="F262" s="359">
        <v>10.8</v>
      </c>
      <c r="M262" s="35" t="s">
        <v>464</v>
      </c>
      <c r="N262" s="408">
        <v>16</v>
      </c>
      <c r="O262" s="409">
        <v>35.5</v>
      </c>
      <c r="P262" s="409">
        <v>37.4</v>
      </c>
      <c r="Q262" s="409">
        <v>16.600000000000001</v>
      </c>
      <c r="R262" s="359">
        <v>12</v>
      </c>
      <c r="Y262" s="35" t="s">
        <v>464</v>
      </c>
      <c r="Z262" s="408">
        <v>9.9</v>
      </c>
      <c r="AA262" s="409">
        <v>26.4</v>
      </c>
      <c r="AB262" s="409">
        <v>32.5</v>
      </c>
      <c r="AC262" s="409">
        <v>16.100000000000001</v>
      </c>
      <c r="AD262" s="359">
        <v>9</v>
      </c>
    </row>
    <row r="263" spans="1:30" ht="21" customHeight="1">
      <c r="A263" s="35" t="s">
        <v>465</v>
      </c>
      <c r="B263" s="408">
        <v>26.4</v>
      </c>
      <c r="C263" s="409">
        <v>31.8</v>
      </c>
      <c r="D263" s="409">
        <v>36.200000000000003</v>
      </c>
      <c r="E263" s="409">
        <v>16.2</v>
      </c>
      <c r="F263" s="359">
        <v>11.1</v>
      </c>
      <c r="M263" s="35" t="s">
        <v>465</v>
      </c>
      <c r="N263" s="408">
        <v>16.399999999999999</v>
      </c>
      <c r="O263" s="409">
        <v>36.299999999999997</v>
      </c>
      <c r="P263" s="409">
        <v>38.200000000000003</v>
      </c>
      <c r="Q263" s="409">
        <v>17.5</v>
      </c>
      <c r="R263" s="359">
        <v>11.7</v>
      </c>
      <c r="Y263" s="35" t="s">
        <v>465</v>
      </c>
      <c r="Z263" s="408">
        <v>10</v>
      </c>
      <c r="AA263" s="409">
        <v>26.4</v>
      </c>
      <c r="AB263" s="409">
        <v>32.799999999999997</v>
      </c>
      <c r="AC263" s="409">
        <v>15.7</v>
      </c>
      <c r="AD263" s="359">
        <v>10.3</v>
      </c>
    </row>
    <row r="264" spans="1:30" ht="21" customHeight="1">
      <c r="A264" s="35" t="s">
        <v>466</v>
      </c>
      <c r="B264" s="408">
        <v>26.5</v>
      </c>
      <c r="C264" s="409">
        <v>31.6</v>
      </c>
      <c r="D264" s="409">
        <v>36.200000000000003</v>
      </c>
      <c r="E264" s="409">
        <v>16.2</v>
      </c>
      <c r="F264" s="359">
        <v>10.3</v>
      </c>
      <c r="M264" s="35" t="s">
        <v>466</v>
      </c>
      <c r="N264" s="408">
        <v>16.5</v>
      </c>
      <c r="O264" s="409">
        <v>36.4</v>
      </c>
      <c r="P264" s="409">
        <v>38.4</v>
      </c>
      <c r="Q264" s="409">
        <v>16.2</v>
      </c>
      <c r="R264" s="359">
        <v>10.6</v>
      </c>
      <c r="Y264" s="35" t="s">
        <v>466</v>
      </c>
      <c r="Z264" s="408">
        <v>9.9</v>
      </c>
      <c r="AA264" s="409">
        <v>26</v>
      </c>
      <c r="AB264" s="409">
        <v>32.200000000000003</v>
      </c>
      <c r="AC264" s="409">
        <v>16.2</v>
      </c>
      <c r="AD264" s="359">
        <v>9.9</v>
      </c>
    </row>
    <row r="265" spans="1:30" ht="21" customHeight="1">
      <c r="A265" s="35" t="s">
        <v>467</v>
      </c>
      <c r="B265" s="408">
        <v>27.5</v>
      </c>
      <c r="C265" s="409">
        <v>32.700000000000003</v>
      </c>
      <c r="D265" s="409">
        <v>37.6</v>
      </c>
      <c r="E265" s="409">
        <v>16.100000000000001</v>
      </c>
      <c r="F265" s="359">
        <v>11</v>
      </c>
      <c r="M265" s="35" t="s">
        <v>467</v>
      </c>
      <c r="N265" s="408">
        <v>17.3</v>
      </c>
      <c r="O265" s="409">
        <v>38</v>
      </c>
      <c r="P265" s="409">
        <v>40.200000000000003</v>
      </c>
      <c r="Q265" s="409">
        <v>16.2</v>
      </c>
      <c r="R265" s="359">
        <v>11.2</v>
      </c>
      <c r="Y265" s="35" t="s">
        <v>467</v>
      </c>
      <c r="Z265" s="408">
        <v>10.199999999999999</v>
      </c>
      <c r="AA265" s="409">
        <v>26.6</v>
      </c>
      <c r="AB265" s="409">
        <v>33.1</v>
      </c>
      <c r="AC265" s="409">
        <v>16.100000000000001</v>
      </c>
      <c r="AD265" s="359">
        <v>10.7</v>
      </c>
    </row>
    <row r="266" spans="1:30" ht="21" customHeight="1">
      <c r="A266" s="35" t="s">
        <v>468</v>
      </c>
      <c r="B266" s="408">
        <v>27.7</v>
      </c>
      <c r="C266" s="409">
        <v>32.700000000000003</v>
      </c>
      <c r="D266" s="409">
        <v>37.6</v>
      </c>
      <c r="E266" s="409">
        <v>16.3</v>
      </c>
      <c r="F266" s="359">
        <v>10.7</v>
      </c>
      <c r="M266" s="35" t="s">
        <v>468</v>
      </c>
      <c r="N266" s="408">
        <v>17.100000000000001</v>
      </c>
      <c r="O266" s="409">
        <v>37.6</v>
      </c>
      <c r="P266" s="409">
        <v>40.1</v>
      </c>
      <c r="Q266" s="409">
        <v>15.7</v>
      </c>
      <c r="R266" s="359">
        <v>10.8</v>
      </c>
      <c r="Y266" s="35" t="s">
        <v>468</v>
      </c>
      <c r="Z266" s="408">
        <v>10.6</v>
      </c>
      <c r="AA266" s="409">
        <v>27.1</v>
      </c>
      <c r="AB266" s="409">
        <v>33.5</v>
      </c>
      <c r="AC266" s="409">
        <v>16.5</v>
      </c>
      <c r="AD266" s="359">
        <v>10.5</v>
      </c>
    </row>
    <row r="267" spans="1:30" ht="21" customHeight="1">
      <c r="A267" s="35" t="s">
        <v>469</v>
      </c>
      <c r="B267" s="408">
        <v>27.3</v>
      </c>
      <c r="C267" s="409">
        <v>32.799999999999997</v>
      </c>
      <c r="D267" s="409">
        <v>37.6</v>
      </c>
      <c r="E267" s="409">
        <v>16.5</v>
      </c>
      <c r="F267" s="359">
        <v>10.199999999999999</v>
      </c>
      <c r="M267" s="35" t="s">
        <v>469</v>
      </c>
      <c r="N267" s="408">
        <v>17</v>
      </c>
      <c r="O267" s="409">
        <v>37.799999999999997</v>
      </c>
      <c r="P267" s="409">
        <v>40.200000000000003</v>
      </c>
      <c r="Q267" s="409">
        <v>16.399999999999999</v>
      </c>
      <c r="R267" s="359">
        <v>11.2</v>
      </c>
      <c r="Y267" s="35" t="s">
        <v>469</v>
      </c>
      <c r="Z267" s="408">
        <v>10.4</v>
      </c>
      <c r="AA267" s="409">
        <v>27.1</v>
      </c>
      <c r="AB267" s="409">
        <v>33.299999999999997</v>
      </c>
      <c r="AC267" s="409">
        <v>16.5</v>
      </c>
      <c r="AD267" s="359">
        <v>8.5</v>
      </c>
    </row>
    <row r="268" spans="1:30" ht="21" customHeight="1">
      <c r="A268" s="35" t="s">
        <v>470</v>
      </c>
      <c r="B268" s="408">
        <v>28.4</v>
      </c>
      <c r="C268" s="409">
        <v>34.1</v>
      </c>
      <c r="D268" s="409">
        <v>38.9</v>
      </c>
      <c r="E268" s="409">
        <v>17.100000000000001</v>
      </c>
      <c r="F268" s="359">
        <v>10.1</v>
      </c>
      <c r="M268" s="35" t="s">
        <v>470</v>
      </c>
      <c r="N268" s="408">
        <v>17.3</v>
      </c>
      <c r="O268" s="409">
        <v>38.9</v>
      </c>
      <c r="P268" s="409">
        <v>41.4</v>
      </c>
      <c r="Q268" s="409">
        <v>17.3</v>
      </c>
      <c r="R268" s="359">
        <v>11.7</v>
      </c>
      <c r="Y268" s="35" t="s">
        <v>470</v>
      </c>
      <c r="Z268" s="408">
        <v>11.1</v>
      </c>
      <c r="AA268" s="409">
        <v>28.7</v>
      </c>
      <c r="AB268" s="409">
        <v>35.1</v>
      </c>
      <c r="AC268" s="409">
        <v>17</v>
      </c>
      <c r="AD268" s="359">
        <v>7.8</v>
      </c>
    </row>
    <row r="269" spans="1:30" ht="21" customHeight="1">
      <c r="A269" s="35" t="s">
        <v>471</v>
      </c>
      <c r="B269" s="408">
        <v>27.1</v>
      </c>
      <c r="C269" s="409">
        <v>32.4</v>
      </c>
      <c r="D269" s="409">
        <v>37.200000000000003</v>
      </c>
      <c r="E269" s="409">
        <v>16.600000000000001</v>
      </c>
      <c r="F269" s="359">
        <v>10.5</v>
      </c>
      <c r="M269" s="35" t="s">
        <v>471</v>
      </c>
      <c r="N269" s="408">
        <v>16.7</v>
      </c>
      <c r="O269" s="409">
        <v>37.799999999999997</v>
      </c>
      <c r="P269" s="409">
        <v>40.200000000000003</v>
      </c>
      <c r="Q269" s="409">
        <v>17.2</v>
      </c>
      <c r="R269" s="359">
        <v>12.2</v>
      </c>
      <c r="Y269" s="35" t="s">
        <v>471</v>
      </c>
      <c r="Z269" s="408">
        <v>10.5</v>
      </c>
      <c r="AA269" s="409">
        <v>26.4</v>
      </c>
      <c r="AB269" s="409">
        <v>32.4</v>
      </c>
      <c r="AC269" s="409">
        <v>16.399999999999999</v>
      </c>
      <c r="AD269" s="359">
        <v>7.7</v>
      </c>
    </row>
    <row r="270" spans="1:30" ht="21" customHeight="1">
      <c r="A270" s="35" t="s">
        <v>472</v>
      </c>
      <c r="B270" s="408">
        <v>26.7</v>
      </c>
      <c r="C270" s="409">
        <v>31.6</v>
      </c>
      <c r="D270" s="409">
        <v>36.4</v>
      </c>
      <c r="E270" s="409">
        <v>15.6</v>
      </c>
      <c r="F270" s="359">
        <v>10.7</v>
      </c>
      <c r="M270" s="35" t="s">
        <v>472</v>
      </c>
      <c r="N270" s="408">
        <v>16.399999999999999</v>
      </c>
      <c r="O270" s="409">
        <v>37.4</v>
      </c>
      <c r="P270" s="409">
        <v>39.5</v>
      </c>
      <c r="Q270" s="409">
        <v>17.2</v>
      </c>
      <c r="R270" s="359">
        <v>12.9</v>
      </c>
      <c r="Y270" s="35" t="s">
        <v>472</v>
      </c>
      <c r="Z270" s="408">
        <v>10.199999999999999</v>
      </c>
      <c r="AA270" s="409">
        <v>25.3</v>
      </c>
      <c r="AB270" s="409">
        <v>31.6</v>
      </c>
      <c r="AC270" s="409">
        <v>15.1</v>
      </c>
      <c r="AD270" s="359">
        <v>7.1</v>
      </c>
    </row>
    <row r="271" spans="1:30" ht="21" customHeight="1">
      <c r="A271" s="35" t="s">
        <v>473</v>
      </c>
      <c r="B271" s="408">
        <v>26.6</v>
      </c>
      <c r="C271" s="409">
        <v>31.5</v>
      </c>
      <c r="D271" s="409">
        <v>36.6</v>
      </c>
      <c r="E271" s="409">
        <v>16.100000000000001</v>
      </c>
      <c r="F271" s="359">
        <v>10.6</v>
      </c>
      <c r="M271" s="35" t="s">
        <v>473</v>
      </c>
      <c r="N271" s="408">
        <v>16.5</v>
      </c>
      <c r="O271" s="409">
        <v>37.6</v>
      </c>
      <c r="P271" s="409">
        <v>39.9</v>
      </c>
      <c r="Q271" s="409">
        <v>17.8</v>
      </c>
      <c r="R271" s="359">
        <v>12.7</v>
      </c>
      <c r="Y271" s="35" t="s">
        <v>473</v>
      </c>
      <c r="Z271" s="408">
        <v>10.1</v>
      </c>
      <c r="AA271" s="409">
        <v>25</v>
      </c>
      <c r="AB271" s="409">
        <v>31.4</v>
      </c>
      <c r="AC271" s="409">
        <v>15.5</v>
      </c>
      <c r="AD271" s="359">
        <v>7.2</v>
      </c>
    </row>
    <row r="272" spans="1:30" ht="21" customHeight="1">
      <c r="A272" s="35" t="s">
        <v>474</v>
      </c>
      <c r="B272" s="408">
        <v>27.4</v>
      </c>
      <c r="C272" s="409">
        <v>32.6</v>
      </c>
      <c r="D272" s="409">
        <v>37.799999999999997</v>
      </c>
      <c r="E272" s="409">
        <v>16.2</v>
      </c>
      <c r="F272" s="359">
        <v>10.199999999999999</v>
      </c>
      <c r="M272" s="35" t="s">
        <v>474</v>
      </c>
      <c r="N272" s="408">
        <v>16.8</v>
      </c>
      <c r="O272" s="409">
        <v>38.200000000000003</v>
      </c>
      <c r="P272" s="409">
        <v>40.5</v>
      </c>
      <c r="Q272" s="409">
        <v>17.899999999999999</v>
      </c>
      <c r="R272" s="359">
        <v>12</v>
      </c>
      <c r="Y272" s="35" t="s">
        <v>474</v>
      </c>
      <c r="Z272" s="408">
        <v>10.6</v>
      </c>
      <c r="AA272" s="409">
        <v>26.5</v>
      </c>
      <c r="AB272" s="409">
        <v>33.5</v>
      </c>
      <c r="AC272" s="409">
        <v>15.7</v>
      </c>
      <c r="AD272" s="359">
        <v>7.4</v>
      </c>
    </row>
    <row r="273" spans="1:36" ht="21" customHeight="1">
      <c r="A273" s="35" t="s">
        <v>475</v>
      </c>
      <c r="B273" s="408">
        <v>28</v>
      </c>
      <c r="C273" s="409">
        <v>33.6</v>
      </c>
      <c r="D273" s="409">
        <v>38.9</v>
      </c>
      <c r="E273" s="409">
        <v>16.7</v>
      </c>
      <c r="F273" s="359">
        <v>11.7</v>
      </c>
      <c r="M273" s="35" t="s">
        <v>475</v>
      </c>
      <c r="N273" s="408">
        <v>17.100000000000001</v>
      </c>
      <c r="O273" s="409">
        <v>39.200000000000003</v>
      </c>
      <c r="P273" s="409">
        <v>41.8</v>
      </c>
      <c r="Q273" s="409">
        <v>17.399999999999999</v>
      </c>
      <c r="R273" s="359">
        <v>14.2</v>
      </c>
      <c r="Y273" s="35" t="s">
        <v>475</v>
      </c>
      <c r="Z273" s="408">
        <v>10.9</v>
      </c>
      <c r="AA273" s="409">
        <v>27.5</v>
      </c>
      <c r="AB273" s="409">
        <v>34.5</v>
      </c>
      <c r="AC273" s="409">
        <v>16.5</v>
      </c>
      <c r="AD273" s="359">
        <v>7.3</v>
      </c>
    </row>
    <row r="274" spans="1:36" ht="21" customHeight="1">
      <c r="A274" s="35" t="s">
        <v>476</v>
      </c>
      <c r="B274" s="408">
        <v>27.6</v>
      </c>
      <c r="C274" s="409">
        <v>32.799999999999997</v>
      </c>
      <c r="D274" s="409">
        <v>37.799999999999997</v>
      </c>
      <c r="E274" s="409">
        <v>16.8</v>
      </c>
      <c r="F274" s="359">
        <v>11.6</v>
      </c>
      <c r="M274" s="35" t="s">
        <v>476</v>
      </c>
      <c r="N274" s="408">
        <v>16.8</v>
      </c>
      <c r="O274" s="409">
        <v>37.799999999999997</v>
      </c>
      <c r="P274" s="409">
        <v>40.200000000000003</v>
      </c>
      <c r="Q274" s="409">
        <v>17.3</v>
      </c>
      <c r="R274" s="359">
        <v>14.6</v>
      </c>
      <c r="Y274" s="35" t="s">
        <v>476</v>
      </c>
      <c r="Z274" s="408">
        <v>10.8</v>
      </c>
      <c r="AA274" s="409">
        <v>27.2</v>
      </c>
      <c r="AB274" s="409">
        <v>33.9</v>
      </c>
      <c r="AC274" s="409">
        <v>16.600000000000001</v>
      </c>
      <c r="AD274" s="359">
        <v>7</v>
      </c>
    </row>
    <row r="275" spans="1:36" ht="21" customHeight="1">
      <c r="A275" s="35" t="s">
        <v>477</v>
      </c>
      <c r="B275" s="408">
        <v>27.4</v>
      </c>
      <c r="C275" s="409">
        <v>32.799999999999997</v>
      </c>
      <c r="D275" s="409">
        <v>37.799999999999997</v>
      </c>
      <c r="E275" s="409">
        <v>17</v>
      </c>
      <c r="F275" s="359">
        <v>11.6</v>
      </c>
      <c r="M275" s="35" t="s">
        <v>477</v>
      </c>
      <c r="N275" s="408">
        <v>16.600000000000001</v>
      </c>
      <c r="O275" s="409">
        <v>38</v>
      </c>
      <c r="P275" s="409">
        <v>40.299999999999997</v>
      </c>
      <c r="Q275" s="409">
        <v>17.5</v>
      </c>
      <c r="R275" s="359">
        <v>15</v>
      </c>
      <c r="Y275" s="35" t="s">
        <v>477</v>
      </c>
      <c r="Z275" s="408">
        <v>10.8</v>
      </c>
      <c r="AA275" s="409">
        <v>27.1</v>
      </c>
      <c r="AB275" s="409">
        <v>33.799999999999997</v>
      </c>
      <c r="AC275" s="409">
        <v>16.8</v>
      </c>
      <c r="AD275" s="359">
        <v>6.8</v>
      </c>
    </row>
    <row r="276" spans="1:36" ht="21" customHeight="1">
      <c r="A276" s="35" t="s">
        <v>478</v>
      </c>
      <c r="B276" s="408">
        <v>27.2</v>
      </c>
      <c r="C276" s="409">
        <v>32.700000000000003</v>
      </c>
      <c r="D276" s="409">
        <v>37.700000000000003</v>
      </c>
      <c r="E276" s="409">
        <v>16.899999999999999</v>
      </c>
      <c r="F276" s="359">
        <v>10.7</v>
      </c>
      <c r="M276" s="35" t="s">
        <v>478</v>
      </c>
      <c r="N276" s="408">
        <v>16.399999999999999</v>
      </c>
      <c r="O276" s="409">
        <v>37.700000000000003</v>
      </c>
      <c r="P276" s="409">
        <v>40</v>
      </c>
      <c r="Q276" s="409">
        <v>17.3</v>
      </c>
      <c r="R276" s="359">
        <v>13.9</v>
      </c>
      <c r="Y276" s="35" t="s">
        <v>478</v>
      </c>
      <c r="Z276" s="408">
        <v>10.8</v>
      </c>
      <c r="AA276" s="409">
        <v>27.3</v>
      </c>
      <c r="AB276" s="409">
        <v>34</v>
      </c>
      <c r="AC276" s="409">
        <v>16.7</v>
      </c>
      <c r="AD276" s="359">
        <v>6.7</v>
      </c>
    </row>
    <row r="277" spans="1:36" ht="21" customHeight="1">
      <c r="A277" s="35" t="s">
        <v>479</v>
      </c>
      <c r="B277" s="408">
        <v>28.1</v>
      </c>
      <c r="C277" s="409">
        <v>34</v>
      </c>
      <c r="D277" s="409">
        <v>39.200000000000003</v>
      </c>
      <c r="E277" s="409">
        <v>16.7</v>
      </c>
      <c r="F277" s="359">
        <v>11.2</v>
      </c>
      <c r="M277" s="35" t="s">
        <v>479</v>
      </c>
      <c r="N277" s="408">
        <v>17.2</v>
      </c>
      <c r="O277" s="409">
        <v>39.700000000000003</v>
      </c>
      <c r="P277" s="409">
        <v>42</v>
      </c>
      <c r="Q277" s="409">
        <v>16.8</v>
      </c>
      <c r="R277" s="359">
        <v>14.9</v>
      </c>
      <c r="Y277" s="35" t="s">
        <v>479</v>
      </c>
      <c r="Z277" s="408">
        <v>10.9</v>
      </c>
      <c r="AA277" s="409">
        <v>27.7</v>
      </c>
      <c r="AB277" s="409">
        <v>34.700000000000003</v>
      </c>
      <c r="AC277" s="409">
        <v>16.7</v>
      </c>
      <c r="AD277" s="359">
        <v>6.6</v>
      </c>
    </row>
    <row r="278" spans="1:36" ht="21" customHeight="1">
      <c r="A278" s="35" t="s">
        <v>480</v>
      </c>
      <c r="B278" s="408">
        <v>28</v>
      </c>
      <c r="C278" s="409">
        <v>33.700000000000003</v>
      </c>
      <c r="D278" s="409">
        <v>38.799999999999997</v>
      </c>
      <c r="E278" s="409">
        <v>16.899999999999999</v>
      </c>
      <c r="F278" s="359">
        <v>11.5</v>
      </c>
      <c r="M278" s="35" t="s">
        <v>480</v>
      </c>
      <c r="N278" s="408">
        <v>17.3</v>
      </c>
      <c r="O278" s="409">
        <v>39.4</v>
      </c>
      <c r="P278" s="409">
        <v>41.5</v>
      </c>
      <c r="Q278" s="409">
        <v>17.7</v>
      </c>
      <c r="R278" s="359">
        <v>15.1</v>
      </c>
      <c r="Y278" s="35" t="s">
        <v>480</v>
      </c>
      <c r="Z278" s="408">
        <v>10.7</v>
      </c>
      <c r="AA278" s="409">
        <v>27.3</v>
      </c>
      <c r="AB278" s="409">
        <v>34.299999999999997</v>
      </c>
      <c r="AC278" s="409">
        <v>16.600000000000001</v>
      </c>
      <c r="AD278" s="359">
        <v>7.4</v>
      </c>
    </row>
    <row r="279" spans="1:36" ht="21" customHeight="1">
      <c r="A279" s="35" t="s">
        <v>481</v>
      </c>
      <c r="B279" s="408">
        <v>27.6</v>
      </c>
      <c r="C279" s="409">
        <v>33.5</v>
      </c>
      <c r="D279" s="409">
        <v>38.6</v>
      </c>
      <c r="E279" s="409">
        <v>16.7</v>
      </c>
      <c r="F279" s="359">
        <v>11.9</v>
      </c>
      <c r="M279" s="35" t="s">
        <v>481</v>
      </c>
      <c r="N279" s="408">
        <v>16.899999999999999</v>
      </c>
      <c r="O279" s="409">
        <v>39</v>
      </c>
      <c r="P279" s="409">
        <v>41.2</v>
      </c>
      <c r="Q279" s="409">
        <v>18.100000000000001</v>
      </c>
      <c r="R279" s="359">
        <v>16</v>
      </c>
      <c r="Y279" s="35" t="s">
        <v>481</v>
      </c>
      <c r="Z279" s="408">
        <v>10.7</v>
      </c>
      <c r="AA279" s="409">
        <v>27.4</v>
      </c>
      <c r="AB279" s="409">
        <v>34.5</v>
      </c>
      <c r="AC279" s="409">
        <v>16.3</v>
      </c>
      <c r="AD279" s="359">
        <v>8.3000000000000007</v>
      </c>
    </row>
    <row r="280" spans="1:36" ht="21" customHeight="1">
      <c r="A280" s="35" t="s">
        <v>482</v>
      </c>
      <c r="B280" s="408">
        <v>28</v>
      </c>
      <c r="C280" s="409">
        <v>33.5</v>
      </c>
      <c r="D280" s="409">
        <v>38.799999999999997</v>
      </c>
      <c r="E280" s="409">
        <v>17.399999999999999</v>
      </c>
      <c r="F280" s="359">
        <v>12.5</v>
      </c>
      <c r="M280" s="35" t="s">
        <v>482</v>
      </c>
      <c r="N280" s="408">
        <v>17</v>
      </c>
      <c r="O280" s="409">
        <v>39</v>
      </c>
      <c r="P280" s="409">
        <v>41.4</v>
      </c>
      <c r="Q280" s="409">
        <v>18.2</v>
      </c>
      <c r="R280" s="359">
        <v>16.100000000000001</v>
      </c>
      <c r="Y280" s="35" t="s">
        <v>482</v>
      </c>
      <c r="Z280" s="408">
        <v>11</v>
      </c>
      <c r="AA280" s="409">
        <v>27.7</v>
      </c>
      <c r="AB280" s="409">
        <v>34.700000000000003</v>
      </c>
      <c r="AC280" s="409">
        <v>17.2</v>
      </c>
      <c r="AD280" s="359">
        <v>8.8000000000000007</v>
      </c>
    </row>
    <row r="281" spans="1:36" ht="21" customHeight="1">
      <c r="A281" s="35" t="s">
        <v>483</v>
      </c>
      <c r="B281" s="408">
        <v>26.9</v>
      </c>
      <c r="C281" s="409">
        <v>32.6</v>
      </c>
      <c r="D281" s="409">
        <v>37.700000000000003</v>
      </c>
      <c r="E281" s="409">
        <v>17</v>
      </c>
      <c r="F281" s="359">
        <v>11.7</v>
      </c>
      <c r="M281" s="35" t="s">
        <v>483</v>
      </c>
      <c r="N281" s="408">
        <v>16.3</v>
      </c>
      <c r="O281" s="409">
        <v>37.6</v>
      </c>
      <c r="P281" s="409">
        <v>40.1</v>
      </c>
      <c r="Q281" s="409">
        <v>17.5</v>
      </c>
      <c r="R281" s="359">
        <v>14.7</v>
      </c>
      <c r="Y281" s="35" t="s">
        <v>483</v>
      </c>
      <c r="Z281" s="408">
        <v>10.6</v>
      </c>
      <c r="AA281" s="409">
        <v>27.1</v>
      </c>
      <c r="AB281" s="409">
        <v>33.799999999999997</v>
      </c>
      <c r="AC281" s="409">
        <v>16.899999999999999</v>
      </c>
      <c r="AD281" s="359">
        <v>8.8000000000000007</v>
      </c>
    </row>
    <row r="282" spans="1:36" ht="21" customHeight="1">
      <c r="A282" s="35" t="s">
        <v>484</v>
      </c>
      <c r="B282" s="408">
        <v>26.7</v>
      </c>
      <c r="C282" s="409">
        <v>32.1</v>
      </c>
      <c r="D282" s="409">
        <v>36.9</v>
      </c>
      <c r="E282" s="409">
        <v>17</v>
      </c>
      <c r="F282" s="359">
        <v>11.9</v>
      </c>
      <c r="M282" s="35" t="s">
        <v>484</v>
      </c>
      <c r="N282" s="408">
        <v>16.100000000000001</v>
      </c>
      <c r="O282" s="409">
        <v>37</v>
      </c>
      <c r="P282" s="409">
        <v>39.200000000000003</v>
      </c>
      <c r="Q282" s="409">
        <v>17.399999999999999</v>
      </c>
      <c r="R282" s="359">
        <v>14.8</v>
      </c>
      <c r="Y282" s="35" t="s">
        <v>484</v>
      </c>
      <c r="Z282" s="408">
        <v>10.6</v>
      </c>
      <c r="AA282" s="409">
        <v>26.9</v>
      </c>
      <c r="AB282" s="409">
        <v>33.299999999999997</v>
      </c>
      <c r="AC282" s="409">
        <v>16.899999999999999</v>
      </c>
      <c r="AD282" s="359">
        <v>9.5</v>
      </c>
    </row>
    <row r="283" spans="1:36" ht="21" customHeight="1">
      <c r="A283" s="35" t="s">
        <v>485</v>
      </c>
      <c r="B283" s="408">
        <v>26.7</v>
      </c>
      <c r="C283" s="409">
        <v>32.4</v>
      </c>
      <c r="D283" s="409">
        <v>37</v>
      </c>
      <c r="E283" s="409">
        <v>17.100000000000001</v>
      </c>
      <c r="F283" s="359">
        <v>13.2</v>
      </c>
      <c r="M283" s="35" t="s">
        <v>485</v>
      </c>
      <c r="N283" s="408">
        <v>16.2</v>
      </c>
      <c r="O283" s="409">
        <v>37.4</v>
      </c>
      <c r="P283" s="409">
        <v>39.200000000000003</v>
      </c>
      <c r="Q283" s="409">
        <v>17.399999999999999</v>
      </c>
      <c r="R283" s="359">
        <v>16.7</v>
      </c>
      <c r="Y283" s="35" t="s">
        <v>485</v>
      </c>
      <c r="Z283" s="408">
        <v>10.6</v>
      </c>
      <c r="AA283" s="409">
        <v>27.1</v>
      </c>
      <c r="AB283" s="409">
        <v>33.299999999999997</v>
      </c>
      <c r="AC283" s="409">
        <v>16.899999999999999</v>
      </c>
      <c r="AD283" s="359">
        <v>9.6</v>
      </c>
    </row>
    <row r="284" spans="1:36" ht="21" customHeight="1">
      <c r="A284" s="35" t="s">
        <v>486</v>
      </c>
      <c r="B284" s="408">
        <v>27.8</v>
      </c>
      <c r="C284" s="409">
        <v>33.700000000000003</v>
      </c>
      <c r="D284" s="409">
        <v>38.5</v>
      </c>
      <c r="E284" s="409">
        <v>17.600000000000001</v>
      </c>
      <c r="F284" s="359">
        <v>13.2</v>
      </c>
      <c r="M284" s="35" t="s">
        <v>486</v>
      </c>
      <c r="N284" s="408">
        <v>16.7</v>
      </c>
      <c r="O284" s="409">
        <v>38.799999999999997</v>
      </c>
      <c r="P284" s="409">
        <v>40.799999999999997</v>
      </c>
      <c r="Q284" s="409">
        <v>18</v>
      </c>
      <c r="R284" s="359">
        <v>16.2</v>
      </c>
      <c r="Y284" s="35" t="s">
        <v>486</v>
      </c>
      <c r="Z284" s="408">
        <v>11.2</v>
      </c>
      <c r="AA284" s="409">
        <v>28.3</v>
      </c>
      <c r="AB284" s="409">
        <v>34.9</v>
      </c>
      <c r="AC284" s="409">
        <v>17.399999999999999</v>
      </c>
      <c r="AD284" s="359">
        <v>10</v>
      </c>
    </row>
    <row r="285" spans="1:36" ht="21" customHeight="1">
      <c r="A285" s="35" t="s">
        <v>496</v>
      </c>
      <c r="B285" s="408">
        <v>28.7</v>
      </c>
      <c r="C285" s="25">
        <v>34.299999999999997</v>
      </c>
      <c r="D285" s="25">
        <v>39.1</v>
      </c>
      <c r="E285" s="25">
        <v>18.7</v>
      </c>
      <c r="F285" s="166">
        <v>11.9</v>
      </c>
      <c r="M285" s="35" t="s">
        <v>496</v>
      </c>
      <c r="N285" s="408">
        <v>17.399999999999999</v>
      </c>
      <c r="O285" s="25">
        <v>39.6</v>
      </c>
      <c r="P285" s="25">
        <v>41.7</v>
      </c>
      <c r="Q285" s="25">
        <v>20.399999999999999</v>
      </c>
      <c r="R285" s="166">
        <v>13.9</v>
      </c>
      <c r="Y285" s="35" t="s">
        <v>496</v>
      </c>
      <c r="Z285" s="408">
        <v>11.4</v>
      </c>
      <c r="AA285" s="25">
        <v>28.6</v>
      </c>
      <c r="AB285" s="25">
        <v>34.9</v>
      </c>
      <c r="AC285" s="25">
        <v>18.100000000000001</v>
      </c>
      <c r="AD285" s="166">
        <v>9.6</v>
      </c>
    </row>
    <row r="286" spans="1:36" ht="21" customHeight="1">
      <c r="A286" s="35" t="s">
        <v>497</v>
      </c>
      <c r="B286" s="408" t="s">
        <v>494</v>
      </c>
      <c r="F286" s="166"/>
      <c r="M286" s="35" t="s">
        <v>497</v>
      </c>
      <c r="N286" s="408" t="s">
        <v>494</v>
      </c>
      <c r="R286" s="166"/>
      <c r="Y286" s="35" t="s">
        <v>497</v>
      </c>
      <c r="Z286" s="408" t="s">
        <v>494</v>
      </c>
      <c r="AD286" s="166"/>
    </row>
    <row r="287" spans="1:36" ht="21" customHeight="1">
      <c r="A287" s="35" t="s">
        <v>498</v>
      </c>
      <c r="B287" s="288" t="s">
        <v>495</v>
      </c>
      <c r="C287" s="228"/>
      <c r="D287" s="228"/>
      <c r="E287" s="228"/>
      <c r="F287" s="166"/>
      <c r="K287" s="3"/>
      <c r="L287" s="3"/>
      <c r="M287" s="35" t="s">
        <v>498</v>
      </c>
      <c r="N287" s="288" t="s">
        <v>495</v>
      </c>
      <c r="O287" s="228"/>
      <c r="P287" s="228"/>
      <c r="Q287" s="228"/>
      <c r="R287" s="166"/>
      <c r="T287" s="3"/>
      <c r="U287" s="3"/>
      <c r="V287" s="3"/>
      <c r="W287" s="3"/>
      <c r="X287" s="3"/>
      <c r="Y287" s="35" t="s">
        <v>498</v>
      </c>
      <c r="Z287" s="288" t="s">
        <v>495</v>
      </c>
      <c r="AA287" s="228"/>
      <c r="AB287" s="228"/>
      <c r="AC287" s="228"/>
      <c r="AD287" s="166"/>
      <c r="AF287" s="3"/>
      <c r="AG287" s="3"/>
      <c r="AH287" s="3"/>
      <c r="AI287" s="3"/>
      <c r="AJ287" s="3"/>
    </row>
    <row r="288" spans="1:36" ht="21" customHeight="1" thickBot="1">
      <c r="A288" s="36" t="s">
        <v>506</v>
      </c>
      <c r="B288" s="414" t="s">
        <v>507</v>
      </c>
      <c r="C288" s="310"/>
      <c r="D288" s="310"/>
      <c r="E288" s="310"/>
      <c r="F288" s="463"/>
      <c r="K288" s="3"/>
      <c r="L288" s="3"/>
      <c r="M288" s="36" t="s">
        <v>506</v>
      </c>
      <c r="N288" s="414" t="s">
        <v>507</v>
      </c>
      <c r="O288" s="310"/>
      <c r="P288" s="310"/>
      <c r="Q288" s="310"/>
      <c r="R288" s="463"/>
      <c r="T288" s="3"/>
      <c r="U288" s="3"/>
      <c r="V288" s="3"/>
      <c r="W288" s="3"/>
      <c r="X288" s="3"/>
      <c r="Y288" s="36" t="s">
        <v>506</v>
      </c>
      <c r="Z288" s="414" t="s">
        <v>507</v>
      </c>
      <c r="AA288" s="310"/>
      <c r="AB288" s="310"/>
      <c r="AC288" s="310"/>
      <c r="AD288" s="463"/>
      <c r="AF288" s="3"/>
      <c r="AG288" s="3"/>
      <c r="AH288" s="3"/>
      <c r="AI288" s="3"/>
      <c r="AJ288" s="3"/>
    </row>
    <row r="289" spans="1:35" ht="21" customHeight="1" thickTop="1">
      <c r="M289" s="39"/>
      <c r="N289" s="39"/>
      <c r="O289" s="39"/>
      <c r="P289" s="39"/>
      <c r="Q289" s="39"/>
      <c r="R289" s="41"/>
      <c r="S289" s="41"/>
      <c r="T289" s="41"/>
      <c r="U289" s="41"/>
      <c r="V289" s="41"/>
      <c r="W289" s="41"/>
      <c r="Y289" s="39"/>
      <c r="Z289" s="39"/>
      <c r="AA289" s="39"/>
      <c r="AB289" s="39"/>
      <c r="AC289" s="39"/>
      <c r="AD289" s="41"/>
      <c r="AF289" s="3"/>
      <c r="AG289" s="3"/>
      <c r="AH289" s="3"/>
      <c r="AI289" s="48"/>
    </row>
    <row r="290" spans="1:35" ht="21" customHeight="1">
      <c r="K290" s="41"/>
      <c r="M290" s="13"/>
      <c r="N290" s="40"/>
      <c r="O290" s="40"/>
      <c r="P290" s="40"/>
      <c r="Q290" s="40"/>
      <c r="R290" s="40"/>
      <c r="S290" s="40"/>
      <c r="T290" s="40"/>
      <c r="U290" s="40"/>
      <c r="V290" s="40"/>
      <c r="W290" s="40"/>
      <c r="X290" s="40"/>
      <c r="Y290" s="13"/>
      <c r="Z290" s="40"/>
      <c r="AA290" s="40"/>
      <c r="AB290" s="40"/>
      <c r="AC290" s="40"/>
      <c r="AD290" s="40"/>
      <c r="AE290" s="40"/>
      <c r="AF290" s="40"/>
      <c r="AG290" s="40"/>
      <c r="AH290" s="41"/>
      <c r="AI290" s="41"/>
    </row>
    <row r="291" spans="1:35" ht="21" customHeight="1">
      <c r="M291" s="13"/>
      <c r="Y291" s="13"/>
    </row>
    <row r="292" spans="1:35" ht="21" customHeight="1">
      <c r="M292" s="13"/>
      <c r="Y292" s="13"/>
    </row>
    <row r="293" spans="1:35" ht="21" customHeight="1">
      <c r="M293" s="13"/>
      <c r="Y293" s="13"/>
    </row>
    <row r="294" spans="1:35" ht="21" customHeight="1"/>
    <row r="295" spans="1:35" ht="21" customHeight="1">
      <c r="A295" s="382" t="s">
        <v>447</v>
      </c>
      <c r="B295" s="25" t="s">
        <v>433</v>
      </c>
    </row>
    <row r="296" spans="1:35" ht="21" customHeight="1">
      <c r="B296" s="39" t="s">
        <v>434</v>
      </c>
      <c r="C296" s="39"/>
      <c r="D296" s="39"/>
      <c r="E296" s="39"/>
      <c r="F296" s="41"/>
    </row>
    <row r="297" spans="1:35" ht="21" customHeight="1">
      <c r="A297" s="381">
        <v>1</v>
      </c>
      <c r="B297" s="39" t="s">
        <v>189</v>
      </c>
      <c r="C297" s="40"/>
      <c r="D297" s="40"/>
      <c r="E297" s="40"/>
      <c r="F297" s="40"/>
      <c r="G297" s="40"/>
    </row>
    <row r="298" spans="1:35" ht="21" customHeight="1">
      <c r="A298" s="381">
        <v>2</v>
      </c>
      <c r="B298" s="39" t="s">
        <v>191</v>
      </c>
    </row>
    <row r="299" spans="1:35" ht="21" customHeight="1">
      <c r="A299" s="381">
        <v>3</v>
      </c>
      <c r="B299" s="13" t="s">
        <v>288</v>
      </c>
    </row>
    <row r="300" spans="1:35" ht="21" customHeight="1">
      <c r="A300" s="381">
        <v>4</v>
      </c>
      <c r="B300" s="13" t="s">
        <v>291</v>
      </c>
    </row>
    <row r="301" spans="1:35" ht="21" customHeight="1">
      <c r="A301" s="381">
        <v>5</v>
      </c>
      <c r="B301" s="13" t="s">
        <v>292</v>
      </c>
    </row>
    <row r="302" spans="1:35">
      <c r="A302" s="381">
        <v>6</v>
      </c>
      <c r="B302" s="13" t="s">
        <v>293</v>
      </c>
    </row>
    <row r="303" spans="1:35">
      <c r="A303" s="381">
        <v>7</v>
      </c>
    </row>
    <row r="304" spans="1:35">
      <c r="A304" s="381">
        <v>8</v>
      </c>
    </row>
    <row r="305" spans="1:1">
      <c r="A305" s="381">
        <v>9</v>
      </c>
    </row>
  </sheetData>
  <phoneticPr fontId="5"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AI486"/>
  <sheetViews>
    <sheetView showGridLines="0" topLeftCell="A264" zoomScale="60" zoomScaleNormal="60" workbookViewId="0">
      <selection activeCell="B287" sqref="B287"/>
    </sheetView>
  </sheetViews>
  <sheetFormatPr defaultColWidth="8.85546875" defaultRowHeight="18.75"/>
  <cols>
    <col min="1" max="1" width="23.140625" style="25" customWidth="1"/>
    <col min="2" max="2" width="19.7109375" style="25" customWidth="1"/>
    <col min="3" max="7" width="17.28515625" style="25" customWidth="1"/>
    <col min="8" max="8" width="18.5703125" style="25" customWidth="1"/>
    <col min="9" max="9" width="17.28515625" style="25" customWidth="1"/>
    <col min="10" max="10" width="14.42578125" style="25" customWidth="1"/>
    <col min="11" max="11" width="14.42578125" style="3" customWidth="1"/>
    <col min="12" max="12" width="9.140625" style="3" customWidth="1"/>
    <col min="13" max="13" width="23.140625" style="25" customWidth="1"/>
    <col min="14" max="14" width="19.7109375" style="25" customWidth="1"/>
    <col min="15" max="19" width="17.28515625" style="25" customWidth="1"/>
    <col min="20" max="20" width="18.5703125" style="25" customWidth="1"/>
    <col min="21" max="21" width="17.28515625" style="25" customWidth="1"/>
    <col min="22" max="24" width="8.85546875" style="25"/>
    <col min="25" max="25" width="23.140625" style="25" customWidth="1"/>
    <col min="26" max="26" width="19.7109375" style="25" customWidth="1"/>
    <col min="27" max="31" width="17.28515625" style="25" customWidth="1"/>
    <col min="32" max="32" width="18.5703125" style="25" customWidth="1"/>
    <col min="33" max="33" width="17.28515625" style="25" customWidth="1"/>
    <col min="34" max="16384" width="8.85546875" style="25"/>
  </cols>
  <sheetData>
    <row r="1" spans="1:33" ht="15" customHeight="1"/>
    <row r="2" spans="1:33" ht="15" customHeight="1">
      <c r="A2" s="26" t="s">
        <v>192</v>
      </c>
    </row>
    <row r="3" spans="1:33" ht="15" customHeight="1">
      <c r="A3" s="26" t="s">
        <v>317</v>
      </c>
      <c r="M3" s="26" t="s">
        <v>192</v>
      </c>
      <c r="W3" s="3"/>
      <c r="Y3" s="26" t="s">
        <v>192</v>
      </c>
    </row>
    <row r="4" spans="1:33" ht="15" customHeight="1" thickBot="1">
      <c r="A4" s="27"/>
      <c r="M4" s="26" t="s">
        <v>318</v>
      </c>
      <c r="W4" s="3"/>
      <c r="Y4" s="26" t="s">
        <v>319</v>
      </c>
    </row>
    <row r="5" spans="1:33" ht="17.45" customHeight="1" thickTop="1">
      <c r="A5" s="377">
        <v>1</v>
      </c>
      <c r="B5" s="84" t="s">
        <v>42</v>
      </c>
      <c r="C5" s="43" t="s">
        <v>268</v>
      </c>
      <c r="D5" s="43" t="s">
        <v>14</v>
      </c>
      <c r="E5" s="43" t="s">
        <v>15</v>
      </c>
      <c r="F5" s="43" t="s">
        <v>16</v>
      </c>
      <c r="G5" s="43" t="s">
        <v>17</v>
      </c>
      <c r="H5" s="43" t="s">
        <v>269</v>
      </c>
      <c r="I5" s="44" t="s">
        <v>270</v>
      </c>
      <c r="M5" s="377">
        <v>1</v>
      </c>
      <c r="N5" s="275" t="s">
        <v>42</v>
      </c>
      <c r="O5" s="215" t="s">
        <v>268</v>
      </c>
      <c r="P5" s="215" t="s">
        <v>14</v>
      </c>
      <c r="Q5" s="215" t="s">
        <v>15</v>
      </c>
      <c r="R5" s="215" t="s">
        <v>16</v>
      </c>
      <c r="S5" s="215" t="s">
        <v>17</v>
      </c>
      <c r="T5" s="215" t="s">
        <v>269</v>
      </c>
      <c r="U5" s="220" t="s">
        <v>270</v>
      </c>
      <c r="W5" s="3"/>
      <c r="Y5" s="377">
        <v>1</v>
      </c>
      <c r="Z5" s="275" t="s">
        <v>42</v>
      </c>
      <c r="AA5" s="215" t="s">
        <v>268</v>
      </c>
      <c r="AB5" s="215" t="s">
        <v>14</v>
      </c>
      <c r="AC5" s="215" t="s">
        <v>15</v>
      </c>
      <c r="AD5" s="215" t="s">
        <v>16</v>
      </c>
      <c r="AE5" s="215" t="s">
        <v>17</v>
      </c>
      <c r="AF5" s="215" t="s">
        <v>269</v>
      </c>
      <c r="AG5" s="220" t="s">
        <v>270</v>
      </c>
    </row>
    <row r="6" spans="1:33" ht="25.9" customHeight="1">
      <c r="A6" s="386">
        <v>2</v>
      </c>
      <c r="B6" s="146"/>
      <c r="C6" s="45"/>
      <c r="D6" s="45"/>
      <c r="E6" s="45"/>
      <c r="F6" s="45"/>
      <c r="G6" s="45"/>
      <c r="H6" s="45" t="s">
        <v>315</v>
      </c>
      <c r="I6" s="46" t="s">
        <v>316</v>
      </c>
      <c r="M6" s="386">
        <v>2</v>
      </c>
      <c r="N6" s="281"/>
      <c r="O6" s="216"/>
      <c r="P6" s="216"/>
      <c r="Q6" s="216"/>
      <c r="R6" s="216"/>
      <c r="S6" s="216"/>
      <c r="T6" s="216" t="s">
        <v>315</v>
      </c>
      <c r="U6" s="221" t="s">
        <v>316</v>
      </c>
      <c r="W6" s="3"/>
      <c r="Y6" s="386">
        <v>2</v>
      </c>
      <c r="Z6" s="281"/>
      <c r="AA6" s="216"/>
      <c r="AB6" s="216"/>
      <c r="AC6" s="216"/>
      <c r="AD6" s="216"/>
      <c r="AE6" s="216"/>
      <c r="AF6" s="216" t="s">
        <v>315</v>
      </c>
      <c r="AG6" s="221" t="s">
        <v>316</v>
      </c>
    </row>
    <row r="7" spans="1:33" ht="30" customHeight="1">
      <c r="A7" s="394">
        <v>3</v>
      </c>
      <c r="B7" s="28" t="s">
        <v>3</v>
      </c>
      <c r="C7" s="29" t="s">
        <v>4</v>
      </c>
      <c r="D7" s="29" t="s">
        <v>5</v>
      </c>
      <c r="E7" s="29" t="s">
        <v>6</v>
      </c>
      <c r="F7" s="29" t="s">
        <v>7</v>
      </c>
      <c r="G7" s="29" t="s">
        <v>8</v>
      </c>
      <c r="H7" s="29" t="s">
        <v>9</v>
      </c>
      <c r="I7" s="30" t="s">
        <v>10</v>
      </c>
      <c r="M7" s="394">
        <v>3</v>
      </c>
      <c r="N7" s="276" t="s">
        <v>3</v>
      </c>
      <c r="O7" s="29" t="s">
        <v>4</v>
      </c>
      <c r="P7" s="29" t="s">
        <v>5</v>
      </c>
      <c r="Q7" s="29" t="s">
        <v>6</v>
      </c>
      <c r="R7" s="29" t="s">
        <v>7</v>
      </c>
      <c r="S7" s="29" t="s">
        <v>8</v>
      </c>
      <c r="T7" s="29" t="s">
        <v>9</v>
      </c>
      <c r="U7" s="30" t="s">
        <v>10</v>
      </c>
      <c r="W7" s="3"/>
      <c r="Y7" s="394">
        <v>3</v>
      </c>
      <c r="Z7" s="276" t="s">
        <v>3</v>
      </c>
      <c r="AA7" s="29" t="s">
        <v>4</v>
      </c>
      <c r="AB7" s="29" t="s">
        <v>5</v>
      </c>
      <c r="AC7" s="29" t="s">
        <v>6</v>
      </c>
      <c r="AD7" s="29" t="s">
        <v>7</v>
      </c>
      <c r="AE7" s="29" t="s">
        <v>8</v>
      </c>
      <c r="AF7" s="29" t="s">
        <v>9</v>
      </c>
      <c r="AG7" s="30" t="s">
        <v>10</v>
      </c>
    </row>
    <row r="8" spans="1:33" ht="21" customHeight="1">
      <c r="A8" s="31" t="s">
        <v>21</v>
      </c>
      <c r="B8" s="32"/>
      <c r="C8" s="33"/>
      <c r="D8" s="33"/>
      <c r="E8" s="33"/>
      <c r="F8" s="33"/>
      <c r="G8" s="33"/>
      <c r="H8" s="33"/>
      <c r="I8" s="34"/>
      <c r="M8" s="31" t="s">
        <v>22</v>
      </c>
      <c r="N8" s="32"/>
      <c r="O8" s="33"/>
      <c r="P8" s="33"/>
      <c r="Q8" s="33"/>
      <c r="R8" s="33"/>
      <c r="S8" s="33"/>
      <c r="T8" s="33"/>
      <c r="U8" s="34"/>
      <c r="W8" s="3"/>
      <c r="Y8" s="31" t="s">
        <v>19</v>
      </c>
      <c r="Z8" s="32"/>
      <c r="AA8" s="33"/>
      <c r="AB8" s="33"/>
      <c r="AC8" s="33"/>
      <c r="AD8" s="33"/>
      <c r="AE8" s="33"/>
      <c r="AF8" s="33"/>
      <c r="AG8" s="34"/>
    </row>
    <row r="9" spans="1:33" ht="21" customHeight="1">
      <c r="A9" s="35" t="s">
        <v>47</v>
      </c>
      <c r="B9" s="286">
        <v>617000</v>
      </c>
      <c r="C9" s="185">
        <v>605000</v>
      </c>
      <c r="D9" s="185">
        <v>16000</v>
      </c>
      <c r="E9" s="185">
        <v>105000</v>
      </c>
      <c r="F9" s="185">
        <v>371000</v>
      </c>
      <c r="G9" s="185">
        <v>125000</v>
      </c>
      <c r="H9" s="185">
        <v>113000</v>
      </c>
      <c r="I9" s="187">
        <v>12000</v>
      </c>
      <c r="M9" s="454" t="s">
        <v>47</v>
      </c>
      <c r="N9" s="350">
        <v>343000</v>
      </c>
      <c r="O9" s="349">
        <v>334000</v>
      </c>
      <c r="P9" s="349">
        <v>9000</v>
      </c>
      <c r="Q9" s="349">
        <v>54000</v>
      </c>
      <c r="R9" s="349">
        <v>206000</v>
      </c>
      <c r="S9" s="349">
        <v>74000</v>
      </c>
      <c r="T9" s="349">
        <v>66000</v>
      </c>
      <c r="U9" s="351">
        <v>8000</v>
      </c>
      <c r="W9" s="3"/>
      <c r="Y9" s="35" t="s">
        <v>47</v>
      </c>
      <c r="Z9" s="350">
        <v>274000</v>
      </c>
      <c r="AA9" s="349">
        <v>271000</v>
      </c>
      <c r="AB9" s="349" t="s">
        <v>271</v>
      </c>
      <c r="AC9" s="349">
        <v>51000</v>
      </c>
      <c r="AD9" s="349">
        <v>165000</v>
      </c>
      <c r="AE9" s="349">
        <v>51000</v>
      </c>
      <c r="AF9" s="349">
        <v>47000</v>
      </c>
      <c r="AG9" s="351" t="s">
        <v>271</v>
      </c>
    </row>
    <row r="10" spans="1:33" ht="21" customHeight="1">
      <c r="A10" s="35" t="s">
        <v>48</v>
      </c>
      <c r="B10" s="286">
        <v>604000</v>
      </c>
      <c r="C10" s="185">
        <v>594000</v>
      </c>
      <c r="D10" s="185">
        <v>14000</v>
      </c>
      <c r="E10" s="185">
        <v>97000</v>
      </c>
      <c r="F10" s="185">
        <v>373000</v>
      </c>
      <c r="G10" s="185">
        <v>121000</v>
      </c>
      <c r="H10" s="185">
        <v>111000</v>
      </c>
      <c r="I10" s="187">
        <v>10000</v>
      </c>
      <c r="M10" s="454" t="s">
        <v>48</v>
      </c>
      <c r="N10" s="350">
        <v>343000</v>
      </c>
      <c r="O10" s="349">
        <v>336000</v>
      </c>
      <c r="P10" s="349">
        <v>9000</v>
      </c>
      <c r="Q10" s="349">
        <v>52000</v>
      </c>
      <c r="R10" s="349">
        <v>210000</v>
      </c>
      <c r="S10" s="349">
        <v>72000</v>
      </c>
      <c r="T10" s="349">
        <v>65000</v>
      </c>
      <c r="U10" s="351" t="s">
        <v>271</v>
      </c>
      <c r="W10" s="3"/>
      <c r="Y10" s="35" t="s">
        <v>48</v>
      </c>
      <c r="Z10" s="350">
        <v>261000</v>
      </c>
      <c r="AA10" s="349">
        <v>258000</v>
      </c>
      <c r="AB10" s="349" t="s">
        <v>271</v>
      </c>
      <c r="AC10" s="349">
        <v>44000</v>
      </c>
      <c r="AD10" s="349">
        <v>163000</v>
      </c>
      <c r="AE10" s="349">
        <v>49000</v>
      </c>
      <c r="AF10" s="349">
        <v>46000</v>
      </c>
      <c r="AG10" s="351" t="s">
        <v>271</v>
      </c>
    </row>
    <row r="11" spans="1:33" ht="21" customHeight="1">
      <c r="A11" s="35" t="s">
        <v>49</v>
      </c>
      <c r="B11" s="286">
        <v>608000</v>
      </c>
      <c r="C11" s="185">
        <v>598000</v>
      </c>
      <c r="D11" s="185">
        <v>13000</v>
      </c>
      <c r="E11" s="185">
        <v>91000</v>
      </c>
      <c r="F11" s="185">
        <v>382000</v>
      </c>
      <c r="G11" s="185">
        <v>122000</v>
      </c>
      <c r="H11" s="185">
        <v>111000</v>
      </c>
      <c r="I11" s="187">
        <v>11000</v>
      </c>
      <c r="M11" s="454" t="s">
        <v>49</v>
      </c>
      <c r="N11" s="350">
        <v>339000</v>
      </c>
      <c r="O11" s="349">
        <v>331000</v>
      </c>
      <c r="P11" s="349" t="s">
        <v>271</v>
      </c>
      <c r="Q11" s="349">
        <v>49000</v>
      </c>
      <c r="R11" s="349">
        <v>209000</v>
      </c>
      <c r="S11" s="349">
        <v>74000</v>
      </c>
      <c r="T11" s="349">
        <v>66000</v>
      </c>
      <c r="U11" s="351">
        <v>8000</v>
      </c>
      <c r="W11" s="3"/>
      <c r="Y11" s="35" t="s">
        <v>49</v>
      </c>
      <c r="Z11" s="350">
        <v>269000</v>
      </c>
      <c r="AA11" s="349">
        <v>267000</v>
      </c>
      <c r="AB11" s="349" t="s">
        <v>271</v>
      </c>
      <c r="AC11" s="349">
        <v>42000</v>
      </c>
      <c r="AD11" s="349">
        <v>173000</v>
      </c>
      <c r="AE11" s="349">
        <v>48000</v>
      </c>
      <c r="AF11" s="349">
        <v>45000</v>
      </c>
      <c r="AG11" s="351" t="s">
        <v>271</v>
      </c>
    </row>
    <row r="12" spans="1:33" ht="21" customHeight="1">
      <c r="A12" s="35" t="s">
        <v>265</v>
      </c>
      <c r="B12" s="286" t="s">
        <v>46</v>
      </c>
      <c r="C12" s="185" t="s">
        <v>46</v>
      </c>
      <c r="D12" s="185" t="s">
        <v>46</v>
      </c>
      <c r="E12" s="185" t="s">
        <v>46</v>
      </c>
      <c r="F12" s="185" t="s">
        <v>46</v>
      </c>
      <c r="G12" s="185" t="s">
        <v>46</v>
      </c>
      <c r="H12" s="185" t="s">
        <v>46</v>
      </c>
      <c r="I12" s="187" t="s">
        <v>46</v>
      </c>
      <c r="M12" s="454" t="s">
        <v>265</v>
      </c>
      <c r="N12" s="350" t="s">
        <v>46</v>
      </c>
      <c r="O12" s="349" t="s">
        <v>46</v>
      </c>
      <c r="P12" s="349" t="s">
        <v>46</v>
      </c>
      <c r="Q12" s="349" t="s">
        <v>46</v>
      </c>
      <c r="R12" s="349" t="s">
        <v>46</v>
      </c>
      <c r="S12" s="349" t="s">
        <v>46</v>
      </c>
      <c r="T12" s="349" t="s">
        <v>46</v>
      </c>
      <c r="U12" s="351" t="s">
        <v>46</v>
      </c>
      <c r="W12" s="3"/>
      <c r="Y12" s="35" t="s">
        <v>265</v>
      </c>
      <c r="Z12" s="350" t="s">
        <v>46</v>
      </c>
      <c r="AA12" s="349" t="s">
        <v>46</v>
      </c>
      <c r="AB12" s="349" t="s">
        <v>46</v>
      </c>
      <c r="AC12" s="349" t="s">
        <v>46</v>
      </c>
      <c r="AD12" s="349" t="s">
        <v>46</v>
      </c>
      <c r="AE12" s="349" t="s">
        <v>46</v>
      </c>
      <c r="AF12" s="349" t="s">
        <v>46</v>
      </c>
      <c r="AG12" s="351" t="s">
        <v>46</v>
      </c>
    </row>
    <row r="13" spans="1:33" ht="21" customHeight="1">
      <c r="A13" s="35" t="s">
        <v>198</v>
      </c>
      <c r="B13" s="286">
        <v>615000</v>
      </c>
      <c r="C13" s="185">
        <v>602000</v>
      </c>
      <c r="D13" s="185">
        <v>14000</v>
      </c>
      <c r="E13" s="185">
        <v>92000</v>
      </c>
      <c r="F13" s="185">
        <v>390000</v>
      </c>
      <c r="G13" s="185">
        <v>119000</v>
      </c>
      <c r="H13" s="185">
        <v>106000</v>
      </c>
      <c r="I13" s="187">
        <v>13000</v>
      </c>
      <c r="M13" s="454" t="s">
        <v>198</v>
      </c>
      <c r="N13" s="350">
        <v>345000</v>
      </c>
      <c r="O13" s="349">
        <v>336000</v>
      </c>
      <c r="P13" s="349">
        <v>9000</v>
      </c>
      <c r="Q13" s="349">
        <v>51000</v>
      </c>
      <c r="R13" s="349">
        <v>213000</v>
      </c>
      <c r="S13" s="349">
        <v>73000</v>
      </c>
      <c r="T13" s="349">
        <v>63000</v>
      </c>
      <c r="U13" s="351">
        <v>9000</v>
      </c>
      <c r="W13" s="3"/>
      <c r="Y13" s="35" t="s">
        <v>198</v>
      </c>
      <c r="Z13" s="350">
        <v>270000</v>
      </c>
      <c r="AA13" s="349">
        <v>266000</v>
      </c>
      <c r="AB13" s="349" t="s">
        <v>271</v>
      </c>
      <c r="AC13" s="349">
        <v>41000</v>
      </c>
      <c r="AD13" s="349">
        <v>177000</v>
      </c>
      <c r="AE13" s="349">
        <v>46000</v>
      </c>
      <c r="AF13" s="349">
        <v>43000</v>
      </c>
      <c r="AG13" s="351" t="s">
        <v>271</v>
      </c>
    </row>
    <row r="14" spans="1:33" ht="21" customHeight="1">
      <c r="A14" s="35" t="s">
        <v>50</v>
      </c>
      <c r="B14" s="286">
        <v>619000</v>
      </c>
      <c r="C14" s="185">
        <v>606000</v>
      </c>
      <c r="D14" s="185">
        <v>12000</v>
      </c>
      <c r="E14" s="185">
        <v>92000</v>
      </c>
      <c r="F14" s="185">
        <v>394000</v>
      </c>
      <c r="G14" s="185">
        <v>121000</v>
      </c>
      <c r="H14" s="185">
        <v>108000</v>
      </c>
      <c r="I14" s="187">
        <v>13000</v>
      </c>
      <c r="M14" s="454" t="s">
        <v>50</v>
      </c>
      <c r="N14" s="350">
        <v>346000</v>
      </c>
      <c r="O14" s="349">
        <v>337000</v>
      </c>
      <c r="P14" s="349">
        <v>8000</v>
      </c>
      <c r="Q14" s="349">
        <v>49000</v>
      </c>
      <c r="R14" s="349">
        <v>215000</v>
      </c>
      <c r="S14" s="349">
        <v>74000</v>
      </c>
      <c r="T14" s="349">
        <v>65000</v>
      </c>
      <c r="U14" s="351">
        <v>9000</v>
      </c>
      <c r="W14" s="3"/>
      <c r="Y14" s="35" t="s">
        <v>50</v>
      </c>
      <c r="Z14" s="350">
        <v>272000</v>
      </c>
      <c r="AA14" s="349">
        <v>268000</v>
      </c>
      <c r="AB14" s="349" t="s">
        <v>271</v>
      </c>
      <c r="AC14" s="349">
        <v>42000</v>
      </c>
      <c r="AD14" s="349">
        <v>179000</v>
      </c>
      <c r="AE14" s="349">
        <v>47000</v>
      </c>
      <c r="AF14" s="349">
        <v>43000</v>
      </c>
      <c r="AG14" s="351" t="s">
        <v>271</v>
      </c>
    </row>
    <row r="15" spans="1:33" ht="21" customHeight="1">
      <c r="A15" s="35" t="s">
        <v>51</v>
      </c>
      <c r="B15" s="286">
        <v>627000</v>
      </c>
      <c r="C15" s="185">
        <v>613000</v>
      </c>
      <c r="D15" s="185">
        <v>13000</v>
      </c>
      <c r="E15" s="185">
        <v>94000</v>
      </c>
      <c r="F15" s="185">
        <v>393000</v>
      </c>
      <c r="G15" s="185">
        <v>127000</v>
      </c>
      <c r="H15" s="185">
        <v>113000</v>
      </c>
      <c r="I15" s="187">
        <v>14000</v>
      </c>
      <c r="M15" s="454" t="s">
        <v>51</v>
      </c>
      <c r="N15" s="350">
        <v>348000</v>
      </c>
      <c r="O15" s="349">
        <v>338000</v>
      </c>
      <c r="P15" s="349">
        <v>8000</v>
      </c>
      <c r="Q15" s="349">
        <v>50000</v>
      </c>
      <c r="R15" s="349">
        <v>213000</v>
      </c>
      <c r="S15" s="349">
        <v>76000</v>
      </c>
      <c r="T15" s="349">
        <v>67000</v>
      </c>
      <c r="U15" s="351">
        <v>10000</v>
      </c>
      <c r="W15" s="3"/>
      <c r="Y15" s="35" t="s">
        <v>51</v>
      </c>
      <c r="Z15" s="350">
        <v>279000</v>
      </c>
      <c r="AA15" s="349">
        <v>275000</v>
      </c>
      <c r="AB15" s="349" t="s">
        <v>271</v>
      </c>
      <c r="AC15" s="349">
        <v>44000</v>
      </c>
      <c r="AD15" s="349">
        <v>180000</v>
      </c>
      <c r="AE15" s="349">
        <v>50000</v>
      </c>
      <c r="AF15" s="349">
        <v>46000</v>
      </c>
      <c r="AG15" s="351" t="s">
        <v>271</v>
      </c>
    </row>
    <row r="16" spans="1:33" ht="21" customHeight="1">
      <c r="A16" s="35" t="s">
        <v>52</v>
      </c>
      <c r="B16" s="286">
        <v>629000</v>
      </c>
      <c r="C16" s="185">
        <v>614000</v>
      </c>
      <c r="D16" s="185">
        <v>14000</v>
      </c>
      <c r="E16" s="185">
        <v>93000</v>
      </c>
      <c r="F16" s="185">
        <v>394000</v>
      </c>
      <c r="G16" s="185">
        <v>128000</v>
      </c>
      <c r="H16" s="185">
        <v>114000</v>
      </c>
      <c r="I16" s="187">
        <v>14000</v>
      </c>
      <c r="M16" s="454" t="s">
        <v>52</v>
      </c>
      <c r="N16" s="350">
        <v>347000</v>
      </c>
      <c r="O16" s="349">
        <v>337000</v>
      </c>
      <c r="P16" s="349" t="s">
        <v>271</v>
      </c>
      <c r="Q16" s="349">
        <v>49000</v>
      </c>
      <c r="R16" s="349">
        <v>214000</v>
      </c>
      <c r="S16" s="349">
        <v>77000</v>
      </c>
      <c r="T16" s="349">
        <v>66000</v>
      </c>
      <c r="U16" s="351">
        <v>10000</v>
      </c>
      <c r="W16" s="3"/>
      <c r="Y16" s="35" t="s">
        <v>52</v>
      </c>
      <c r="Z16" s="350">
        <v>281000</v>
      </c>
      <c r="AA16" s="349">
        <v>277000</v>
      </c>
      <c r="AB16" s="349" t="s">
        <v>271</v>
      </c>
      <c r="AC16" s="349">
        <v>44000</v>
      </c>
      <c r="AD16" s="349">
        <v>180000</v>
      </c>
      <c r="AE16" s="349">
        <v>51000</v>
      </c>
      <c r="AF16" s="349">
        <v>47000</v>
      </c>
      <c r="AG16" s="351" t="s">
        <v>271</v>
      </c>
    </row>
    <row r="17" spans="1:33" ht="21" customHeight="1">
      <c r="A17" s="35" t="s">
        <v>53</v>
      </c>
      <c r="B17" s="286">
        <v>628000</v>
      </c>
      <c r="C17" s="185">
        <v>614000</v>
      </c>
      <c r="D17" s="185">
        <v>14000</v>
      </c>
      <c r="E17" s="185">
        <v>90000</v>
      </c>
      <c r="F17" s="185">
        <v>397000</v>
      </c>
      <c r="G17" s="185">
        <v>126000</v>
      </c>
      <c r="H17" s="185">
        <v>112000</v>
      </c>
      <c r="I17" s="187">
        <v>14000</v>
      </c>
      <c r="M17" s="454" t="s">
        <v>53</v>
      </c>
      <c r="N17" s="350">
        <v>348000</v>
      </c>
      <c r="O17" s="349">
        <v>338000</v>
      </c>
      <c r="P17" s="349">
        <v>8000</v>
      </c>
      <c r="Q17" s="349">
        <v>48000</v>
      </c>
      <c r="R17" s="349">
        <v>216000</v>
      </c>
      <c r="S17" s="349">
        <v>76000</v>
      </c>
      <c r="T17" s="349">
        <v>66000</v>
      </c>
      <c r="U17" s="351">
        <v>10000</v>
      </c>
      <c r="W17" s="3"/>
      <c r="Y17" s="35" t="s">
        <v>53</v>
      </c>
      <c r="Z17" s="350">
        <v>280000</v>
      </c>
      <c r="AA17" s="349">
        <v>276000</v>
      </c>
      <c r="AB17" s="349" t="s">
        <v>271</v>
      </c>
      <c r="AC17" s="349">
        <v>42000</v>
      </c>
      <c r="AD17" s="349">
        <v>182000</v>
      </c>
      <c r="AE17" s="349">
        <v>50000</v>
      </c>
      <c r="AF17" s="349">
        <v>46000</v>
      </c>
      <c r="AG17" s="351" t="s">
        <v>271</v>
      </c>
    </row>
    <row r="18" spans="1:33" ht="21" customHeight="1">
      <c r="A18" s="35" t="s">
        <v>54</v>
      </c>
      <c r="B18" s="286">
        <v>635000</v>
      </c>
      <c r="C18" s="185">
        <v>622000</v>
      </c>
      <c r="D18" s="185">
        <v>15000</v>
      </c>
      <c r="E18" s="185">
        <v>96000</v>
      </c>
      <c r="F18" s="185">
        <v>400000</v>
      </c>
      <c r="G18" s="185">
        <v>124000</v>
      </c>
      <c r="H18" s="185">
        <v>111000</v>
      </c>
      <c r="I18" s="187">
        <v>13000</v>
      </c>
      <c r="M18" s="454" t="s">
        <v>54</v>
      </c>
      <c r="N18" s="350">
        <v>351000</v>
      </c>
      <c r="O18" s="349">
        <v>342000</v>
      </c>
      <c r="P18" s="349">
        <v>8000</v>
      </c>
      <c r="Q18" s="349">
        <v>51000</v>
      </c>
      <c r="R18" s="349">
        <v>218000</v>
      </c>
      <c r="S18" s="349">
        <v>73000</v>
      </c>
      <c r="T18" s="349">
        <v>65000</v>
      </c>
      <c r="U18" s="351">
        <v>9000</v>
      </c>
      <c r="W18" s="3"/>
      <c r="Y18" s="35" t="s">
        <v>54</v>
      </c>
      <c r="Z18" s="350">
        <v>284000</v>
      </c>
      <c r="AA18" s="349">
        <v>280000</v>
      </c>
      <c r="AB18" s="349" t="s">
        <v>271</v>
      </c>
      <c r="AC18" s="349">
        <v>45000</v>
      </c>
      <c r="AD18" s="349">
        <v>181000</v>
      </c>
      <c r="AE18" s="349">
        <v>51000</v>
      </c>
      <c r="AF18" s="349">
        <v>47000</v>
      </c>
      <c r="AG18" s="351" t="s">
        <v>271</v>
      </c>
    </row>
    <row r="19" spans="1:33" ht="21" customHeight="1">
      <c r="A19" s="35" t="s">
        <v>55</v>
      </c>
      <c r="B19" s="286">
        <v>634000</v>
      </c>
      <c r="C19" s="185">
        <v>622000</v>
      </c>
      <c r="D19" s="185">
        <v>14000</v>
      </c>
      <c r="E19" s="185">
        <v>98000</v>
      </c>
      <c r="F19" s="185">
        <v>396000</v>
      </c>
      <c r="G19" s="185">
        <v>127000</v>
      </c>
      <c r="H19" s="185">
        <v>114000</v>
      </c>
      <c r="I19" s="187">
        <v>12000</v>
      </c>
      <c r="M19" s="454" t="s">
        <v>55</v>
      </c>
      <c r="N19" s="350">
        <v>352000</v>
      </c>
      <c r="O19" s="349">
        <v>344000</v>
      </c>
      <c r="P19" s="349" t="s">
        <v>271</v>
      </c>
      <c r="Q19" s="349">
        <v>53000</v>
      </c>
      <c r="R19" s="349">
        <v>217000</v>
      </c>
      <c r="S19" s="349">
        <v>74000</v>
      </c>
      <c r="T19" s="349">
        <v>65000</v>
      </c>
      <c r="U19" s="351">
        <v>8000</v>
      </c>
      <c r="W19" s="3"/>
      <c r="Y19" s="35" t="s">
        <v>55</v>
      </c>
      <c r="Z19" s="350">
        <v>283000</v>
      </c>
      <c r="AA19" s="349">
        <v>278000</v>
      </c>
      <c r="AB19" s="349" t="s">
        <v>271</v>
      </c>
      <c r="AC19" s="349">
        <v>44000</v>
      </c>
      <c r="AD19" s="349">
        <v>179000</v>
      </c>
      <c r="AE19" s="349">
        <v>53000</v>
      </c>
      <c r="AF19" s="349">
        <v>49000</v>
      </c>
      <c r="AG19" s="351" t="s">
        <v>271</v>
      </c>
    </row>
    <row r="20" spans="1:33" ht="21" customHeight="1">
      <c r="A20" s="35" t="s">
        <v>56</v>
      </c>
      <c r="B20" s="286">
        <v>638000</v>
      </c>
      <c r="C20" s="185">
        <v>626000</v>
      </c>
      <c r="D20" s="185">
        <v>15000</v>
      </c>
      <c r="E20" s="185">
        <v>96000</v>
      </c>
      <c r="F20" s="185">
        <v>396000</v>
      </c>
      <c r="G20" s="185">
        <v>131000</v>
      </c>
      <c r="H20" s="185">
        <v>119000</v>
      </c>
      <c r="I20" s="187">
        <v>12000</v>
      </c>
      <c r="M20" s="454" t="s">
        <v>56</v>
      </c>
      <c r="N20" s="350">
        <v>350000</v>
      </c>
      <c r="O20" s="349">
        <v>342000</v>
      </c>
      <c r="P20" s="349">
        <v>8000</v>
      </c>
      <c r="Q20" s="349">
        <v>52000</v>
      </c>
      <c r="R20" s="349">
        <v>216000</v>
      </c>
      <c r="S20" s="349">
        <v>74000</v>
      </c>
      <c r="T20" s="349">
        <v>66000</v>
      </c>
      <c r="U20" s="351">
        <v>8000</v>
      </c>
      <c r="W20" s="3"/>
      <c r="Y20" s="35" t="s">
        <v>56</v>
      </c>
      <c r="Z20" s="350">
        <v>288000</v>
      </c>
      <c r="AA20" s="349">
        <v>284000</v>
      </c>
      <c r="AB20" s="349" t="s">
        <v>271</v>
      </c>
      <c r="AC20" s="349">
        <v>45000</v>
      </c>
      <c r="AD20" s="349">
        <v>180000</v>
      </c>
      <c r="AE20" s="349">
        <v>56000</v>
      </c>
      <c r="AF20" s="349">
        <v>52000</v>
      </c>
      <c r="AG20" s="351" t="s">
        <v>271</v>
      </c>
    </row>
    <row r="21" spans="1:33" ht="21" customHeight="1">
      <c r="A21" s="35" t="s">
        <v>57</v>
      </c>
      <c r="B21" s="286">
        <v>641000</v>
      </c>
      <c r="C21" s="185">
        <v>629000</v>
      </c>
      <c r="D21" s="185">
        <v>16000</v>
      </c>
      <c r="E21" s="185">
        <v>98000</v>
      </c>
      <c r="F21" s="185">
        <v>397000</v>
      </c>
      <c r="G21" s="185">
        <v>131000</v>
      </c>
      <c r="H21" s="185">
        <v>118000</v>
      </c>
      <c r="I21" s="187">
        <v>13000</v>
      </c>
      <c r="M21" s="454" t="s">
        <v>57</v>
      </c>
      <c r="N21" s="350">
        <v>351000</v>
      </c>
      <c r="O21" s="349">
        <v>343000</v>
      </c>
      <c r="P21" s="349">
        <v>9000</v>
      </c>
      <c r="Q21" s="349">
        <v>51000</v>
      </c>
      <c r="R21" s="349">
        <v>215000</v>
      </c>
      <c r="S21" s="349">
        <v>77000</v>
      </c>
      <c r="T21" s="349">
        <v>68000</v>
      </c>
      <c r="U21" s="351">
        <v>9000</v>
      </c>
      <c r="W21" s="3"/>
      <c r="Y21" s="35" t="s">
        <v>57</v>
      </c>
      <c r="Z21" s="350">
        <v>290000</v>
      </c>
      <c r="AA21" s="349">
        <v>286000</v>
      </c>
      <c r="AB21" s="349" t="s">
        <v>271</v>
      </c>
      <c r="AC21" s="349">
        <v>46000</v>
      </c>
      <c r="AD21" s="349">
        <v>182000</v>
      </c>
      <c r="AE21" s="349">
        <v>54000</v>
      </c>
      <c r="AF21" s="349">
        <v>50000</v>
      </c>
      <c r="AG21" s="351" t="s">
        <v>271</v>
      </c>
    </row>
    <row r="22" spans="1:33" ht="21" customHeight="1">
      <c r="A22" s="35" t="s">
        <v>58</v>
      </c>
      <c r="B22" s="286">
        <v>649000</v>
      </c>
      <c r="C22" s="185">
        <v>635000</v>
      </c>
      <c r="D22" s="185">
        <v>14000</v>
      </c>
      <c r="E22" s="185">
        <v>99000</v>
      </c>
      <c r="F22" s="185">
        <v>402000</v>
      </c>
      <c r="G22" s="185">
        <v>133000</v>
      </c>
      <c r="H22" s="185">
        <v>120000</v>
      </c>
      <c r="I22" s="187">
        <v>14000</v>
      </c>
      <c r="M22" s="454" t="s">
        <v>58</v>
      </c>
      <c r="N22" s="350">
        <v>355000</v>
      </c>
      <c r="O22" s="349">
        <v>346000</v>
      </c>
      <c r="P22" s="349">
        <v>8000</v>
      </c>
      <c r="Q22" s="349">
        <v>52000</v>
      </c>
      <c r="R22" s="349">
        <v>217000</v>
      </c>
      <c r="S22" s="349">
        <v>77000</v>
      </c>
      <c r="T22" s="349">
        <v>68000</v>
      </c>
      <c r="U22" s="351">
        <v>9000</v>
      </c>
      <c r="W22" s="3"/>
      <c r="Y22" s="35" t="s">
        <v>58</v>
      </c>
      <c r="Z22" s="350">
        <v>294000</v>
      </c>
      <c r="AA22" s="349">
        <v>289000</v>
      </c>
      <c r="AB22" s="349" t="s">
        <v>271</v>
      </c>
      <c r="AC22" s="349">
        <v>47000</v>
      </c>
      <c r="AD22" s="349">
        <v>185000</v>
      </c>
      <c r="AE22" s="349">
        <v>56000</v>
      </c>
      <c r="AF22" s="349">
        <v>51000</v>
      </c>
      <c r="AG22" s="351" t="s">
        <v>271</v>
      </c>
    </row>
    <row r="23" spans="1:33" ht="21" customHeight="1">
      <c r="A23" s="35" t="s">
        <v>59</v>
      </c>
      <c r="B23" s="286">
        <v>656000</v>
      </c>
      <c r="C23" s="185">
        <v>642000</v>
      </c>
      <c r="D23" s="185">
        <v>14000</v>
      </c>
      <c r="E23" s="185">
        <v>101000</v>
      </c>
      <c r="F23" s="185">
        <v>408000</v>
      </c>
      <c r="G23" s="185">
        <v>133000</v>
      </c>
      <c r="H23" s="185">
        <v>119000</v>
      </c>
      <c r="I23" s="187">
        <v>14000</v>
      </c>
      <c r="M23" s="454" t="s">
        <v>59</v>
      </c>
      <c r="N23" s="350">
        <v>360000</v>
      </c>
      <c r="O23" s="349">
        <v>351000</v>
      </c>
      <c r="P23" s="349" t="s">
        <v>271</v>
      </c>
      <c r="Q23" s="349">
        <v>54000</v>
      </c>
      <c r="R23" s="349">
        <v>219000</v>
      </c>
      <c r="S23" s="349">
        <v>79000</v>
      </c>
      <c r="T23" s="349">
        <v>70000</v>
      </c>
      <c r="U23" s="351">
        <v>9000</v>
      </c>
      <c r="W23" s="3"/>
      <c r="Y23" s="35" t="s">
        <v>59</v>
      </c>
      <c r="Z23" s="350">
        <v>296000</v>
      </c>
      <c r="AA23" s="349">
        <v>291000</v>
      </c>
      <c r="AB23" s="349" t="s">
        <v>271</v>
      </c>
      <c r="AC23" s="349">
        <v>47000</v>
      </c>
      <c r="AD23" s="349">
        <v>188000</v>
      </c>
      <c r="AE23" s="349">
        <v>55000</v>
      </c>
      <c r="AF23" s="349">
        <v>50000</v>
      </c>
      <c r="AG23" s="351" t="s">
        <v>271</v>
      </c>
    </row>
    <row r="24" spans="1:33" ht="21" customHeight="1">
      <c r="A24" s="35" t="s">
        <v>199</v>
      </c>
      <c r="B24" s="286">
        <v>664000</v>
      </c>
      <c r="C24" s="185">
        <v>650000</v>
      </c>
      <c r="D24" s="185">
        <v>15000</v>
      </c>
      <c r="E24" s="185">
        <v>101000</v>
      </c>
      <c r="F24" s="185">
        <v>413000</v>
      </c>
      <c r="G24" s="185">
        <v>136000</v>
      </c>
      <c r="H24" s="185">
        <v>122000</v>
      </c>
      <c r="I24" s="187">
        <v>14000</v>
      </c>
      <c r="M24" s="454" t="s">
        <v>199</v>
      </c>
      <c r="N24" s="350">
        <v>363000</v>
      </c>
      <c r="O24" s="349">
        <v>353000</v>
      </c>
      <c r="P24" s="349">
        <v>8000</v>
      </c>
      <c r="Q24" s="349">
        <v>52000</v>
      </c>
      <c r="R24" s="349">
        <v>222000</v>
      </c>
      <c r="S24" s="349">
        <v>80000</v>
      </c>
      <c r="T24" s="349">
        <v>71000</v>
      </c>
      <c r="U24" s="351">
        <v>9000</v>
      </c>
      <c r="W24" s="3"/>
      <c r="Y24" s="35" t="s">
        <v>199</v>
      </c>
      <c r="Z24" s="350">
        <v>302000</v>
      </c>
      <c r="AA24" s="349">
        <v>296000</v>
      </c>
      <c r="AB24" s="349" t="s">
        <v>271</v>
      </c>
      <c r="AC24" s="349">
        <v>49000</v>
      </c>
      <c r="AD24" s="349">
        <v>191000</v>
      </c>
      <c r="AE24" s="349">
        <v>56000</v>
      </c>
      <c r="AF24" s="349">
        <v>51000</v>
      </c>
      <c r="AG24" s="351" t="s">
        <v>271</v>
      </c>
    </row>
    <row r="25" spans="1:33" ht="21" customHeight="1">
      <c r="A25" s="35" t="s">
        <v>200</v>
      </c>
      <c r="B25" s="286">
        <v>661000</v>
      </c>
      <c r="C25" s="185">
        <v>646000</v>
      </c>
      <c r="D25" s="185">
        <v>15000</v>
      </c>
      <c r="E25" s="185">
        <v>100000</v>
      </c>
      <c r="F25" s="185">
        <v>413000</v>
      </c>
      <c r="G25" s="185">
        <v>133000</v>
      </c>
      <c r="H25" s="185">
        <v>117000</v>
      </c>
      <c r="I25" s="187">
        <v>15000</v>
      </c>
      <c r="M25" s="454" t="s">
        <v>200</v>
      </c>
      <c r="N25" s="350">
        <v>361000</v>
      </c>
      <c r="O25" s="349">
        <v>351000</v>
      </c>
      <c r="P25" s="349">
        <v>9000</v>
      </c>
      <c r="Q25" s="349">
        <v>51000</v>
      </c>
      <c r="R25" s="349">
        <v>223000</v>
      </c>
      <c r="S25" s="349">
        <v>79000</v>
      </c>
      <c r="T25" s="349">
        <v>69000</v>
      </c>
      <c r="U25" s="351">
        <v>10000</v>
      </c>
      <c r="W25" s="3"/>
      <c r="Y25" s="35" t="s">
        <v>200</v>
      </c>
      <c r="Z25" s="350">
        <v>300000</v>
      </c>
      <c r="AA25" s="349">
        <v>295000</v>
      </c>
      <c r="AB25" s="349" t="s">
        <v>271</v>
      </c>
      <c r="AC25" s="349">
        <v>50000</v>
      </c>
      <c r="AD25" s="349">
        <v>189000</v>
      </c>
      <c r="AE25" s="349">
        <v>54000</v>
      </c>
      <c r="AF25" s="349">
        <v>49000</v>
      </c>
      <c r="AG25" s="351" t="s">
        <v>271</v>
      </c>
    </row>
    <row r="26" spans="1:33" ht="21" customHeight="1">
      <c r="A26" s="35" t="s">
        <v>60</v>
      </c>
      <c r="B26" s="286">
        <v>662000</v>
      </c>
      <c r="C26" s="185">
        <v>646000</v>
      </c>
      <c r="D26" s="185">
        <v>16000</v>
      </c>
      <c r="E26" s="185">
        <v>100000</v>
      </c>
      <c r="F26" s="185">
        <v>412000</v>
      </c>
      <c r="G26" s="185">
        <v>134000</v>
      </c>
      <c r="H26" s="185">
        <v>118000</v>
      </c>
      <c r="I26" s="187">
        <v>16000</v>
      </c>
      <c r="M26" s="454" t="s">
        <v>60</v>
      </c>
      <c r="N26" s="350">
        <v>365000</v>
      </c>
      <c r="O26" s="349">
        <v>354000</v>
      </c>
      <c r="P26" s="349">
        <v>9000</v>
      </c>
      <c r="Q26" s="349">
        <v>53000</v>
      </c>
      <c r="R26" s="349">
        <v>223000</v>
      </c>
      <c r="S26" s="349">
        <v>81000</v>
      </c>
      <c r="T26" s="349">
        <v>70000</v>
      </c>
      <c r="U26" s="351">
        <v>11000</v>
      </c>
      <c r="W26" s="3"/>
      <c r="Y26" s="35" t="s">
        <v>60</v>
      </c>
      <c r="Z26" s="350">
        <v>296000</v>
      </c>
      <c r="AA26" s="349">
        <v>292000</v>
      </c>
      <c r="AB26" s="349" t="s">
        <v>271</v>
      </c>
      <c r="AC26" s="349">
        <v>47000</v>
      </c>
      <c r="AD26" s="349">
        <v>189000</v>
      </c>
      <c r="AE26" s="349">
        <v>53000</v>
      </c>
      <c r="AF26" s="349">
        <v>49000</v>
      </c>
      <c r="AG26" s="351" t="s">
        <v>271</v>
      </c>
    </row>
    <row r="27" spans="1:33" ht="21" customHeight="1">
      <c r="A27" s="35" t="s">
        <v>61</v>
      </c>
      <c r="B27" s="286">
        <v>654000</v>
      </c>
      <c r="C27" s="185">
        <v>640000</v>
      </c>
      <c r="D27" s="185">
        <v>14000</v>
      </c>
      <c r="E27" s="185">
        <v>100000</v>
      </c>
      <c r="F27" s="185">
        <v>411000</v>
      </c>
      <c r="G27" s="185">
        <v>129000</v>
      </c>
      <c r="H27" s="185">
        <v>115000</v>
      </c>
      <c r="I27" s="187">
        <v>14000</v>
      </c>
      <c r="M27" s="454" t="s">
        <v>61</v>
      </c>
      <c r="N27" s="350">
        <v>362000</v>
      </c>
      <c r="O27" s="349">
        <v>352000</v>
      </c>
      <c r="P27" s="349" t="s">
        <v>271</v>
      </c>
      <c r="Q27" s="349">
        <v>53000</v>
      </c>
      <c r="R27" s="349">
        <v>223000</v>
      </c>
      <c r="S27" s="349">
        <v>77000</v>
      </c>
      <c r="T27" s="349">
        <v>67000</v>
      </c>
      <c r="U27" s="351">
        <v>10000</v>
      </c>
      <c r="W27" s="3"/>
      <c r="Y27" s="35" t="s">
        <v>61</v>
      </c>
      <c r="Z27" s="350">
        <v>292000</v>
      </c>
      <c r="AA27" s="349">
        <v>288000</v>
      </c>
      <c r="AB27" s="349" t="s">
        <v>271</v>
      </c>
      <c r="AC27" s="349">
        <v>47000</v>
      </c>
      <c r="AD27" s="349">
        <v>187000</v>
      </c>
      <c r="AE27" s="349">
        <v>52000</v>
      </c>
      <c r="AF27" s="349">
        <v>48000</v>
      </c>
      <c r="AG27" s="351" t="s">
        <v>271</v>
      </c>
    </row>
    <row r="28" spans="1:33" ht="21" customHeight="1">
      <c r="A28" s="35" t="s">
        <v>62</v>
      </c>
      <c r="B28" s="286">
        <v>651000</v>
      </c>
      <c r="C28" s="185">
        <v>639000</v>
      </c>
      <c r="D28" s="185">
        <v>15000</v>
      </c>
      <c r="E28" s="185">
        <v>100000</v>
      </c>
      <c r="F28" s="185">
        <v>410000</v>
      </c>
      <c r="G28" s="185">
        <v>127000</v>
      </c>
      <c r="H28" s="185">
        <v>114000</v>
      </c>
      <c r="I28" s="187">
        <v>12000</v>
      </c>
      <c r="M28" s="454" t="s">
        <v>62</v>
      </c>
      <c r="N28" s="350">
        <v>360000</v>
      </c>
      <c r="O28" s="349">
        <v>351000</v>
      </c>
      <c r="P28" s="349">
        <v>8000</v>
      </c>
      <c r="Q28" s="349">
        <v>51000</v>
      </c>
      <c r="R28" s="349">
        <v>225000</v>
      </c>
      <c r="S28" s="349">
        <v>76000</v>
      </c>
      <c r="T28" s="349">
        <v>67000</v>
      </c>
      <c r="U28" s="351">
        <v>9000</v>
      </c>
      <c r="W28" s="3"/>
      <c r="Y28" s="35" t="s">
        <v>62</v>
      </c>
      <c r="Z28" s="350">
        <v>291000</v>
      </c>
      <c r="AA28" s="349">
        <v>288000</v>
      </c>
      <c r="AB28" s="349" t="s">
        <v>271</v>
      </c>
      <c r="AC28" s="349">
        <v>49000</v>
      </c>
      <c r="AD28" s="349">
        <v>185000</v>
      </c>
      <c r="AE28" s="349">
        <v>50000</v>
      </c>
      <c r="AF28" s="349">
        <v>47000</v>
      </c>
      <c r="AG28" s="351" t="s">
        <v>271</v>
      </c>
    </row>
    <row r="29" spans="1:33" ht="21" customHeight="1">
      <c r="A29" s="35" t="s">
        <v>63</v>
      </c>
      <c r="B29" s="286">
        <v>643000</v>
      </c>
      <c r="C29" s="185">
        <v>631000</v>
      </c>
      <c r="D29" s="185">
        <v>14000</v>
      </c>
      <c r="E29" s="185">
        <v>97000</v>
      </c>
      <c r="F29" s="185">
        <v>408000</v>
      </c>
      <c r="G29" s="185">
        <v>124000</v>
      </c>
      <c r="H29" s="185">
        <v>113000</v>
      </c>
      <c r="I29" s="187">
        <v>12000</v>
      </c>
      <c r="M29" s="454" t="s">
        <v>63</v>
      </c>
      <c r="N29" s="350">
        <v>356000</v>
      </c>
      <c r="O29" s="349">
        <v>347000</v>
      </c>
      <c r="P29" s="349" t="s">
        <v>271</v>
      </c>
      <c r="Q29" s="349">
        <v>50000</v>
      </c>
      <c r="R29" s="349">
        <v>224000</v>
      </c>
      <c r="S29" s="349">
        <v>75000</v>
      </c>
      <c r="T29" s="349">
        <v>67000</v>
      </c>
      <c r="U29" s="351">
        <v>9000</v>
      </c>
      <c r="W29" s="3"/>
      <c r="Y29" s="35" t="s">
        <v>63</v>
      </c>
      <c r="Z29" s="350">
        <v>288000</v>
      </c>
      <c r="AA29" s="349">
        <v>285000</v>
      </c>
      <c r="AB29" s="349" t="s">
        <v>271</v>
      </c>
      <c r="AC29" s="349">
        <v>47000</v>
      </c>
      <c r="AD29" s="349">
        <v>185000</v>
      </c>
      <c r="AE29" s="349">
        <v>49000</v>
      </c>
      <c r="AF29" s="349">
        <v>46000</v>
      </c>
      <c r="AG29" s="351" t="s">
        <v>271</v>
      </c>
    </row>
    <row r="30" spans="1:33" ht="21" customHeight="1">
      <c r="A30" s="35" t="s">
        <v>64</v>
      </c>
      <c r="B30" s="286">
        <v>651000</v>
      </c>
      <c r="C30" s="185">
        <v>639000</v>
      </c>
      <c r="D30" s="185">
        <v>15000</v>
      </c>
      <c r="E30" s="185">
        <v>96000</v>
      </c>
      <c r="F30" s="185">
        <v>411000</v>
      </c>
      <c r="G30" s="185">
        <v>128000</v>
      </c>
      <c r="H30" s="185">
        <v>116000</v>
      </c>
      <c r="I30" s="187">
        <v>12000</v>
      </c>
      <c r="M30" s="454" t="s">
        <v>64</v>
      </c>
      <c r="N30" s="350">
        <v>361000</v>
      </c>
      <c r="O30" s="349">
        <v>352000</v>
      </c>
      <c r="P30" s="349">
        <v>8000</v>
      </c>
      <c r="Q30" s="349">
        <v>51000</v>
      </c>
      <c r="R30" s="349">
        <v>226000</v>
      </c>
      <c r="S30" s="349">
        <v>76000</v>
      </c>
      <c r="T30" s="349">
        <v>67000</v>
      </c>
      <c r="U30" s="351">
        <v>9000</v>
      </c>
      <c r="W30" s="3"/>
      <c r="Y30" s="35" t="s">
        <v>64</v>
      </c>
      <c r="Z30" s="350">
        <v>291000</v>
      </c>
      <c r="AA30" s="349">
        <v>287000</v>
      </c>
      <c r="AB30" s="349" t="s">
        <v>271</v>
      </c>
      <c r="AC30" s="349">
        <v>45000</v>
      </c>
      <c r="AD30" s="349">
        <v>185000</v>
      </c>
      <c r="AE30" s="349">
        <v>53000</v>
      </c>
      <c r="AF30" s="349">
        <v>49000</v>
      </c>
      <c r="AG30" s="351" t="s">
        <v>271</v>
      </c>
    </row>
    <row r="31" spans="1:33" ht="21" customHeight="1">
      <c r="A31" s="35" t="s">
        <v>65</v>
      </c>
      <c r="B31" s="286">
        <v>656000</v>
      </c>
      <c r="C31" s="185">
        <v>644000</v>
      </c>
      <c r="D31" s="185">
        <v>16000</v>
      </c>
      <c r="E31" s="185">
        <v>101000</v>
      </c>
      <c r="F31" s="185">
        <v>413000</v>
      </c>
      <c r="G31" s="185">
        <v>127000</v>
      </c>
      <c r="H31" s="185">
        <v>115000</v>
      </c>
      <c r="I31" s="187">
        <v>12000</v>
      </c>
      <c r="M31" s="454" t="s">
        <v>65</v>
      </c>
      <c r="N31" s="350">
        <v>365000</v>
      </c>
      <c r="O31" s="349">
        <v>357000</v>
      </c>
      <c r="P31" s="349">
        <v>8000</v>
      </c>
      <c r="Q31" s="349">
        <v>55000</v>
      </c>
      <c r="R31" s="349">
        <v>228000</v>
      </c>
      <c r="S31" s="349">
        <v>74000</v>
      </c>
      <c r="T31" s="349">
        <v>65000</v>
      </c>
      <c r="U31" s="351">
        <v>9000</v>
      </c>
      <c r="W31" s="3"/>
      <c r="Y31" s="35" t="s">
        <v>65</v>
      </c>
      <c r="Z31" s="350">
        <v>291000</v>
      </c>
      <c r="AA31" s="349">
        <v>288000</v>
      </c>
      <c r="AB31" s="349" t="s">
        <v>271</v>
      </c>
      <c r="AC31" s="349">
        <v>46000</v>
      </c>
      <c r="AD31" s="349">
        <v>185000</v>
      </c>
      <c r="AE31" s="349">
        <v>53000</v>
      </c>
      <c r="AF31" s="349">
        <v>49000</v>
      </c>
      <c r="AG31" s="351" t="s">
        <v>271</v>
      </c>
    </row>
    <row r="32" spans="1:33" ht="21" customHeight="1">
      <c r="A32" s="35" t="s">
        <v>66</v>
      </c>
      <c r="B32" s="286">
        <v>658000</v>
      </c>
      <c r="C32" s="185">
        <v>645000</v>
      </c>
      <c r="D32" s="185">
        <v>17000</v>
      </c>
      <c r="E32" s="185">
        <v>100000</v>
      </c>
      <c r="F32" s="185">
        <v>411000</v>
      </c>
      <c r="G32" s="185">
        <v>130000</v>
      </c>
      <c r="H32" s="185">
        <v>117000</v>
      </c>
      <c r="I32" s="187">
        <v>13000</v>
      </c>
      <c r="M32" s="454" t="s">
        <v>66</v>
      </c>
      <c r="N32" s="350">
        <v>365000</v>
      </c>
      <c r="O32" s="349">
        <v>356000</v>
      </c>
      <c r="P32" s="349">
        <v>9000</v>
      </c>
      <c r="Q32" s="349">
        <v>53000</v>
      </c>
      <c r="R32" s="349">
        <v>228000</v>
      </c>
      <c r="S32" s="349">
        <v>75000</v>
      </c>
      <c r="T32" s="349">
        <v>66000</v>
      </c>
      <c r="U32" s="351">
        <v>9000</v>
      </c>
      <c r="W32" s="3"/>
      <c r="Y32" s="35" t="s">
        <v>66</v>
      </c>
      <c r="Z32" s="350">
        <v>293000</v>
      </c>
      <c r="AA32" s="349">
        <v>289000</v>
      </c>
      <c r="AB32" s="349" t="s">
        <v>271</v>
      </c>
      <c r="AC32" s="349">
        <v>47000</v>
      </c>
      <c r="AD32" s="349">
        <v>184000</v>
      </c>
      <c r="AE32" s="349">
        <v>55000</v>
      </c>
      <c r="AF32" s="349">
        <v>52000</v>
      </c>
      <c r="AG32" s="351" t="s">
        <v>271</v>
      </c>
    </row>
    <row r="33" spans="1:33" ht="21" customHeight="1">
      <c r="A33" s="35" t="s">
        <v>67</v>
      </c>
      <c r="B33" s="286">
        <v>659000</v>
      </c>
      <c r="C33" s="185">
        <v>645000</v>
      </c>
      <c r="D33" s="185">
        <v>17000</v>
      </c>
      <c r="E33" s="185">
        <v>99000</v>
      </c>
      <c r="F33" s="185">
        <v>410000</v>
      </c>
      <c r="G33" s="185">
        <v>132000</v>
      </c>
      <c r="H33" s="185">
        <v>119000</v>
      </c>
      <c r="I33" s="187">
        <v>14000</v>
      </c>
      <c r="M33" s="454" t="s">
        <v>67</v>
      </c>
      <c r="N33" s="350">
        <v>366000</v>
      </c>
      <c r="O33" s="349">
        <v>357000</v>
      </c>
      <c r="P33" s="349">
        <v>10000</v>
      </c>
      <c r="Q33" s="349">
        <v>52000</v>
      </c>
      <c r="R33" s="349">
        <v>229000</v>
      </c>
      <c r="S33" s="349">
        <v>76000</v>
      </c>
      <c r="T33" s="349">
        <v>66000</v>
      </c>
      <c r="U33" s="351">
        <v>10000</v>
      </c>
      <c r="W33" s="3"/>
      <c r="Y33" s="35" t="s">
        <v>67</v>
      </c>
      <c r="Z33" s="350">
        <v>293000</v>
      </c>
      <c r="AA33" s="349">
        <v>289000</v>
      </c>
      <c r="AB33" s="349" t="s">
        <v>271</v>
      </c>
      <c r="AC33" s="349">
        <v>48000</v>
      </c>
      <c r="AD33" s="349">
        <v>181000</v>
      </c>
      <c r="AE33" s="349">
        <v>56000</v>
      </c>
      <c r="AF33" s="349">
        <v>52000</v>
      </c>
      <c r="AG33" s="351" t="s">
        <v>271</v>
      </c>
    </row>
    <row r="34" spans="1:33" ht="21" customHeight="1">
      <c r="A34" s="35" t="s">
        <v>68</v>
      </c>
      <c r="B34" s="286">
        <v>657000</v>
      </c>
      <c r="C34" s="185">
        <v>643000</v>
      </c>
      <c r="D34" s="185">
        <v>17000</v>
      </c>
      <c r="E34" s="185">
        <v>98000</v>
      </c>
      <c r="F34" s="185">
        <v>412000</v>
      </c>
      <c r="G34" s="185">
        <v>130000</v>
      </c>
      <c r="H34" s="185">
        <v>116000</v>
      </c>
      <c r="I34" s="187">
        <v>14000</v>
      </c>
      <c r="M34" s="454" t="s">
        <v>68</v>
      </c>
      <c r="N34" s="350">
        <v>367000</v>
      </c>
      <c r="O34" s="349">
        <v>357000</v>
      </c>
      <c r="P34" s="349">
        <v>10000</v>
      </c>
      <c r="Q34" s="349">
        <v>52000</v>
      </c>
      <c r="R34" s="349">
        <v>228000</v>
      </c>
      <c r="S34" s="349">
        <v>76000</v>
      </c>
      <c r="T34" s="349">
        <v>66000</v>
      </c>
      <c r="U34" s="351">
        <v>10000</v>
      </c>
      <c r="W34" s="3"/>
      <c r="Y34" s="35" t="s">
        <v>68</v>
      </c>
      <c r="Z34" s="350">
        <v>290000</v>
      </c>
      <c r="AA34" s="349">
        <v>286000</v>
      </c>
      <c r="AB34" s="349" t="s">
        <v>271</v>
      </c>
      <c r="AC34" s="349">
        <v>45000</v>
      </c>
      <c r="AD34" s="349">
        <v>184000</v>
      </c>
      <c r="AE34" s="349">
        <v>54000</v>
      </c>
      <c r="AF34" s="349">
        <v>50000</v>
      </c>
      <c r="AG34" s="351" t="s">
        <v>271</v>
      </c>
    </row>
    <row r="35" spans="1:33" ht="21" customHeight="1">
      <c r="A35" s="35" t="s">
        <v>69</v>
      </c>
      <c r="B35" s="286">
        <v>663000</v>
      </c>
      <c r="C35" s="185">
        <v>648000</v>
      </c>
      <c r="D35" s="185">
        <v>19000</v>
      </c>
      <c r="E35" s="185">
        <v>100000</v>
      </c>
      <c r="F35" s="185">
        <v>414000</v>
      </c>
      <c r="G35" s="185">
        <v>130000</v>
      </c>
      <c r="H35" s="185">
        <v>115000</v>
      </c>
      <c r="I35" s="187">
        <v>15000</v>
      </c>
      <c r="M35" s="454" t="s">
        <v>69</v>
      </c>
      <c r="N35" s="350">
        <v>371000</v>
      </c>
      <c r="O35" s="349">
        <v>360000</v>
      </c>
      <c r="P35" s="349">
        <v>10000</v>
      </c>
      <c r="Q35" s="349">
        <v>54000</v>
      </c>
      <c r="R35" s="349">
        <v>230000</v>
      </c>
      <c r="S35" s="349">
        <v>77000</v>
      </c>
      <c r="T35" s="349">
        <v>66000</v>
      </c>
      <c r="U35" s="351">
        <v>11000</v>
      </c>
      <c r="W35" s="3"/>
      <c r="Y35" s="35" t="s">
        <v>69</v>
      </c>
      <c r="Z35" s="350">
        <v>292000</v>
      </c>
      <c r="AA35" s="349">
        <v>288000</v>
      </c>
      <c r="AB35" s="349">
        <v>8000</v>
      </c>
      <c r="AC35" s="349">
        <v>46000</v>
      </c>
      <c r="AD35" s="349">
        <v>184000</v>
      </c>
      <c r="AE35" s="349">
        <v>53000</v>
      </c>
      <c r="AF35" s="349">
        <v>49000</v>
      </c>
      <c r="AG35" s="351" t="s">
        <v>271</v>
      </c>
    </row>
    <row r="36" spans="1:33" ht="21" customHeight="1">
      <c r="A36" s="35" t="s">
        <v>201</v>
      </c>
      <c r="B36" s="286">
        <v>667000</v>
      </c>
      <c r="C36" s="185">
        <v>653000</v>
      </c>
      <c r="D36" s="185">
        <v>20000</v>
      </c>
      <c r="E36" s="185">
        <v>99000</v>
      </c>
      <c r="F36" s="185">
        <v>416000</v>
      </c>
      <c r="G36" s="185">
        <v>132000</v>
      </c>
      <c r="H36" s="185">
        <v>118000</v>
      </c>
      <c r="I36" s="187">
        <v>14000</v>
      </c>
      <c r="M36" s="454" t="s">
        <v>201</v>
      </c>
      <c r="N36" s="350">
        <v>373000</v>
      </c>
      <c r="O36" s="349">
        <v>362000</v>
      </c>
      <c r="P36" s="349">
        <v>11000</v>
      </c>
      <c r="Q36" s="349">
        <v>52000</v>
      </c>
      <c r="R36" s="349">
        <v>231000</v>
      </c>
      <c r="S36" s="349">
        <v>78000</v>
      </c>
      <c r="T36" s="349">
        <v>68000</v>
      </c>
      <c r="U36" s="351">
        <v>11000</v>
      </c>
      <c r="W36" s="3"/>
      <c r="Y36" s="35" t="s">
        <v>201</v>
      </c>
      <c r="Z36" s="350">
        <v>295000</v>
      </c>
      <c r="AA36" s="349">
        <v>291000</v>
      </c>
      <c r="AB36" s="349">
        <v>9000</v>
      </c>
      <c r="AC36" s="349">
        <v>47000</v>
      </c>
      <c r="AD36" s="349">
        <v>185000</v>
      </c>
      <c r="AE36" s="349">
        <v>54000</v>
      </c>
      <c r="AF36" s="349">
        <v>50000</v>
      </c>
      <c r="AG36" s="351" t="s">
        <v>271</v>
      </c>
    </row>
    <row r="37" spans="1:33" ht="21" customHeight="1">
      <c r="A37" s="35" t="s">
        <v>202</v>
      </c>
      <c r="B37" s="286">
        <v>666000</v>
      </c>
      <c r="C37" s="185">
        <v>653000</v>
      </c>
      <c r="D37" s="185">
        <v>19000</v>
      </c>
      <c r="E37" s="185">
        <v>97000</v>
      </c>
      <c r="F37" s="185">
        <v>419000</v>
      </c>
      <c r="G37" s="185">
        <v>130000</v>
      </c>
      <c r="H37" s="185">
        <v>118000</v>
      </c>
      <c r="I37" s="187">
        <v>13000</v>
      </c>
      <c r="M37" s="454" t="s">
        <v>202</v>
      </c>
      <c r="N37" s="350">
        <v>367000</v>
      </c>
      <c r="O37" s="349">
        <v>357000</v>
      </c>
      <c r="P37" s="349">
        <v>10000</v>
      </c>
      <c r="Q37" s="349">
        <v>51000</v>
      </c>
      <c r="R37" s="349">
        <v>230000</v>
      </c>
      <c r="S37" s="349">
        <v>76000</v>
      </c>
      <c r="T37" s="349">
        <v>67000</v>
      </c>
      <c r="U37" s="351">
        <v>9000</v>
      </c>
      <c r="W37" s="3"/>
      <c r="Y37" s="35" t="s">
        <v>202</v>
      </c>
      <c r="Z37" s="350">
        <v>299000</v>
      </c>
      <c r="AA37" s="349">
        <v>296000</v>
      </c>
      <c r="AB37" s="349">
        <v>9000</v>
      </c>
      <c r="AC37" s="349">
        <v>47000</v>
      </c>
      <c r="AD37" s="349">
        <v>189000</v>
      </c>
      <c r="AE37" s="349">
        <v>54000</v>
      </c>
      <c r="AF37" s="349">
        <v>51000</v>
      </c>
      <c r="AG37" s="351" t="s">
        <v>271</v>
      </c>
    </row>
    <row r="38" spans="1:33" ht="21" customHeight="1">
      <c r="A38" s="35" t="s">
        <v>70</v>
      </c>
      <c r="B38" s="286">
        <v>670000</v>
      </c>
      <c r="C38" s="185">
        <v>657000</v>
      </c>
      <c r="D38" s="185">
        <v>18000</v>
      </c>
      <c r="E38" s="185">
        <v>98000</v>
      </c>
      <c r="F38" s="185">
        <v>423000</v>
      </c>
      <c r="G38" s="185">
        <v>131000</v>
      </c>
      <c r="H38" s="185">
        <v>119000</v>
      </c>
      <c r="I38" s="187">
        <v>12000</v>
      </c>
      <c r="M38" s="454" t="s">
        <v>70</v>
      </c>
      <c r="N38" s="350">
        <v>369000</v>
      </c>
      <c r="O38" s="349">
        <v>360000</v>
      </c>
      <c r="P38" s="349">
        <v>9000</v>
      </c>
      <c r="Q38" s="349">
        <v>51000</v>
      </c>
      <c r="R38" s="349">
        <v>233000</v>
      </c>
      <c r="S38" s="349">
        <v>76000</v>
      </c>
      <c r="T38" s="349">
        <v>67000</v>
      </c>
      <c r="U38" s="351">
        <v>9000</v>
      </c>
      <c r="W38" s="3"/>
      <c r="Y38" s="35" t="s">
        <v>70</v>
      </c>
      <c r="Z38" s="350">
        <v>301000</v>
      </c>
      <c r="AA38" s="349">
        <v>297000</v>
      </c>
      <c r="AB38" s="349">
        <v>9000</v>
      </c>
      <c r="AC38" s="349">
        <v>46000</v>
      </c>
      <c r="AD38" s="349">
        <v>190000</v>
      </c>
      <c r="AE38" s="349">
        <v>56000</v>
      </c>
      <c r="AF38" s="349">
        <v>52000</v>
      </c>
      <c r="AG38" s="351" t="s">
        <v>271</v>
      </c>
    </row>
    <row r="39" spans="1:33" ht="21" customHeight="1">
      <c r="A39" s="35" t="s">
        <v>71</v>
      </c>
      <c r="B39" s="286">
        <v>673000</v>
      </c>
      <c r="C39" s="185">
        <v>661000</v>
      </c>
      <c r="D39" s="185">
        <v>16000</v>
      </c>
      <c r="E39" s="185">
        <v>98000</v>
      </c>
      <c r="F39" s="185">
        <v>428000</v>
      </c>
      <c r="G39" s="185">
        <v>130000</v>
      </c>
      <c r="H39" s="185">
        <v>118000</v>
      </c>
      <c r="I39" s="187">
        <v>12000</v>
      </c>
      <c r="M39" s="454" t="s">
        <v>71</v>
      </c>
      <c r="N39" s="350">
        <v>370000</v>
      </c>
      <c r="O39" s="349">
        <v>362000</v>
      </c>
      <c r="P39" s="349">
        <v>8000</v>
      </c>
      <c r="Q39" s="349">
        <v>53000</v>
      </c>
      <c r="R39" s="349">
        <v>234000</v>
      </c>
      <c r="S39" s="349">
        <v>75000</v>
      </c>
      <c r="T39" s="349">
        <v>67000</v>
      </c>
      <c r="U39" s="351">
        <v>8000</v>
      </c>
      <c r="W39" s="3"/>
      <c r="Y39" s="35" t="s">
        <v>71</v>
      </c>
      <c r="Z39" s="350">
        <v>302000</v>
      </c>
      <c r="AA39" s="349">
        <v>299000</v>
      </c>
      <c r="AB39" s="349">
        <v>8000</v>
      </c>
      <c r="AC39" s="349">
        <v>46000</v>
      </c>
      <c r="AD39" s="349">
        <v>194000</v>
      </c>
      <c r="AE39" s="349">
        <v>55000</v>
      </c>
      <c r="AF39" s="349">
        <v>51000</v>
      </c>
      <c r="AG39" s="351" t="s">
        <v>271</v>
      </c>
    </row>
    <row r="40" spans="1:33" ht="21" customHeight="1">
      <c r="A40" s="35" t="s">
        <v>72</v>
      </c>
      <c r="B40" s="286">
        <v>676000</v>
      </c>
      <c r="C40" s="185">
        <v>665000</v>
      </c>
      <c r="D40" s="185">
        <v>16000</v>
      </c>
      <c r="E40" s="185">
        <v>96000</v>
      </c>
      <c r="F40" s="185">
        <v>430000</v>
      </c>
      <c r="G40" s="185">
        <v>134000</v>
      </c>
      <c r="H40" s="185">
        <v>122000</v>
      </c>
      <c r="I40" s="187">
        <v>12000</v>
      </c>
      <c r="M40" s="454" t="s">
        <v>72</v>
      </c>
      <c r="N40" s="350">
        <v>373000</v>
      </c>
      <c r="O40" s="349">
        <v>364000</v>
      </c>
      <c r="P40" s="349">
        <v>8000</v>
      </c>
      <c r="Q40" s="349">
        <v>51000</v>
      </c>
      <c r="R40" s="349">
        <v>235000</v>
      </c>
      <c r="S40" s="349">
        <v>79000</v>
      </c>
      <c r="T40" s="349">
        <v>70000</v>
      </c>
      <c r="U40" s="351">
        <v>9000</v>
      </c>
      <c r="W40" s="3"/>
      <c r="Y40" s="35" t="s">
        <v>72</v>
      </c>
      <c r="Z40" s="350">
        <v>303000</v>
      </c>
      <c r="AA40" s="349">
        <v>300000</v>
      </c>
      <c r="AB40" s="349">
        <v>8000</v>
      </c>
      <c r="AC40" s="349">
        <v>45000</v>
      </c>
      <c r="AD40" s="349">
        <v>196000</v>
      </c>
      <c r="AE40" s="349">
        <v>54000</v>
      </c>
      <c r="AF40" s="349">
        <v>51000</v>
      </c>
      <c r="AG40" s="351" t="s">
        <v>271</v>
      </c>
    </row>
    <row r="41" spans="1:33" ht="21" customHeight="1">
      <c r="A41" s="35" t="s">
        <v>73</v>
      </c>
      <c r="B41" s="286">
        <v>681000</v>
      </c>
      <c r="C41" s="185">
        <v>669000</v>
      </c>
      <c r="D41" s="185">
        <v>18000</v>
      </c>
      <c r="E41" s="185">
        <v>96000</v>
      </c>
      <c r="F41" s="185">
        <v>432000</v>
      </c>
      <c r="G41" s="185">
        <v>136000</v>
      </c>
      <c r="H41" s="185">
        <v>124000</v>
      </c>
      <c r="I41" s="187">
        <v>12000</v>
      </c>
      <c r="M41" s="454" t="s">
        <v>73</v>
      </c>
      <c r="N41" s="350">
        <v>376000</v>
      </c>
      <c r="O41" s="349">
        <v>367000</v>
      </c>
      <c r="P41" s="349">
        <v>9000</v>
      </c>
      <c r="Q41" s="349">
        <v>49000</v>
      </c>
      <c r="R41" s="349">
        <v>237000</v>
      </c>
      <c r="S41" s="349">
        <v>80000</v>
      </c>
      <c r="T41" s="349">
        <v>71000</v>
      </c>
      <c r="U41" s="351">
        <v>9000</v>
      </c>
      <c r="W41" s="3"/>
      <c r="Y41" s="35" t="s">
        <v>73</v>
      </c>
      <c r="Z41" s="350">
        <v>305000</v>
      </c>
      <c r="AA41" s="349">
        <v>302000</v>
      </c>
      <c r="AB41" s="349">
        <v>8000</v>
      </c>
      <c r="AC41" s="349">
        <v>46000</v>
      </c>
      <c r="AD41" s="349">
        <v>195000</v>
      </c>
      <c r="AE41" s="349">
        <v>55000</v>
      </c>
      <c r="AF41" s="349">
        <v>52000</v>
      </c>
      <c r="AG41" s="351" t="s">
        <v>271</v>
      </c>
    </row>
    <row r="42" spans="1:33" ht="21" customHeight="1">
      <c r="A42" s="35" t="s">
        <v>74</v>
      </c>
      <c r="B42" s="286">
        <v>683000</v>
      </c>
      <c r="C42" s="185">
        <v>671000</v>
      </c>
      <c r="D42" s="185">
        <v>19000</v>
      </c>
      <c r="E42" s="185">
        <v>98000</v>
      </c>
      <c r="F42" s="185">
        <v>431000</v>
      </c>
      <c r="G42" s="185">
        <v>135000</v>
      </c>
      <c r="H42" s="185">
        <v>123000</v>
      </c>
      <c r="I42" s="187">
        <v>12000</v>
      </c>
      <c r="M42" s="454" t="s">
        <v>74</v>
      </c>
      <c r="N42" s="350">
        <v>377000</v>
      </c>
      <c r="O42" s="349">
        <v>368000</v>
      </c>
      <c r="P42" s="349">
        <v>10000</v>
      </c>
      <c r="Q42" s="349">
        <v>51000</v>
      </c>
      <c r="R42" s="349">
        <v>235000</v>
      </c>
      <c r="S42" s="349">
        <v>81000</v>
      </c>
      <c r="T42" s="349">
        <v>72000</v>
      </c>
      <c r="U42" s="351">
        <v>9000</v>
      </c>
      <c r="W42" s="3"/>
      <c r="Y42" s="35" t="s">
        <v>74</v>
      </c>
      <c r="Z42" s="350">
        <v>306000</v>
      </c>
      <c r="AA42" s="349">
        <v>303000</v>
      </c>
      <c r="AB42" s="349">
        <v>8000</v>
      </c>
      <c r="AC42" s="349">
        <v>47000</v>
      </c>
      <c r="AD42" s="349">
        <v>196000</v>
      </c>
      <c r="AE42" s="349">
        <v>54000</v>
      </c>
      <c r="AF42" s="349">
        <v>51000</v>
      </c>
      <c r="AG42" s="351" t="s">
        <v>271</v>
      </c>
    </row>
    <row r="43" spans="1:33" ht="21" customHeight="1">
      <c r="A43" s="35" t="s">
        <v>75</v>
      </c>
      <c r="B43" s="286">
        <v>690000</v>
      </c>
      <c r="C43" s="185">
        <v>676000</v>
      </c>
      <c r="D43" s="185">
        <v>18000</v>
      </c>
      <c r="E43" s="185">
        <v>102000</v>
      </c>
      <c r="F43" s="185">
        <v>432000</v>
      </c>
      <c r="G43" s="185">
        <v>137000</v>
      </c>
      <c r="H43" s="185">
        <v>124000</v>
      </c>
      <c r="I43" s="187">
        <v>13000</v>
      </c>
      <c r="M43" s="454" t="s">
        <v>75</v>
      </c>
      <c r="N43" s="350">
        <v>382000</v>
      </c>
      <c r="O43" s="349">
        <v>372000</v>
      </c>
      <c r="P43" s="349">
        <v>10000</v>
      </c>
      <c r="Q43" s="349">
        <v>52000</v>
      </c>
      <c r="R43" s="349">
        <v>236000</v>
      </c>
      <c r="S43" s="349">
        <v>84000</v>
      </c>
      <c r="T43" s="349">
        <v>73000</v>
      </c>
      <c r="U43" s="351">
        <v>10000</v>
      </c>
      <c r="W43" s="3"/>
      <c r="Y43" s="35" t="s">
        <v>75</v>
      </c>
      <c r="Z43" s="350">
        <v>307000</v>
      </c>
      <c r="AA43" s="349">
        <v>304000</v>
      </c>
      <c r="AB43" s="349">
        <v>8000</v>
      </c>
      <c r="AC43" s="349">
        <v>49000</v>
      </c>
      <c r="AD43" s="349">
        <v>196000</v>
      </c>
      <c r="AE43" s="349">
        <v>54000</v>
      </c>
      <c r="AF43" s="349">
        <v>51000</v>
      </c>
      <c r="AG43" s="351" t="s">
        <v>271</v>
      </c>
    </row>
    <row r="44" spans="1:33" ht="21" customHeight="1">
      <c r="A44" s="35" t="s">
        <v>76</v>
      </c>
      <c r="B44" s="286">
        <v>689000</v>
      </c>
      <c r="C44" s="185">
        <v>677000</v>
      </c>
      <c r="D44" s="185">
        <v>17000</v>
      </c>
      <c r="E44" s="185">
        <v>103000</v>
      </c>
      <c r="F44" s="185">
        <v>433000</v>
      </c>
      <c r="G44" s="185">
        <v>136000</v>
      </c>
      <c r="H44" s="185">
        <v>123000</v>
      </c>
      <c r="I44" s="187">
        <v>12000</v>
      </c>
      <c r="M44" s="454" t="s">
        <v>76</v>
      </c>
      <c r="N44" s="350">
        <v>382000</v>
      </c>
      <c r="O44" s="349">
        <v>373000</v>
      </c>
      <c r="P44" s="349">
        <v>9000</v>
      </c>
      <c r="Q44" s="349">
        <v>55000</v>
      </c>
      <c r="R44" s="349">
        <v>236000</v>
      </c>
      <c r="S44" s="349">
        <v>82000</v>
      </c>
      <c r="T44" s="349">
        <v>73000</v>
      </c>
      <c r="U44" s="351">
        <v>9000</v>
      </c>
      <c r="W44" s="3"/>
      <c r="Y44" s="35" t="s">
        <v>76</v>
      </c>
      <c r="Z44" s="350">
        <v>307000</v>
      </c>
      <c r="AA44" s="349">
        <v>304000</v>
      </c>
      <c r="AB44" s="349" t="s">
        <v>271</v>
      </c>
      <c r="AC44" s="349">
        <v>49000</v>
      </c>
      <c r="AD44" s="349">
        <v>197000</v>
      </c>
      <c r="AE44" s="349">
        <v>54000</v>
      </c>
      <c r="AF44" s="349">
        <v>51000</v>
      </c>
      <c r="AG44" s="351" t="s">
        <v>271</v>
      </c>
    </row>
    <row r="45" spans="1:33" ht="21" customHeight="1">
      <c r="A45" s="35" t="s">
        <v>77</v>
      </c>
      <c r="B45" s="286">
        <v>689000</v>
      </c>
      <c r="C45" s="185">
        <v>676000</v>
      </c>
      <c r="D45" s="185">
        <v>18000</v>
      </c>
      <c r="E45" s="185">
        <v>104000</v>
      </c>
      <c r="F45" s="185">
        <v>429000</v>
      </c>
      <c r="G45" s="185">
        <v>138000</v>
      </c>
      <c r="H45" s="185">
        <v>125000</v>
      </c>
      <c r="I45" s="187">
        <v>13000</v>
      </c>
      <c r="M45" s="454" t="s">
        <v>77</v>
      </c>
      <c r="N45" s="350">
        <v>387000</v>
      </c>
      <c r="O45" s="349">
        <v>377000</v>
      </c>
      <c r="P45" s="349">
        <v>10000</v>
      </c>
      <c r="Q45" s="349">
        <v>56000</v>
      </c>
      <c r="R45" s="349">
        <v>237000</v>
      </c>
      <c r="S45" s="349">
        <v>83000</v>
      </c>
      <c r="T45" s="349">
        <v>74000</v>
      </c>
      <c r="U45" s="351">
        <v>9000</v>
      </c>
      <c r="W45" s="3"/>
      <c r="Y45" s="35" t="s">
        <v>77</v>
      </c>
      <c r="Z45" s="350">
        <v>303000</v>
      </c>
      <c r="AA45" s="349">
        <v>299000</v>
      </c>
      <c r="AB45" s="349" t="s">
        <v>271</v>
      </c>
      <c r="AC45" s="349">
        <v>47000</v>
      </c>
      <c r="AD45" s="349">
        <v>193000</v>
      </c>
      <c r="AE45" s="349">
        <v>55000</v>
      </c>
      <c r="AF45" s="349">
        <v>51000</v>
      </c>
      <c r="AG45" s="351" t="s">
        <v>271</v>
      </c>
    </row>
    <row r="46" spans="1:33" ht="21" customHeight="1">
      <c r="A46" s="35" t="s">
        <v>78</v>
      </c>
      <c r="B46" s="286">
        <v>693000</v>
      </c>
      <c r="C46" s="185">
        <v>681000</v>
      </c>
      <c r="D46" s="185">
        <v>20000</v>
      </c>
      <c r="E46" s="185">
        <v>106000</v>
      </c>
      <c r="F46" s="185">
        <v>430000</v>
      </c>
      <c r="G46" s="185">
        <v>137000</v>
      </c>
      <c r="H46" s="185">
        <v>124000</v>
      </c>
      <c r="I46" s="187">
        <v>12000</v>
      </c>
      <c r="M46" s="454" t="s">
        <v>78</v>
      </c>
      <c r="N46" s="350">
        <v>389000</v>
      </c>
      <c r="O46" s="349">
        <v>380000</v>
      </c>
      <c r="P46" s="349">
        <v>11000</v>
      </c>
      <c r="Q46" s="349">
        <v>58000</v>
      </c>
      <c r="R46" s="349">
        <v>237000</v>
      </c>
      <c r="S46" s="349">
        <v>82000</v>
      </c>
      <c r="T46" s="349">
        <v>73000</v>
      </c>
      <c r="U46" s="351">
        <v>9000</v>
      </c>
      <c r="W46" s="3"/>
      <c r="Y46" s="35" t="s">
        <v>78</v>
      </c>
      <c r="Z46" s="350">
        <v>304000</v>
      </c>
      <c r="AA46" s="349">
        <v>301000</v>
      </c>
      <c r="AB46" s="349">
        <v>9000</v>
      </c>
      <c r="AC46" s="349">
        <v>48000</v>
      </c>
      <c r="AD46" s="349">
        <v>193000</v>
      </c>
      <c r="AE46" s="349">
        <v>55000</v>
      </c>
      <c r="AF46" s="349">
        <v>52000</v>
      </c>
      <c r="AG46" s="351" t="s">
        <v>271</v>
      </c>
    </row>
    <row r="47" spans="1:33" ht="21" customHeight="1">
      <c r="A47" s="35" t="s">
        <v>79</v>
      </c>
      <c r="B47" s="286">
        <v>692000</v>
      </c>
      <c r="C47" s="185">
        <v>679000</v>
      </c>
      <c r="D47" s="185">
        <v>20000</v>
      </c>
      <c r="E47" s="185">
        <v>106000</v>
      </c>
      <c r="F47" s="185">
        <v>430000</v>
      </c>
      <c r="G47" s="185">
        <v>136000</v>
      </c>
      <c r="H47" s="185">
        <v>123000</v>
      </c>
      <c r="I47" s="187">
        <v>13000</v>
      </c>
      <c r="M47" s="454" t="s">
        <v>79</v>
      </c>
      <c r="N47" s="350">
        <v>387000</v>
      </c>
      <c r="O47" s="349">
        <v>378000</v>
      </c>
      <c r="P47" s="349">
        <v>11000</v>
      </c>
      <c r="Q47" s="349">
        <v>58000</v>
      </c>
      <c r="R47" s="349">
        <v>236000</v>
      </c>
      <c r="S47" s="349">
        <v>82000</v>
      </c>
      <c r="T47" s="349">
        <v>72000</v>
      </c>
      <c r="U47" s="351">
        <v>10000</v>
      </c>
      <c r="W47" s="3"/>
      <c r="Y47" s="35" t="s">
        <v>79</v>
      </c>
      <c r="Z47" s="350">
        <v>304000</v>
      </c>
      <c r="AA47" s="349">
        <v>302000</v>
      </c>
      <c r="AB47" s="349">
        <v>9000</v>
      </c>
      <c r="AC47" s="349">
        <v>48000</v>
      </c>
      <c r="AD47" s="349">
        <v>194000</v>
      </c>
      <c r="AE47" s="349">
        <v>54000</v>
      </c>
      <c r="AF47" s="349">
        <v>51000</v>
      </c>
      <c r="AG47" s="351" t="s">
        <v>271</v>
      </c>
    </row>
    <row r="48" spans="1:33" ht="21" customHeight="1">
      <c r="A48" s="35" t="s">
        <v>203</v>
      </c>
      <c r="B48" s="286">
        <v>691000</v>
      </c>
      <c r="C48" s="185">
        <v>677000</v>
      </c>
      <c r="D48" s="185">
        <v>18000</v>
      </c>
      <c r="E48" s="185">
        <v>106000</v>
      </c>
      <c r="F48" s="185">
        <v>433000</v>
      </c>
      <c r="G48" s="185">
        <v>133000</v>
      </c>
      <c r="H48" s="185">
        <v>120000</v>
      </c>
      <c r="I48" s="187">
        <v>14000</v>
      </c>
      <c r="M48" s="454" t="s">
        <v>203</v>
      </c>
      <c r="N48" s="350">
        <v>388000</v>
      </c>
      <c r="O48" s="349">
        <v>377000</v>
      </c>
      <c r="P48" s="349">
        <v>11000</v>
      </c>
      <c r="Q48" s="349">
        <v>58000</v>
      </c>
      <c r="R48" s="349">
        <v>238000</v>
      </c>
      <c r="S48" s="349">
        <v>81000</v>
      </c>
      <c r="T48" s="349">
        <v>70000</v>
      </c>
      <c r="U48" s="351">
        <v>11000</v>
      </c>
      <c r="W48" s="3"/>
      <c r="Y48" s="35" t="s">
        <v>203</v>
      </c>
      <c r="Z48" s="350">
        <v>303000</v>
      </c>
      <c r="AA48" s="349">
        <v>300000</v>
      </c>
      <c r="AB48" s="349" t="s">
        <v>271</v>
      </c>
      <c r="AC48" s="349">
        <v>48000</v>
      </c>
      <c r="AD48" s="349">
        <v>195000</v>
      </c>
      <c r="AE48" s="349">
        <v>52000</v>
      </c>
      <c r="AF48" s="349">
        <v>50000</v>
      </c>
      <c r="AG48" s="351" t="s">
        <v>271</v>
      </c>
    </row>
    <row r="49" spans="1:33" ht="21" customHeight="1">
      <c r="A49" s="35" t="s">
        <v>204</v>
      </c>
      <c r="B49" s="286">
        <v>686000</v>
      </c>
      <c r="C49" s="185">
        <v>673000</v>
      </c>
      <c r="D49" s="185">
        <v>17000</v>
      </c>
      <c r="E49" s="185">
        <v>107000</v>
      </c>
      <c r="F49" s="185">
        <v>430000</v>
      </c>
      <c r="G49" s="185">
        <v>133000</v>
      </c>
      <c r="H49" s="185">
        <v>120000</v>
      </c>
      <c r="I49" s="187">
        <v>13000</v>
      </c>
      <c r="M49" s="454" t="s">
        <v>204</v>
      </c>
      <c r="N49" s="350">
        <v>385000</v>
      </c>
      <c r="O49" s="349">
        <v>374000</v>
      </c>
      <c r="P49" s="349">
        <v>11000</v>
      </c>
      <c r="Q49" s="349">
        <v>58000</v>
      </c>
      <c r="R49" s="349">
        <v>236000</v>
      </c>
      <c r="S49" s="349">
        <v>81000</v>
      </c>
      <c r="T49" s="349">
        <v>70000</v>
      </c>
      <c r="U49" s="351">
        <v>11000</v>
      </c>
      <c r="W49" s="3"/>
      <c r="Y49" s="35" t="s">
        <v>204</v>
      </c>
      <c r="Z49" s="350">
        <v>302000</v>
      </c>
      <c r="AA49" s="349">
        <v>299000</v>
      </c>
      <c r="AB49" s="349" t="s">
        <v>271</v>
      </c>
      <c r="AC49" s="349">
        <v>49000</v>
      </c>
      <c r="AD49" s="349">
        <v>194000</v>
      </c>
      <c r="AE49" s="349">
        <v>52000</v>
      </c>
      <c r="AF49" s="349">
        <v>50000</v>
      </c>
      <c r="AG49" s="351" t="s">
        <v>271</v>
      </c>
    </row>
    <row r="50" spans="1:33" ht="21" customHeight="1">
      <c r="A50" s="35" t="s">
        <v>80</v>
      </c>
      <c r="B50" s="286">
        <v>680000</v>
      </c>
      <c r="C50" s="185">
        <v>669000</v>
      </c>
      <c r="D50" s="185">
        <v>17000</v>
      </c>
      <c r="E50" s="185">
        <v>108000</v>
      </c>
      <c r="F50" s="185">
        <v>427000</v>
      </c>
      <c r="G50" s="185">
        <v>129000</v>
      </c>
      <c r="H50" s="185">
        <v>117000</v>
      </c>
      <c r="I50" s="187">
        <v>12000</v>
      </c>
      <c r="M50" s="454" t="s">
        <v>80</v>
      </c>
      <c r="N50" s="350">
        <v>381000</v>
      </c>
      <c r="O50" s="349">
        <v>371000</v>
      </c>
      <c r="P50" s="349">
        <v>10000</v>
      </c>
      <c r="Q50" s="349">
        <v>58000</v>
      </c>
      <c r="R50" s="349">
        <v>236000</v>
      </c>
      <c r="S50" s="349">
        <v>78000</v>
      </c>
      <c r="T50" s="349">
        <v>68000</v>
      </c>
      <c r="U50" s="351">
        <v>10000</v>
      </c>
      <c r="W50" s="3"/>
      <c r="Y50" s="35" t="s">
        <v>80</v>
      </c>
      <c r="Z50" s="350">
        <v>299000</v>
      </c>
      <c r="AA50" s="349">
        <v>297000</v>
      </c>
      <c r="AB50" s="349" t="s">
        <v>271</v>
      </c>
      <c r="AC50" s="349">
        <v>50000</v>
      </c>
      <c r="AD50" s="349">
        <v>192000</v>
      </c>
      <c r="AE50" s="349">
        <v>51000</v>
      </c>
      <c r="AF50" s="349">
        <v>49000</v>
      </c>
      <c r="AG50" s="351" t="s">
        <v>271</v>
      </c>
    </row>
    <row r="51" spans="1:33" ht="21" customHeight="1">
      <c r="A51" s="35" t="s">
        <v>81</v>
      </c>
      <c r="B51" s="286">
        <v>676000</v>
      </c>
      <c r="C51" s="185">
        <v>666000</v>
      </c>
      <c r="D51" s="185">
        <v>16000</v>
      </c>
      <c r="E51" s="185">
        <v>107000</v>
      </c>
      <c r="F51" s="185">
        <v>426000</v>
      </c>
      <c r="G51" s="185">
        <v>127000</v>
      </c>
      <c r="H51" s="185">
        <v>117000</v>
      </c>
      <c r="I51" s="187">
        <v>10000</v>
      </c>
      <c r="M51" s="454" t="s">
        <v>81</v>
      </c>
      <c r="N51" s="350">
        <v>378000</v>
      </c>
      <c r="O51" s="349">
        <v>369000</v>
      </c>
      <c r="P51" s="349">
        <v>9000</v>
      </c>
      <c r="Q51" s="349">
        <v>57000</v>
      </c>
      <c r="R51" s="349">
        <v>236000</v>
      </c>
      <c r="S51" s="349">
        <v>76000</v>
      </c>
      <c r="T51" s="349">
        <v>67000</v>
      </c>
      <c r="U51" s="351">
        <v>9000</v>
      </c>
      <c r="W51" s="3"/>
      <c r="Y51" s="35" t="s">
        <v>81</v>
      </c>
      <c r="Z51" s="350">
        <v>298000</v>
      </c>
      <c r="AA51" s="349">
        <v>297000</v>
      </c>
      <c r="AB51" s="349" t="s">
        <v>271</v>
      </c>
      <c r="AC51" s="349">
        <v>50000</v>
      </c>
      <c r="AD51" s="349">
        <v>191000</v>
      </c>
      <c r="AE51" s="349">
        <v>51000</v>
      </c>
      <c r="AF51" s="349">
        <v>50000</v>
      </c>
      <c r="AG51" s="351" t="s">
        <v>271</v>
      </c>
    </row>
    <row r="52" spans="1:33" ht="21" customHeight="1">
      <c r="A52" s="35" t="s">
        <v>82</v>
      </c>
      <c r="B52" s="286">
        <v>681000</v>
      </c>
      <c r="C52" s="185">
        <v>672000</v>
      </c>
      <c r="D52" s="185">
        <v>16000</v>
      </c>
      <c r="E52" s="185">
        <v>107000</v>
      </c>
      <c r="F52" s="185">
        <v>432000</v>
      </c>
      <c r="G52" s="185">
        <v>126000</v>
      </c>
      <c r="H52" s="185">
        <v>118000</v>
      </c>
      <c r="I52" s="187">
        <v>9000</v>
      </c>
      <c r="M52" s="454" t="s">
        <v>82</v>
      </c>
      <c r="N52" s="350">
        <v>381000</v>
      </c>
      <c r="O52" s="349">
        <v>373000</v>
      </c>
      <c r="P52" s="349">
        <v>9000</v>
      </c>
      <c r="Q52" s="349">
        <v>58000</v>
      </c>
      <c r="R52" s="349">
        <v>238000</v>
      </c>
      <c r="S52" s="349">
        <v>76000</v>
      </c>
      <c r="T52" s="349">
        <v>69000</v>
      </c>
      <c r="U52" s="351" t="s">
        <v>271</v>
      </c>
      <c r="W52" s="3"/>
      <c r="Y52" s="35" t="s">
        <v>82</v>
      </c>
      <c r="Z52" s="350">
        <v>300000</v>
      </c>
      <c r="AA52" s="349">
        <v>299000</v>
      </c>
      <c r="AB52" s="349" t="s">
        <v>271</v>
      </c>
      <c r="AC52" s="349">
        <v>49000</v>
      </c>
      <c r="AD52" s="349">
        <v>193000</v>
      </c>
      <c r="AE52" s="349">
        <v>50000</v>
      </c>
      <c r="AF52" s="349">
        <v>49000</v>
      </c>
      <c r="AG52" s="351" t="s">
        <v>271</v>
      </c>
    </row>
    <row r="53" spans="1:33" ht="21" customHeight="1">
      <c r="A53" s="35" t="s">
        <v>83</v>
      </c>
      <c r="B53" s="286">
        <v>684000</v>
      </c>
      <c r="C53" s="185">
        <v>675000</v>
      </c>
      <c r="D53" s="185">
        <v>18000</v>
      </c>
      <c r="E53" s="185">
        <v>107000</v>
      </c>
      <c r="F53" s="185">
        <v>432000</v>
      </c>
      <c r="G53" s="185">
        <v>127000</v>
      </c>
      <c r="H53" s="185">
        <v>118000</v>
      </c>
      <c r="I53" s="187">
        <v>9000</v>
      </c>
      <c r="M53" s="454" t="s">
        <v>83</v>
      </c>
      <c r="N53" s="350">
        <v>384000</v>
      </c>
      <c r="O53" s="349">
        <v>376000</v>
      </c>
      <c r="P53" s="349">
        <v>11000</v>
      </c>
      <c r="Q53" s="349">
        <v>57000</v>
      </c>
      <c r="R53" s="349">
        <v>239000</v>
      </c>
      <c r="S53" s="349">
        <v>78000</v>
      </c>
      <c r="T53" s="349">
        <v>70000</v>
      </c>
      <c r="U53" s="351" t="s">
        <v>271</v>
      </c>
      <c r="W53" s="3"/>
      <c r="Y53" s="35" t="s">
        <v>83</v>
      </c>
      <c r="Z53" s="350">
        <v>300000</v>
      </c>
      <c r="AA53" s="349">
        <v>299000</v>
      </c>
      <c r="AB53" s="349" t="s">
        <v>271</v>
      </c>
      <c r="AC53" s="349">
        <v>50000</v>
      </c>
      <c r="AD53" s="349">
        <v>194000</v>
      </c>
      <c r="AE53" s="349">
        <v>49000</v>
      </c>
      <c r="AF53" s="349">
        <v>48000</v>
      </c>
      <c r="AG53" s="351" t="s">
        <v>271</v>
      </c>
    </row>
    <row r="54" spans="1:33" ht="21" customHeight="1">
      <c r="A54" s="35" t="s">
        <v>84</v>
      </c>
      <c r="B54" s="286">
        <v>686000</v>
      </c>
      <c r="C54" s="185">
        <v>678000</v>
      </c>
      <c r="D54" s="185">
        <v>18000</v>
      </c>
      <c r="E54" s="185">
        <v>107000</v>
      </c>
      <c r="F54" s="185">
        <v>435000</v>
      </c>
      <c r="G54" s="185">
        <v>127000</v>
      </c>
      <c r="H54" s="185">
        <v>119000</v>
      </c>
      <c r="I54" s="187">
        <v>9000</v>
      </c>
      <c r="M54" s="454" t="s">
        <v>84</v>
      </c>
      <c r="N54" s="350">
        <v>385000</v>
      </c>
      <c r="O54" s="349">
        <v>377000</v>
      </c>
      <c r="P54" s="349">
        <v>11000</v>
      </c>
      <c r="Q54" s="349">
        <v>57000</v>
      </c>
      <c r="R54" s="349">
        <v>238000</v>
      </c>
      <c r="S54" s="349">
        <v>78000</v>
      </c>
      <c r="T54" s="349">
        <v>71000</v>
      </c>
      <c r="U54" s="351" t="s">
        <v>271</v>
      </c>
      <c r="W54" s="3"/>
      <c r="Y54" s="35" t="s">
        <v>84</v>
      </c>
      <c r="Z54" s="350">
        <v>301000</v>
      </c>
      <c r="AA54" s="349">
        <v>301000</v>
      </c>
      <c r="AB54" s="349" t="s">
        <v>271</v>
      </c>
      <c r="AC54" s="349">
        <v>49000</v>
      </c>
      <c r="AD54" s="349">
        <v>196000</v>
      </c>
      <c r="AE54" s="349">
        <v>49000</v>
      </c>
      <c r="AF54" s="349">
        <v>48000</v>
      </c>
      <c r="AG54" s="351" t="s">
        <v>271</v>
      </c>
    </row>
    <row r="55" spans="1:33" ht="21" customHeight="1">
      <c r="A55" s="35" t="s">
        <v>85</v>
      </c>
      <c r="B55" s="286">
        <v>681000</v>
      </c>
      <c r="C55" s="185">
        <v>672000</v>
      </c>
      <c r="D55" s="185">
        <v>18000</v>
      </c>
      <c r="E55" s="185">
        <v>107000</v>
      </c>
      <c r="F55" s="185">
        <v>430000</v>
      </c>
      <c r="G55" s="185">
        <v>127000</v>
      </c>
      <c r="H55" s="185">
        <v>118000</v>
      </c>
      <c r="I55" s="187">
        <v>9000</v>
      </c>
      <c r="M55" s="454" t="s">
        <v>85</v>
      </c>
      <c r="N55" s="350">
        <v>379000</v>
      </c>
      <c r="O55" s="349">
        <v>371000</v>
      </c>
      <c r="P55" s="349">
        <v>9000</v>
      </c>
      <c r="Q55" s="349">
        <v>57000</v>
      </c>
      <c r="R55" s="349">
        <v>237000</v>
      </c>
      <c r="S55" s="349">
        <v>76000</v>
      </c>
      <c r="T55" s="349">
        <v>69000</v>
      </c>
      <c r="U55" s="351" t="s">
        <v>271</v>
      </c>
      <c r="W55" s="3"/>
      <c r="Y55" s="35" t="s">
        <v>85</v>
      </c>
      <c r="Z55" s="350">
        <v>302000</v>
      </c>
      <c r="AA55" s="349">
        <v>301000</v>
      </c>
      <c r="AB55" s="349">
        <v>9000</v>
      </c>
      <c r="AC55" s="349">
        <v>50000</v>
      </c>
      <c r="AD55" s="349">
        <v>193000</v>
      </c>
      <c r="AE55" s="349">
        <v>50000</v>
      </c>
      <c r="AF55" s="349">
        <v>49000</v>
      </c>
      <c r="AG55" s="351" t="s">
        <v>271</v>
      </c>
    </row>
    <row r="56" spans="1:33" ht="21" customHeight="1">
      <c r="A56" s="35" t="s">
        <v>86</v>
      </c>
      <c r="B56" s="286">
        <v>679000</v>
      </c>
      <c r="C56" s="185">
        <v>669000</v>
      </c>
      <c r="D56" s="185">
        <v>18000</v>
      </c>
      <c r="E56" s="185">
        <v>104000</v>
      </c>
      <c r="F56" s="185">
        <v>430000</v>
      </c>
      <c r="G56" s="185">
        <v>127000</v>
      </c>
      <c r="H56" s="185">
        <v>117000</v>
      </c>
      <c r="I56" s="187">
        <v>10000</v>
      </c>
      <c r="M56" s="454" t="s">
        <v>86</v>
      </c>
      <c r="N56" s="350">
        <v>379000</v>
      </c>
      <c r="O56" s="349">
        <v>372000</v>
      </c>
      <c r="P56" s="349">
        <v>9000</v>
      </c>
      <c r="Q56" s="349">
        <v>56000</v>
      </c>
      <c r="R56" s="349">
        <v>237000</v>
      </c>
      <c r="S56" s="349">
        <v>77000</v>
      </c>
      <c r="T56" s="349">
        <v>70000</v>
      </c>
      <c r="U56" s="351" t="s">
        <v>271</v>
      </c>
      <c r="W56" s="3"/>
      <c r="Y56" s="35" t="s">
        <v>86</v>
      </c>
      <c r="Z56" s="350">
        <v>300000</v>
      </c>
      <c r="AA56" s="349">
        <v>297000</v>
      </c>
      <c r="AB56" s="349">
        <v>10000</v>
      </c>
      <c r="AC56" s="349">
        <v>48000</v>
      </c>
      <c r="AD56" s="349">
        <v>193000</v>
      </c>
      <c r="AE56" s="349">
        <v>49000</v>
      </c>
      <c r="AF56" s="349">
        <v>47000</v>
      </c>
      <c r="AG56" s="351" t="s">
        <v>271</v>
      </c>
    </row>
    <row r="57" spans="1:33" ht="21" customHeight="1">
      <c r="A57" s="35" t="s">
        <v>87</v>
      </c>
      <c r="B57" s="286">
        <v>681000</v>
      </c>
      <c r="C57" s="185">
        <v>670000</v>
      </c>
      <c r="D57" s="185">
        <v>17000</v>
      </c>
      <c r="E57" s="185">
        <v>101000</v>
      </c>
      <c r="F57" s="185">
        <v>436000</v>
      </c>
      <c r="G57" s="185">
        <v>127000</v>
      </c>
      <c r="H57" s="185">
        <v>117000</v>
      </c>
      <c r="I57" s="187">
        <v>10000</v>
      </c>
      <c r="M57" s="454" t="s">
        <v>87</v>
      </c>
      <c r="N57" s="350">
        <v>379000</v>
      </c>
      <c r="O57" s="349">
        <v>371000</v>
      </c>
      <c r="P57" s="349" t="s">
        <v>271</v>
      </c>
      <c r="Q57" s="349">
        <v>54000</v>
      </c>
      <c r="R57" s="349">
        <v>240000</v>
      </c>
      <c r="S57" s="349">
        <v>78000</v>
      </c>
      <c r="T57" s="349">
        <v>70000</v>
      </c>
      <c r="U57" s="351">
        <v>8000</v>
      </c>
      <c r="W57" s="3"/>
      <c r="Y57" s="35" t="s">
        <v>87</v>
      </c>
      <c r="Z57" s="350">
        <v>301000</v>
      </c>
      <c r="AA57" s="349">
        <v>299000</v>
      </c>
      <c r="AB57" s="349">
        <v>10000</v>
      </c>
      <c r="AC57" s="349">
        <v>47000</v>
      </c>
      <c r="AD57" s="349">
        <v>195000</v>
      </c>
      <c r="AE57" s="349">
        <v>49000</v>
      </c>
      <c r="AF57" s="349">
        <v>47000</v>
      </c>
      <c r="AG57" s="351" t="s">
        <v>271</v>
      </c>
    </row>
    <row r="58" spans="1:33" ht="21" customHeight="1">
      <c r="A58" s="35" t="s">
        <v>88</v>
      </c>
      <c r="B58" s="286">
        <v>686000</v>
      </c>
      <c r="C58" s="185">
        <v>675000</v>
      </c>
      <c r="D58" s="185">
        <v>17000</v>
      </c>
      <c r="E58" s="185">
        <v>99000</v>
      </c>
      <c r="F58" s="185">
        <v>441000</v>
      </c>
      <c r="G58" s="185">
        <v>130000</v>
      </c>
      <c r="H58" s="185">
        <v>119000</v>
      </c>
      <c r="I58" s="187">
        <v>11000</v>
      </c>
      <c r="M58" s="454" t="s">
        <v>88</v>
      </c>
      <c r="N58" s="350">
        <v>384000</v>
      </c>
      <c r="O58" s="349">
        <v>375000</v>
      </c>
      <c r="P58" s="349">
        <v>8000</v>
      </c>
      <c r="Q58" s="349">
        <v>53000</v>
      </c>
      <c r="R58" s="349">
        <v>243000</v>
      </c>
      <c r="S58" s="349">
        <v>80000</v>
      </c>
      <c r="T58" s="349">
        <v>72000</v>
      </c>
      <c r="U58" s="351">
        <v>9000</v>
      </c>
      <c r="W58" s="3"/>
      <c r="Y58" s="35" t="s">
        <v>88</v>
      </c>
      <c r="Z58" s="350">
        <v>303000</v>
      </c>
      <c r="AA58" s="349">
        <v>300000</v>
      </c>
      <c r="AB58" s="349">
        <v>9000</v>
      </c>
      <c r="AC58" s="349">
        <v>46000</v>
      </c>
      <c r="AD58" s="349">
        <v>198000</v>
      </c>
      <c r="AE58" s="349">
        <v>50000</v>
      </c>
      <c r="AF58" s="349">
        <v>47000</v>
      </c>
      <c r="AG58" s="351" t="s">
        <v>271</v>
      </c>
    </row>
    <row r="59" spans="1:33" ht="21" customHeight="1">
      <c r="A59" s="35" t="s">
        <v>89</v>
      </c>
      <c r="B59" s="286">
        <v>694000</v>
      </c>
      <c r="C59" s="185">
        <v>682000</v>
      </c>
      <c r="D59" s="185">
        <v>17000</v>
      </c>
      <c r="E59" s="185">
        <v>102000</v>
      </c>
      <c r="F59" s="185">
        <v>443000</v>
      </c>
      <c r="G59" s="185">
        <v>132000</v>
      </c>
      <c r="H59" s="185">
        <v>120000</v>
      </c>
      <c r="I59" s="187">
        <v>12000</v>
      </c>
      <c r="M59" s="454" t="s">
        <v>89</v>
      </c>
      <c r="N59" s="350">
        <v>385000</v>
      </c>
      <c r="O59" s="349">
        <v>375000</v>
      </c>
      <c r="P59" s="349">
        <v>8000</v>
      </c>
      <c r="Q59" s="349">
        <v>54000</v>
      </c>
      <c r="R59" s="349">
        <v>243000</v>
      </c>
      <c r="S59" s="349">
        <v>80000</v>
      </c>
      <c r="T59" s="349">
        <v>71000</v>
      </c>
      <c r="U59" s="351">
        <v>9000</v>
      </c>
      <c r="W59" s="3"/>
      <c r="Y59" s="35" t="s">
        <v>89</v>
      </c>
      <c r="Z59" s="350">
        <v>309000</v>
      </c>
      <c r="AA59" s="349">
        <v>306000</v>
      </c>
      <c r="AB59" s="349">
        <v>9000</v>
      </c>
      <c r="AC59" s="349">
        <v>48000</v>
      </c>
      <c r="AD59" s="349">
        <v>200000</v>
      </c>
      <c r="AE59" s="349">
        <v>52000</v>
      </c>
      <c r="AF59" s="349">
        <v>49000</v>
      </c>
      <c r="AG59" s="351" t="s">
        <v>271</v>
      </c>
    </row>
    <row r="60" spans="1:33" ht="21" customHeight="1">
      <c r="A60" s="35" t="s">
        <v>205</v>
      </c>
      <c r="B60" s="286">
        <v>697000</v>
      </c>
      <c r="C60" s="185">
        <v>685000</v>
      </c>
      <c r="D60" s="185">
        <v>17000</v>
      </c>
      <c r="E60" s="185">
        <v>102000</v>
      </c>
      <c r="F60" s="185">
        <v>444000</v>
      </c>
      <c r="G60" s="185">
        <v>134000</v>
      </c>
      <c r="H60" s="185">
        <v>122000</v>
      </c>
      <c r="I60" s="187">
        <v>13000</v>
      </c>
      <c r="M60" s="454" t="s">
        <v>205</v>
      </c>
      <c r="N60" s="350">
        <v>384000</v>
      </c>
      <c r="O60" s="349">
        <v>374000</v>
      </c>
      <c r="P60" s="349">
        <v>8000</v>
      </c>
      <c r="Q60" s="349">
        <v>54000</v>
      </c>
      <c r="R60" s="349">
        <v>241000</v>
      </c>
      <c r="S60" s="349">
        <v>81000</v>
      </c>
      <c r="T60" s="349">
        <v>71000</v>
      </c>
      <c r="U60" s="351">
        <v>10000</v>
      </c>
      <c r="W60" s="3"/>
      <c r="Y60" s="35" t="s">
        <v>205</v>
      </c>
      <c r="Z60" s="350">
        <v>314000</v>
      </c>
      <c r="AA60" s="349">
        <v>311000</v>
      </c>
      <c r="AB60" s="349">
        <v>9000</v>
      </c>
      <c r="AC60" s="349">
        <v>48000</v>
      </c>
      <c r="AD60" s="349">
        <v>203000</v>
      </c>
      <c r="AE60" s="349">
        <v>53000</v>
      </c>
      <c r="AF60" s="349">
        <v>50000</v>
      </c>
      <c r="AG60" s="351" t="s">
        <v>271</v>
      </c>
    </row>
    <row r="61" spans="1:33" ht="21" customHeight="1">
      <c r="A61" s="35" t="s">
        <v>206</v>
      </c>
      <c r="B61" s="286">
        <v>697000</v>
      </c>
      <c r="C61" s="185">
        <v>683000</v>
      </c>
      <c r="D61" s="185">
        <v>17000</v>
      </c>
      <c r="E61" s="185">
        <v>99000</v>
      </c>
      <c r="F61" s="185">
        <v>443000</v>
      </c>
      <c r="G61" s="185">
        <v>137000</v>
      </c>
      <c r="H61" s="185">
        <v>124000</v>
      </c>
      <c r="I61" s="187">
        <v>14000</v>
      </c>
      <c r="M61" s="454" t="s">
        <v>206</v>
      </c>
      <c r="N61" s="350">
        <v>382000</v>
      </c>
      <c r="O61" s="349">
        <v>371000</v>
      </c>
      <c r="P61" s="349">
        <v>9000</v>
      </c>
      <c r="Q61" s="349">
        <v>52000</v>
      </c>
      <c r="R61" s="349">
        <v>239000</v>
      </c>
      <c r="S61" s="349">
        <v>82000</v>
      </c>
      <c r="T61" s="349">
        <v>71000</v>
      </c>
      <c r="U61" s="351">
        <v>11000</v>
      </c>
      <c r="W61" s="3"/>
      <c r="Y61" s="35" t="s">
        <v>206</v>
      </c>
      <c r="Z61" s="350">
        <v>315000</v>
      </c>
      <c r="AA61" s="349">
        <v>312000</v>
      </c>
      <c r="AB61" s="349">
        <v>9000</v>
      </c>
      <c r="AC61" s="349">
        <v>47000</v>
      </c>
      <c r="AD61" s="349">
        <v>204000</v>
      </c>
      <c r="AE61" s="349">
        <v>56000</v>
      </c>
      <c r="AF61" s="349">
        <v>52000</v>
      </c>
      <c r="AG61" s="351" t="s">
        <v>271</v>
      </c>
    </row>
    <row r="62" spans="1:33" ht="21" customHeight="1">
      <c r="A62" s="35" t="s">
        <v>90</v>
      </c>
      <c r="B62" s="286">
        <v>688000</v>
      </c>
      <c r="C62" s="185">
        <v>674000</v>
      </c>
      <c r="D62" s="185">
        <v>16000</v>
      </c>
      <c r="E62" s="185">
        <v>96000</v>
      </c>
      <c r="F62" s="185">
        <v>438000</v>
      </c>
      <c r="G62" s="185">
        <v>138000</v>
      </c>
      <c r="H62" s="185">
        <v>124000</v>
      </c>
      <c r="I62" s="187">
        <v>14000</v>
      </c>
      <c r="M62" s="454" t="s">
        <v>90</v>
      </c>
      <c r="N62" s="350">
        <v>377000</v>
      </c>
      <c r="O62" s="349">
        <v>366000</v>
      </c>
      <c r="P62" s="349">
        <v>8000</v>
      </c>
      <c r="Q62" s="349">
        <v>51000</v>
      </c>
      <c r="R62" s="349">
        <v>236000</v>
      </c>
      <c r="S62" s="349">
        <v>82000</v>
      </c>
      <c r="T62" s="349">
        <v>71000</v>
      </c>
      <c r="U62" s="351">
        <v>11000</v>
      </c>
      <c r="W62" s="3"/>
      <c r="Y62" s="35" t="s">
        <v>90</v>
      </c>
      <c r="Z62" s="350">
        <v>311000</v>
      </c>
      <c r="AA62" s="349">
        <v>308000</v>
      </c>
      <c r="AB62" s="349" t="s">
        <v>271</v>
      </c>
      <c r="AC62" s="349">
        <v>45000</v>
      </c>
      <c r="AD62" s="349">
        <v>202000</v>
      </c>
      <c r="AE62" s="349">
        <v>56000</v>
      </c>
      <c r="AF62" s="349">
        <v>53000</v>
      </c>
      <c r="AG62" s="351" t="s">
        <v>271</v>
      </c>
    </row>
    <row r="63" spans="1:33" ht="21" customHeight="1">
      <c r="A63" s="35" t="s">
        <v>91</v>
      </c>
      <c r="B63" s="286">
        <v>689000</v>
      </c>
      <c r="C63" s="185">
        <v>675000</v>
      </c>
      <c r="D63" s="185">
        <v>15000</v>
      </c>
      <c r="E63" s="185">
        <v>99000</v>
      </c>
      <c r="F63" s="185">
        <v>434000</v>
      </c>
      <c r="G63" s="185">
        <v>141000</v>
      </c>
      <c r="H63" s="185">
        <v>127000</v>
      </c>
      <c r="I63" s="187">
        <v>15000</v>
      </c>
      <c r="M63" s="454" t="s">
        <v>91</v>
      </c>
      <c r="N63" s="350">
        <v>377000</v>
      </c>
      <c r="O63" s="349">
        <v>366000</v>
      </c>
      <c r="P63" s="349" t="s">
        <v>271</v>
      </c>
      <c r="Q63" s="349">
        <v>53000</v>
      </c>
      <c r="R63" s="349">
        <v>233000</v>
      </c>
      <c r="S63" s="349">
        <v>84000</v>
      </c>
      <c r="T63" s="349">
        <v>72000</v>
      </c>
      <c r="U63" s="351">
        <v>11000</v>
      </c>
      <c r="W63" s="3"/>
      <c r="Y63" s="35" t="s">
        <v>91</v>
      </c>
      <c r="Z63" s="350">
        <v>312000</v>
      </c>
      <c r="AA63" s="349">
        <v>309000</v>
      </c>
      <c r="AB63" s="349" t="s">
        <v>271</v>
      </c>
      <c r="AC63" s="349">
        <v>46000</v>
      </c>
      <c r="AD63" s="349">
        <v>201000</v>
      </c>
      <c r="AE63" s="349">
        <v>57000</v>
      </c>
      <c r="AF63" s="349">
        <v>54000</v>
      </c>
      <c r="AG63" s="351" t="s">
        <v>271</v>
      </c>
    </row>
    <row r="64" spans="1:33" ht="21" customHeight="1">
      <c r="A64" s="35" t="s">
        <v>92</v>
      </c>
      <c r="B64" s="286">
        <v>687000</v>
      </c>
      <c r="C64" s="185">
        <v>674000</v>
      </c>
      <c r="D64" s="185">
        <v>15000</v>
      </c>
      <c r="E64" s="185">
        <v>97000</v>
      </c>
      <c r="F64" s="185">
        <v>433000</v>
      </c>
      <c r="G64" s="185">
        <v>143000</v>
      </c>
      <c r="H64" s="185">
        <v>129000</v>
      </c>
      <c r="I64" s="187">
        <v>13000</v>
      </c>
      <c r="M64" s="454" t="s">
        <v>92</v>
      </c>
      <c r="N64" s="350">
        <v>377000</v>
      </c>
      <c r="O64" s="349">
        <v>367000</v>
      </c>
      <c r="P64" s="349" t="s">
        <v>271</v>
      </c>
      <c r="Q64" s="349">
        <v>53000</v>
      </c>
      <c r="R64" s="349">
        <v>233000</v>
      </c>
      <c r="S64" s="349">
        <v>84000</v>
      </c>
      <c r="T64" s="349">
        <v>74000</v>
      </c>
      <c r="U64" s="351">
        <v>10000</v>
      </c>
      <c r="W64" s="3"/>
      <c r="Y64" s="35" t="s">
        <v>92</v>
      </c>
      <c r="Z64" s="350">
        <v>310000</v>
      </c>
      <c r="AA64" s="349">
        <v>307000</v>
      </c>
      <c r="AB64" s="349">
        <v>8000</v>
      </c>
      <c r="AC64" s="349">
        <v>44000</v>
      </c>
      <c r="AD64" s="349">
        <v>199000</v>
      </c>
      <c r="AE64" s="349">
        <v>59000</v>
      </c>
      <c r="AF64" s="349">
        <v>55000</v>
      </c>
      <c r="AG64" s="351" t="s">
        <v>271</v>
      </c>
    </row>
    <row r="65" spans="1:33" ht="21" customHeight="1">
      <c r="A65" s="35" t="s">
        <v>93</v>
      </c>
      <c r="B65" s="286">
        <v>687000</v>
      </c>
      <c r="C65" s="185">
        <v>672000</v>
      </c>
      <c r="D65" s="185">
        <v>14000</v>
      </c>
      <c r="E65" s="185">
        <v>99000</v>
      </c>
      <c r="F65" s="185">
        <v>429000</v>
      </c>
      <c r="G65" s="185">
        <v>145000</v>
      </c>
      <c r="H65" s="185">
        <v>130000</v>
      </c>
      <c r="I65" s="187">
        <v>15000</v>
      </c>
      <c r="M65" s="454" t="s">
        <v>93</v>
      </c>
      <c r="N65" s="350">
        <v>380000</v>
      </c>
      <c r="O65" s="349">
        <v>369000</v>
      </c>
      <c r="P65" s="349" t="s">
        <v>271</v>
      </c>
      <c r="Q65" s="349">
        <v>54000</v>
      </c>
      <c r="R65" s="349">
        <v>233000</v>
      </c>
      <c r="S65" s="349">
        <v>87000</v>
      </c>
      <c r="T65" s="349">
        <v>76000</v>
      </c>
      <c r="U65" s="351">
        <v>11000</v>
      </c>
      <c r="W65" s="3"/>
      <c r="Y65" s="35" t="s">
        <v>93</v>
      </c>
      <c r="Z65" s="350">
        <v>307000</v>
      </c>
      <c r="AA65" s="349">
        <v>303000</v>
      </c>
      <c r="AB65" s="349" t="s">
        <v>271</v>
      </c>
      <c r="AC65" s="349">
        <v>45000</v>
      </c>
      <c r="AD65" s="349">
        <v>196000</v>
      </c>
      <c r="AE65" s="349">
        <v>58000</v>
      </c>
      <c r="AF65" s="349">
        <v>55000</v>
      </c>
      <c r="AG65" s="351" t="s">
        <v>271</v>
      </c>
    </row>
    <row r="66" spans="1:33" ht="21" customHeight="1">
      <c r="A66" s="35" t="s">
        <v>94</v>
      </c>
      <c r="B66" s="286">
        <v>691000</v>
      </c>
      <c r="C66" s="185">
        <v>676000</v>
      </c>
      <c r="D66" s="185">
        <v>15000</v>
      </c>
      <c r="E66" s="185">
        <v>99000</v>
      </c>
      <c r="F66" s="185">
        <v>433000</v>
      </c>
      <c r="G66" s="185">
        <v>144000</v>
      </c>
      <c r="H66" s="185">
        <v>130000</v>
      </c>
      <c r="I66" s="187">
        <v>15000</v>
      </c>
      <c r="M66" s="454" t="s">
        <v>94</v>
      </c>
      <c r="N66" s="350">
        <v>380000</v>
      </c>
      <c r="O66" s="349">
        <v>369000</v>
      </c>
      <c r="P66" s="349" t="s">
        <v>271</v>
      </c>
      <c r="Q66" s="349">
        <v>53000</v>
      </c>
      <c r="R66" s="349">
        <v>234000</v>
      </c>
      <c r="S66" s="349">
        <v>87000</v>
      </c>
      <c r="T66" s="349">
        <v>76000</v>
      </c>
      <c r="U66" s="351">
        <v>11000</v>
      </c>
      <c r="W66" s="3"/>
      <c r="Y66" s="35" t="s">
        <v>94</v>
      </c>
      <c r="Z66" s="350">
        <v>311000</v>
      </c>
      <c r="AA66" s="349">
        <v>307000</v>
      </c>
      <c r="AB66" s="349">
        <v>8000</v>
      </c>
      <c r="AC66" s="349">
        <v>46000</v>
      </c>
      <c r="AD66" s="349">
        <v>199000</v>
      </c>
      <c r="AE66" s="349">
        <v>58000</v>
      </c>
      <c r="AF66" s="349">
        <v>54000</v>
      </c>
      <c r="AG66" s="351" t="s">
        <v>271</v>
      </c>
    </row>
    <row r="67" spans="1:33" ht="21" customHeight="1">
      <c r="A67" s="35" t="s">
        <v>95</v>
      </c>
      <c r="B67" s="286">
        <v>693000</v>
      </c>
      <c r="C67" s="185">
        <v>678000</v>
      </c>
      <c r="D67" s="185">
        <v>14000</v>
      </c>
      <c r="E67" s="185">
        <v>104000</v>
      </c>
      <c r="F67" s="185">
        <v>433000</v>
      </c>
      <c r="G67" s="185">
        <v>143000</v>
      </c>
      <c r="H67" s="185">
        <v>129000</v>
      </c>
      <c r="I67" s="187">
        <v>15000</v>
      </c>
      <c r="M67" s="454" t="s">
        <v>95</v>
      </c>
      <c r="N67" s="350">
        <v>387000</v>
      </c>
      <c r="O67" s="349">
        <v>375000</v>
      </c>
      <c r="P67" s="349" t="s">
        <v>271</v>
      </c>
      <c r="Q67" s="349">
        <v>55000</v>
      </c>
      <c r="R67" s="349">
        <v>238000</v>
      </c>
      <c r="S67" s="349">
        <v>88000</v>
      </c>
      <c r="T67" s="349">
        <v>76000</v>
      </c>
      <c r="U67" s="351">
        <v>12000</v>
      </c>
      <c r="W67" s="3"/>
      <c r="Y67" s="35" t="s">
        <v>95</v>
      </c>
      <c r="Z67" s="350">
        <v>307000</v>
      </c>
      <c r="AA67" s="349">
        <v>303000</v>
      </c>
      <c r="AB67" s="349" t="s">
        <v>271</v>
      </c>
      <c r="AC67" s="349">
        <v>48000</v>
      </c>
      <c r="AD67" s="349">
        <v>195000</v>
      </c>
      <c r="AE67" s="349">
        <v>56000</v>
      </c>
      <c r="AF67" s="349">
        <v>53000</v>
      </c>
      <c r="AG67" s="351" t="s">
        <v>271</v>
      </c>
    </row>
    <row r="68" spans="1:33" ht="21" customHeight="1">
      <c r="A68" s="35" t="s">
        <v>96</v>
      </c>
      <c r="B68" s="286">
        <v>698000</v>
      </c>
      <c r="C68" s="185">
        <v>683000</v>
      </c>
      <c r="D68" s="185">
        <v>14000</v>
      </c>
      <c r="E68" s="185">
        <v>103000</v>
      </c>
      <c r="F68" s="185">
        <v>436000</v>
      </c>
      <c r="G68" s="185">
        <v>145000</v>
      </c>
      <c r="H68" s="185">
        <v>130000</v>
      </c>
      <c r="I68" s="187">
        <v>15000</v>
      </c>
      <c r="M68" s="454" t="s">
        <v>96</v>
      </c>
      <c r="N68" s="350">
        <v>391000</v>
      </c>
      <c r="O68" s="349">
        <v>379000</v>
      </c>
      <c r="P68" s="349" t="s">
        <v>271</v>
      </c>
      <c r="Q68" s="349">
        <v>55000</v>
      </c>
      <c r="R68" s="349">
        <v>240000</v>
      </c>
      <c r="S68" s="349">
        <v>89000</v>
      </c>
      <c r="T68" s="349">
        <v>77000</v>
      </c>
      <c r="U68" s="351">
        <v>12000</v>
      </c>
      <c r="W68" s="3"/>
      <c r="Y68" s="35" t="s">
        <v>96</v>
      </c>
      <c r="Z68" s="350">
        <v>307000</v>
      </c>
      <c r="AA68" s="349">
        <v>304000</v>
      </c>
      <c r="AB68" s="349" t="s">
        <v>271</v>
      </c>
      <c r="AC68" s="349">
        <v>48000</v>
      </c>
      <c r="AD68" s="349">
        <v>197000</v>
      </c>
      <c r="AE68" s="349">
        <v>56000</v>
      </c>
      <c r="AF68" s="349">
        <v>53000</v>
      </c>
      <c r="AG68" s="351" t="s">
        <v>271</v>
      </c>
    </row>
    <row r="69" spans="1:33" ht="21" customHeight="1">
      <c r="A69" s="35" t="s">
        <v>97</v>
      </c>
      <c r="B69" s="286">
        <v>694000</v>
      </c>
      <c r="C69" s="185">
        <v>680000</v>
      </c>
      <c r="D69" s="185">
        <v>15000</v>
      </c>
      <c r="E69" s="185">
        <v>101000</v>
      </c>
      <c r="F69" s="185">
        <v>431000</v>
      </c>
      <c r="G69" s="185">
        <v>147000</v>
      </c>
      <c r="H69" s="185">
        <v>133000</v>
      </c>
      <c r="I69" s="187">
        <v>14000</v>
      </c>
      <c r="M69" s="454" t="s">
        <v>97</v>
      </c>
      <c r="N69" s="350">
        <v>389000</v>
      </c>
      <c r="O69" s="349">
        <v>377000</v>
      </c>
      <c r="P69" s="349">
        <v>8000</v>
      </c>
      <c r="Q69" s="349">
        <v>54000</v>
      </c>
      <c r="R69" s="349">
        <v>237000</v>
      </c>
      <c r="S69" s="349">
        <v>89000</v>
      </c>
      <c r="T69" s="349">
        <v>78000</v>
      </c>
      <c r="U69" s="351">
        <v>12000</v>
      </c>
      <c r="W69" s="3"/>
      <c r="Y69" s="35" t="s">
        <v>97</v>
      </c>
      <c r="Z69" s="350">
        <v>305000</v>
      </c>
      <c r="AA69" s="349">
        <v>303000</v>
      </c>
      <c r="AB69" s="349" t="s">
        <v>271</v>
      </c>
      <c r="AC69" s="349">
        <v>47000</v>
      </c>
      <c r="AD69" s="349">
        <v>193000</v>
      </c>
      <c r="AE69" s="349">
        <v>58000</v>
      </c>
      <c r="AF69" s="349">
        <v>55000</v>
      </c>
      <c r="AG69" s="351" t="s">
        <v>271</v>
      </c>
    </row>
    <row r="70" spans="1:33" ht="21" customHeight="1">
      <c r="A70" s="35" t="s">
        <v>98</v>
      </c>
      <c r="B70" s="286">
        <v>694000</v>
      </c>
      <c r="C70" s="185">
        <v>681000</v>
      </c>
      <c r="D70" s="185">
        <v>16000</v>
      </c>
      <c r="E70" s="185">
        <v>98000</v>
      </c>
      <c r="F70" s="185">
        <v>435000</v>
      </c>
      <c r="G70" s="185">
        <v>144000</v>
      </c>
      <c r="H70" s="185">
        <v>131000</v>
      </c>
      <c r="I70" s="187">
        <v>13000</v>
      </c>
      <c r="M70" s="454" t="s">
        <v>98</v>
      </c>
      <c r="N70" s="350">
        <v>384000</v>
      </c>
      <c r="O70" s="349">
        <v>374000</v>
      </c>
      <c r="P70" s="349">
        <v>8000</v>
      </c>
      <c r="Q70" s="349">
        <v>53000</v>
      </c>
      <c r="R70" s="349">
        <v>237000</v>
      </c>
      <c r="S70" s="349">
        <v>87000</v>
      </c>
      <c r="T70" s="349">
        <v>76000</v>
      </c>
      <c r="U70" s="351">
        <v>10000</v>
      </c>
      <c r="W70" s="3"/>
      <c r="Y70" s="35" t="s">
        <v>98</v>
      </c>
      <c r="Z70" s="350">
        <v>310000</v>
      </c>
      <c r="AA70" s="349">
        <v>307000</v>
      </c>
      <c r="AB70" s="349" t="s">
        <v>271</v>
      </c>
      <c r="AC70" s="349">
        <v>46000</v>
      </c>
      <c r="AD70" s="349">
        <v>198000</v>
      </c>
      <c r="AE70" s="349">
        <v>58000</v>
      </c>
      <c r="AF70" s="349">
        <v>55000</v>
      </c>
      <c r="AG70" s="351" t="s">
        <v>271</v>
      </c>
    </row>
    <row r="71" spans="1:33" ht="21" customHeight="1">
      <c r="A71" s="35" t="s">
        <v>99</v>
      </c>
      <c r="B71" s="286">
        <v>696000</v>
      </c>
      <c r="C71" s="185">
        <v>684000</v>
      </c>
      <c r="D71" s="185">
        <v>15000</v>
      </c>
      <c r="E71" s="185">
        <v>100000</v>
      </c>
      <c r="F71" s="185">
        <v>436000</v>
      </c>
      <c r="G71" s="185">
        <v>144000</v>
      </c>
      <c r="H71" s="185">
        <v>132000</v>
      </c>
      <c r="I71" s="187">
        <v>12000</v>
      </c>
      <c r="M71" s="454" t="s">
        <v>99</v>
      </c>
      <c r="N71" s="350">
        <v>385000</v>
      </c>
      <c r="O71" s="349">
        <v>375000</v>
      </c>
      <c r="P71" s="349">
        <v>8000</v>
      </c>
      <c r="Q71" s="349">
        <v>54000</v>
      </c>
      <c r="R71" s="349">
        <v>236000</v>
      </c>
      <c r="S71" s="349">
        <v>87000</v>
      </c>
      <c r="T71" s="349">
        <v>77000</v>
      </c>
      <c r="U71" s="351">
        <v>10000</v>
      </c>
      <c r="W71" s="3"/>
      <c r="Y71" s="35" t="s">
        <v>99</v>
      </c>
      <c r="Z71" s="350">
        <v>311000</v>
      </c>
      <c r="AA71" s="349">
        <v>308000</v>
      </c>
      <c r="AB71" s="349" t="s">
        <v>271</v>
      </c>
      <c r="AC71" s="349">
        <v>46000</v>
      </c>
      <c r="AD71" s="349">
        <v>200000</v>
      </c>
      <c r="AE71" s="349">
        <v>57000</v>
      </c>
      <c r="AF71" s="349">
        <v>55000</v>
      </c>
      <c r="AG71" s="351" t="s">
        <v>271</v>
      </c>
    </row>
    <row r="72" spans="1:33" ht="21" customHeight="1">
      <c r="A72" s="35" t="s">
        <v>207</v>
      </c>
      <c r="B72" s="286">
        <v>696000</v>
      </c>
      <c r="C72" s="185">
        <v>685000</v>
      </c>
      <c r="D72" s="185">
        <v>15000</v>
      </c>
      <c r="E72" s="185">
        <v>102000</v>
      </c>
      <c r="F72" s="185">
        <v>434000</v>
      </c>
      <c r="G72" s="185">
        <v>145000</v>
      </c>
      <c r="H72" s="185">
        <v>134000</v>
      </c>
      <c r="I72" s="187">
        <v>11000</v>
      </c>
      <c r="M72" s="454" t="s">
        <v>207</v>
      </c>
      <c r="N72" s="350">
        <v>386000</v>
      </c>
      <c r="O72" s="349">
        <v>377000</v>
      </c>
      <c r="P72" s="349">
        <v>8000</v>
      </c>
      <c r="Q72" s="349">
        <v>54000</v>
      </c>
      <c r="R72" s="349">
        <v>237000</v>
      </c>
      <c r="S72" s="349">
        <v>87000</v>
      </c>
      <c r="T72" s="349">
        <v>78000</v>
      </c>
      <c r="U72" s="351">
        <v>9000</v>
      </c>
      <c r="W72" s="3"/>
      <c r="Y72" s="35" t="s">
        <v>207</v>
      </c>
      <c r="Z72" s="350">
        <v>311000</v>
      </c>
      <c r="AA72" s="349">
        <v>308000</v>
      </c>
      <c r="AB72" s="349" t="s">
        <v>271</v>
      </c>
      <c r="AC72" s="349">
        <v>47000</v>
      </c>
      <c r="AD72" s="349">
        <v>198000</v>
      </c>
      <c r="AE72" s="349">
        <v>59000</v>
      </c>
      <c r="AF72" s="349">
        <v>56000</v>
      </c>
      <c r="AG72" s="351" t="s">
        <v>271</v>
      </c>
    </row>
    <row r="73" spans="1:33" ht="21" customHeight="1">
      <c r="A73" s="35" t="s">
        <v>208</v>
      </c>
      <c r="B73" s="286">
        <v>690000</v>
      </c>
      <c r="C73" s="185">
        <v>679000</v>
      </c>
      <c r="D73" s="185">
        <v>14000</v>
      </c>
      <c r="E73" s="185">
        <v>100000</v>
      </c>
      <c r="F73" s="185">
        <v>432000</v>
      </c>
      <c r="G73" s="185">
        <v>145000</v>
      </c>
      <c r="H73" s="185">
        <v>134000</v>
      </c>
      <c r="I73" s="187">
        <v>11000</v>
      </c>
      <c r="M73" s="454" t="s">
        <v>208</v>
      </c>
      <c r="N73" s="350">
        <v>382000</v>
      </c>
      <c r="O73" s="349">
        <v>374000</v>
      </c>
      <c r="P73" s="349" t="s">
        <v>271</v>
      </c>
      <c r="Q73" s="349">
        <v>54000</v>
      </c>
      <c r="R73" s="349">
        <v>235000</v>
      </c>
      <c r="S73" s="349">
        <v>86000</v>
      </c>
      <c r="T73" s="349">
        <v>78000</v>
      </c>
      <c r="U73" s="351">
        <v>8000</v>
      </c>
      <c r="W73" s="3"/>
      <c r="Y73" s="35" t="s">
        <v>208</v>
      </c>
      <c r="Z73" s="350">
        <v>308000</v>
      </c>
      <c r="AA73" s="349">
        <v>305000</v>
      </c>
      <c r="AB73" s="349" t="s">
        <v>271</v>
      </c>
      <c r="AC73" s="349">
        <v>46000</v>
      </c>
      <c r="AD73" s="349">
        <v>197000</v>
      </c>
      <c r="AE73" s="349">
        <v>59000</v>
      </c>
      <c r="AF73" s="349">
        <v>56000</v>
      </c>
      <c r="AG73" s="351" t="s">
        <v>271</v>
      </c>
    </row>
    <row r="74" spans="1:33" ht="21" customHeight="1">
      <c r="A74" s="35" t="s">
        <v>100</v>
      </c>
      <c r="B74" s="286">
        <v>688000</v>
      </c>
      <c r="C74" s="185">
        <v>677000</v>
      </c>
      <c r="D74" s="185">
        <v>13000</v>
      </c>
      <c r="E74" s="185">
        <v>98000</v>
      </c>
      <c r="F74" s="185">
        <v>436000</v>
      </c>
      <c r="G74" s="185">
        <v>142000</v>
      </c>
      <c r="H74" s="185">
        <v>131000</v>
      </c>
      <c r="I74" s="187">
        <v>11000</v>
      </c>
      <c r="M74" s="454" t="s">
        <v>100</v>
      </c>
      <c r="N74" s="350">
        <v>382000</v>
      </c>
      <c r="O74" s="349">
        <v>374000</v>
      </c>
      <c r="P74" s="349" t="s">
        <v>271</v>
      </c>
      <c r="Q74" s="349">
        <v>53000</v>
      </c>
      <c r="R74" s="349">
        <v>238000</v>
      </c>
      <c r="S74" s="349">
        <v>85000</v>
      </c>
      <c r="T74" s="349">
        <v>76000</v>
      </c>
      <c r="U74" s="351">
        <v>8000</v>
      </c>
      <c r="W74" s="3"/>
      <c r="Y74" s="35" t="s">
        <v>100</v>
      </c>
      <c r="Z74" s="350">
        <v>306000</v>
      </c>
      <c r="AA74" s="349">
        <v>304000</v>
      </c>
      <c r="AB74" s="349" t="s">
        <v>271</v>
      </c>
      <c r="AC74" s="349">
        <v>45000</v>
      </c>
      <c r="AD74" s="349">
        <v>198000</v>
      </c>
      <c r="AE74" s="349">
        <v>57000</v>
      </c>
      <c r="AF74" s="349">
        <v>55000</v>
      </c>
      <c r="AG74" s="351" t="s">
        <v>271</v>
      </c>
    </row>
    <row r="75" spans="1:33" ht="21" customHeight="1">
      <c r="A75" s="35" t="s">
        <v>101</v>
      </c>
      <c r="B75" s="286">
        <v>673000</v>
      </c>
      <c r="C75" s="185">
        <v>661000</v>
      </c>
      <c r="D75" s="185">
        <v>11000</v>
      </c>
      <c r="E75" s="185">
        <v>95000</v>
      </c>
      <c r="F75" s="185">
        <v>429000</v>
      </c>
      <c r="G75" s="185">
        <v>139000</v>
      </c>
      <c r="H75" s="185">
        <v>127000</v>
      </c>
      <c r="I75" s="187">
        <v>12000</v>
      </c>
      <c r="M75" s="454" t="s">
        <v>101</v>
      </c>
      <c r="N75" s="350">
        <v>378000</v>
      </c>
      <c r="O75" s="349">
        <v>369000</v>
      </c>
      <c r="P75" s="349" t="s">
        <v>271</v>
      </c>
      <c r="Q75" s="349">
        <v>53000</v>
      </c>
      <c r="R75" s="349">
        <v>236000</v>
      </c>
      <c r="S75" s="349">
        <v>83000</v>
      </c>
      <c r="T75" s="349">
        <v>74000</v>
      </c>
      <c r="U75" s="351">
        <v>10000</v>
      </c>
      <c r="W75" s="3"/>
      <c r="Y75" s="35" t="s">
        <v>101</v>
      </c>
      <c r="Z75" s="350">
        <v>295000</v>
      </c>
      <c r="AA75" s="349">
        <v>293000</v>
      </c>
      <c r="AB75" s="349" t="s">
        <v>271</v>
      </c>
      <c r="AC75" s="349">
        <v>42000</v>
      </c>
      <c r="AD75" s="349">
        <v>193000</v>
      </c>
      <c r="AE75" s="349">
        <v>55000</v>
      </c>
      <c r="AF75" s="349">
        <v>53000</v>
      </c>
      <c r="AG75" s="351" t="s">
        <v>271</v>
      </c>
    </row>
    <row r="76" spans="1:33" ht="21" customHeight="1">
      <c r="A76" s="35" t="s">
        <v>102</v>
      </c>
      <c r="B76" s="286">
        <v>673000</v>
      </c>
      <c r="C76" s="185">
        <v>661000</v>
      </c>
      <c r="D76" s="185">
        <v>10000</v>
      </c>
      <c r="E76" s="185">
        <v>96000</v>
      </c>
      <c r="F76" s="185">
        <v>426000</v>
      </c>
      <c r="G76" s="185">
        <v>142000</v>
      </c>
      <c r="H76" s="185">
        <v>130000</v>
      </c>
      <c r="I76" s="187">
        <v>12000</v>
      </c>
      <c r="M76" s="454" t="s">
        <v>102</v>
      </c>
      <c r="N76" s="350">
        <v>377000</v>
      </c>
      <c r="O76" s="349">
        <v>367000</v>
      </c>
      <c r="P76" s="349" t="s">
        <v>271</v>
      </c>
      <c r="Q76" s="349">
        <v>52000</v>
      </c>
      <c r="R76" s="349">
        <v>236000</v>
      </c>
      <c r="S76" s="349">
        <v>83000</v>
      </c>
      <c r="T76" s="349">
        <v>73000</v>
      </c>
      <c r="U76" s="351">
        <v>10000</v>
      </c>
      <c r="W76" s="3"/>
      <c r="Y76" s="35" t="s">
        <v>102</v>
      </c>
      <c r="Z76" s="350">
        <v>296000</v>
      </c>
      <c r="AA76" s="349">
        <v>294000</v>
      </c>
      <c r="AB76" s="349" t="s">
        <v>271</v>
      </c>
      <c r="AC76" s="349">
        <v>44000</v>
      </c>
      <c r="AD76" s="349">
        <v>189000</v>
      </c>
      <c r="AE76" s="349">
        <v>59000</v>
      </c>
      <c r="AF76" s="349">
        <v>57000</v>
      </c>
      <c r="AG76" s="351" t="s">
        <v>271</v>
      </c>
    </row>
    <row r="77" spans="1:33" ht="21" customHeight="1">
      <c r="A77" s="35" t="s">
        <v>103</v>
      </c>
      <c r="B77" s="286">
        <v>673000</v>
      </c>
      <c r="C77" s="185">
        <v>661000</v>
      </c>
      <c r="D77" s="185">
        <v>10000</v>
      </c>
      <c r="E77" s="185">
        <v>95000</v>
      </c>
      <c r="F77" s="185">
        <v>427000</v>
      </c>
      <c r="G77" s="185">
        <v>142000</v>
      </c>
      <c r="H77" s="185">
        <v>130000</v>
      </c>
      <c r="I77" s="187">
        <v>12000</v>
      </c>
      <c r="M77" s="454" t="s">
        <v>103</v>
      </c>
      <c r="N77" s="350">
        <v>375000</v>
      </c>
      <c r="O77" s="349">
        <v>365000</v>
      </c>
      <c r="P77" s="349" t="s">
        <v>271</v>
      </c>
      <c r="Q77" s="349">
        <v>51000</v>
      </c>
      <c r="R77" s="349">
        <v>236000</v>
      </c>
      <c r="S77" s="349">
        <v>82000</v>
      </c>
      <c r="T77" s="349">
        <v>71000</v>
      </c>
      <c r="U77" s="351">
        <v>10000</v>
      </c>
      <c r="W77" s="3"/>
      <c r="Y77" s="35" t="s">
        <v>103</v>
      </c>
      <c r="Z77" s="350">
        <v>298000</v>
      </c>
      <c r="AA77" s="349">
        <v>297000</v>
      </c>
      <c r="AB77" s="349" t="s">
        <v>271</v>
      </c>
      <c r="AC77" s="349">
        <v>43000</v>
      </c>
      <c r="AD77" s="349">
        <v>191000</v>
      </c>
      <c r="AE77" s="349">
        <v>60000</v>
      </c>
      <c r="AF77" s="349">
        <v>59000</v>
      </c>
      <c r="AG77" s="351" t="s">
        <v>271</v>
      </c>
    </row>
    <row r="78" spans="1:33" ht="21" customHeight="1">
      <c r="A78" s="35" t="s">
        <v>104</v>
      </c>
      <c r="B78" s="286">
        <v>679000</v>
      </c>
      <c r="C78" s="185">
        <v>667000</v>
      </c>
      <c r="D78" s="185">
        <v>10000</v>
      </c>
      <c r="E78" s="185">
        <v>96000</v>
      </c>
      <c r="F78" s="185">
        <v>429000</v>
      </c>
      <c r="G78" s="185">
        <v>144000</v>
      </c>
      <c r="H78" s="185">
        <v>132000</v>
      </c>
      <c r="I78" s="187">
        <v>12000</v>
      </c>
      <c r="M78" s="454" t="s">
        <v>104</v>
      </c>
      <c r="N78" s="350">
        <v>379000</v>
      </c>
      <c r="O78" s="349">
        <v>368000</v>
      </c>
      <c r="P78" s="349" t="s">
        <v>271</v>
      </c>
      <c r="Q78" s="349">
        <v>52000</v>
      </c>
      <c r="R78" s="349">
        <v>237000</v>
      </c>
      <c r="S78" s="349">
        <v>84000</v>
      </c>
      <c r="T78" s="349">
        <v>74000</v>
      </c>
      <c r="U78" s="351">
        <v>10000</v>
      </c>
      <c r="W78" s="3"/>
      <c r="Y78" s="35" t="s">
        <v>104</v>
      </c>
      <c r="Z78" s="350">
        <v>300000</v>
      </c>
      <c r="AA78" s="349">
        <v>299000</v>
      </c>
      <c r="AB78" s="349" t="s">
        <v>271</v>
      </c>
      <c r="AC78" s="349">
        <v>44000</v>
      </c>
      <c r="AD78" s="349">
        <v>192000</v>
      </c>
      <c r="AE78" s="349">
        <v>60000</v>
      </c>
      <c r="AF78" s="349">
        <v>59000</v>
      </c>
      <c r="AG78" s="351" t="s">
        <v>271</v>
      </c>
    </row>
    <row r="79" spans="1:33" ht="21" customHeight="1">
      <c r="A79" s="35" t="s">
        <v>105</v>
      </c>
      <c r="B79" s="286">
        <v>688000</v>
      </c>
      <c r="C79" s="185">
        <v>676000</v>
      </c>
      <c r="D79" s="185">
        <v>11000</v>
      </c>
      <c r="E79" s="185">
        <v>96000</v>
      </c>
      <c r="F79" s="185">
        <v>439000</v>
      </c>
      <c r="G79" s="185">
        <v>143000</v>
      </c>
      <c r="H79" s="185">
        <v>130000</v>
      </c>
      <c r="I79" s="187">
        <v>12000</v>
      </c>
      <c r="M79" s="454" t="s">
        <v>105</v>
      </c>
      <c r="N79" s="350">
        <v>384000</v>
      </c>
      <c r="O79" s="349">
        <v>374000</v>
      </c>
      <c r="P79" s="349" t="s">
        <v>271</v>
      </c>
      <c r="Q79" s="349">
        <v>52000</v>
      </c>
      <c r="R79" s="349">
        <v>241000</v>
      </c>
      <c r="S79" s="349">
        <v>85000</v>
      </c>
      <c r="T79" s="349">
        <v>74000</v>
      </c>
      <c r="U79" s="351">
        <v>11000</v>
      </c>
      <c r="W79" s="3"/>
      <c r="Y79" s="35" t="s">
        <v>105</v>
      </c>
      <c r="Z79" s="350">
        <v>304000</v>
      </c>
      <c r="AA79" s="349">
        <v>302000</v>
      </c>
      <c r="AB79" s="349" t="s">
        <v>271</v>
      </c>
      <c r="AC79" s="349">
        <v>44000</v>
      </c>
      <c r="AD79" s="349">
        <v>198000</v>
      </c>
      <c r="AE79" s="349">
        <v>58000</v>
      </c>
      <c r="AF79" s="349">
        <v>56000</v>
      </c>
      <c r="AG79" s="351" t="s">
        <v>271</v>
      </c>
    </row>
    <row r="80" spans="1:33" ht="21" customHeight="1">
      <c r="A80" s="35" t="s">
        <v>106</v>
      </c>
      <c r="B80" s="286">
        <v>694000</v>
      </c>
      <c r="C80" s="185">
        <v>684000</v>
      </c>
      <c r="D80" s="185">
        <v>12000</v>
      </c>
      <c r="E80" s="185">
        <v>97000</v>
      </c>
      <c r="F80" s="185">
        <v>442000</v>
      </c>
      <c r="G80" s="185">
        <v>142000</v>
      </c>
      <c r="H80" s="185">
        <v>132000</v>
      </c>
      <c r="I80" s="187">
        <v>11000</v>
      </c>
      <c r="M80" s="454" t="s">
        <v>106</v>
      </c>
      <c r="N80" s="350">
        <v>386000</v>
      </c>
      <c r="O80" s="349">
        <v>377000</v>
      </c>
      <c r="P80" s="349" t="s">
        <v>271</v>
      </c>
      <c r="Q80" s="349">
        <v>52000</v>
      </c>
      <c r="R80" s="349">
        <v>242000</v>
      </c>
      <c r="S80" s="349">
        <v>84000</v>
      </c>
      <c r="T80" s="349">
        <v>75000</v>
      </c>
      <c r="U80" s="351">
        <v>9000</v>
      </c>
      <c r="W80" s="3"/>
      <c r="Y80" s="35" t="s">
        <v>106</v>
      </c>
      <c r="Z80" s="350">
        <v>308000</v>
      </c>
      <c r="AA80" s="349">
        <v>307000</v>
      </c>
      <c r="AB80" s="349" t="s">
        <v>271</v>
      </c>
      <c r="AC80" s="349">
        <v>45000</v>
      </c>
      <c r="AD80" s="349">
        <v>200000</v>
      </c>
      <c r="AE80" s="349">
        <v>59000</v>
      </c>
      <c r="AF80" s="349">
        <v>57000</v>
      </c>
      <c r="AG80" s="351" t="s">
        <v>271</v>
      </c>
    </row>
    <row r="81" spans="1:33" ht="21" customHeight="1">
      <c r="A81" s="35" t="s">
        <v>107</v>
      </c>
      <c r="B81" s="286">
        <v>695000</v>
      </c>
      <c r="C81" s="185">
        <v>684000</v>
      </c>
      <c r="D81" s="185">
        <v>13000</v>
      </c>
      <c r="E81" s="185">
        <v>95000</v>
      </c>
      <c r="F81" s="185">
        <v>446000</v>
      </c>
      <c r="G81" s="185">
        <v>142000</v>
      </c>
      <c r="H81" s="185">
        <v>130000</v>
      </c>
      <c r="I81" s="187">
        <v>11000</v>
      </c>
      <c r="M81" s="454" t="s">
        <v>107</v>
      </c>
      <c r="N81" s="350">
        <v>386000</v>
      </c>
      <c r="O81" s="349">
        <v>377000</v>
      </c>
      <c r="P81" s="349" t="s">
        <v>271</v>
      </c>
      <c r="Q81" s="349">
        <v>51000</v>
      </c>
      <c r="R81" s="349">
        <v>244000</v>
      </c>
      <c r="S81" s="349">
        <v>84000</v>
      </c>
      <c r="T81" s="349">
        <v>75000</v>
      </c>
      <c r="U81" s="351">
        <v>9000</v>
      </c>
      <c r="W81" s="3"/>
      <c r="Y81" s="35" t="s">
        <v>107</v>
      </c>
      <c r="Z81" s="350">
        <v>309000</v>
      </c>
      <c r="AA81" s="349">
        <v>307000</v>
      </c>
      <c r="AB81" s="349" t="s">
        <v>271</v>
      </c>
      <c r="AC81" s="349">
        <v>44000</v>
      </c>
      <c r="AD81" s="349">
        <v>202000</v>
      </c>
      <c r="AE81" s="349">
        <v>58000</v>
      </c>
      <c r="AF81" s="349">
        <v>55000</v>
      </c>
      <c r="AG81" s="351" t="s">
        <v>271</v>
      </c>
    </row>
    <row r="82" spans="1:33" ht="21" customHeight="1">
      <c r="A82" s="35" t="s">
        <v>108</v>
      </c>
      <c r="B82" s="286">
        <v>701000</v>
      </c>
      <c r="C82" s="185">
        <v>690000</v>
      </c>
      <c r="D82" s="185">
        <v>14000</v>
      </c>
      <c r="E82" s="185">
        <v>98000</v>
      </c>
      <c r="F82" s="185">
        <v>445000</v>
      </c>
      <c r="G82" s="185">
        <v>144000</v>
      </c>
      <c r="H82" s="185">
        <v>133000</v>
      </c>
      <c r="I82" s="187">
        <v>11000</v>
      </c>
      <c r="M82" s="454" t="s">
        <v>108</v>
      </c>
      <c r="N82" s="350">
        <v>390000</v>
      </c>
      <c r="O82" s="349">
        <v>382000</v>
      </c>
      <c r="P82" s="349">
        <v>9000</v>
      </c>
      <c r="Q82" s="349">
        <v>54000</v>
      </c>
      <c r="R82" s="349">
        <v>242000</v>
      </c>
      <c r="S82" s="349">
        <v>86000</v>
      </c>
      <c r="T82" s="349">
        <v>77000</v>
      </c>
      <c r="U82" s="351">
        <v>8000</v>
      </c>
      <c r="W82" s="3"/>
      <c r="Y82" s="35" t="s">
        <v>108</v>
      </c>
      <c r="Z82" s="350">
        <v>311000</v>
      </c>
      <c r="AA82" s="349">
        <v>309000</v>
      </c>
      <c r="AB82" s="349" t="s">
        <v>271</v>
      </c>
      <c r="AC82" s="349">
        <v>44000</v>
      </c>
      <c r="AD82" s="349">
        <v>203000</v>
      </c>
      <c r="AE82" s="349">
        <v>58000</v>
      </c>
      <c r="AF82" s="349">
        <v>56000</v>
      </c>
      <c r="AG82" s="351" t="s">
        <v>271</v>
      </c>
    </row>
    <row r="83" spans="1:33" ht="21" customHeight="1">
      <c r="A83" s="35" t="s">
        <v>109</v>
      </c>
      <c r="B83" s="286">
        <v>702000</v>
      </c>
      <c r="C83" s="185">
        <v>692000</v>
      </c>
      <c r="D83" s="185">
        <v>15000</v>
      </c>
      <c r="E83" s="185">
        <v>96000</v>
      </c>
      <c r="F83" s="185">
        <v>446000</v>
      </c>
      <c r="G83" s="185">
        <v>145000</v>
      </c>
      <c r="H83" s="185">
        <v>134000</v>
      </c>
      <c r="I83" s="187">
        <v>11000</v>
      </c>
      <c r="M83" s="454" t="s">
        <v>109</v>
      </c>
      <c r="N83" s="350">
        <v>390000</v>
      </c>
      <c r="O83" s="349">
        <v>381000</v>
      </c>
      <c r="P83" s="349">
        <v>8000</v>
      </c>
      <c r="Q83" s="349">
        <v>53000</v>
      </c>
      <c r="R83" s="349">
        <v>241000</v>
      </c>
      <c r="S83" s="349">
        <v>87000</v>
      </c>
      <c r="T83" s="349">
        <v>79000</v>
      </c>
      <c r="U83" s="351">
        <v>8000</v>
      </c>
      <c r="W83" s="3"/>
      <c r="Y83" s="35" t="s">
        <v>109</v>
      </c>
      <c r="Z83" s="350">
        <v>313000</v>
      </c>
      <c r="AA83" s="349">
        <v>310000</v>
      </c>
      <c r="AB83" s="349" t="s">
        <v>271</v>
      </c>
      <c r="AC83" s="349">
        <v>43000</v>
      </c>
      <c r="AD83" s="349">
        <v>206000</v>
      </c>
      <c r="AE83" s="349">
        <v>58000</v>
      </c>
      <c r="AF83" s="349">
        <v>55000</v>
      </c>
      <c r="AG83" s="351" t="s">
        <v>271</v>
      </c>
    </row>
    <row r="84" spans="1:33" ht="21" customHeight="1">
      <c r="A84" s="35" t="s">
        <v>209</v>
      </c>
      <c r="B84" s="286">
        <v>707000</v>
      </c>
      <c r="C84" s="185">
        <v>695000</v>
      </c>
      <c r="D84" s="185">
        <v>16000</v>
      </c>
      <c r="E84" s="185">
        <v>97000</v>
      </c>
      <c r="F84" s="185">
        <v>449000</v>
      </c>
      <c r="G84" s="185">
        <v>145000</v>
      </c>
      <c r="H84" s="185">
        <v>133000</v>
      </c>
      <c r="I84" s="187">
        <v>12000</v>
      </c>
      <c r="M84" s="454" t="s">
        <v>209</v>
      </c>
      <c r="N84" s="350">
        <v>393000</v>
      </c>
      <c r="O84" s="349">
        <v>384000</v>
      </c>
      <c r="P84" s="349">
        <v>10000</v>
      </c>
      <c r="Q84" s="349">
        <v>54000</v>
      </c>
      <c r="R84" s="349">
        <v>242000</v>
      </c>
      <c r="S84" s="349">
        <v>87000</v>
      </c>
      <c r="T84" s="349">
        <v>78000</v>
      </c>
      <c r="U84" s="351">
        <v>10000</v>
      </c>
      <c r="W84" s="3"/>
      <c r="Y84" s="35" t="s">
        <v>209</v>
      </c>
      <c r="Z84" s="350">
        <v>314000</v>
      </c>
      <c r="AA84" s="349">
        <v>311000</v>
      </c>
      <c r="AB84" s="349" t="s">
        <v>271</v>
      </c>
      <c r="AC84" s="349">
        <v>43000</v>
      </c>
      <c r="AD84" s="349">
        <v>207000</v>
      </c>
      <c r="AE84" s="349">
        <v>57000</v>
      </c>
      <c r="AF84" s="349">
        <v>55000</v>
      </c>
      <c r="AG84" s="351" t="s">
        <v>271</v>
      </c>
    </row>
    <row r="85" spans="1:33" ht="21" customHeight="1">
      <c r="A85" s="35" t="s">
        <v>210</v>
      </c>
      <c r="B85" s="286">
        <v>699000</v>
      </c>
      <c r="C85" s="185">
        <v>687000</v>
      </c>
      <c r="D85" s="185">
        <v>14000</v>
      </c>
      <c r="E85" s="185">
        <v>96000</v>
      </c>
      <c r="F85" s="185">
        <v>445000</v>
      </c>
      <c r="G85" s="185">
        <v>143000</v>
      </c>
      <c r="H85" s="185">
        <v>131000</v>
      </c>
      <c r="I85" s="187">
        <v>12000</v>
      </c>
      <c r="M85" s="454" t="s">
        <v>210</v>
      </c>
      <c r="N85" s="350">
        <v>392000</v>
      </c>
      <c r="O85" s="349">
        <v>382000</v>
      </c>
      <c r="P85" s="349">
        <v>9000</v>
      </c>
      <c r="Q85" s="349">
        <v>55000</v>
      </c>
      <c r="R85" s="349">
        <v>241000</v>
      </c>
      <c r="S85" s="349">
        <v>87000</v>
      </c>
      <c r="T85" s="349">
        <v>77000</v>
      </c>
      <c r="U85" s="351">
        <v>10000</v>
      </c>
      <c r="W85" s="3"/>
      <c r="Y85" s="35" t="s">
        <v>210</v>
      </c>
      <c r="Z85" s="350">
        <v>307000</v>
      </c>
      <c r="AA85" s="349">
        <v>305000</v>
      </c>
      <c r="AB85" s="349" t="s">
        <v>271</v>
      </c>
      <c r="AC85" s="349">
        <v>42000</v>
      </c>
      <c r="AD85" s="349">
        <v>204000</v>
      </c>
      <c r="AE85" s="349">
        <v>56000</v>
      </c>
      <c r="AF85" s="349">
        <v>54000</v>
      </c>
      <c r="AG85" s="351" t="s">
        <v>271</v>
      </c>
    </row>
    <row r="86" spans="1:33" ht="21" customHeight="1">
      <c r="A86" s="35" t="s">
        <v>110</v>
      </c>
      <c r="B86" s="286">
        <v>695000</v>
      </c>
      <c r="C86" s="185">
        <v>684000</v>
      </c>
      <c r="D86" s="185">
        <v>14000</v>
      </c>
      <c r="E86" s="185">
        <v>96000</v>
      </c>
      <c r="F86" s="185">
        <v>445000</v>
      </c>
      <c r="G86" s="185">
        <v>140000</v>
      </c>
      <c r="H86" s="185">
        <v>129000</v>
      </c>
      <c r="I86" s="187">
        <v>12000</v>
      </c>
      <c r="M86" s="454" t="s">
        <v>110</v>
      </c>
      <c r="N86" s="350">
        <v>391000</v>
      </c>
      <c r="O86" s="349">
        <v>382000</v>
      </c>
      <c r="P86" s="349">
        <v>10000</v>
      </c>
      <c r="Q86" s="349">
        <v>54000</v>
      </c>
      <c r="R86" s="349">
        <v>242000</v>
      </c>
      <c r="S86" s="349">
        <v>85000</v>
      </c>
      <c r="T86" s="349">
        <v>75000</v>
      </c>
      <c r="U86" s="351">
        <v>9000</v>
      </c>
      <c r="W86" s="3"/>
      <c r="Y86" s="35" t="s">
        <v>110</v>
      </c>
      <c r="Z86" s="350">
        <v>304000</v>
      </c>
      <c r="AA86" s="349">
        <v>302000</v>
      </c>
      <c r="AB86" s="349" t="s">
        <v>271</v>
      </c>
      <c r="AC86" s="349">
        <v>42000</v>
      </c>
      <c r="AD86" s="349">
        <v>203000</v>
      </c>
      <c r="AE86" s="349">
        <v>55000</v>
      </c>
      <c r="AF86" s="349">
        <v>53000</v>
      </c>
      <c r="AG86" s="351" t="s">
        <v>271</v>
      </c>
    </row>
    <row r="87" spans="1:33" ht="21" customHeight="1">
      <c r="A87" s="35" t="s">
        <v>111</v>
      </c>
      <c r="B87" s="286">
        <v>696000</v>
      </c>
      <c r="C87" s="185">
        <v>685000</v>
      </c>
      <c r="D87" s="185">
        <v>14000</v>
      </c>
      <c r="E87" s="185">
        <v>97000</v>
      </c>
      <c r="F87" s="185">
        <v>445000</v>
      </c>
      <c r="G87" s="185">
        <v>140000</v>
      </c>
      <c r="H87" s="185">
        <v>129000</v>
      </c>
      <c r="I87" s="187">
        <v>11000</v>
      </c>
      <c r="M87" s="454" t="s">
        <v>111</v>
      </c>
      <c r="N87" s="350">
        <v>391000</v>
      </c>
      <c r="O87" s="349">
        <v>382000</v>
      </c>
      <c r="P87" s="349">
        <v>11000</v>
      </c>
      <c r="Q87" s="349">
        <v>55000</v>
      </c>
      <c r="R87" s="349">
        <v>242000</v>
      </c>
      <c r="S87" s="349">
        <v>84000</v>
      </c>
      <c r="T87" s="349">
        <v>75000</v>
      </c>
      <c r="U87" s="351">
        <v>9000</v>
      </c>
      <c r="W87" s="3"/>
      <c r="Y87" s="35" t="s">
        <v>111</v>
      </c>
      <c r="Z87" s="350">
        <v>305000</v>
      </c>
      <c r="AA87" s="349">
        <v>303000</v>
      </c>
      <c r="AB87" s="349" t="s">
        <v>271</v>
      </c>
      <c r="AC87" s="349">
        <v>42000</v>
      </c>
      <c r="AD87" s="349">
        <v>204000</v>
      </c>
      <c r="AE87" s="349">
        <v>56000</v>
      </c>
      <c r="AF87" s="349">
        <v>54000</v>
      </c>
      <c r="AG87" s="351" t="s">
        <v>271</v>
      </c>
    </row>
    <row r="88" spans="1:33" ht="21" customHeight="1">
      <c r="A88" s="35" t="s">
        <v>112</v>
      </c>
      <c r="B88" s="286">
        <v>701000</v>
      </c>
      <c r="C88" s="185">
        <v>690000</v>
      </c>
      <c r="D88" s="185">
        <v>16000</v>
      </c>
      <c r="E88" s="185">
        <v>98000</v>
      </c>
      <c r="F88" s="185">
        <v>445000</v>
      </c>
      <c r="G88" s="185">
        <v>142000</v>
      </c>
      <c r="H88" s="185">
        <v>132000</v>
      </c>
      <c r="I88" s="187">
        <v>10000</v>
      </c>
      <c r="M88" s="454" t="s">
        <v>112</v>
      </c>
      <c r="N88" s="350">
        <v>391000</v>
      </c>
      <c r="O88" s="349">
        <v>383000</v>
      </c>
      <c r="P88" s="349">
        <v>11000</v>
      </c>
      <c r="Q88" s="349">
        <v>55000</v>
      </c>
      <c r="R88" s="349">
        <v>239000</v>
      </c>
      <c r="S88" s="349">
        <v>85000</v>
      </c>
      <c r="T88" s="349">
        <v>77000</v>
      </c>
      <c r="U88" s="351">
        <v>8000</v>
      </c>
      <c r="W88" s="3"/>
      <c r="Y88" s="35" t="s">
        <v>112</v>
      </c>
      <c r="Z88" s="350">
        <v>309000</v>
      </c>
      <c r="AA88" s="349">
        <v>308000</v>
      </c>
      <c r="AB88" s="349" t="s">
        <v>271</v>
      </c>
      <c r="AC88" s="349">
        <v>42000</v>
      </c>
      <c r="AD88" s="349">
        <v>205000</v>
      </c>
      <c r="AE88" s="349">
        <v>57000</v>
      </c>
      <c r="AF88" s="349">
        <v>55000</v>
      </c>
      <c r="AG88" s="351" t="s">
        <v>271</v>
      </c>
    </row>
    <row r="89" spans="1:33" ht="21" customHeight="1">
      <c r="A89" s="35" t="s">
        <v>113</v>
      </c>
      <c r="B89" s="286">
        <v>701000</v>
      </c>
      <c r="C89" s="185">
        <v>691000</v>
      </c>
      <c r="D89" s="185">
        <v>15000</v>
      </c>
      <c r="E89" s="185">
        <v>99000</v>
      </c>
      <c r="F89" s="185">
        <v>445000</v>
      </c>
      <c r="G89" s="185">
        <v>142000</v>
      </c>
      <c r="H89" s="185">
        <v>132000</v>
      </c>
      <c r="I89" s="187">
        <v>10000</v>
      </c>
      <c r="M89" s="454" t="s">
        <v>113</v>
      </c>
      <c r="N89" s="350">
        <v>391000</v>
      </c>
      <c r="O89" s="349">
        <v>384000</v>
      </c>
      <c r="P89" s="349">
        <v>10000</v>
      </c>
      <c r="Q89" s="349">
        <v>56000</v>
      </c>
      <c r="R89" s="349">
        <v>242000</v>
      </c>
      <c r="S89" s="349">
        <v>84000</v>
      </c>
      <c r="T89" s="349">
        <v>77000</v>
      </c>
      <c r="U89" s="351" t="s">
        <v>271</v>
      </c>
      <c r="W89" s="3"/>
      <c r="Y89" s="35" t="s">
        <v>113</v>
      </c>
      <c r="Z89" s="350">
        <v>310000</v>
      </c>
      <c r="AA89" s="349">
        <v>307000</v>
      </c>
      <c r="AB89" s="349" t="s">
        <v>271</v>
      </c>
      <c r="AC89" s="349">
        <v>43000</v>
      </c>
      <c r="AD89" s="349">
        <v>204000</v>
      </c>
      <c r="AE89" s="349">
        <v>57000</v>
      </c>
      <c r="AF89" s="349">
        <v>55000</v>
      </c>
      <c r="AG89" s="351" t="s">
        <v>271</v>
      </c>
    </row>
    <row r="90" spans="1:33" ht="21" customHeight="1">
      <c r="A90" s="35" t="s">
        <v>114</v>
      </c>
      <c r="B90" s="286">
        <v>714000</v>
      </c>
      <c r="C90" s="185">
        <v>705000</v>
      </c>
      <c r="D90" s="185">
        <v>15000</v>
      </c>
      <c r="E90" s="185">
        <v>103000</v>
      </c>
      <c r="F90" s="185">
        <v>450000</v>
      </c>
      <c r="G90" s="185">
        <v>145000</v>
      </c>
      <c r="H90" s="185">
        <v>136000</v>
      </c>
      <c r="I90" s="187">
        <v>9000</v>
      </c>
      <c r="M90" s="454" t="s">
        <v>114</v>
      </c>
      <c r="N90" s="350">
        <v>396000</v>
      </c>
      <c r="O90" s="349">
        <v>389000</v>
      </c>
      <c r="P90" s="349">
        <v>9000</v>
      </c>
      <c r="Q90" s="349">
        <v>57000</v>
      </c>
      <c r="R90" s="349">
        <v>244000</v>
      </c>
      <c r="S90" s="349">
        <v>85000</v>
      </c>
      <c r="T90" s="349">
        <v>78000</v>
      </c>
      <c r="U90" s="351" t="s">
        <v>271</v>
      </c>
      <c r="W90" s="3"/>
      <c r="Y90" s="35" t="s">
        <v>114</v>
      </c>
      <c r="Z90" s="350">
        <v>318000</v>
      </c>
      <c r="AA90" s="349">
        <v>316000</v>
      </c>
      <c r="AB90" s="349" t="s">
        <v>271</v>
      </c>
      <c r="AC90" s="349">
        <v>46000</v>
      </c>
      <c r="AD90" s="349">
        <v>206000</v>
      </c>
      <c r="AE90" s="349">
        <v>60000</v>
      </c>
      <c r="AF90" s="349">
        <v>58000</v>
      </c>
      <c r="AG90" s="351" t="s">
        <v>271</v>
      </c>
    </row>
    <row r="91" spans="1:33" ht="21" customHeight="1">
      <c r="A91" s="35" t="s">
        <v>115</v>
      </c>
      <c r="B91" s="286">
        <v>718000</v>
      </c>
      <c r="C91" s="185">
        <v>709000</v>
      </c>
      <c r="D91" s="185">
        <v>13000</v>
      </c>
      <c r="E91" s="185">
        <v>103000</v>
      </c>
      <c r="F91" s="185">
        <v>457000</v>
      </c>
      <c r="G91" s="185">
        <v>145000</v>
      </c>
      <c r="H91" s="185">
        <v>135000</v>
      </c>
      <c r="I91" s="187">
        <v>10000</v>
      </c>
      <c r="M91" s="454" t="s">
        <v>115</v>
      </c>
      <c r="N91" s="350">
        <v>398000</v>
      </c>
      <c r="O91" s="349">
        <v>391000</v>
      </c>
      <c r="P91" s="349" t="s">
        <v>271</v>
      </c>
      <c r="Q91" s="349">
        <v>56000</v>
      </c>
      <c r="R91" s="349">
        <v>248000</v>
      </c>
      <c r="S91" s="349">
        <v>86000</v>
      </c>
      <c r="T91" s="349">
        <v>79000</v>
      </c>
      <c r="U91" s="351" t="s">
        <v>271</v>
      </c>
      <c r="W91" s="3"/>
      <c r="Y91" s="35" t="s">
        <v>115</v>
      </c>
      <c r="Z91" s="350">
        <v>320000</v>
      </c>
      <c r="AA91" s="349">
        <v>318000</v>
      </c>
      <c r="AB91" s="349" t="s">
        <v>271</v>
      </c>
      <c r="AC91" s="349">
        <v>46000</v>
      </c>
      <c r="AD91" s="349">
        <v>210000</v>
      </c>
      <c r="AE91" s="349">
        <v>58000</v>
      </c>
      <c r="AF91" s="349">
        <v>56000</v>
      </c>
      <c r="AG91" s="351" t="s">
        <v>271</v>
      </c>
    </row>
    <row r="92" spans="1:33" ht="21" customHeight="1">
      <c r="A92" s="35" t="s">
        <v>116</v>
      </c>
      <c r="B92" s="286">
        <v>720000</v>
      </c>
      <c r="C92" s="185">
        <v>710000</v>
      </c>
      <c r="D92" s="185">
        <v>13000</v>
      </c>
      <c r="E92" s="185">
        <v>101000</v>
      </c>
      <c r="F92" s="185">
        <v>460000</v>
      </c>
      <c r="G92" s="185">
        <v>146000</v>
      </c>
      <c r="H92" s="185">
        <v>136000</v>
      </c>
      <c r="I92" s="187">
        <v>10000</v>
      </c>
      <c r="M92" s="454" t="s">
        <v>116</v>
      </c>
      <c r="N92" s="350">
        <v>398000</v>
      </c>
      <c r="O92" s="349">
        <v>390000</v>
      </c>
      <c r="P92" s="349" t="s">
        <v>271</v>
      </c>
      <c r="Q92" s="349">
        <v>56000</v>
      </c>
      <c r="R92" s="349">
        <v>248000</v>
      </c>
      <c r="S92" s="349">
        <v>87000</v>
      </c>
      <c r="T92" s="349">
        <v>80000</v>
      </c>
      <c r="U92" s="351" t="s">
        <v>271</v>
      </c>
      <c r="W92" s="3"/>
      <c r="Y92" s="35" t="s">
        <v>116</v>
      </c>
      <c r="Z92" s="350">
        <v>322000</v>
      </c>
      <c r="AA92" s="349">
        <v>320000</v>
      </c>
      <c r="AB92" s="349" t="s">
        <v>271</v>
      </c>
      <c r="AC92" s="349">
        <v>45000</v>
      </c>
      <c r="AD92" s="349">
        <v>212000</v>
      </c>
      <c r="AE92" s="349">
        <v>59000</v>
      </c>
      <c r="AF92" s="349">
        <v>56000</v>
      </c>
      <c r="AG92" s="351" t="s">
        <v>271</v>
      </c>
    </row>
    <row r="93" spans="1:33" ht="21" customHeight="1">
      <c r="A93" s="35" t="s">
        <v>117</v>
      </c>
      <c r="B93" s="286">
        <v>713000</v>
      </c>
      <c r="C93" s="185">
        <v>704000</v>
      </c>
      <c r="D93" s="185">
        <v>13000</v>
      </c>
      <c r="E93" s="185">
        <v>98000</v>
      </c>
      <c r="F93" s="185">
        <v>458000</v>
      </c>
      <c r="G93" s="185">
        <v>145000</v>
      </c>
      <c r="H93" s="185">
        <v>135000</v>
      </c>
      <c r="I93" s="187">
        <v>9000</v>
      </c>
      <c r="M93" s="454" t="s">
        <v>117</v>
      </c>
      <c r="N93" s="350">
        <v>395000</v>
      </c>
      <c r="O93" s="349">
        <v>388000</v>
      </c>
      <c r="P93" s="349" t="s">
        <v>271</v>
      </c>
      <c r="Q93" s="349">
        <v>54000</v>
      </c>
      <c r="R93" s="349">
        <v>248000</v>
      </c>
      <c r="S93" s="349">
        <v>86000</v>
      </c>
      <c r="T93" s="349">
        <v>79000</v>
      </c>
      <c r="U93" s="351" t="s">
        <v>271</v>
      </c>
      <c r="W93" s="3"/>
      <c r="Y93" s="35" t="s">
        <v>117</v>
      </c>
      <c r="Z93" s="350">
        <v>318000</v>
      </c>
      <c r="AA93" s="349">
        <v>316000</v>
      </c>
      <c r="AB93" s="349" t="s">
        <v>271</v>
      </c>
      <c r="AC93" s="349">
        <v>44000</v>
      </c>
      <c r="AD93" s="349">
        <v>210000</v>
      </c>
      <c r="AE93" s="349">
        <v>59000</v>
      </c>
      <c r="AF93" s="349">
        <v>57000</v>
      </c>
      <c r="AG93" s="351" t="s">
        <v>271</v>
      </c>
    </row>
    <row r="94" spans="1:33" ht="21" customHeight="1">
      <c r="A94" s="35" t="s">
        <v>118</v>
      </c>
      <c r="B94" s="286">
        <v>708000</v>
      </c>
      <c r="C94" s="185">
        <v>699000</v>
      </c>
      <c r="D94" s="185">
        <v>14000</v>
      </c>
      <c r="E94" s="185">
        <v>98000</v>
      </c>
      <c r="F94" s="185">
        <v>452000</v>
      </c>
      <c r="G94" s="185">
        <v>143000</v>
      </c>
      <c r="H94" s="185">
        <v>134000</v>
      </c>
      <c r="I94" s="187">
        <v>9000</v>
      </c>
      <c r="M94" s="454" t="s">
        <v>118</v>
      </c>
      <c r="N94" s="350">
        <v>391000</v>
      </c>
      <c r="O94" s="349">
        <v>384000</v>
      </c>
      <c r="P94" s="349" t="s">
        <v>271</v>
      </c>
      <c r="Q94" s="349">
        <v>52000</v>
      </c>
      <c r="R94" s="349">
        <v>247000</v>
      </c>
      <c r="S94" s="349">
        <v>85000</v>
      </c>
      <c r="T94" s="349">
        <v>78000</v>
      </c>
      <c r="U94" s="351" t="s">
        <v>271</v>
      </c>
      <c r="W94" s="3"/>
      <c r="Y94" s="35" t="s">
        <v>118</v>
      </c>
      <c r="Z94" s="350">
        <v>316000</v>
      </c>
      <c r="AA94" s="349">
        <v>315000</v>
      </c>
      <c r="AB94" s="349" t="s">
        <v>271</v>
      </c>
      <c r="AC94" s="349">
        <v>47000</v>
      </c>
      <c r="AD94" s="349">
        <v>205000</v>
      </c>
      <c r="AE94" s="349">
        <v>58000</v>
      </c>
      <c r="AF94" s="349">
        <v>56000</v>
      </c>
      <c r="AG94" s="351" t="s">
        <v>271</v>
      </c>
    </row>
    <row r="95" spans="1:33" ht="21" customHeight="1">
      <c r="A95" s="35" t="s">
        <v>119</v>
      </c>
      <c r="B95" s="286">
        <v>707000</v>
      </c>
      <c r="C95" s="185">
        <v>698000</v>
      </c>
      <c r="D95" s="185">
        <v>14000</v>
      </c>
      <c r="E95" s="185">
        <v>99000</v>
      </c>
      <c r="F95" s="185">
        <v>450000</v>
      </c>
      <c r="G95" s="185">
        <v>145000</v>
      </c>
      <c r="H95" s="185">
        <v>136000</v>
      </c>
      <c r="I95" s="187">
        <v>9000</v>
      </c>
      <c r="M95" s="454" t="s">
        <v>119</v>
      </c>
      <c r="N95" s="350">
        <v>389000</v>
      </c>
      <c r="O95" s="349">
        <v>382000</v>
      </c>
      <c r="P95" s="349" t="s">
        <v>271</v>
      </c>
      <c r="Q95" s="349">
        <v>52000</v>
      </c>
      <c r="R95" s="349">
        <v>244000</v>
      </c>
      <c r="S95" s="349">
        <v>87000</v>
      </c>
      <c r="T95" s="349">
        <v>79000</v>
      </c>
      <c r="U95" s="351" t="s">
        <v>271</v>
      </c>
      <c r="W95" s="3"/>
      <c r="Y95" s="35" t="s">
        <v>119</v>
      </c>
      <c r="Z95" s="350">
        <v>318000</v>
      </c>
      <c r="AA95" s="349">
        <v>316000</v>
      </c>
      <c r="AB95" s="349" t="s">
        <v>271</v>
      </c>
      <c r="AC95" s="349">
        <v>47000</v>
      </c>
      <c r="AD95" s="349">
        <v>205000</v>
      </c>
      <c r="AE95" s="349">
        <v>58000</v>
      </c>
      <c r="AF95" s="349">
        <v>56000</v>
      </c>
      <c r="AG95" s="351" t="s">
        <v>271</v>
      </c>
    </row>
    <row r="96" spans="1:33" ht="21" customHeight="1">
      <c r="A96" s="35" t="s">
        <v>211</v>
      </c>
      <c r="B96" s="286">
        <v>700000</v>
      </c>
      <c r="C96" s="185">
        <v>690000</v>
      </c>
      <c r="D96" s="185">
        <v>13000</v>
      </c>
      <c r="E96" s="185">
        <v>95000</v>
      </c>
      <c r="F96" s="185">
        <v>448000</v>
      </c>
      <c r="G96" s="185">
        <v>144000</v>
      </c>
      <c r="H96" s="185">
        <v>134000</v>
      </c>
      <c r="I96" s="187">
        <v>10000</v>
      </c>
      <c r="M96" s="454" t="s">
        <v>211</v>
      </c>
      <c r="N96" s="350">
        <v>388000</v>
      </c>
      <c r="O96" s="349">
        <v>380000</v>
      </c>
      <c r="P96" s="349" t="s">
        <v>271</v>
      </c>
      <c r="Q96" s="349">
        <v>50000</v>
      </c>
      <c r="R96" s="349">
        <v>244000</v>
      </c>
      <c r="S96" s="349">
        <v>87000</v>
      </c>
      <c r="T96" s="349">
        <v>79000</v>
      </c>
      <c r="U96" s="351">
        <v>8000</v>
      </c>
      <c r="W96" s="3"/>
      <c r="Y96" s="35" t="s">
        <v>211</v>
      </c>
      <c r="Z96" s="350">
        <v>312000</v>
      </c>
      <c r="AA96" s="349">
        <v>310000</v>
      </c>
      <c r="AB96" s="349" t="s">
        <v>271</v>
      </c>
      <c r="AC96" s="349">
        <v>44000</v>
      </c>
      <c r="AD96" s="349">
        <v>204000</v>
      </c>
      <c r="AE96" s="349">
        <v>57000</v>
      </c>
      <c r="AF96" s="349">
        <v>55000</v>
      </c>
      <c r="AG96" s="351" t="s">
        <v>271</v>
      </c>
    </row>
    <row r="97" spans="1:33" ht="21" customHeight="1">
      <c r="A97" s="35" t="s">
        <v>212</v>
      </c>
      <c r="B97" s="286">
        <v>702000</v>
      </c>
      <c r="C97" s="185">
        <v>692000</v>
      </c>
      <c r="D97" s="185">
        <v>14000</v>
      </c>
      <c r="E97" s="185">
        <v>94000</v>
      </c>
      <c r="F97" s="185">
        <v>450000</v>
      </c>
      <c r="G97" s="185">
        <v>144000</v>
      </c>
      <c r="H97" s="185">
        <v>134000</v>
      </c>
      <c r="I97" s="187">
        <v>10000</v>
      </c>
      <c r="M97" s="454" t="s">
        <v>212</v>
      </c>
      <c r="N97" s="350">
        <v>387000</v>
      </c>
      <c r="O97" s="349">
        <v>379000</v>
      </c>
      <c r="P97" s="349" t="s">
        <v>271</v>
      </c>
      <c r="Q97" s="349">
        <v>50000</v>
      </c>
      <c r="R97" s="349">
        <v>244000</v>
      </c>
      <c r="S97" s="349">
        <v>86000</v>
      </c>
      <c r="T97" s="349">
        <v>78000</v>
      </c>
      <c r="U97" s="351" t="s">
        <v>271</v>
      </c>
      <c r="W97" s="3"/>
      <c r="Y97" s="35" t="s">
        <v>212</v>
      </c>
      <c r="Z97" s="350">
        <v>316000</v>
      </c>
      <c r="AA97" s="349">
        <v>314000</v>
      </c>
      <c r="AB97" s="349" t="s">
        <v>271</v>
      </c>
      <c r="AC97" s="349">
        <v>44000</v>
      </c>
      <c r="AD97" s="349">
        <v>207000</v>
      </c>
      <c r="AE97" s="349">
        <v>58000</v>
      </c>
      <c r="AF97" s="349">
        <v>56000</v>
      </c>
      <c r="AG97" s="351" t="s">
        <v>271</v>
      </c>
    </row>
    <row r="98" spans="1:33" ht="21" customHeight="1">
      <c r="A98" s="35" t="s">
        <v>120</v>
      </c>
      <c r="B98" s="286">
        <v>706000</v>
      </c>
      <c r="C98" s="185">
        <v>695000</v>
      </c>
      <c r="D98" s="185">
        <v>13000</v>
      </c>
      <c r="E98" s="185">
        <v>95000</v>
      </c>
      <c r="F98" s="185">
        <v>450000</v>
      </c>
      <c r="G98" s="185">
        <v>148000</v>
      </c>
      <c r="H98" s="185">
        <v>138000</v>
      </c>
      <c r="I98" s="187">
        <v>11000</v>
      </c>
      <c r="M98" s="454" t="s">
        <v>120</v>
      </c>
      <c r="N98" s="350">
        <v>389000</v>
      </c>
      <c r="O98" s="349">
        <v>381000</v>
      </c>
      <c r="P98" s="349" t="s">
        <v>271</v>
      </c>
      <c r="Q98" s="349">
        <v>49000</v>
      </c>
      <c r="R98" s="349">
        <v>245000</v>
      </c>
      <c r="S98" s="349">
        <v>88000</v>
      </c>
      <c r="T98" s="349">
        <v>80000</v>
      </c>
      <c r="U98" s="351">
        <v>8000</v>
      </c>
      <c r="W98" s="3"/>
      <c r="Y98" s="35" t="s">
        <v>120</v>
      </c>
      <c r="Z98" s="350">
        <v>317000</v>
      </c>
      <c r="AA98" s="349">
        <v>314000</v>
      </c>
      <c r="AB98" s="349" t="s">
        <v>271</v>
      </c>
      <c r="AC98" s="349">
        <v>45000</v>
      </c>
      <c r="AD98" s="349">
        <v>205000</v>
      </c>
      <c r="AE98" s="349">
        <v>60000</v>
      </c>
      <c r="AF98" s="349">
        <v>58000</v>
      </c>
      <c r="AG98" s="351" t="s">
        <v>271</v>
      </c>
    </row>
    <row r="99" spans="1:33" ht="21" customHeight="1">
      <c r="A99" s="35" t="s">
        <v>121</v>
      </c>
      <c r="B99" s="286">
        <v>714000</v>
      </c>
      <c r="C99" s="185">
        <v>702000</v>
      </c>
      <c r="D99" s="185">
        <v>13000</v>
      </c>
      <c r="E99" s="185">
        <v>96000</v>
      </c>
      <c r="F99" s="185">
        <v>454000</v>
      </c>
      <c r="G99" s="185">
        <v>151000</v>
      </c>
      <c r="H99" s="185">
        <v>139000</v>
      </c>
      <c r="I99" s="187">
        <v>12000</v>
      </c>
      <c r="M99" s="454" t="s">
        <v>121</v>
      </c>
      <c r="N99" s="350">
        <v>392000</v>
      </c>
      <c r="O99" s="349">
        <v>383000</v>
      </c>
      <c r="P99" s="349" t="s">
        <v>271</v>
      </c>
      <c r="Q99" s="349">
        <v>50000</v>
      </c>
      <c r="R99" s="349">
        <v>246000</v>
      </c>
      <c r="S99" s="349">
        <v>90000</v>
      </c>
      <c r="T99" s="349">
        <v>80000</v>
      </c>
      <c r="U99" s="351">
        <v>9000</v>
      </c>
      <c r="W99" s="3"/>
      <c r="Y99" s="35" t="s">
        <v>121</v>
      </c>
      <c r="Z99" s="350">
        <v>322000</v>
      </c>
      <c r="AA99" s="349">
        <v>319000</v>
      </c>
      <c r="AB99" s="349" t="s">
        <v>271</v>
      </c>
      <c r="AC99" s="349">
        <v>46000</v>
      </c>
      <c r="AD99" s="349">
        <v>208000</v>
      </c>
      <c r="AE99" s="349">
        <v>62000</v>
      </c>
      <c r="AF99" s="349">
        <v>59000</v>
      </c>
      <c r="AG99" s="351" t="s">
        <v>271</v>
      </c>
    </row>
    <row r="100" spans="1:33" ht="21" customHeight="1">
      <c r="A100" s="35" t="s">
        <v>122</v>
      </c>
      <c r="B100" s="286">
        <v>714000</v>
      </c>
      <c r="C100" s="185">
        <v>702000</v>
      </c>
      <c r="D100" s="185">
        <v>11000</v>
      </c>
      <c r="E100" s="185">
        <v>94000</v>
      </c>
      <c r="F100" s="185">
        <v>454000</v>
      </c>
      <c r="G100" s="185">
        <v>155000</v>
      </c>
      <c r="H100" s="185">
        <v>143000</v>
      </c>
      <c r="I100" s="187">
        <v>12000</v>
      </c>
      <c r="M100" s="454" t="s">
        <v>122</v>
      </c>
      <c r="N100" s="350">
        <v>392000</v>
      </c>
      <c r="O100" s="349">
        <v>382000</v>
      </c>
      <c r="P100" s="349" t="s">
        <v>271</v>
      </c>
      <c r="Q100" s="349">
        <v>50000</v>
      </c>
      <c r="R100" s="349">
        <v>245000</v>
      </c>
      <c r="S100" s="349">
        <v>91000</v>
      </c>
      <c r="T100" s="349">
        <v>81000</v>
      </c>
      <c r="U100" s="351">
        <v>10000</v>
      </c>
      <c r="W100" s="3"/>
      <c r="Y100" s="35" t="s">
        <v>122</v>
      </c>
      <c r="Z100" s="350">
        <v>322000</v>
      </c>
      <c r="AA100" s="349">
        <v>320000</v>
      </c>
      <c r="AB100" s="349" t="s">
        <v>271</v>
      </c>
      <c r="AC100" s="349">
        <v>44000</v>
      </c>
      <c r="AD100" s="349">
        <v>208000</v>
      </c>
      <c r="AE100" s="349">
        <v>64000</v>
      </c>
      <c r="AF100" s="349">
        <v>62000</v>
      </c>
      <c r="AG100" s="351" t="s">
        <v>271</v>
      </c>
    </row>
    <row r="101" spans="1:33" ht="21" customHeight="1">
      <c r="A101" s="35" t="s">
        <v>123</v>
      </c>
      <c r="B101" s="286">
        <v>717000</v>
      </c>
      <c r="C101" s="185">
        <v>702000</v>
      </c>
      <c r="D101" s="185">
        <v>11000</v>
      </c>
      <c r="E101" s="185">
        <v>96000</v>
      </c>
      <c r="F101" s="185">
        <v>452000</v>
      </c>
      <c r="G101" s="185">
        <v>158000</v>
      </c>
      <c r="H101" s="185">
        <v>144000</v>
      </c>
      <c r="I101" s="187">
        <v>14000</v>
      </c>
      <c r="M101" s="454" t="s">
        <v>123</v>
      </c>
      <c r="N101" s="350">
        <v>395000</v>
      </c>
      <c r="O101" s="349">
        <v>384000</v>
      </c>
      <c r="P101" s="349" t="s">
        <v>271</v>
      </c>
      <c r="Q101" s="349">
        <v>51000</v>
      </c>
      <c r="R101" s="349">
        <v>246000</v>
      </c>
      <c r="S101" s="349">
        <v>92000</v>
      </c>
      <c r="T101" s="349">
        <v>80000</v>
      </c>
      <c r="U101" s="351">
        <v>11000</v>
      </c>
      <c r="W101" s="3"/>
      <c r="Y101" s="35" t="s">
        <v>123</v>
      </c>
      <c r="Z101" s="350">
        <v>321000</v>
      </c>
      <c r="AA101" s="349">
        <v>318000</v>
      </c>
      <c r="AB101" s="349" t="s">
        <v>271</v>
      </c>
      <c r="AC101" s="349">
        <v>44000</v>
      </c>
      <c r="AD101" s="349">
        <v>206000</v>
      </c>
      <c r="AE101" s="349">
        <v>66000</v>
      </c>
      <c r="AF101" s="349">
        <v>63000</v>
      </c>
      <c r="AG101" s="351" t="s">
        <v>271</v>
      </c>
    </row>
    <row r="102" spans="1:33" ht="21" customHeight="1">
      <c r="A102" s="35" t="s">
        <v>124</v>
      </c>
      <c r="B102" s="286">
        <v>719000</v>
      </c>
      <c r="C102" s="185">
        <v>705000</v>
      </c>
      <c r="D102" s="185">
        <v>12000</v>
      </c>
      <c r="E102" s="185">
        <v>98000</v>
      </c>
      <c r="F102" s="185">
        <v>450000</v>
      </c>
      <c r="G102" s="185">
        <v>159000</v>
      </c>
      <c r="H102" s="185">
        <v>145000</v>
      </c>
      <c r="I102" s="187">
        <v>14000</v>
      </c>
      <c r="M102" s="454" t="s">
        <v>124</v>
      </c>
      <c r="N102" s="350">
        <v>394000</v>
      </c>
      <c r="O102" s="349">
        <v>384000</v>
      </c>
      <c r="P102" s="349" t="s">
        <v>271</v>
      </c>
      <c r="Q102" s="349">
        <v>53000</v>
      </c>
      <c r="R102" s="349">
        <v>244000</v>
      </c>
      <c r="S102" s="349">
        <v>91000</v>
      </c>
      <c r="T102" s="349">
        <v>80000</v>
      </c>
      <c r="U102" s="351">
        <v>11000</v>
      </c>
      <c r="W102" s="3"/>
      <c r="Y102" s="35" t="s">
        <v>124</v>
      </c>
      <c r="Z102" s="350">
        <v>324000</v>
      </c>
      <c r="AA102" s="349">
        <v>321000</v>
      </c>
      <c r="AB102" s="349" t="s">
        <v>271</v>
      </c>
      <c r="AC102" s="349">
        <v>45000</v>
      </c>
      <c r="AD102" s="349">
        <v>206000</v>
      </c>
      <c r="AE102" s="349">
        <v>67000</v>
      </c>
      <c r="AF102" s="349">
        <v>64000</v>
      </c>
      <c r="AG102" s="351" t="s">
        <v>271</v>
      </c>
    </row>
    <row r="103" spans="1:33" ht="21" customHeight="1">
      <c r="A103" s="35" t="s">
        <v>125</v>
      </c>
      <c r="B103" s="286">
        <v>723000</v>
      </c>
      <c r="C103" s="185">
        <v>707000</v>
      </c>
      <c r="D103" s="185">
        <v>12000</v>
      </c>
      <c r="E103" s="185">
        <v>97000</v>
      </c>
      <c r="F103" s="185">
        <v>448000</v>
      </c>
      <c r="G103" s="185">
        <v>166000</v>
      </c>
      <c r="H103" s="185">
        <v>150000</v>
      </c>
      <c r="I103" s="187">
        <v>16000</v>
      </c>
      <c r="M103" s="454" t="s">
        <v>125</v>
      </c>
      <c r="N103" s="350">
        <v>402000</v>
      </c>
      <c r="O103" s="349">
        <v>390000</v>
      </c>
      <c r="P103" s="349" t="s">
        <v>271</v>
      </c>
      <c r="Q103" s="349">
        <v>55000</v>
      </c>
      <c r="R103" s="349">
        <v>244000</v>
      </c>
      <c r="S103" s="349">
        <v>97000</v>
      </c>
      <c r="T103" s="349">
        <v>85000</v>
      </c>
      <c r="U103" s="351">
        <v>12000</v>
      </c>
      <c r="W103" s="3"/>
      <c r="Y103" s="35" t="s">
        <v>125</v>
      </c>
      <c r="Z103" s="350">
        <v>321000</v>
      </c>
      <c r="AA103" s="349">
        <v>317000</v>
      </c>
      <c r="AB103" s="349" t="s">
        <v>271</v>
      </c>
      <c r="AC103" s="349">
        <v>42000</v>
      </c>
      <c r="AD103" s="349">
        <v>203000</v>
      </c>
      <c r="AE103" s="349">
        <v>69000</v>
      </c>
      <c r="AF103" s="349">
        <v>66000</v>
      </c>
      <c r="AG103" s="351" t="s">
        <v>271</v>
      </c>
    </row>
    <row r="104" spans="1:33" ht="21" customHeight="1">
      <c r="A104" s="35" t="s">
        <v>126</v>
      </c>
      <c r="B104" s="286">
        <v>726000</v>
      </c>
      <c r="C104" s="185">
        <v>711000</v>
      </c>
      <c r="D104" s="185">
        <v>12000</v>
      </c>
      <c r="E104" s="185">
        <v>96000</v>
      </c>
      <c r="F104" s="185">
        <v>449000</v>
      </c>
      <c r="G104" s="185">
        <v>169000</v>
      </c>
      <c r="H104" s="185">
        <v>153000</v>
      </c>
      <c r="I104" s="187">
        <v>16000</v>
      </c>
      <c r="M104" s="454" t="s">
        <v>126</v>
      </c>
      <c r="N104" s="350">
        <v>405000</v>
      </c>
      <c r="O104" s="349">
        <v>393000</v>
      </c>
      <c r="P104" s="349" t="s">
        <v>271</v>
      </c>
      <c r="Q104" s="349">
        <v>54000</v>
      </c>
      <c r="R104" s="349">
        <v>246000</v>
      </c>
      <c r="S104" s="349">
        <v>100000</v>
      </c>
      <c r="T104" s="349">
        <v>87000</v>
      </c>
      <c r="U104" s="351">
        <v>12000</v>
      </c>
      <c r="W104" s="3"/>
      <c r="Y104" s="35" t="s">
        <v>126</v>
      </c>
      <c r="Z104" s="350">
        <v>321000</v>
      </c>
      <c r="AA104" s="349">
        <v>318000</v>
      </c>
      <c r="AB104" s="349" t="s">
        <v>271</v>
      </c>
      <c r="AC104" s="349">
        <v>42000</v>
      </c>
      <c r="AD104" s="349">
        <v>203000</v>
      </c>
      <c r="AE104" s="349">
        <v>69000</v>
      </c>
      <c r="AF104" s="349">
        <v>66000</v>
      </c>
      <c r="AG104" s="351" t="s">
        <v>271</v>
      </c>
    </row>
    <row r="105" spans="1:33" ht="21" customHeight="1">
      <c r="A105" s="35" t="s">
        <v>127</v>
      </c>
      <c r="B105" s="286">
        <v>727000</v>
      </c>
      <c r="C105" s="185">
        <v>711000</v>
      </c>
      <c r="D105" s="185">
        <v>12000</v>
      </c>
      <c r="E105" s="185">
        <v>97000</v>
      </c>
      <c r="F105" s="185">
        <v>451000</v>
      </c>
      <c r="G105" s="185">
        <v>167000</v>
      </c>
      <c r="H105" s="185">
        <v>151000</v>
      </c>
      <c r="I105" s="187">
        <v>16000</v>
      </c>
      <c r="M105" s="454" t="s">
        <v>127</v>
      </c>
      <c r="N105" s="350">
        <v>406000</v>
      </c>
      <c r="O105" s="349">
        <v>393000</v>
      </c>
      <c r="P105" s="349" t="s">
        <v>271</v>
      </c>
      <c r="Q105" s="349">
        <v>54000</v>
      </c>
      <c r="R105" s="349">
        <v>247000</v>
      </c>
      <c r="S105" s="349">
        <v>99000</v>
      </c>
      <c r="T105" s="349">
        <v>86000</v>
      </c>
      <c r="U105" s="351">
        <v>13000</v>
      </c>
      <c r="W105" s="3"/>
      <c r="Y105" s="35" t="s">
        <v>127</v>
      </c>
      <c r="Z105" s="350">
        <v>321000</v>
      </c>
      <c r="AA105" s="349">
        <v>318000</v>
      </c>
      <c r="AB105" s="349" t="s">
        <v>271</v>
      </c>
      <c r="AC105" s="349">
        <v>43000</v>
      </c>
      <c r="AD105" s="349">
        <v>204000</v>
      </c>
      <c r="AE105" s="349">
        <v>68000</v>
      </c>
      <c r="AF105" s="349">
        <v>65000</v>
      </c>
      <c r="AG105" s="351" t="s">
        <v>271</v>
      </c>
    </row>
    <row r="106" spans="1:33" ht="21" customHeight="1">
      <c r="A106" s="35" t="s">
        <v>128</v>
      </c>
      <c r="B106" s="286">
        <v>734000</v>
      </c>
      <c r="C106" s="185">
        <v>717000</v>
      </c>
      <c r="D106" s="185">
        <v>15000</v>
      </c>
      <c r="E106" s="185">
        <v>97000</v>
      </c>
      <c r="F106" s="185">
        <v>454000</v>
      </c>
      <c r="G106" s="185">
        <v>168000</v>
      </c>
      <c r="H106" s="185">
        <v>151000</v>
      </c>
      <c r="I106" s="187">
        <v>17000</v>
      </c>
      <c r="M106" s="454" t="s">
        <v>128</v>
      </c>
      <c r="N106" s="350">
        <v>411000</v>
      </c>
      <c r="O106" s="349">
        <v>398000</v>
      </c>
      <c r="P106" s="349" t="s">
        <v>271</v>
      </c>
      <c r="Q106" s="349">
        <v>53000</v>
      </c>
      <c r="R106" s="349">
        <v>250000</v>
      </c>
      <c r="S106" s="349">
        <v>100000</v>
      </c>
      <c r="T106" s="349">
        <v>87000</v>
      </c>
      <c r="U106" s="351">
        <v>13000</v>
      </c>
      <c r="W106" s="3"/>
      <c r="Y106" s="35" t="s">
        <v>128</v>
      </c>
      <c r="Z106" s="350">
        <v>322000</v>
      </c>
      <c r="AA106" s="349">
        <v>319000</v>
      </c>
      <c r="AB106" s="349" t="s">
        <v>271</v>
      </c>
      <c r="AC106" s="349">
        <v>44000</v>
      </c>
      <c r="AD106" s="349">
        <v>204000</v>
      </c>
      <c r="AE106" s="349">
        <v>68000</v>
      </c>
      <c r="AF106" s="349">
        <v>64000</v>
      </c>
      <c r="AG106" s="351" t="s">
        <v>271</v>
      </c>
    </row>
    <row r="107" spans="1:33" ht="21" customHeight="1">
      <c r="A107" s="35" t="s">
        <v>129</v>
      </c>
      <c r="B107" s="286">
        <v>737000</v>
      </c>
      <c r="C107" s="185">
        <v>722000</v>
      </c>
      <c r="D107" s="185">
        <v>17000</v>
      </c>
      <c r="E107" s="185">
        <v>101000</v>
      </c>
      <c r="F107" s="185">
        <v>453000</v>
      </c>
      <c r="G107" s="185">
        <v>166000</v>
      </c>
      <c r="H107" s="185">
        <v>151000</v>
      </c>
      <c r="I107" s="187">
        <v>15000</v>
      </c>
      <c r="M107" s="454" t="s">
        <v>129</v>
      </c>
      <c r="N107" s="350">
        <v>414000</v>
      </c>
      <c r="O107" s="349">
        <v>402000</v>
      </c>
      <c r="P107" s="349">
        <v>8000</v>
      </c>
      <c r="Q107" s="349">
        <v>57000</v>
      </c>
      <c r="R107" s="349">
        <v>249000</v>
      </c>
      <c r="S107" s="349">
        <v>99000</v>
      </c>
      <c r="T107" s="349">
        <v>87000</v>
      </c>
      <c r="U107" s="351">
        <v>12000</v>
      </c>
      <c r="W107" s="3"/>
      <c r="Y107" s="35" t="s">
        <v>129</v>
      </c>
      <c r="Z107" s="350">
        <v>323000</v>
      </c>
      <c r="AA107" s="349">
        <v>320000</v>
      </c>
      <c r="AB107" s="349">
        <v>8000</v>
      </c>
      <c r="AC107" s="349">
        <v>44000</v>
      </c>
      <c r="AD107" s="349">
        <v>204000</v>
      </c>
      <c r="AE107" s="349">
        <v>67000</v>
      </c>
      <c r="AF107" s="349">
        <v>64000</v>
      </c>
      <c r="AG107" s="351" t="s">
        <v>271</v>
      </c>
    </row>
    <row r="108" spans="1:33" ht="21" customHeight="1">
      <c r="A108" s="35" t="s">
        <v>213</v>
      </c>
      <c r="B108" s="286">
        <v>741000</v>
      </c>
      <c r="C108" s="185">
        <v>726000</v>
      </c>
      <c r="D108" s="185">
        <v>18000</v>
      </c>
      <c r="E108" s="185">
        <v>100000</v>
      </c>
      <c r="F108" s="185">
        <v>454000</v>
      </c>
      <c r="G108" s="185">
        <v>169000</v>
      </c>
      <c r="H108" s="185">
        <v>154000</v>
      </c>
      <c r="I108" s="187">
        <v>15000</v>
      </c>
      <c r="M108" s="454" t="s">
        <v>213</v>
      </c>
      <c r="N108" s="350">
        <v>417000</v>
      </c>
      <c r="O108" s="349">
        <v>407000</v>
      </c>
      <c r="P108" s="349">
        <v>9000</v>
      </c>
      <c r="Q108" s="349">
        <v>57000</v>
      </c>
      <c r="R108" s="349">
        <v>250000</v>
      </c>
      <c r="S108" s="349">
        <v>101000</v>
      </c>
      <c r="T108" s="349">
        <v>90000</v>
      </c>
      <c r="U108" s="351">
        <v>11000</v>
      </c>
      <c r="W108" s="3"/>
      <c r="Y108" s="35" t="s">
        <v>213</v>
      </c>
      <c r="Z108" s="350">
        <v>324000</v>
      </c>
      <c r="AA108" s="349">
        <v>320000</v>
      </c>
      <c r="AB108" s="349">
        <v>9000</v>
      </c>
      <c r="AC108" s="349">
        <v>43000</v>
      </c>
      <c r="AD108" s="349">
        <v>205000</v>
      </c>
      <c r="AE108" s="349">
        <v>68000</v>
      </c>
      <c r="AF108" s="349">
        <v>64000</v>
      </c>
      <c r="AG108" s="351" t="s">
        <v>271</v>
      </c>
    </row>
    <row r="109" spans="1:33" ht="21" customHeight="1">
      <c r="A109" s="35" t="s">
        <v>214</v>
      </c>
      <c r="B109" s="286">
        <v>746000</v>
      </c>
      <c r="C109" s="185">
        <v>731000</v>
      </c>
      <c r="D109" s="185">
        <v>17000</v>
      </c>
      <c r="E109" s="185">
        <v>106000</v>
      </c>
      <c r="F109" s="185">
        <v>455000</v>
      </c>
      <c r="G109" s="185">
        <v>168000</v>
      </c>
      <c r="H109" s="185">
        <v>152000</v>
      </c>
      <c r="I109" s="187">
        <v>16000</v>
      </c>
      <c r="M109" s="454" t="s">
        <v>214</v>
      </c>
      <c r="N109" s="350">
        <v>420000</v>
      </c>
      <c r="O109" s="349">
        <v>409000</v>
      </c>
      <c r="P109" s="349">
        <v>8000</v>
      </c>
      <c r="Q109" s="349">
        <v>61000</v>
      </c>
      <c r="R109" s="349">
        <v>250000</v>
      </c>
      <c r="S109" s="349">
        <v>101000</v>
      </c>
      <c r="T109" s="349">
        <v>89000</v>
      </c>
      <c r="U109" s="351">
        <v>11000</v>
      </c>
      <c r="W109" s="3"/>
      <c r="Y109" s="35" t="s">
        <v>214</v>
      </c>
      <c r="Z109" s="350">
        <v>326000</v>
      </c>
      <c r="AA109" s="349">
        <v>322000</v>
      </c>
      <c r="AB109" s="349">
        <v>9000</v>
      </c>
      <c r="AC109" s="349">
        <v>45000</v>
      </c>
      <c r="AD109" s="349">
        <v>205000</v>
      </c>
      <c r="AE109" s="349">
        <v>67000</v>
      </c>
      <c r="AF109" s="349">
        <v>63000</v>
      </c>
      <c r="AG109" s="351" t="s">
        <v>271</v>
      </c>
    </row>
    <row r="110" spans="1:33" ht="21" customHeight="1">
      <c r="A110" s="35" t="s">
        <v>130</v>
      </c>
      <c r="B110" s="286">
        <v>755000</v>
      </c>
      <c r="C110" s="185">
        <v>739000</v>
      </c>
      <c r="D110" s="185">
        <v>18000</v>
      </c>
      <c r="E110" s="185">
        <v>109000</v>
      </c>
      <c r="F110" s="185">
        <v>462000</v>
      </c>
      <c r="G110" s="185">
        <v>166000</v>
      </c>
      <c r="H110" s="185">
        <v>150000</v>
      </c>
      <c r="I110" s="187">
        <v>15000</v>
      </c>
      <c r="M110" s="454" t="s">
        <v>130</v>
      </c>
      <c r="N110" s="350">
        <v>421000</v>
      </c>
      <c r="O110" s="349">
        <v>410000</v>
      </c>
      <c r="P110" s="349">
        <v>9000</v>
      </c>
      <c r="Q110" s="349">
        <v>62000</v>
      </c>
      <c r="R110" s="349">
        <v>252000</v>
      </c>
      <c r="S110" s="349">
        <v>97000</v>
      </c>
      <c r="T110" s="349">
        <v>86000</v>
      </c>
      <c r="U110" s="351">
        <v>11000</v>
      </c>
      <c r="W110" s="3"/>
      <c r="Y110" s="35" t="s">
        <v>130</v>
      </c>
      <c r="Z110" s="350">
        <v>334000</v>
      </c>
      <c r="AA110" s="349">
        <v>329000</v>
      </c>
      <c r="AB110" s="349">
        <v>9000</v>
      </c>
      <c r="AC110" s="349">
        <v>47000</v>
      </c>
      <c r="AD110" s="349">
        <v>209000</v>
      </c>
      <c r="AE110" s="349">
        <v>68000</v>
      </c>
      <c r="AF110" s="349">
        <v>64000</v>
      </c>
      <c r="AG110" s="351" t="s">
        <v>271</v>
      </c>
    </row>
    <row r="111" spans="1:33" ht="21" customHeight="1">
      <c r="A111" s="35" t="s">
        <v>131</v>
      </c>
      <c r="B111" s="286">
        <v>753000</v>
      </c>
      <c r="C111" s="185">
        <v>739000</v>
      </c>
      <c r="D111" s="185">
        <v>16000</v>
      </c>
      <c r="E111" s="185">
        <v>110000</v>
      </c>
      <c r="F111" s="185">
        <v>460000</v>
      </c>
      <c r="G111" s="185">
        <v>167000</v>
      </c>
      <c r="H111" s="185">
        <v>154000</v>
      </c>
      <c r="I111" s="187">
        <v>14000</v>
      </c>
      <c r="M111" s="454" t="s">
        <v>131</v>
      </c>
      <c r="N111" s="350">
        <v>420000</v>
      </c>
      <c r="O111" s="349">
        <v>410000</v>
      </c>
      <c r="P111" s="349" t="s">
        <v>271</v>
      </c>
      <c r="Q111" s="349">
        <v>62000</v>
      </c>
      <c r="R111" s="349">
        <v>252000</v>
      </c>
      <c r="S111" s="349">
        <v>98000</v>
      </c>
      <c r="T111" s="349">
        <v>89000</v>
      </c>
      <c r="U111" s="351">
        <v>10000</v>
      </c>
      <c r="W111" s="3"/>
      <c r="Y111" s="35" t="s">
        <v>131</v>
      </c>
      <c r="Z111" s="350">
        <v>333000</v>
      </c>
      <c r="AA111" s="349">
        <v>329000</v>
      </c>
      <c r="AB111" s="349" t="s">
        <v>271</v>
      </c>
      <c r="AC111" s="349">
        <v>48000</v>
      </c>
      <c r="AD111" s="349">
        <v>208000</v>
      </c>
      <c r="AE111" s="349">
        <v>69000</v>
      </c>
      <c r="AF111" s="349">
        <v>65000</v>
      </c>
      <c r="AG111" s="351" t="s">
        <v>271</v>
      </c>
    </row>
    <row r="112" spans="1:33" ht="21" customHeight="1">
      <c r="A112" s="35" t="s">
        <v>132</v>
      </c>
      <c r="B112" s="286">
        <v>746000</v>
      </c>
      <c r="C112" s="185">
        <v>732000</v>
      </c>
      <c r="D112" s="185">
        <v>15000</v>
      </c>
      <c r="E112" s="185">
        <v>110000</v>
      </c>
      <c r="F112" s="185">
        <v>454000</v>
      </c>
      <c r="G112" s="185">
        <v>167000</v>
      </c>
      <c r="H112" s="185">
        <v>153000</v>
      </c>
      <c r="I112" s="187">
        <v>14000</v>
      </c>
      <c r="M112" s="454" t="s">
        <v>132</v>
      </c>
      <c r="N112" s="350">
        <v>417000</v>
      </c>
      <c r="O112" s="349">
        <v>407000</v>
      </c>
      <c r="P112" s="349" t="s">
        <v>271</v>
      </c>
      <c r="Q112" s="349">
        <v>61000</v>
      </c>
      <c r="R112" s="349">
        <v>250000</v>
      </c>
      <c r="S112" s="349">
        <v>98000</v>
      </c>
      <c r="T112" s="349">
        <v>87000</v>
      </c>
      <c r="U112" s="351">
        <v>11000</v>
      </c>
      <c r="W112" s="3"/>
      <c r="Y112" s="35" t="s">
        <v>132</v>
      </c>
      <c r="Z112" s="350">
        <v>329000</v>
      </c>
      <c r="AA112" s="349">
        <v>325000</v>
      </c>
      <c r="AB112" s="349" t="s">
        <v>271</v>
      </c>
      <c r="AC112" s="349">
        <v>49000</v>
      </c>
      <c r="AD112" s="349">
        <v>204000</v>
      </c>
      <c r="AE112" s="349">
        <v>69000</v>
      </c>
      <c r="AF112" s="349">
        <v>66000</v>
      </c>
      <c r="AG112" s="351" t="s">
        <v>271</v>
      </c>
    </row>
    <row r="113" spans="1:33" ht="21" customHeight="1">
      <c r="A113" s="35" t="s">
        <v>133</v>
      </c>
      <c r="B113" s="286">
        <v>740000</v>
      </c>
      <c r="C113" s="185">
        <v>727000</v>
      </c>
      <c r="D113" s="185">
        <v>15000</v>
      </c>
      <c r="E113" s="185">
        <v>106000</v>
      </c>
      <c r="F113" s="185">
        <v>455000</v>
      </c>
      <c r="G113" s="185">
        <v>165000</v>
      </c>
      <c r="H113" s="185">
        <v>152000</v>
      </c>
      <c r="I113" s="187">
        <v>13000</v>
      </c>
      <c r="M113" s="454" t="s">
        <v>133</v>
      </c>
      <c r="N113" s="350">
        <v>410000</v>
      </c>
      <c r="O113" s="349">
        <v>401000</v>
      </c>
      <c r="P113" s="349" t="s">
        <v>271</v>
      </c>
      <c r="Q113" s="349">
        <v>59000</v>
      </c>
      <c r="R113" s="349">
        <v>249000</v>
      </c>
      <c r="S113" s="349">
        <v>95000</v>
      </c>
      <c r="T113" s="349">
        <v>86000</v>
      </c>
      <c r="U113" s="351">
        <v>9000</v>
      </c>
      <c r="W113" s="3"/>
      <c r="Y113" s="35" t="s">
        <v>133</v>
      </c>
      <c r="Z113" s="350">
        <v>330000</v>
      </c>
      <c r="AA113" s="349">
        <v>326000</v>
      </c>
      <c r="AB113" s="349" t="s">
        <v>271</v>
      </c>
      <c r="AC113" s="349">
        <v>47000</v>
      </c>
      <c r="AD113" s="349">
        <v>206000</v>
      </c>
      <c r="AE113" s="349">
        <v>70000</v>
      </c>
      <c r="AF113" s="349">
        <v>66000</v>
      </c>
      <c r="AG113" s="351" t="s">
        <v>271</v>
      </c>
    </row>
    <row r="114" spans="1:33" ht="21" customHeight="1">
      <c r="A114" s="35" t="s">
        <v>134</v>
      </c>
      <c r="B114" s="286">
        <v>738000</v>
      </c>
      <c r="C114" s="185">
        <v>725000</v>
      </c>
      <c r="D114" s="185">
        <v>15000</v>
      </c>
      <c r="E114" s="185">
        <v>107000</v>
      </c>
      <c r="F114" s="185">
        <v>454000</v>
      </c>
      <c r="G114" s="185">
        <v>162000</v>
      </c>
      <c r="H114" s="185">
        <v>150000</v>
      </c>
      <c r="I114" s="187">
        <v>12000</v>
      </c>
      <c r="M114" s="454" t="s">
        <v>134</v>
      </c>
      <c r="N114" s="350">
        <v>411000</v>
      </c>
      <c r="O114" s="349">
        <v>402000</v>
      </c>
      <c r="P114" s="349">
        <v>8000</v>
      </c>
      <c r="Q114" s="349">
        <v>58000</v>
      </c>
      <c r="R114" s="349">
        <v>250000</v>
      </c>
      <c r="S114" s="349">
        <v>94000</v>
      </c>
      <c r="T114" s="349">
        <v>85000</v>
      </c>
      <c r="U114" s="351">
        <v>9000</v>
      </c>
      <c r="W114" s="3"/>
      <c r="Y114" s="35" t="s">
        <v>134</v>
      </c>
      <c r="Z114" s="350">
        <v>327000</v>
      </c>
      <c r="AA114" s="349">
        <v>324000</v>
      </c>
      <c r="AB114" s="349" t="s">
        <v>271</v>
      </c>
      <c r="AC114" s="349">
        <v>48000</v>
      </c>
      <c r="AD114" s="349">
        <v>204000</v>
      </c>
      <c r="AE114" s="349">
        <v>68000</v>
      </c>
      <c r="AF114" s="349">
        <v>65000</v>
      </c>
      <c r="AG114" s="351" t="s">
        <v>271</v>
      </c>
    </row>
    <row r="115" spans="1:33" ht="21" customHeight="1">
      <c r="A115" s="35" t="s">
        <v>135</v>
      </c>
      <c r="B115" s="286">
        <v>733000</v>
      </c>
      <c r="C115" s="185">
        <v>721000</v>
      </c>
      <c r="D115" s="185">
        <v>15000</v>
      </c>
      <c r="E115" s="185">
        <v>107000</v>
      </c>
      <c r="F115" s="185">
        <v>450000</v>
      </c>
      <c r="G115" s="185">
        <v>162000</v>
      </c>
      <c r="H115" s="185">
        <v>149000</v>
      </c>
      <c r="I115" s="187">
        <v>12000</v>
      </c>
      <c r="M115" s="454" t="s">
        <v>135</v>
      </c>
      <c r="N115" s="350">
        <v>408000</v>
      </c>
      <c r="O115" s="349">
        <v>400000</v>
      </c>
      <c r="P115" s="349" t="s">
        <v>271</v>
      </c>
      <c r="Q115" s="349">
        <v>59000</v>
      </c>
      <c r="R115" s="349">
        <v>249000</v>
      </c>
      <c r="S115" s="349">
        <v>93000</v>
      </c>
      <c r="T115" s="349">
        <v>84000</v>
      </c>
      <c r="U115" s="351">
        <v>9000</v>
      </c>
      <c r="W115" s="3"/>
      <c r="Y115" s="35" t="s">
        <v>135</v>
      </c>
      <c r="Z115" s="350">
        <v>325000</v>
      </c>
      <c r="AA115" s="349">
        <v>321000</v>
      </c>
      <c r="AB115" s="349" t="s">
        <v>271</v>
      </c>
      <c r="AC115" s="349">
        <v>48000</v>
      </c>
      <c r="AD115" s="349">
        <v>201000</v>
      </c>
      <c r="AE115" s="349">
        <v>69000</v>
      </c>
      <c r="AF115" s="349">
        <v>65000</v>
      </c>
      <c r="AG115" s="351" t="s">
        <v>271</v>
      </c>
    </row>
    <row r="116" spans="1:33" ht="21" customHeight="1">
      <c r="A116" s="35" t="s">
        <v>136</v>
      </c>
      <c r="B116" s="286">
        <v>736000</v>
      </c>
      <c r="C116" s="185">
        <v>725000</v>
      </c>
      <c r="D116" s="185">
        <v>13000</v>
      </c>
      <c r="E116" s="185">
        <v>106000</v>
      </c>
      <c r="F116" s="185">
        <v>451000</v>
      </c>
      <c r="G116" s="185">
        <v>165000</v>
      </c>
      <c r="H116" s="185">
        <v>154000</v>
      </c>
      <c r="I116" s="187">
        <v>12000</v>
      </c>
      <c r="M116" s="454" t="s">
        <v>136</v>
      </c>
      <c r="N116" s="350">
        <v>412000</v>
      </c>
      <c r="O116" s="349">
        <v>404000</v>
      </c>
      <c r="P116" s="349" t="s">
        <v>271</v>
      </c>
      <c r="Q116" s="349">
        <v>59000</v>
      </c>
      <c r="R116" s="349">
        <v>250000</v>
      </c>
      <c r="S116" s="349">
        <v>95000</v>
      </c>
      <c r="T116" s="349">
        <v>87000</v>
      </c>
      <c r="U116" s="351" t="s">
        <v>271</v>
      </c>
      <c r="W116" s="3"/>
      <c r="Y116" s="35" t="s">
        <v>136</v>
      </c>
      <c r="Z116" s="350">
        <v>325000</v>
      </c>
      <c r="AA116" s="349">
        <v>321000</v>
      </c>
      <c r="AB116" s="349" t="s">
        <v>271</v>
      </c>
      <c r="AC116" s="349">
        <v>47000</v>
      </c>
      <c r="AD116" s="349">
        <v>201000</v>
      </c>
      <c r="AE116" s="349">
        <v>71000</v>
      </c>
      <c r="AF116" s="349">
        <v>67000</v>
      </c>
      <c r="AG116" s="351" t="s">
        <v>271</v>
      </c>
    </row>
    <row r="117" spans="1:33" ht="21" customHeight="1">
      <c r="A117" s="35" t="s">
        <v>137</v>
      </c>
      <c r="B117" s="286">
        <v>728000</v>
      </c>
      <c r="C117" s="185">
        <v>717000</v>
      </c>
      <c r="D117" s="185">
        <v>13000</v>
      </c>
      <c r="E117" s="185">
        <v>105000</v>
      </c>
      <c r="F117" s="185">
        <v>447000</v>
      </c>
      <c r="G117" s="185">
        <v>163000</v>
      </c>
      <c r="H117" s="185">
        <v>152000</v>
      </c>
      <c r="I117" s="187">
        <v>11000</v>
      </c>
      <c r="M117" s="454" t="s">
        <v>137</v>
      </c>
      <c r="N117" s="350">
        <v>408000</v>
      </c>
      <c r="O117" s="349">
        <v>401000</v>
      </c>
      <c r="P117" s="349" t="s">
        <v>271</v>
      </c>
      <c r="Q117" s="349">
        <v>59000</v>
      </c>
      <c r="R117" s="349">
        <v>249000</v>
      </c>
      <c r="S117" s="349">
        <v>94000</v>
      </c>
      <c r="T117" s="349">
        <v>86000</v>
      </c>
      <c r="U117" s="351" t="s">
        <v>271</v>
      </c>
      <c r="W117" s="3"/>
      <c r="Y117" s="35" t="s">
        <v>137</v>
      </c>
      <c r="Z117" s="350">
        <v>320000</v>
      </c>
      <c r="AA117" s="349">
        <v>317000</v>
      </c>
      <c r="AB117" s="349" t="s">
        <v>271</v>
      </c>
      <c r="AC117" s="349">
        <v>46000</v>
      </c>
      <c r="AD117" s="349">
        <v>198000</v>
      </c>
      <c r="AE117" s="349">
        <v>70000</v>
      </c>
      <c r="AF117" s="349">
        <v>66000</v>
      </c>
      <c r="AG117" s="351" t="s">
        <v>271</v>
      </c>
    </row>
    <row r="118" spans="1:33" ht="21" customHeight="1">
      <c r="A118" s="35" t="s">
        <v>138</v>
      </c>
      <c r="B118" s="286">
        <v>725000</v>
      </c>
      <c r="C118" s="185">
        <v>715000</v>
      </c>
      <c r="D118" s="185">
        <v>15000</v>
      </c>
      <c r="E118" s="185">
        <v>105000</v>
      </c>
      <c r="F118" s="185">
        <v>441000</v>
      </c>
      <c r="G118" s="185">
        <v>164000</v>
      </c>
      <c r="H118" s="185">
        <v>154000</v>
      </c>
      <c r="I118" s="187">
        <v>10000</v>
      </c>
      <c r="M118" s="454" t="s">
        <v>138</v>
      </c>
      <c r="N118" s="350">
        <v>402000</v>
      </c>
      <c r="O118" s="349">
        <v>395000</v>
      </c>
      <c r="P118" s="349" t="s">
        <v>271</v>
      </c>
      <c r="Q118" s="349">
        <v>58000</v>
      </c>
      <c r="R118" s="349">
        <v>243000</v>
      </c>
      <c r="S118" s="349">
        <v>94000</v>
      </c>
      <c r="T118" s="349">
        <v>87000</v>
      </c>
      <c r="U118" s="351" t="s">
        <v>271</v>
      </c>
      <c r="W118" s="3"/>
      <c r="Y118" s="35" t="s">
        <v>138</v>
      </c>
      <c r="Z118" s="350">
        <v>323000</v>
      </c>
      <c r="AA118" s="349">
        <v>320000</v>
      </c>
      <c r="AB118" s="349" t="s">
        <v>271</v>
      </c>
      <c r="AC118" s="349">
        <v>47000</v>
      </c>
      <c r="AD118" s="349">
        <v>198000</v>
      </c>
      <c r="AE118" s="349">
        <v>71000</v>
      </c>
      <c r="AF118" s="349">
        <v>67000</v>
      </c>
      <c r="AG118" s="351" t="s">
        <v>271</v>
      </c>
    </row>
    <row r="119" spans="1:33" ht="21" customHeight="1">
      <c r="A119" s="35" t="s">
        <v>139</v>
      </c>
      <c r="B119" s="286">
        <v>721000</v>
      </c>
      <c r="C119" s="185">
        <v>709000</v>
      </c>
      <c r="D119" s="185">
        <v>13000</v>
      </c>
      <c r="E119" s="185">
        <v>104000</v>
      </c>
      <c r="F119" s="185">
        <v>440000</v>
      </c>
      <c r="G119" s="185">
        <v>164000</v>
      </c>
      <c r="H119" s="185">
        <v>153000</v>
      </c>
      <c r="I119" s="187">
        <v>11000</v>
      </c>
      <c r="M119" s="454" t="s">
        <v>139</v>
      </c>
      <c r="N119" s="350">
        <v>401000</v>
      </c>
      <c r="O119" s="349">
        <v>393000</v>
      </c>
      <c r="P119" s="349" t="s">
        <v>271</v>
      </c>
      <c r="Q119" s="349">
        <v>57000</v>
      </c>
      <c r="R119" s="349">
        <v>242000</v>
      </c>
      <c r="S119" s="349">
        <v>95000</v>
      </c>
      <c r="T119" s="349">
        <v>87000</v>
      </c>
      <c r="U119" s="351" t="s">
        <v>271</v>
      </c>
      <c r="W119" s="3"/>
      <c r="Y119" s="35" t="s">
        <v>139</v>
      </c>
      <c r="Z119" s="350">
        <v>320000</v>
      </c>
      <c r="AA119" s="349">
        <v>317000</v>
      </c>
      <c r="AB119" s="349" t="s">
        <v>271</v>
      </c>
      <c r="AC119" s="349">
        <v>47000</v>
      </c>
      <c r="AD119" s="349">
        <v>198000</v>
      </c>
      <c r="AE119" s="349">
        <v>69000</v>
      </c>
      <c r="AF119" s="349">
        <v>66000</v>
      </c>
      <c r="AG119" s="351" t="s">
        <v>271</v>
      </c>
    </row>
    <row r="120" spans="1:33" ht="21" customHeight="1">
      <c r="A120" s="35" t="s">
        <v>215</v>
      </c>
      <c r="B120" s="286">
        <v>729000</v>
      </c>
      <c r="C120" s="185">
        <v>717000</v>
      </c>
      <c r="D120" s="185">
        <v>13000</v>
      </c>
      <c r="E120" s="185">
        <v>105000</v>
      </c>
      <c r="F120" s="185">
        <v>444000</v>
      </c>
      <c r="G120" s="185">
        <v>167000</v>
      </c>
      <c r="H120" s="185">
        <v>155000</v>
      </c>
      <c r="I120" s="187">
        <v>12000</v>
      </c>
      <c r="M120" s="454" t="s">
        <v>215</v>
      </c>
      <c r="N120" s="350">
        <v>405000</v>
      </c>
      <c r="O120" s="349">
        <v>396000</v>
      </c>
      <c r="P120" s="349" t="s">
        <v>271</v>
      </c>
      <c r="Q120" s="349">
        <v>57000</v>
      </c>
      <c r="R120" s="349">
        <v>244000</v>
      </c>
      <c r="S120" s="349">
        <v>96000</v>
      </c>
      <c r="T120" s="349">
        <v>88000</v>
      </c>
      <c r="U120" s="351">
        <v>8000</v>
      </c>
      <c r="W120" s="3"/>
      <c r="Y120" s="35" t="s">
        <v>215</v>
      </c>
      <c r="Z120" s="350">
        <v>324000</v>
      </c>
      <c r="AA120" s="349">
        <v>321000</v>
      </c>
      <c r="AB120" s="349" t="s">
        <v>271</v>
      </c>
      <c r="AC120" s="349">
        <v>48000</v>
      </c>
      <c r="AD120" s="349">
        <v>200000</v>
      </c>
      <c r="AE120" s="349">
        <v>71000</v>
      </c>
      <c r="AF120" s="349">
        <v>68000</v>
      </c>
      <c r="AG120" s="351" t="s">
        <v>271</v>
      </c>
    </row>
    <row r="121" spans="1:33" ht="21" customHeight="1">
      <c r="A121" s="35" t="s">
        <v>216</v>
      </c>
      <c r="B121" s="286">
        <v>735000</v>
      </c>
      <c r="C121" s="185">
        <v>723000</v>
      </c>
      <c r="D121" s="185">
        <v>12000</v>
      </c>
      <c r="E121" s="185">
        <v>105000</v>
      </c>
      <c r="F121" s="185">
        <v>450000</v>
      </c>
      <c r="G121" s="185">
        <v>168000</v>
      </c>
      <c r="H121" s="185">
        <v>156000</v>
      </c>
      <c r="I121" s="187">
        <v>12000</v>
      </c>
      <c r="M121" s="454" t="s">
        <v>216</v>
      </c>
      <c r="N121" s="350">
        <v>405000</v>
      </c>
      <c r="O121" s="349">
        <v>396000</v>
      </c>
      <c r="P121" s="349" t="s">
        <v>271</v>
      </c>
      <c r="Q121" s="349">
        <v>56000</v>
      </c>
      <c r="R121" s="349">
        <v>247000</v>
      </c>
      <c r="S121" s="349">
        <v>96000</v>
      </c>
      <c r="T121" s="349">
        <v>87000</v>
      </c>
      <c r="U121" s="351">
        <v>9000</v>
      </c>
      <c r="W121" s="3"/>
      <c r="Y121" s="35" t="s">
        <v>216</v>
      </c>
      <c r="Z121" s="350">
        <v>330000</v>
      </c>
      <c r="AA121" s="349">
        <v>327000</v>
      </c>
      <c r="AB121" s="349" t="s">
        <v>271</v>
      </c>
      <c r="AC121" s="349">
        <v>49000</v>
      </c>
      <c r="AD121" s="349">
        <v>203000</v>
      </c>
      <c r="AE121" s="349">
        <v>72000</v>
      </c>
      <c r="AF121" s="349">
        <v>69000</v>
      </c>
      <c r="AG121" s="351" t="s">
        <v>271</v>
      </c>
    </row>
    <row r="122" spans="1:33" ht="21" customHeight="1">
      <c r="A122" s="35" t="s">
        <v>140</v>
      </c>
      <c r="B122" s="286">
        <v>726000</v>
      </c>
      <c r="C122" s="185">
        <v>713000</v>
      </c>
      <c r="D122" s="185">
        <v>12000</v>
      </c>
      <c r="E122" s="185">
        <v>105000</v>
      </c>
      <c r="F122" s="185">
        <v>446000</v>
      </c>
      <c r="G122" s="185">
        <v>163000</v>
      </c>
      <c r="H122" s="185">
        <v>150000</v>
      </c>
      <c r="I122" s="187">
        <v>12000</v>
      </c>
      <c r="M122" s="454" t="s">
        <v>140</v>
      </c>
      <c r="N122" s="350">
        <v>398000</v>
      </c>
      <c r="O122" s="349">
        <v>388000</v>
      </c>
      <c r="P122" s="349" t="s">
        <v>271</v>
      </c>
      <c r="Q122" s="349">
        <v>54000</v>
      </c>
      <c r="R122" s="349">
        <v>242000</v>
      </c>
      <c r="S122" s="349">
        <v>95000</v>
      </c>
      <c r="T122" s="349">
        <v>85000</v>
      </c>
      <c r="U122" s="351">
        <v>10000</v>
      </c>
      <c r="W122" s="3"/>
      <c r="Y122" s="35" t="s">
        <v>140</v>
      </c>
      <c r="Z122" s="350">
        <v>328000</v>
      </c>
      <c r="AA122" s="349">
        <v>325000</v>
      </c>
      <c r="AB122" s="349" t="s">
        <v>271</v>
      </c>
      <c r="AC122" s="349">
        <v>50000</v>
      </c>
      <c r="AD122" s="349">
        <v>205000</v>
      </c>
      <c r="AE122" s="349">
        <v>68000</v>
      </c>
      <c r="AF122" s="349">
        <v>65000</v>
      </c>
      <c r="AG122" s="351" t="s">
        <v>271</v>
      </c>
    </row>
    <row r="123" spans="1:33" ht="21" customHeight="1">
      <c r="A123" s="35" t="s">
        <v>141</v>
      </c>
      <c r="B123" s="286">
        <v>725000</v>
      </c>
      <c r="C123" s="185">
        <v>714000</v>
      </c>
      <c r="D123" s="185">
        <v>12000</v>
      </c>
      <c r="E123" s="185">
        <v>105000</v>
      </c>
      <c r="F123" s="185">
        <v>446000</v>
      </c>
      <c r="G123" s="185">
        <v>162000</v>
      </c>
      <c r="H123" s="185">
        <v>151000</v>
      </c>
      <c r="I123" s="187">
        <v>11000</v>
      </c>
      <c r="M123" s="454" t="s">
        <v>141</v>
      </c>
      <c r="N123" s="350">
        <v>395000</v>
      </c>
      <c r="O123" s="349">
        <v>387000</v>
      </c>
      <c r="P123" s="349" t="s">
        <v>271</v>
      </c>
      <c r="Q123" s="349">
        <v>56000</v>
      </c>
      <c r="R123" s="349">
        <v>239000</v>
      </c>
      <c r="S123" s="349">
        <v>94000</v>
      </c>
      <c r="T123" s="349">
        <v>85000</v>
      </c>
      <c r="U123" s="351">
        <v>9000</v>
      </c>
      <c r="W123" s="3"/>
      <c r="Y123" s="35" t="s">
        <v>141</v>
      </c>
      <c r="Z123" s="350">
        <v>330000</v>
      </c>
      <c r="AA123" s="349">
        <v>328000</v>
      </c>
      <c r="AB123" s="349" t="s">
        <v>271</v>
      </c>
      <c r="AC123" s="349">
        <v>49000</v>
      </c>
      <c r="AD123" s="349">
        <v>207000</v>
      </c>
      <c r="AE123" s="349">
        <v>68000</v>
      </c>
      <c r="AF123" s="349">
        <v>66000</v>
      </c>
      <c r="AG123" s="351" t="s">
        <v>271</v>
      </c>
    </row>
    <row r="124" spans="1:33" ht="21" customHeight="1">
      <c r="A124" s="35" t="s">
        <v>142</v>
      </c>
      <c r="B124" s="286">
        <v>718000</v>
      </c>
      <c r="C124" s="185">
        <v>710000</v>
      </c>
      <c r="D124" s="185">
        <v>10000</v>
      </c>
      <c r="E124" s="185">
        <v>100000</v>
      </c>
      <c r="F124" s="185">
        <v>449000</v>
      </c>
      <c r="G124" s="185">
        <v>158000</v>
      </c>
      <c r="H124" s="185">
        <v>149000</v>
      </c>
      <c r="I124" s="187">
        <v>8000</v>
      </c>
      <c r="M124" s="454" t="s">
        <v>142</v>
      </c>
      <c r="N124" s="350">
        <v>392000</v>
      </c>
      <c r="O124" s="349">
        <v>385000</v>
      </c>
      <c r="P124" s="349" t="s">
        <v>271</v>
      </c>
      <c r="Q124" s="349">
        <v>52000</v>
      </c>
      <c r="R124" s="349">
        <v>241000</v>
      </c>
      <c r="S124" s="349">
        <v>94000</v>
      </c>
      <c r="T124" s="349">
        <v>87000</v>
      </c>
      <c r="U124" s="351" t="s">
        <v>271</v>
      </c>
      <c r="W124" s="3"/>
      <c r="Y124" s="35" t="s">
        <v>142</v>
      </c>
      <c r="Z124" s="350">
        <v>326000</v>
      </c>
      <c r="AA124" s="349">
        <v>324000</v>
      </c>
      <c r="AB124" s="349" t="s">
        <v>271</v>
      </c>
      <c r="AC124" s="349">
        <v>49000</v>
      </c>
      <c r="AD124" s="349">
        <v>208000</v>
      </c>
      <c r="AE124" s="349">
        <v>64000</v>
      </c>
      <c r="AF124" s="349">
        <v>63000</v>
      </c>
      <c r="AG124" s="351" t="s">
        <v>271</v>
      </c>
    </row>
    <row r="125" spans="1:33" ht="21" customHeight="1">
      <c r="A125" s="35" t="s">
        <v>143</v>
      </c>
      <c r="B125" s="286">
        <v>719000</v>
      </c>
      <c r="C125" s="185">
        <v>710000</v>
      </c>
      <c r="D125" s="185">
        <v>12000</v>
      </c>
      <c r="E125" s="185">
        <v>98000</v>
      </c>
      <c r="F125" s="185">
        <v>449000</v>
      </c>
      <c r="G125" s="185">
        <v>160000</v>
      </c>
      <c r="H125" s="185">
        <v>151000</v>
      </c>
      <c r="I125" s="187">
        <v>9000</v>
      </c>
      <c r="M125" s="454" t="s">
        <v>143</v>
      </c>
      <c r="N125" s="350">
        <v>396000</v>
      </c>
      <c r="O125" s="349">
        <v>389000</v>
      </c>
      <c r="P125" s="349" t="s">
        <v>271</v>
      </c>
      <c r="Q125" s="349">
        <v>52000</v>
      </c>
      <c r="R125" s="349">
        <v>241000</v>
      </c>
      <c r="S125" s="349">
        <v>97000</v>
      </c>
      <c r="T125" s="349">
        <v>89000</v>
      </c>
      <c r="U125" s="351" t="s">
        <v>271</v>
      </c>
      <c r="W125" s="3"/>
      <c r="Y125" s="35" t="s">
        <v>143</v>
      </c>
      <c r="Z125" s="350">
        <v>323000</v>
      </c>
      <c r="AA125" s="349">
        <v>322000</v>
      </c>
      <c r="AB125" s="349" t="s">
        <v>271</v>
      </c>
      <c r="AC125" s="349">
        <v>46000</v>
      </c>
      <c r="AD125" s="349">
        <v>208000</v>
      </c>
      <c r="AE125" s="349">
        <v>63000</v>
      </c>
      <c r="AF125" s="349">
        <v>62000</v>
      </c>
      <c r="AG125" s="351" t="s">
        <v>271</v>
      </c>
    </row>
    <row r="126" spans="1:33" ht="21" customHeight="1">
      <c r="A126" s="35" t="s">
        <v>144</v>
      </c>
      <c r="B126" s="286">
        <v>724000</v>
      </c>
      <c r="C126" s="185">
        <v>715000</v>
      </c>
      <c r="D126" s="185">
        <v>11000</v>
      </c>
      <c r="E126" s="185">
        <v>99000</v>
      </c>
      <c r="F126" s="185">
        <v>455000</v>
      </c>
      <c r="G126" s="185">
        <v>160000</v>
      </c>
      <c r="H126" s="185">
        <v>151000</v>
      </c>
      <c r="I126" s="187">
        <v>9000</v>
      </c>
      <c r="M126" s="454" t="s">
        <v>144</v>
      </c>
      <c r="N126" s="350">
        <v>399000</v>
      </c>
      <c r="O126" s="349">
        <v>392000</v>
      </c>
      <c r="P126" s="349" t="s">
        <v>271</v>
      </c>
      <c r="Q126" s="349">
        <v>52000</v>
      </c>
      <c r="R126" s="349">
        <v>245000</v>
      </c>
      <c r="S126" s="349">
        <v>97000</v>
      </c>
      <c r="T126" s="349">
        <v>90000</v>
      </c>
      <c r="U126" s="351" t="s">
        <v>271</v>
      </c>
      <c r="W126" s="3"/>
      <c r="Y126" s="35" t="s">
        <v>144</v>
      </c>
      <c r="Z126" s="350">
        <v>325000</v>
      </c>
      <c r="AA126" s="349">
        <v>323000</v>
      </c>
      <c r="AB126" s="349" t="s">
        <v>271</v>
      </c>
      <c r="AC126" s="349">
        <v>47000</v>
      </c>
      <c r="AD126" s="349">
        <v>210000</v>
      </c>
      <c r="AE126" s="349">
        <v>63000</v>
      </c>
      <c r="AF126" s="349">
        <v>61000</v>
      </c>
      <c r="AG126" s="351" t="s">
        <v>271</v>
      </c>
    </row>
    <row r="127" spans="1:33" ht="21" customHeight="1">
      <c r="A127" s="35" t="s">
        <v>145</v>
      </c>
      <c r="B127" s="286">
        <v>728000</v>
      </c>
      <c r="C127" s="185">
        <v>718000</v>
      </c>
      <c r="D127" s="185">
        <v>11000</v>
      </c>
      <c r="E127" s="185">
        <v>102000</v>
      </c>
      <c r="F127" s="185">
        <v>454000</v>
      </c>
      <c r="G127" s="185">
        <v>161000</v>
      </c>
      <c r="H127" s="185">
        <v>151000</v>
      </c>
      <c r="I127" s="187">
        <v>9000</v>
      </c>
      <c r="M127" s="454" t="s">
        <v>145</v>
      </c>
      <c r="N127" s="350">
        <v>405000</v>
      </c>
      <c r="O127" s="349">
        <v>397000</v>
      </c>
      <c r="P127" s="349" t="s">
        <v>271</v>
      </c>
      <c r="Q127" s="349">
        <v>55000</v>
      </c>
      <c r="R127" s="349">
        <v>245000</v>
      </c>
      <c r="S127" s="349">
        <v>98000</v>
      </c>
      <c r="T127" s="349">
        <v>91000</v>
      </c>
      <c r="U127" s="351" t="s">
        <v>271</v>
      </c>
      <c r="W127" s="3"/>
      <c r="Y127" s="35" t="s">
        <v>145</v>
      </c>
      <c r="Z127" s="350">
        <v>323000</v>
      </c>
      <c r="AA127" s="349">
        <v>321000</v>
      </c>
      <c r="AB127" s="349" t="s">
        <v>271</v>
      </c>
      <c r="AC127" s="349">
        <v>47000</v>
      </c>
      <c r="AD127" s="349">
        <v>209000</v>
      </c>
      <c r="AE127" s="349">
        <v>63000</v>
      </c>
      <c r="AF127" s="349">
        <v>60000</v>
      </c>
      <c r="AG127" s="351" t="s">
        <v>271</v>
      </c>
    </row>
    <row r="128" spans="1:33" ht="21" customHeight="1">
      <c r="A128" s="35" t="s">
        <v>146</v>
      </c>
      <c r="B128" s="286">
        <v>729000</v>
      </c>
      <c r="C128" s="185">
        <v>719000</v>
      </c>
      <c r="D128" s="185">
        <v>13000</v>
      </c>
      <c r="E128" s="185">
        <v>102000</v>
      </c>
      <c r="F128" s="185">
        <v>454000</v>
      </c>
      <c r="G128" s="185">
        <v>160000</v>
      </c>
      <c r="H128" s="185">
        <v>151000</v>
      </c>
      <c r="I128" s="187">
        <v>9000</v>
      </c>
      <c r="M128" s="454" t="s">
        <v>146</v>
      </c>
      <c r="N128" s="350">
        <v>404000</v>
      </c>
      <c r="O128" s="349">
        <v>397000</v>
      </c>
      <c r="P128" s="349" t="s">
        <v>271</v>
      </c>
      <c r="Q128" s="349">
        <v>54000</v>
      </c>
      <c r="R128" s="349">
        <v>245000</v>
      </c>
      <c r="S128" s="349">
        <v>98000</v>
      </c>
      <c r="T128" s="349">
        <v>90000</v>
      </c>
      <c r="U128" s="351" t="s">
        <v>271</v>
      </c>
      <c r="W128" s="3"/>
      <c r="Y128" s="35" t="s">
        <v>146</v>
      </c>
      <c r="Z128" s="350">
        <v>325000</v>
      </c>
      <c r="AA128" s="349">
        <v>323000</v>
      </c>
      <c r="AB128" s="349" t="s">
        <v>271</v>
      </c>
      <c r="AC128" s="349">
        <v>48000</v>
      </c>
      <c r="AD128" s="349">
        <v>209000</v>
      </c>
      <c r="AE128" s="349">
        <v>62000</v>
      </c>
      <c r="AF128" s="349">
        <v>61000</v>
      </c>
      <c r="AG128" s="351" t="s">
        <v>271</v>
      </c>
    </row>
    <row r="129" spans="1:33" ht="21" customHeight="1">
      <c r="A129" s="35" t="s">
        <v>147</v>
      </c>
      <c r="B129" s="286">
        <v>734000</v>
      </c>
      <c r="C129" s="185">
        <v>724000</v>
      </c>
      <c r="D129" s="185">
        <v>12000</v>
      </c>
      <c r="E129" s="185">
        <v>101000</v>
      </c>
      <c r="F129" s="185">
        <v>459000</v>
      </c>
      <c r="G129" s="185">
        <v>162000</v>
      </c>
      <c r="H129" s="185">
        <v>152000</v>
      </c>
      <c r="I129" s="187">
        <v>10000</v>
      </c>
      <c r="M129" s="454" t="s">
        <v>147</v>
      </c>
      <c r="N129" s="350">
        <v>403000</v>
      </c>
      <c r="O129" s="349">
        <v>396000</v>
      </c>
      <c r="P129" s="349" t="s">
        <v>271</v>
      </c>
      <c r="Q129" s="349">
        <v>52000</v>
      </c>
      <c r="R129" s="349">
        <v>247000</v>
      </c>
      <c r="S129" s="349">
        <v>97000</v>
      </c>
      <c r="T129" s="349">
        <v>89000</v>
      </c>
      <c r="U129" s="351" t="s">
        <v>271</v>
      </c>
      <c r="W129" s="3"/>
      <c r="Y129" s="35" t="s">
        <v>147</v>
      </c>
      <c r="Z129" s="350">
        <v>331000</v>
      </c>
      <c r="AA129" s="349">
        <v>328000</v>
      </c>
      <c r="AB129" s="349" t="s">
        <v>271</v>
      </c>
      <c r="AC129" s="349">
        <v>49000</v>
      </c>
      <c r="AD129" s="349">
        <v>212000</v>
      </c>
      <c r="AE129" s="349">
        <v>65000</v>
      </c>
      <c r="AF129" s="349">
        <v>63000</v>
      </c>
      <c r="AG129" s="351" t="s">
        <v>271</v>
      </c>
    </row>
    <row r="130" spans="1:33" ht="21" customHeight="1">
      <c r="A130" s="35" t="s">
        <v>148</v>
      </c>
      <c r="B130" s="286">
        <v>741000</v>
      </c>
      <c r="C130" s="185">
        <v>730000</v>
      </c>
      <c r="D130" s="185">
        <v>14000</v>
      </c>
      <c r="E130" s="185">
        <v>100000</v>
      </c>
      <c r="F130" s="185">
        <v>464000</v>
      </c>
      <c r="G130" s="185">
        <v>162000</v>
      </c>
      <c r="H130" s="185">
        <v>152000</v>
      </c>
      <c r="I130" s="187">
        <v>10000</v>
      </c>
      <c r="M130" s="454" t="s">
        <v>148</v>
      </c>
      <c r="N130" s="350">
        <v>406000</v>
      </c>
      <c r="O130" s="349">
        <v>398000</v>
      </c>
      <c r="P130" s="349">
        <v>9000</v>
      </c>
      <c r="Q130" s="349">
        <v>52000</v>
      </c>
      <c r="R130" s="349">
        <v>248000</v>
      </c>
      <c r="S130" s="349">
        <v>98000</v>
      </c>
      <c r="T130" s="349">
        <v>90000</v>
      </c>
      <c r="U130" s="351" t="s">
        <v>271</v>
      </c>
      <c r="W130" s="3"/>
      <c r="Y130" s="35" t="s">
        <v>148</v>
      </c>
      <c r="Z130" s="350">
        <v>334000</v>
      </c>
      <c r="AA130" s="349">
        <v>332000</v>
      </c>
      <c r="AB130" s="349" t="s">
        <v>271</v>
      </c>
      <c r="AC130" s="349">
        <v>48000</v>
      </c>
      <c r="AD130" s="349">
        <v>217000</v>
      </c>
      <c r="AE130" s="349">
        <v>64000</v>
      </c>
      <c r="AF130" s="349">
        <v>61000</v>
      </c>
      <c r="AG130" s="351" t="s">
        <v>271</v>
      </c>
    </row>
    <row r="131" spans="1:33" ht="21" customHeight="1">
      <c r="A131" s="35" t="s">
        <v>149</v>
      </c>
      <c r="B131" s="286">
        <v>753000</v>
      </c>
      <c r="C131" s="185">
        <v>742000</v>
      </c>
      <c r="D131" s="185">
        <v>15000</v>
      </c>
      <c r="E131" s="185">
        <v>103000</v>
      </c>
      <c r="F131" s="185">
        <v>472000</v>
      </c>
      <c r="G131" s="185">
        <v>163000</v>
      </c>
      <c r="H131" s="185">
        <v>152000</v>
      </c>
      <c r="I131" s="187">
        <v>11000</v>
      </c>
      <c r="M131" s="454" t="s">
        <v>149</v>
      </c>
      <c r="N131" s="350">
        <v>412000</v>
      </c>
      <c r="O131" s="349">
        <v>404000</v>
      </c>
      <c r="P131" s="349">
        <v>9000</v>
      </c>
      <c r="Q131" s="349">
        <v>53000</v>
      </c>
      <c r="R131" s="349">
        <v>251000</v>
      </c>
      <c r="S131" s="349">
        <v>99000</v>
      </c>
      <c r="T131" s="349">
        <v>91000</v>
      </c>
      <c r="U131" s="351">
        <v>8000</v>
      </c>
      <c r="W131" s="3"/>
      <c r="Y131" s="35" t="s">
        <v>149</v>
      </c>
      <c r="Z131" s="350">
        <v>340000</v>
      </c>
      <c r="AA131" s="349">
        <v>338000</v>
      </c>
      <c r="AB131" s="349" t="s">
        <v>271</v>
      </c>
      <c r="AC131" s="349">
        <v>50000</v>
      </c>
      <c r="AD131" s="349">
        <v>221000</v>
      </c>
      <c r="AE131" s="349">
        <v>63000</v>
      </c>
      <c r="AF131" s="349">
        <v>61000</v>
      </c>
      <c r="AG131" s="351" t="s">
        <v>271</v>
      </c>
    </row>
    <row r="132" spans="1:33" ht="21" customHeight="1">
      <c r="A132" s="35" t="s">
        <v>217</v>
      </c>
      <c r="B132" s="286">
        <v>749000</v>
      </c>
      <c r="C132" s="185">
        <v>736000</v>
      </c>
      <c r="D132" s="185">
        <v>16000</v>
      </c>
      <c r="E132" s="185">
        <v>100000</v>
      </c>
      <c r="F132" s="185">
        <v>466000</v>
      </c>
      <c r="G132" s="185">
        <v>166000</v>
      </c>
      <c r="H132" s="185">
        <v>153000</v>
      </c>
      <c r="I132" s="187">
        <v>13000</v>
      </c>
      <c r="M132" s="454" t="s">
        <v>217</v>
      </c>
      <c r="N132" s="350">
        <v>412000</v>
      </c>
      <c r="O132" s="349">
        <v>402000</v>
      </c>
      <c r="P132" s="349">
        <v>9000</v>
      </c>
      <c r="Q132" s="349">
        <v>51000</v>
      </c>
      <c r="R132" s="349">
        <v>250000</v>
      </c>
      <c r="S132" s="349">
        <v>102000</v>
      </c>
      <c r="T132" s="349">
        <v>92000</v>
      </c>
      <c r="U132" s="351">
        <v>10000</v>
      </c>
      <c r="W132" s="3"/>
      <c r="Y132" s="35" t="s">
        <v>217</v>
      </c>
      <c r="Z132" s="350">
        <v>337000</v>
      </c>
      <c r="AA132" s="349">
        <v>334000</v>
      </c>
      <c r="AB132" s="349" t="s">
        <v>271</v>
      </c>
      <c r="AC132" s="349">
        <v>49000</v>
      </c>
      <c r="AD132" s="349">
        <v>216000</v>
      </c>
      <c r="AE132" s="349">
        <v>64000</v>
      </c>
      <c r="AF132" s="349">
        <v>61000</v>
      </c>
      <c r="AG132" s="351" t="s">
        <v>271</v>
      </c>
    </row>
    <row r="133" spans="1:33" ht="21" customHeight="1">
      <c r="A133" s="35" t="s">
        <v>218</v>
      </c>
      <c r="B133" s="286">
        <v>752000</v>
      </c>
      <c r="C133" s="185">
        <v>739000</v>
      </c>
      <c r="D133" s="185">
        <v>16000</v>
      </c>
      <c r="E133" s="185">
        <v>99000</v>
      </c>
      <c r="F133" s="185">
        <v>468000</v>
      </c>
      <c r="G133" s="185">
        <v>168000</v>
      </c>
      <c r="H133" s="185">
        <v>155000</v>
      </c>
      <c r="I133" s="187">
        <v>13000</v>
      </c>
      <c r="M133" s="454" t="s">
        <v>218</v>
      </c>
      <c r="N133" s="350">
        <v>410000</v>
      </c>
      <c r="O133" s="349">
        <v>401000</v>
      </c>
      <c r="P133" s="349">
        <v>9000</v>
      </c>
      <c r="Q133" s="349">
        <v>50000</v>
      </c>
      <c r="R133" s="349">
        <v>249000</v>
      </c>
      <c r="S133" s="349">
        <v>102000</v>
      </c>
      <c r="T133" s="349">
        <v>93000</v>
      </c>
      <c r="U133" s="351">
        <v>9000</v>
      </c>
      <c r="W133" s="3"/>
      <c r="Y133" s="35" t="s">
        <v>218</v>
      </c>
      <c r="Z133" s="350">
        <v>342000</v>
      </c>
      <c r="AA133" s="349">
        <v>338000</v>
      </c>
      <c r="AB133" s="349" t="s">
        <v>271</v>
      </c>
      <c r="AC133" s="349">
        <v>49000</v>
      </c>
      <c r="AD133" s="349">
        <v>220000</v>
      </c>
      <c r="AE133" s="349">
        <v>66000</v>
      </c>
      <c r="AF133" s="349">
        <v>62000</v>
      </c>
      <c r="AG133" s="351" t="s">
        <v>271</v>
      </c>
    </row>
    <row r="134" spans="1:33" ht="21" customHeight="1">
      <c r="A134" s="35" t="s">
        <v>150</v>
      </c>
      <c r="B134" s="286">
        <v>754000</v>
      </c>
      <c r="C134" s="185">
        <v>741000</v>
      </c>
      <c r="D134" s="185">
        <v>15000</v>
      </c>
      <c r="E134" s="185">
        <v>97000</v>
      </c>
      <c r="F134" s="185">
        <v>472000</v>
      </c>
      <c r="G134" s="185">
        <v>170000</v>
      </c>
      <c r="H134" s="185">
        <v>157000</v>
      </c>
      <c r="I134" s="187">
        <v>13000</v>
      </c>
      <c r="M134" s="454" t="s">
        <v>150</v>
      </c>
      <c r="N134" s="350">
        <v>412000</v>
      </c>
      <c r="O134" s="349">
        <v>404000</v>
      </c>
      <c r="P134" s="349">
        <v>9000</v>
      </c>
      <c r="Q134" s="349">
        <v>50000</v>
      </c>
      <c r="R134" s="349">
        <v>252000</v>
      </c>
      <c r="S134" s="349">
        <v>102000</v>
      </c>
      <c r="T134" s="349">
        <v>93000</v>
      </c>
      <c r="U134" s="351">
        <v>9000</v>
      </c>
      <c r="W134" s="3"/>
      <c r="Y134" s="35" t="s">
        <v>150</v>
      </c>
      <c r="Z134" s="350">
        <v>341000</v>
      </c>
      <c r="AA134" s="349">
        <v>337000</v>
      </c>
      <c r="AB134" s="349" t="s">
        <v>271</v>
      </c>
      <c r="AC134" s="349">
        <v>46000</v>
      </c>
      <c r="AD134" s="349">
        <v>220000</v>
      </c>
      <c r="AE134" s="349">
        <v>68000</v>
      </c>
      <c r="AF134" s="349">
        <v>64000</v>
      </c>
      <c r="AG134" s="351" t="s">
        <v>271</v>
      </c>
    </row>
    <row r="135" spans="1:33" ht="21" customHeight="1">
      <c r="A135" s="35" t="s">
        <v>151</v>
      </c>
      <c r="B135" s="286">
        <v>747000</v>
      </c>
      <c r="C135" s="185">
        <v>734000</v>
      </c>
      <c r="D135" s="185">
        <v>14000</v>
      </c>
      <c r="E135" s="185">
        <v>94000</v>
      </c>
      <c r="F135" s="185">
        <v>473000</v>
      </c>
      <c r="G135" s="185">
        <v>166000</v>
      </c>
      <c r="H135" s="185">
        <v>153000</v>
      </c>
      <c r="I135" s="187">
        <v>13000</v>
      </c>
      <c r="M135" s="454" t="s">
        <v>151</v>
      </c>
      <c r="N135" s="350">
        <v>410000</v>
      </c>
      <c r="O135" s="349">
        <v>401000</v>
      </c>
      <c r="P135" s="349">
        <v>8000</v>
      </c>
      <c r="Q135" s="349">
        <v>49000</v>
      </c>
      <c r="R135" s="349">
        <v>252000</v>
      </c>
      <c r="S135" s="349">
        <v>101000</v>
      </c>
      <c r="T135" s="349">
        <v>92000</v>
      </c>
      <c r="U135" s="351">
        <v>9000</v>
      </c>
      <c r="W135" s="3"/>
      <c r="Y135" s="35" t="s">
        <v>151</v>
      </c>
      <c r="Z135" s="350">
        <v>337000</v>
      </c>
      <c r="AA135" s="349">
        <v>333000</v>
      </c>
      <c r="AB135" s="349" t="s">
        <v>271</v>
      </c>
      <c r="AC135" s="349">
        <v>44000</v>
      </c>
      <c r="AD135" s="349">
        <v>221000</v>
      </c>
      <c r="AE135" s="349">
        <v>66000</v>
      </c>
      <c r="AF135" s="349">
        <v>61000</v>
      </c>
      <c r="AG135" s="351" t="s">
        <v>271</v>
      </c>
    </row>
    <row r="136" spans="1:33" ht="21" customHeight="1">
      <c r="A136" s="35" t="s">
        <v>152</v>
      </c>
      <c r="B136" s="286">
        <v>747000</v>
      </c>
      <c r="C136" s="185">
        <v>734000</v>
      </c>
      <c r="D136" s="185">
        <v>14000</v>
      </c>
      <c r="E136" s="185">
        <v>95000</v>
      </c>
      <c r="F136" s="185">
        <v>473000</v>
      </c>
      <c r="G136" s="185">
        <v>165000</v>
      </c>
      <c r="H136" s="185">
        <v>153000</v>
      </c>
      <c r="I136" s="187">
        <v>13000</v>
      </c>
      <c r="M136" s="454" t="s">
        <v>152</v>
      </c>
      <c r="N136" s="350">
        <v>410000</v>
      </c>
      <c r="O136" s="349">
        <v>401000</v>
      </c>
      <c r="P136" s="349">
        <v>8000</v>
      </c>
      <c r="Q136" s="349">
        <v>50000</v>
      </c>
      <c r="R136" s="349">
        <v>252000</v>
      </c>
      <c r="S136" s="349">
        <v>100000</v>
      </c>
      <c r="T136" s="349">
        <v>91000</v>
      </c>
      <c r="U136" s="351">
        <v>9000</v>
      </c>
      <c r="W136" s="3"/>
      <c r="Y136" s="35" t="s">
        <v>152</v>
      </c>
      <c r="Z136" s="350">
        <v>337000</v>
      </c>
      <c r="AA136" s="349">
        <v>333000</v>
      </c>
      <c r="AB136" s="349" t="s">
        <v>271</v>
      </c>
      <c r="AC136" s="349">
        <v>45000</v>
      </c>
      <c r="AD136" s="349">
        <v>221000</v>
      </c>
      <c r="AE136" s="349">
        <v>66000</v>
      </c>
      <c r="AF136" s="349">
        <v>62000</v>
      </c>
      <c r="AG136" s="351" t="s">
        <v>271</v>
      </c>
    </row>
    <row r="137" spans="1:33" ht="21" customHeight="1">
      <c r="A137" s="35" t="s">
        <v>153</v>
      </c>
      <c r="B137" s="286">
        <v>750000</v>
      </c>
      <c r="C137" s="185">
        <v>737000</v>
      </c>
      <c r="D137" s="185">
        <v>13000</v>
      </c>
      <c r="E137" s="185">
        <v>99000</v>
      </c>
      <c r="F137" s="185">
        <v>471000</v>
      </c>
      <c r="G137" s="185">
        <v>166000</v>
      </c>
      <c r="H137" s="185">
        <v>153000</v>
      </c>
      <c r="I137" s="187">
        <v>13000</v>
      </c>
      <c r="M137" s="454" t="s">
        <v>153</v>
      </c>
      <c r="N137" s="350">
        <v>405000</v>
      </c>
      <c r="O137" s="349">
        <v>397000</v>
      </c>
      <c r="P137" s="349">
        <v>8000</v>
      </c>
      <c r="Q137" s="349">
        <v>50000</v>
      </c>
      <c r="R137" s="349">
        <v>249000</v>
      </c>
      <c r="S137" s="349">
        <v>98000</v>
      </c>
      <c r="T137" s="349">
        <v>90000</v>
      </c>
      <c r="U137" s="351">
        <v>8000</v>
      </c>
      <c r="W137" s="3"/>
      <c r="Y137" s="35" t="s">
        <v>153</v>
      </c>
      <c r="Z137" s="350">
        <v>345000</v>
      </c>
      <c r="AA137" s="349">
        <v>340000</v>
      </c>
      <c r="AB137" s="349" t="s">
        <v>271</v>
      </c>
      <c r="AC137" s="349">
        <v>49000</v>
      </c>
      <c r="AD137" s="349">
        <v>222000</v>
      </c>
      <c r="AE137" s="349">
        <v>68000</v>
      </c>
      <c r="AF137" s="349">
        <v>63000</v>
      </c>
      <c r="AG137" s="351" t="s">
        <v>271</v>
      </c>
    </row>
    <row r="138" spans="1:33" ht="21" customHeight="1">
      <c r="A138" s="35" t="s">
        <v>154</v>
      </c>
      <c r="B138" s="286">
        <v>762000</v>
      </c>
      <c r="C138" s="185">
        <v>747000</v>
      </c>
      <c r="D138" s="185">
        <v>13000</v>
      </c>
      <c r="E138" s="185">
        <v>105000</v>
      </c>
      <c r="F138" s="185">
        <v>475000</v>
      </c>
      <c r="G138" s="185">
        <v>168000</v>
      </c>
      <c r="H138" s="185">
        <v>154000</v>
      </c>
      <c r="I138" s="187">
        <v>14000</v>
      </c>
      <c r="M138" s="454" t="s">
        <v>154</v>
      </c>
      <c r="N138" s="350">
        <v>414000</v>
      </c>
      <c r="O138" s="349">
        <v>404000</v>
      </c>
      <c r="P138" s="349" t="s">
        <v>271</v>
      </c>
      <c r="Q138" s="349">
        <v>55000</v>
      </c>
      <c r="R138" s="349">
        <v>251000</v>
      </c>
      <c r="S138" s="349">
        <v>101000</v>
      </c>
      <c r="T138" s="349">
        <v>91000</v>
      </c>
      <c r="U138" s="351">
        <v>9000</v>
      </c>
      <c r="W138" s="3"/>
      <c r="Y138" s="35" t="s">
        <v>154</v>
      </c>
      <c r="Z138" s="350">
        <v>348000</v>
      </c>
      <c r="AA138" s="349">
        <v>343000</v>
      </c>
      <c r="AB138" s="349" t="s">
        <v>271</v>
      </c>
      <c r="AC138" s="349">
        <v>51000</v>
      </c>
      <c r="AD138" s="349">
        <v>224000</v>
      </c>
      <c r="AE138" s="349">
        <v>68000</v>
      </c>
      <c r="AF138" s="349">
        <v>63000</v>
      </c>
      <c r="AG138" s="351" t="s">
        <v>271</v>
      </c>
    </row>
    <row r="139" spans="1:33" ht="21" customHeight="1">
      <c r="A139" s="35" t="s">
        <v>155</v>
      </c>
      <c r="B139" s="286">
        <v>768000</v>
      </c>
      <c r="C139" s="185">
        <v>754000</v>
      </c>
      <c r="D139" s="185">
        <v>11000</v>
      </c>
      <c r="E139" s="185">
        <v>112000</v>
      </c>
      <c r="F139" s="185">
        <v>478000</v>
      </c>
      <c r="G139" s="185">
        <v>167000</v>
      </c>
      <c r="H139" s="185">
        <v>153000</v>
      </c>
      <c r="I139" s="187">
        <v>14000</v>
      </c>
      <c r="M139" s="454" t="s">
        <v>155</v>
      </c>
      <c r="N139" s="350">
        <v>416000</v>
      </c>
      <c r="O139" s="349">
        <v>407000</v>
      </c>
      <c r="P139" s="349" t="s">
        <v>271</v>
      </c>
      <c r="Q139" s="349">
        <v>58000</v>
      </c>
      <c r="R139" s="349">
        <v>253000</v>
      </c>
      <c r="S139" s="349">
        <v>98000</v>
      </c>
      <c r="T139" s="349">
        <v>89000</v>
      </c>
      <c r="U139" s="351">
        <v>9000</v>
      </c>
      <c r="W139" s="3"/>
      <c r="Y139" s="35" t="s">
        <v>155</v>
      </c>
      <c r="Z139" s="350">
        <v>352000</v>
      </c>
      <c r="AA139" s="349">
        <v>347000</v>
      </c>
      <c r="AB139" s="349" t="s">
        <v>271</v>
      </c>
      <c r="AC139" s="349">
        <v>54000</v>
      </c>
      <c r="AD139" s="349">
        <v>225000</v>
      </c>
      <c r="AE139" s="349">
        <v>69000</v>
      </c>
      <c r="AF139" s="349">
        <v>64000</v>
      </c>
      <c r="AG139" s="351" t="s">
        <v>271</v>
      </c>
    </row>
    <row r="140" spans="1:33" ht="21" customHeight="1">
      <c r="A140" s="35" t="s">
        <v>156</v>
      </c>
      <c r="B140" s="286">
        <v>773000</v>
      </c>
      <c r="C140" s="185">
        <v>759000</v>
      </c>
      <c r="D140" s="185">
        <v>13000</v>
      </c>
      <c r="E140" s="185">
        <v>111000</v>
      </c>
      <c r="F140" s="185">
        <v>479000</v>
      </c>
      <c r="G140" s="185">
        <v>170000</v>
      </c>
      <c r="H140" s="185">
        <v>156000</v>
      </c>
      <c r="I140" s="187">
        <v>14000</v>
      </c>
      <c r="M140" s="454" t="s">
        <v>156</v>
      </c>
      <c r="N140" s="350">
        <v>422000</v>
      </c>
      <c r="O140" s="349">
        <v>412000</v>
      </c>
      <c r="P140" s="349" t="s">
        <v>271</v>
      </c>
      <c r="Q140" s="349">
        <v>59000</v>
      </c>
      <c r="R140" s="349">
        <v>255000</v>
      </c>
      <c r="S140" s="349">
        <v>101000</v>
      </c>
      <c r="T140" s="349">
        <v>91000</v>
      </c>
      <c r="U140" s="351">
        <v>10000</v>
      </c>
      <c r="W140" s="3"/>
      <c r="Y140" s="35" t="s">
        <v>156</v>
      </c>
      <c r="Z140" s="350">
        <v>350000</v>
      </c>
      <c r="AA140" s="349">
        <v>346000</v>
      </c>
      <c r="AB140" s="349" t="s">
        <v>271</v>
      </c>
      <c r="AC140" s="349">
        <v>52000</v>
      </c>
      <c r="AD140" s="349">
        <v>224000</v>
      </c>
      <c r="AE140" s="349">
        <v>69000</v>
      </c>
      <c r="AF140" s="349">
        <v>65000</v>
      </c>
      <c r="AG140" s="351" t="s">
        <v>271</v>
      </c>
    </row>
    <row r="141" spans="1:33" ht="21" customHeight="1">
      <c r="A141" s="35" t="s">
        <v>157</v>
      </c>
      <c r="B141" s="286">
        <v>766000</v>
      </c>
      <c r="C141" s="185">
        <v>752000</v>
      </c>
      <c r="D141" s="185">
        <v>13000</v>
      </c>
      <c r="E141" s="185">
        <v>112000</v>
      </c>
      <c r="F141" s="185">
        <v>474000</v>
      </c>
      <c r="G141" s="185">
        <v>167000</v>
      </c>
      <c r="H141" s="185">
        <v>153000</v>
      </c>
      <c r="I141" s="187">
        <v>14000</v>
      </c>
      <c r="M141" s="454" t="s">
        <v>157</v>
      </c>
      <c r="N141" s="350">
        <v>420000</v>
      </c>
      <c r="O141" s="349">
        <v>409000</v>
      </c>
      <c r="P141" s="349" t="s">
        <v>271</v>
      </c>
      <c r="Q141" s="349">
        <v>60000</v>
      </c>
      <c r="R141" s="349">
        <v>253000</v>
      </c>
      <c r="S141" s="349">
        <v>99000</v>
      </c>
      <c r="T141" s="349">
        <v>89000</v>
      </c>
      <c r="U141" s="351">
        <v>11000</v>
      </c>
      <c r="W141" s="3"/>
      <c r="Y141" s="35" t="s">
        <v>157</v>
      </c>
      <c r="Z141" s="350">
        <v>347000</v>
      </c>
      <c r="AA141" s="349">
        <v>343000</v>
      </c>
      <c r="AB141" s="349" t="s">
        <v>271</v>
      </c>
      <c r="AC141" s="349">
        <v>52000</v>
      </c>
      <c r="AD141" s="349">
        <v>221000</v>
      </c>
      <c r="AE141" s="349">
        <v>68000</v>
      </c>
      <c r="AF141" s="349">
        <v>64000</v>
      </c>
      <c r="AG141" s="351" t="s">
        <v>271</v>
      </c>
    </row>
    <row r="142" spans="1:33" ht="21" customHeight="1">
      <c r="A142" s="35" t="s">
        <v>158</v>
      </c>
      <c r="B142" s="286">
        <v>764000</v>
      </c>
      <c r="C142" s="185">
        <v>749000</v>
      </c>
      <c r="D142" s="185">
        <v>12000</v>
      </c>
      <c r="E142" s="185">
        <v>111000</v>
      </c>
      <c r="F142" s="185">
        <v>473000</v>
      </c>
      <c r="G142" s="185">
        <v>169000</v>
      </c>
      <c r="H142" s="185">
        <v>154000</v>
      </c>
      <c r="I142" s="187">
        <v>15000</v>
      </c>
      <c r="M142" s="454" t="s">
        <v>158</v>
      </c>
      <c r="N142" s="350">
        <v>420000</v>
      </c>
      <c r="O142" s="349">
        <v>409000</v>
      </c>
      <c r="P142" s="349" t="s">
        <v>271</v>
      </c>
      <c r="Q142" s="349">
        <v>59000</v>
      </c>
      <c r="R142" s="349">
        <v>253000</v>
      </c>
      <c r="S142" s="349">
        <v>101000</v>
      </c>
      <c r="T142" s="349">
        <v>90000</v>
      </c>
      <c r="U142" s="351">
        <v>11000</v>
      </c>
      <c r="W142" s="3"/>
      <c r="Y142" s="35" t="s">
        <v>158</v>
      </c>
      <c r="Z142" s="350">
        <v>344000</v>
      </c>
      <c r="AA142" s="349">
        <v>340000</v>
      </c>
      <c r="AB142" s="349" t="s">
        <v>271</v>
      </c>
      <c r="AC142" s="349">
        <v>51000</v>
      </c>
      <c r="AD142" s="349">
        <v>220000</v>
      </c>
      <c r="AE142" s="349">
        <v>67000</v>
      </c>
      <c r="AF142" s="349">
        <v>64000</v>
      </c>
      <c r="AG142" s="351" t="s">
        <v>271</v>
      </c>
    </row>
    <row r="143" spans="1:33" ht="21" customHeight="1">
      <c r="A143" s="35" t="s">
        <v>159</v>
      </c>
      <c r="B143" s="286">
        <v>761000</v>
      </c>
      <c r="C143" s="185">
        <v>746000</v>
      </c>
      <c r="D143" s="185">
        <v>11000</v>
      </c>
      <c r="E143" s="185">
        <v>112000</v>
      </c>
      <c r="F143" s="185">
        <v>469000</v>
      </c>
      <c r="G143" s="185">
        <v>169000</v>
      </c>
      <c r="H143" s="185">
        <v>154000</v>
      </c>
      <c r="I143" s="187">
        <v>15000</v>
      </c>
      <c r="M143" s="454" t="s">
        <v>159</v>
      </c>
      <c r="N143" s="350">
        <v>419000</v>
      </c>
      <c r="O143" s="349">
        <v>409000</v>
      </c>
      <c r="P143" s="349" t="s">
        <v>271</v>
      </c>
      <c r="Q143" s="349">
        <v>60000</v>
      </c>
      <c r="R143" s="349">
        <v>252000</v>
      </c>
      <c r="S143" s="349">
        <v>101000</v>
      </c>
      <c r="T143" s="349">
        <v>90000</v>
      </c>
      <c r="U143" s="351">
        <v>11000</v>
      </c>
      <c r="W143" s="3"/>
      <c r="Y143" s="35" t="s">
        <v>159</v>
      </c>
      <c r="Z143" s="350">
        <v>341000</v>
      </c>
      <c r="AA143" s="349">
        <v>337000</v>
      </c>
      <c r="AB143" s="349" t="s">
        <v>271</v>
      </c>
      <c r="AC143" s="349">
        <v>52000</v>
      </c>
      <c r="AD143" s="349">
        <v>217000</v>
      </c>
      <c r="AE143" s="349">
        <v>68000</v>
      </c>
      <c r="AF143" s="349">
        <v>64000</v>
      </c>
      <c r="AG143" s="351" t="s">
        <v>271</v>
      </c>
    </row>
    <row r="144" spans="1:33" ht="21" customHeight="1">
      <c r="A144" s="35" t="s">
        <v>219</v>
      </c>
      <c r="B144" s="286">
        <v>770000</v>
      </c>
      <c r="C144" s="185">
        <v>754000</v>
      </c>
      <c r="D144" s="185">
        <v>9000</v>
      </c>
      <c r="E144" s="185">
        <v>114000</v>
      </c>
      <c r="F144" s="185">
        <v>474000</v>
      </c>
      <c r="G144" s="185">
        <v>172000</v>
      </c>
      <c r="H144" s="185">
        <v>156000</v>
      </c>
      <c r="I144" s="187">
        <v>16000</v>
      </c>
      <c r="M144" s="454" t="s">
        <v>219</v>
      </c>
      <c r="N144" s="350">
        <v>421000</v>
      </c>
      <c r="O144" s="349">
        <v>411000</v>
      </c>
      <c r="P144" s="349" t="s">
        <v>271</v>
      </c>
      <c r="Q144" s="349">
        <v>61000</v>
      </c>
      <c r="R144" s="349">
        <v>255000</v>
      </c>
      <c r="S144" s="349">
        <v>100000</v>
      </c>
      <c r="T144" s="349">
        <v>90000</v>
      </c>
      <c r="U144" s="351">
        <v>10000</v>
      </c>
      <c r="W144" s="3"/>
      <c r="Y144" s="35" t="s">
        <v>219</v>
      </c>
      <c r="Z144" s="350">
        <v>349000</v>
      </c>
      <c r="AA144" s="349">
        <v>343000</v>
      </c>
      <c r="AB144" s="349" t="s">
        <v>271</v>
      </c>
      <c r="AC144" s="349">
        <v>53000</v>
      </c>
      <c r="AD144" s="349">
        <v>219000</v>
      </c>
      <c r="AE144" s="349">
        <v>72000</v>
      </c>
      <c r="AF144" s="349">
        <v>66000</v>
      </c>
      <c r="AG144" s="351" t="s">
        <v>271</v>
      </c>
    </row>
    <row r="145" spans="1:33" ht="21" customHeight="1">
      <c r="A145" s="35" t="s">
        <v>220</v>
      </c>
      <c r="B145" s="286">
        <v>776000</v>
      </c>
      <c r="C145" s="185">
        <v>760000</v>
      </c>
      <c r="D145" s="185">
        <v>9000</v>
      </c>
      <c r="E145" s="185">
        <v>113000</v>
      </c>
      <c r="F145" s="185">
        <v>481000</v>
      </c>
      <c r="G145" s="185">
        <v>173000</v>
      </c>
      <c r="H145" s="185">
        <v>157000</v>
      </c>
      <c r="I145" s="187">
        <v>16000</v>
      </c>
      <c r="M145" s="454" t="s">
        <v>220</v>
      </c>
      <c r="N145" s="350">
        <v>423000</v>
      </c>
      <c r="O145" s="349">
        <v>413000</v>
      </c>
      <c r="P145" s="349" t="s">
        <v>271</v>
      </c>
      <c r="Q145" s="349">
        <v>61000</v>
      </c>
      <c r="R145" s="349">
        <v>259000</v>
      </c>
      <c r="S145" s="349">
        <v>99000</v>
      </c>
      <c r="T145" s="349">
        <v>89000</v>
      </c>
      <c r="U145" s="351">
        <v>10000</v>
      </c>
      <c r="W145" s="3"/>
      <c r="Y145" s="35" t="s">
        <v>220</v>
      </c>
      <c r="Z145" s="350">
        <v>353000</v>
      </c>
      <c r="AA145" s="349">
        <v>347000</v>
      </c>
      <c r="AB145" s="349" t="s">
        <v>271</v>
      </c>
      <c r="AC145" s="349">
        <v>52000</v>
      </c>
      <c r="AD145" s="349">
        <v>223000</v>
      </c>
      <c r="AE145" s="349">
        <v>74000</v>
      </c>
      <c r="AF145" s="349">
        <v>68000</v>
      </c>
      <c r="AG145" s="351" t="s">
        <v>271</v>
      </c>
    </row>
    <row r="146" spans="1:33" ht="21" customHeight="1">
      <c r="A146" s="35" t="s">
        <v>160</v>
      </c>
      <c r="B146" s="286">
        <v>771000</v>
      </c>
      <c r="C146" s="185">
        <v>753000</v>
      </c>
      <c r="D146" s="185">
        <v>9000</v>
      </c>
      <c r="E146" s="185">
        <v>111000</v>
      </c>
      <c r="F146" s="185">
        <v>477000</v>
      </c>
      <c r="G146" s="185">
        <v>173000</v>
      </c>
      <c r="H146" s="185">
        <v>156000</v>
      </c>
      <c r="I146" s="187">
        <v>17000</v>
      </c>
      <c r="M146" s="454" t="s">
        <v>160</v>
      </c>
      <c r="N146" s="350">
        <v>419000</v>
      </c>
      <c r="O146" s="349">
        <v>409000</v>
      </c>
      <c r="P146" s="349" t="s">
        <v>271</v>
      </c>
      <c r="Q146" s="349">
        <v>60000</v>
      </c>
      <c r="R146" s="349">
        <v>255000</v>
      </c>
      <c r="S146" s="349">
        <v>99000</v>
      </c>
      <c r="T146" s="349">
        <v>89000</v>
      </c>
      <c r="U146" s="351">
        <v>11000</v>
      </c>
      <c r="W146" s="3"/>
      <c r="Y146" s="35" t="s">
        <v>160</v>
      </c>
      <c r="Z146" s="350">
        <v>351000</v>
      </c>
      <c r="AA146" s="349">
        <v>345000</v>
      </c>
      <c r="AB146" s="349" t="s">
        <v>271</v>
      </c>
      <c r="AC146" s="349">
        <v>51000</v>
      </c>
      <c r="AD146" s="349">
        <v>222000</v>
      </c>
      <c r="AE146" s="349">
        <v>74000</v>
      </c>
      <c r="AF146" s="349">
        <v>67000</v>
      </c>
      <c r="AG146" s="351" t="s">
        <v>271</v>
      </c>
    </row>
    <row r="147" spans="1:33" ht="21" customHeight="1">
      <c r="A147" s="35" t="s">
        <v>161</v>
      </c>
      <c r="B147" s="286">
        <v>763000</v>
      </c>
      <c r="C147" s="185">
        <v>747000</v>
      </c>
      <c r="D147" s="185">
        <v>10000</v>
      </c>
      <c r="E147" s="185">
        <v>108000</v>
      </c>
      <c r="F147" s="185">
        <v>476000</v>
      </c>
      <c r="G147" s="185">
        <v>169000</v>
      </c>
      <c r="H147" s="185">
        <v>153000</v>
      </c>
      <c r="I147" s="187">
        <v>15000</v>
      </c>
      <c r="M147" s="454" t="s">
        <v>161</v>
      </c>
      <c r="N147" s="350">
        <v>412000</v>
      </c>
      <c r="O147" s="349">
        <v>403000</v>
      </c>
      <c r="P147" s="349" t="s">
        <v>271</v>
      </c>
      <c r="Q147" s="349">
        <v>56000</v>
      </c>
      <c r="R147" s="349">
        <v>253000</v>
      </c>
      <c r="S147" s="349">
        <v>98000</v>
      </c>
      <c r="T147" s="349">
        <v>89000</v>
      </c>
      <c r="U147" s="351">
        <v>9000</v>
      </c>
      <c r="W147" s="3"/>
      <c r="Y147" s="35" t="s">
        <v>161</v>
      </c>
      <c r="Z147" s="350">
        <v>350000</v>
      </c>
      <c r="AA147" s="349">
        <v>344000</v>
      </c>
      <c r="AB147" s="349" t="s">
        <v>271</v>
      </c>
      <c r="AC147" s="349">
        <v>52000</v>
      </c>
      <c r="AD147" s="349">
        <v>223000</v>
      </c>
      <c r="AE147" s="349">
        <v>71000</v>
      </c>
      <c r="AF147" s="349">
        <v>65000</v>
      </c>
      <c r="AG147" s="351" t="s">
        <v>271</v>
      </c>
    </row>
    <row r="148" spans="1:33" ht="21" customHeight="1">
      <c r="A148" s="35" t="s">
        <v>162</v>
      </c>
      <c r="B148" s="286">
        <v>765000</v>
      </c>
      <c r="C148" s="185">
        <v>750000</v>
      </c>
      <c r="D148" s="185">
        <v>9000</v>
      </c>
      <c r="E148" s="185">
        <v>109000</v>
      </c>
      <c r="F148" s="185">
        <v>479000</v>
      </c>
      <c r="G148" s="185">
        <v>168000</v>
      </c>
      <c r="H148" s="185">
        <v>153000</v>
      </c>
      <c r="I148" s="187">
        <v>15000</v>
      </c>
      <c r="M148" s="454" t="s">
        <v>162</v>
      </c>
      <c r="N148" s="350">
        <v>415000</v>
      </c>
      <c r="O148" s="349">
        <v>406000</v>
      </c>
      <c r="P148" s="349" t="s">
        <v>271</v>
      </c>
      <c r="Q148" s="349">
        <v>56000</v>
      </c>
      <c r="R148" s="349">
        <v>255000</v>
      </c>
      <c r="S148" s="349">
        <v>99000</v>
      </c>
      <c r="T148" s="349">
        <v>90000</v>
      </c>
      <c r="U148" s="351">
        <v>9000</v>
      </c>
      <c r="W148" s="3"/>
      <c r="Y148" s="35" t="s">
        <v>162</v>
      </c>
      <c r="Z148" s="350">
        <v>350000</v>
      </c>
      <c r="AA148" s="349">
        <v>344000</v>
      </c>
      <c r="AB148" s="349" t="s">
        <v>271</v>
      </c>
      <c r="AC148" s="349">
        <v>53000</v>
      </c>
      <c r="AD148" s="349">
        <v>224000</v>
      </c>
      <c r="AE148" s="349">
        <v>69000</v>
      </c>
      <c r="AF148" s="349">
        <v>64000</v>
      </c>
      <c r="AG148" s="351" t="s">
        <v>271</v>
      </c>
    </row>
    <row r="149" spans="1:33" ht="21" customHeight="1">
      <c r="A149" s="35" t="s">
        <v>163</v>
      </c>
      <c r="B149" s="286">
        <v>777000</v>
      </c>
      <c r="C149" s="185">
        <v>762000</v>
      </c>
      <c r="D149" s="185">
        <v>8000</v>
      </c>
      <c r="E149" s="185">
        <v>110000</v>
      </c>
      <c r="F149" s="185">
        <v>484000</v>
      </c>
      <c r="G149" s="185">
        <v>174000</v>
      </c>
      <c r="H149" s="185">
        <v>159000</v>
      </c>
      <c r="I149" s="187">
        <v>15000</v>
      </c>
      <c r="M149" s="454" t="s">
        <v>163</v>
      </c>
      <c r="N149" s="350">
        <v>422000</v>
      </c>
      <c r="O149" s="349">
        <v>412000</v>
      </c>
      <c r="P149" s="349" t="s">
        <v>271</v>
      </c>
      <c r="Q149" s="349">
        <v>57000</v>
      </c>
      <c r="R149" s="349">
        <v>259000</v>
      </c>
      <c r="S149" s="349">
        <v>101000</v>
      </c>
      <c r="T149" s="349">
        <v>92000</v>
      </c>
      <c r="U149" s="351">
        <v>9000</v>
      </c>
      <c r="W149" s="3"/>
      <c r="Y149" s="35" t="s">
        <v>163</v>
      </c>
      <c r="Z149" s="350">
        <v>355000</v>
      </c>
      <c r="AA149" s="349">
        <v>349000</v>
      </c>
      <c r="AB149" s="349" t="s">
        <v>271</v>
      </c>
      <c r="AC149" s="349">
        <v>54000</v>
      </c>
      <c r="AD149" s="349">
        <v>225000</v>
      </c>
      <c r="AE149" s="349">
        <v>72000</v>
      </c>
      <c r="AF149" s="349">
        <v>67000</v>
      </c>
      <c r="AG149" s="351" t="s">
        <v>271</v>
      </c>
    </row>
    <row r="150" spans="1:33" ht="21" customHeight="1">
      <c r="A150" s="35" t="s">
        <v>164</v>
      </c>
      <c r="B150" s="286">
        <v>780000</v>
      </c>
      <c r="C150" s="185">
        <v>766000</v>
      </c>
      <c r="D150" s="185" t="s">
        <v>271</v>
      </c>
      <c r="E150" s="185">
        <v>114000</v>
      </c>
      <c r="F150" s="185">
        <v>483000</v>
      </c>
      <c r="G150" s="185">
        <v>174000</v>
      </c>
      <c r="H150" s="185">
        <v>160000</v>
      </c>
      <c r="I150" s="187">
        <v>14000</v>
      </c>
      <c r="M150" s="454" t="s">
        <v>164</v>
      </c>
      <c r="N150" s="350">
        <v>426000</v>
      </c>
      <c r="O150" s="349">
        <v>417000</v>
      </c>
      <c r="P150" s="349" t="s">
        <v>271</v>
      </c>
      <c r="Q150" s="349">
        <v>61000</v>
      </c>
      <c r="R150" s="349">
        <v>259000</v>
      </c>
      <c r="S150" s="349">
        <v>101000</v>
      </c>
      <c r="T150" s="349">
        <v>92000</v>
      </c>
      <c r="U150" s="351">
        <v>9000</v>
      </c>
      <c r="W150" s="3"/>
      <c r="Y150" s="35" t="s">
        <v>164</v>
      </c>
      <c r="Z150" s="350">
        <v>354000</v>
      </c>
      <c r="AA150" s="349">
        <v>349000</v>
      </c>
      <c r="AB150" s="349" t="s">
        <v>271</v>
      </c>
      <c r="AC150" s="349">
        <v>53000</v>
      </c>
      <c r="AD150" s="349">
        <v>225000</v>
      </c>
      <c r="AE150" s="349">
        <v>73000</v>
      </c>
      <c r="AF150" s="349">
        <v>68000</v>
      </c>
      <c r="AG150" s="351" t="s">
        <v>271</v>
      </c>
    </row>
    <row r="151" spans="1:33" ht="21" customHeight="1">
      <c r="A151" s="35" t="s">
        <v>165</v>
      </c>
      <c r="B151" s="286">
        <v>781000</v>
      </c>
      <c r="C151" s="185">
        <v>766000</v>
      </c>
      <c r="D151" s="185" t="s">
        <v>271</v>
      </c>
      <c r="E151" s="185">
        <v>114000</v>
      </c>
      <c r="F151" s="185">
        <v>483000</v>
      </c>
      <c r="G151" s="185">
        <v>176000</v>
      </c>
      <c r="H151" s="185">
        <v>161000</v>
      </c>
      <c r="I151" s="187">
        <v>15000</v>
      </c>
      <c r="M151" s="454" t="s">
        <v>165</v>
      </c>
      <c r="N151" s="350">
        <v>426000</v>
      </c>
      <c r="O151" s="349">
        <v>416000</v>
      </c>
      <c r="P151" s="349" t="s">
        <v>271</v>
      </c>
      <c r="Q151" s="349">
        <v>61000</v>
      </c>
      <c r="R151" s="349">
        <v>258000</v>
      </c>
      <c r="S151" s="349">
        <v>102000</v>
      </c>
      <c r="T151" s="349">
        <v>92000</v>
      </c>
      <c r="U151" s="351">
        <v>10000</v>
      </c>
      <c r="W151" s="3"/>
      <c r="Y151" s="35" t="s">
        <v>165</v>
      </c>
      <c r="Z151" s="350">
        <v>355000</v>
      </c>
      <c r="AA151" s="349">
        <v>351000</v>
      </c>
      <c r="AB151" s="349" t="s">
        <v>271</v>
      </c>
      <c r="AC151" s="349">
        <v>53000</v>
      </c>
      <c r="AD151" s="349">
        <v>225000</v>
      </c>
      <c r="AE151" s="349">
        <v>74000</v>
      </c>
      <c r="AF151" s="349">
        <v>70000</v>
      </c>
      <c r="AG151" s="351" t="s">
        <v>271</v>
      </c>
    </row>
    <row r="152" spans="1:33" ht="21" customHeight="1">
      <c r="A152" s="35" t="s">
        <v>166</v>
      </c>
      <c r="B152" s="286">
        <v>773000</v>
      </c>
      <c r="C152" s="185">
        <v>759000</v>
      </c>
      <c r="D152" s="185">
        <v>8000</v>
      </c>
      <c r="E152" s="185">
        <v>110000</v>
      </c>
      <c r="F152" s="185">
        <v>483000</v>
      </c>
      <c r="G152" s="185">
        <v>172000</v>
      </c>
      <c r="H152" s="185">
        <v>158000</v>
      </c>
      <c r="I152" s="187">
        <v>15000</v>
      </c>
      <c r="M152" s="454" t="s">
        <v>166</v>
      </c>
      <c r="N152" s="350">
        <v>424000</v>
      </c>
      <c r="O152" s="349">
        <v>413000</v>
      </c>
      <c r="P152" s="349" t="s">
        <v>271</v>
      </c>
      <c r="Q152" s="349">
        <v>59000</v>
      </c>
      <c r="R152" s="349">
        <v>258000</v>
      </c>
      <c r="S152" s="349">
        <v>101000</v>
      </c>
      <c r="T152" s="349">
        <v>91000</v>
      </c>
      <c r="U152" s="351">
        <v>10000</v>
      </c>
      <c r="W152" s="3"/>
      <c r="Y152" s="35" t="s">
        <v>166</v>
      </c>
      <c r="Z152" s="350">
        <v>350000</v>
      </c>
      <c r="AA152" s="349">
        <v>345000</v>
      </c>
      <c r="AB152" s="349" t="s">
        <v>271</v>
      </c>
      <c r="AC152" s="349">
        <v>51000</v>
      </c>
      <c r="AD152" s="349">
        <v>224000</v>
      </c>
      <c r="AE152" s="349">
        <v>71000</v>
      </c>
      <c r="AF152" s="349">
        <v>66000</v>
      </c>
      <c r="AG152" s="351" t="s">
        <v>271</v>
      </c>
    </row>
    <row r="153" spans="1:33" ht="21" customHeight="1">
      <c r="A153" s="35" t="s">
        <v>167</v>
      </c>
      <c r="B153" s="286">
        <v>769000</v>
      </c>
      <c r="C153" s="185">
        <v>756000</v>
      </c>
      <c r="D153" s="185">
        <v>10000</v>
      </c>
      <c r="E153" s="185">
        <v>106000</v>
      </c>
      <c r="F153" s="185">
        <v>479000</v>
      </c>
      <c r="G153" s="185">
        <v>174000</v>
      </c>
      <c r="H153" s="185">
        <v>161000</v>
      </c>
      <c r="I153" s="187">
        <v>13000</v>
      </c>
      <c r="M153" s="454" t="s">
        <v>167</v>
      </c>
      <c r="N153" s="350">
        <v>420000</v>
      </c>
      <c r="O153" s="349">
        <v>410000</v>
      </c>
      <c r="P153" s="349" t="s">
        <v>271</v>
      </c>
      <c r="Q153" s="349">
        <v>56000</v>
      </c>
      <c r="R153" s="349">
        <v>256000</v>
      </c>
      <c r="S153" s="349">
        <v>102000</v>
      </c>
      <c r="T153" s="349">
        <v>91000</v>
      </c>
      <c r="U153" s="351">
        <v>10000</v>
      </c>
      <c r="W153" s="3"/>
      <c r="Y153" s="35" t="s">
        <v>167</v>
      </c>
      <c r="Z153" s="350">
        <v>349000</v>
      </c>
      <c r="AA153" s="349">
        <v>346000</v>
      </c>
      <c r="AB153" s="349" t="s">
        <v>271</v>
      </c>
      <c r="AC153" s="349">
        <v>50000</v>
      </c>
      <c r="AD153" s="349">
        <v>223000</v>
      </c>
      <c r="AE153" s="349">
        <v>72000</v>
      </c>
      <c r="AF153" s="349">
        <v>69000</v>
      </c>
      <c r="AG153" s="351" t="s">
        <v>271</v>
      </c>
    </row>
    <row r="154" spans="1:33" ht="21" customHeight="1">
      <c r="A154" s="35" t="s">
        <v>168</v>
      </c>
      <c r="B154" s="286">
        <v>776000</v>
      </c>
      <c r="C154" s="185">
        <v>762000</v>
      </c>
      <c r="D154" s="185">
        <v>11000</v>
      </c>
      <c r="E154" s="185">
        <v>108000</v>
      </c>
      <c r="F154" s="185">
        <v>484000</v>
      </c>
      <c r="G154" s="185">
        <v>174000</v>
      </c>
      <c r="H154" s="185">
        <v>160000</v>
      </c>
      <c r="I154" s="187">
        <v>14000</v>
      </c>
      <c r="M154" s="454" t="s">
        <v>168</v>
      </c>
      <c r="N154" s="350">
        <v>424000</v>
      </c>
      <c r="O154" s="349">
        <v>413000</v>
      </c>
      <c r="P154" s="349" t="s">
        <v>271</v>
      </c>
      <c r="Q154" s="349">
        <v>59000</v>
      </c>
      <c r="R154" s="349">
        <v>257000</v>
      </c>
      <c r="S154" s="349">
        <v>101000</v>
      </c>
      <c r="T154" s="349">
        <v>91000</v>
      </c>
      <c r="U154" s="351">
        <v>11000</v>
      </c>
      <c r="W154" s="3"/>
      <c r="Y154" s="35" t="s">
        <v>168</v>
      </c>
      <c r="Z154" s="350">
        <v>352000</v>
      </c>
      <c r="AA154" s="349">
        <v>349000</v>
      </c>
      <c r="AB154" s="349" t="s">
        <v>271</v>
      </c>
      <c r="AC154" s="349">
        <v>49000</v>
      </c>
      <c r="AD154" s="349">
        <v>227000</v>
      </c>
      <c r="AE154" s="349">
        <v>72000</v>
      </c>
      <c r="AF154" s="349">
        <v>69000</v>
      </c>
      <c r="AG154" s="351" t="s">
        <v>271</v>
      </c>
    </row>
    <row r="155" spans="1:33" ht="21" customHeight="1">
      <c r="A155" s="35" t="s">
        <v>169</v>
      </c>
      <c r="B155" s="286">
        <v>780000</v>
      </c>
      <c r="C155" s="185">
        <v>765000</v>
      </c>
      <c r="D155" s="185">
        <v>10000</v>
      </c>
      <c r="E155" s="185">
        <v>107000</v>
      </c>
      <c r="F155" s="185">
        <v>487000</v>
      </c>
      <c r="G155" s="185">
        <v>176000</v>
      </c>
      <c r="H155" s="185">
        <v>161000</v>
      </c>
      <c r="I155" s="187">
        <v>15000</v>
      </c>
      <c r="M155" s="454" t="s">
        <v>169</v>
      </c>
      <c r="N155" s="350">
        <v>424000</v>
      </c>
      <c r="O155" s="349">
        <v>414000</v>
      </c>
      <c r="P155" s="349" t="s">
        <v>271</v>
      </c>
      <c r="Q155" s="349">
        <v>58000</v>
      </c>
      <c r="R155" s="349">
        <v>258000</v>
      </c>
      <c r="S155" s="349">
        <v>102000</v>
      </c>
      <c r="T155" s="349">
        <v>91000</v>
      </c>
      <c r="U155" s="351">
        <v>11000</v>
      </c>
      <c r="W155" s="3"/>
      <c r="Y155" s="35" t="s">
        <v>169</v>
      </c>
      <c r="Z155" s="350">
        <v>356000</v>
      </c>
      <c r="AA155" s="349">
        <v>351000</v>
      </c>
      <c r="AB155" s="349" t="s">
        <v>271</v>
      </c>
      <c r="AC155" s="349">
        <v>49000</v>
      </c>
      <c r="AD155" s="349">
        <v>229000</v>
      </c>
      <c r="AE155" s="349">
        <v>74000</v>
      </c>
      <c r="AF155" s="349">
        <v>70000</v>
      </c>
      <c r="AG155" s="351" t="s">
        <v>271</v>
      </c>
    </row>
    <row r="156" spans="1:33" ht="21" customHeight="1">
      <c r="A156" s="35" t="s">
        <v>221</v>
      </c>
      <c r="B156" s="286">
        <v>785000</v>
      </c>
      <c r="C156" s="185">
        <v>771000</v>
      </c>
      <c r="D156" s="185">
        <v>10000</v>
      </c>
      <c r="E156" s="185">
        <v>108000</v>
      </c>
      <c r="F156" s="185">
        <v>492000</v>
      </c>
      <c r="G156" s="185">
        <v>173000</v>
      </c>
      <c r="H156" s="185">
        <v>159000</v>
      </c>
      <c r="I156" s="187">
        <v>14000</v>
      </c>
      <c r="M156" s="454" t="s">
        <v>221</v>
      </c>
      <c r="N156" s="350">
        <v>427000</v>
      </c>
      <c r="O156" s="349">
        <v>418000</v>
      </c>
      <c r="P156" s="349" t="s">
        <v>271</v>
      </c>
      <c r="Q156" s="349">
        <v>61000</v>
      </c>
      <c r="R156" s="349">
        <v>260000</v>
      </c>
      <c r="S156" s="349">
        <v>100000</v>
      </c>
      <c r="T156" s="349">
        <v>91000</v>
      </c>
      <c r="U156" s="351">
        <v>9000</v>
      </c>
      <c r="W156" s="3"/>
      <c r="Y156" s="35" t="s">
        <v>221</v>
      </c>
      <c r="Z156" s="350">
        <v>357000</v>
      </c>
      <c r="AA156" s="349">
        <v>353000</v>
      </c>
      <c r="AB156" s="349" t="s">
        <v>271</v>
      </c>
      <c r="AC156" s="349">
        <v>47000</v>
      </c>
      <c r="AD156" s="349">
        <v>232000</v>
      </c>
      <c r="AE156" s="349">
        <v>73000</v>
      </c>
      <c r="AF156" s="349">
        <v>69000</v>
      </c>
      <c r="AG156" s="351" t="s">
        <v>271</v>
      </c>
    </row>
    <row r="157" spans="1:33" ht="21" customHeight="1">
      <c r="A157" s="35" t="s">
        <v>222</v>
      </c>
      <c r="B157" s="286">
        <v>783000</v>
      </c>
      <c r="C157" s="185">
        <v>769000</v>
      </c>
      <c r="D157" s="185">
        <v>10000</v>
      </c>
      <c r="E157" s="185">
        <v>109000</v>
      </c>
      <c r="F157" s="185">
        <v>491000</v>
      </c>
      <c r="G157" s="185">
        <v>173000</v>
      </c>
      <c r="H157" s="185">
        <v>158000</v>
      </c>
      <c r="I157" s="187">
        <v>14000</v>
      </c>
      <c r="M157" s="454" t="s">
        <v>222</v>
      </c>
      <c r="N157" s="350">
        <v>425000</v>
      </c>
      <c r="O157" s="349">
        <v>415000</v>
      </c>
      <c r="P157" s="349" t="s">
        <v>271</v>
      </c>
      <c r="Q157" s="349">
        <v>60000</v>
      </c>
      <c r="R157" s="349">
        <v>260000</v>
      </c>
      <c r="S157" s="349">
        <v>100000</v>
      </c>
      <c r="T157" s="349">
        <v>90000</v>
      </c>
      <c r="U157" s="351">
        <v>10000</v>
      </c>
      <c r="W157" s="3"/>
      <c r="Y157" s="35" t="s">
        <v>222</v>
      </c>
      <c r="Z157" s="350">
        <v>358000</v>
      </c>
      <c r="AA157" s="349">
        <v>353000</v>
      </c>
      <c r="AB157" s="349" t="s">
        <v>271</v>
      </c>
      <c r="AC157" s="349">
        <v>50000</v>
      </c>
      <c r="AD157" s="349">
        <v>230000</v>
      </c>
      <c r="AE157" s="349">
        <v>73000</v>
      </c>
      <c r="AF157" s="349">
        <v>68000</v>
      </c>
      <c r="AG157" s="351" t="s">
        <v>271</v>
      </c>
    </row>
    <row r="158" spans="1:33" ht="21" customHeight="1">
      <c r="A158" s="35" t="s">
        <v>170</v>
      </c>
      <c r="B158" s="286">
        <v>791000</v>
      </c>
      <c r="C158" s="185">
        <v>777000</v>
      </c>
      <c r="D158" s="185">
        <v>10000</v>
      </c>
      <c r="E158" s="185">
        <v>113000</v>
      </c>
      <c r="F158" s="185">
        <v>497000</v>
      </c>
      <c r="G158" s="185">
        <v>170000</v>
      </c>
      <c r="H158" s="185">
        <v>156000</v>
      </c>
      <c r="I158" s="187">
        <v>14000</v>
      </c>
      <c r="M158" s="454" t="s">
        <v>170</v>
      </c>
      <c r="N158" s="350">
        <v>429000</v>
      </c>
      <c r="O158" s="349">
        <v>419000</v>
      </c>
      <c r="P158" s="349" t="s">
        <v>271</v>
      </c>
      <c r="Q158" s="349">
        <v>62000</v>
      </c>
      <c r="R158" s="349">
        <v>262000</v>
      </c>
      <c r="S158" s="349">
        <v>98000</v>
      </c>
      <c r="T158" s="349">
        <v>89000</v>
      </c>
      <c r="U158" s="351">
        <v>10000</v>
      </c>
      <c r="W158" s="3"/>
      <c r="Y158" s="35" t="s">
        <v>170</v>
      </c>
      <c r="Z158" s="350">
        <v>362000</v>
      </c>
      <c r="AA158" s="349">
        <v>358000</v>
      </c>
      <c r="AB158" s="349" t="s">
        <v>271</v>
      </c>
      <c r="AC158" s="349">
        <v>51000</v>
      </c>
      <c r="AD158" s="349">
        <v>235000</v>
      </c>
      <c r="AE158" s="349">
        <v>72000</v>
      </c>
      <c r="AF158" s="349">
        <v>68000</v>
      </c>
      <c r="AG158" s="351" t="s">
        <v>271</v>
      </c>
    </row>
    <row r="159" spans="1:33" ht="21" customHeight="1">
      <c r="A159" s="35" t="s">
        <v>171</v>
      </c>
      <c r="B159" s="286">
        <v>799000</v>
      </c>
      <c r="C159" s="185">
        <v>784000</v>
      </c>
      <c r="D159" s="185">
        <v>11000</v>
      </c>
      <c r="E159" s="185">
        <v>115000</v>
      </c>
      <c r="F159" s="185">
        <v>499000</v>
      </c>
      <c r="G159" s="185">
        <v>174000</v>
      </c>
      <c r="H159" s="185">
        <v>159000</v>
      </c>
      <c r="I159" s="187">
        <v>15000</v>
      </c>
      <c r="M159" s="454" t="s">
        <v>171</v>
      </c>
      <c r="N159" s="350">
        <v>433000</v>
      </c>
      <c r="O159" s="349">
        <v>422000</v>
      </c>
      <c r="P159" s="349" t="s">
        <v>271</v>
      </c>
      <c r="Q159" s="349">
        <v>61000</v>
      </c>
      <c r="R159" s="349">
        <v>263000</v>
      </c>
      <c r="S159" s="349">
        <v>102000</v>
      </c>
      <c r="T159" s="349">
        <v>91000</v>
      </c>
      <c r="U159" s="351">
        <v>10000</v>
      </c>
      <c r="W159" s="3"/>
      <c r="Y159" s="35" t="s">
        <v>171</v>
      </c>
      <c r="Z159" s="350">
        <v>366000</v>
      </c>
      <c r="AA159" s="349">
        <v>361000</v>
      </c>
      <c r="AB159" s="349" t="s">
        <v>271</v>
      </c>
      <c r="AC159" s="349">
        <v>54000</v>
      </c>
      <c r="AD159" s="349">
        <v>236000</v>
      </c>
      <c r="AE159" s="349">
        <v>72000</v>
      </c>
      <c r="AF159" s="349">
        <v>68000</v>
      </c>
      <c r="AG159" s="351" t="s">
        <v>271</v>
      </c>
    </row>
    <row r="160" spans="1:33" ht="21" customHeight="1">
      <c r="A160" s="35" t="s">
        <v>172</v>
      </c>
      <c r="B160" s="286">
        <v>795000</v>
      </c>
      <c r="C160" s="185">
        <v>779000</v>
      </c>
      <c r="D160" s="185">
        <v>11000</v>
      </c>
      <c r="E160" s="185">
        <v>110000</v>
      </c>
      <c r="F160" s="185">
        <v>499000</v>
      </c>
      <c r="G160" s="185">
        <v>175000</v>
      </c>
      <c r="H160" s="185">
        <v>159000</v>
      </c>
      <c r="I160" s="187">
        <v>16000</v>
      </c>
      <c r="M160" s="454" t="s">
        <v>172</v>
      </c>
      <c r="N160" s="350">
        <v>429000</v>
      </c>
      <c r="O160" s="349">
        <v>419000</v>
      </c>
      <c r="P160" s="349" t="s">
        <v>271</v>
      </c>
      <c r="Q160" s="349">
        <v>59000</v>
      </c>
      <c r="R160" s="349">
        <v>262000</v>
      </c>
      <c r="S160" s="349">
        <v>101000</v>
      </c>
      <c r="T160" s="349">
        <v>91000</v>
      </c>
      <c r="U160" s="351">
        <v>10000</v>
      </c>
      <c r="W160" s="3"/>
      <c r="Y160" s="35" t="s">
        <v>172</v>
      </c>
      <c r="Z160" s="350">
        <v>366000</v>
      </c>
      <c r="AA160" s="349">
        <v>360000</v>
      </c>
      <c r="AB160" s="349" t="s">
        <v>271</v>
      </c>
      <c r="AC160" s="349">
        <v>52000</v>
      </c>
      <c r="AD160" s="349">
        <v>236000</v>
      </c>
      <c r="AE160" s="349">
        <v>74000</v>
      </c>
      <c r="AF160" s="349">
        <v>68000</v>
      </c>
      <c r="AG160" s="351" t="s">
        <v>271</v>
      </c>
    </row>
    <row r="161" spans="1:33" ht="21" customHeight="1">
      <c r="A161" s="35" t="s">
        <v>173</v>
      </c>
      <c r="B161" s="286">
        <v>794000</v>
      </c>
      <c r="C161" s="185">
        <v>779000</v>
      </c>
      <c r="D161" s="185">
        <v>11000</v>
      </c>
      <c r="E161" s="185">
        <v>109000</v>
      </c>
      <c r="F161" s="185">
        <v>503000</v>
      </c>
      <c r="G161" s="185">
        <v>171000</v>
      </c>
      <c r="H161" s="185">
        <v>156000</v>
      </c>
      <c r="I161" s="187">
        <v>15000</v>
      </c>
      <c r="M161" s="454" t="s">
        <v>173</v>
      </c>
      <c r="N161" s="350">
        <v>434000</v>
      </c>
      <c r="O161" s="349">
        <v>424000</v>
      </c>
      <c r="P161" s="349" t="s">
        <v>271</v>
      </c>
      <c r="Q161" s="349">
        <v>60000</v>
      </c>
      <c r="R161" s="349">
        <v>266000</v>
      </c>
      <c r="S161" s="349">
        <v>101000</v>
      </c>
      <c r="T161" s="349">
        <v>91000</v>
      </c>
      <c r="U161" s="351">
        <v>10000</v>
      </c>
      <c r="W161" s="3"/>
      <c r="Y161" s="35" t="s">
        <v>173</v>
      </c>
      <c r="Z161" s="350">
        <v>360000</v>
      </c>
      <c r="AA161" s="349">
        <v>355000</v>
      </c>
      <c r="AB161" s="349" t="s">
        <v>271</v>
      </c>
      <c r="AC161" s="349">
        <v>49000</v>
      </c>
      <c r="AD161" s="349">
        <v>237000</v>
      </c>
      <c r="AE161" s="349">
        <v>70000</v>
      </c>
      <c r="AF161" s="349">
        <v>65000</v>
      </c>
      <c r="AG161" s="351" t="s">
        <v>271</v>
      </c>
    </row>
    <row r="162" spans="1:33" ht="21" customHeight="1">
      <c r="A162" s="35" t="s">
        <v>174</v>
      </c>
      <c r="B162" s="286">
        <v>794000</v>
      </c>
      <c r="C162" s="185">
        <v>778000</v>
      </c>
      <c r="D162" s="185">
        <v>10000</v>
      </c>
      <c r="E162" s="185">
        <v>107000</v>
      </c>
      <c r="F162" s="185">
        <v>504000</v>
      </c>
      <c r="G162" s="185">
        <v>172000</v>
      </c>
      <c r="H162" s="185">
        <v>157000</v>
      </c>
      <c r="I162" s="187">
        <v>15000</v>
      </c>
      <c r="M162" s="454" t="s">
        <v>174</v>
      </c>
      <c r="N162" s="350">
        <v>435000</v>
      </c>
      <c r="O162" s="349">
        <v>425000</v>
      </c>
      <c r="P162" s="349" t="s">
        <v>271</v>
      </c>
      <c r="Q162" s="349">
        <v>60000</v>
      </c>
      <c r="R162" s="349">
        <v>269000</v>
      </c>
      <c r="S162" s="349">
        <v>100000</v>
      </c>
      <c r="T162" s="349">
        <v>90000</v>
      </c>
      <c r="U162" s="351">
        <v>10000</v>
      </c>
      <c r="W162" s="3"/>
      <c r="Y162" s="35" t="s">
        <v>174</v>
      </c>
      <c r="Z162" s="350">
        <v>358000</v>
      </c>
      <c r="AA162" s="349">
        <v>353000</v>
      </c>
      <c r="AB162" s="349" t="s">
        <v>271</v>
      </c>
      <c r="AC162" s="349">
        <v>47000</v>
      </c>
      <c r="AD162" s="349">
        <v>235000</v>
      </c>
      <c r="AE162" s="349">
        <v>73000</v>
      </c>
      <c r="AF162" s="349">
        <v>67000</v>
      </c>
      <c r="AG162" s="351" t="s">
        <v>271</v>
      </c>
    </row>
    <row r="163" spans="1:33" ht="21" customHeight="1">
      <c r="A163" s="35" t="s">
        <v>175</v>
      </c>
      <c r="B163" s="286">
        <v>784000</v>
      </c>
      <c r="C163" s="185">
        <v>772000</v>
      </c>
      <c r="D163" s="185">
        <v>10000</v>
      </c>
      <c r="E163" s="185">
        <v>109000</v>
      </c>
      <c r="F163" s="185">
        <v>498000</v>
      </c>
      <c r="G163" s="185">
        <v>167000</v>
      </c>
      <c r="H163" s="185">
        <v>155000</v>
      </c>
      <c r="I163" s="187">
        <v>13000</v>
      </c>
      <c r="M163" s="454" t="s">
        <v>175</v>
      </c>
      <c r="N163" s="350">
        <v>430000</v>
      </c>
      <c r="O163" s="349">
        <v>422000</v>
      </c>
      <c r="P163" s="349" t="s">
        <v>271</v>
      </c>
      <c r="Q163" s="349">
        <v>61000</v>
      </c>
      <c r="R163" s="349">
        <v>266000</v>
      </c>
      <c r="S163" s="349">
        <v>96000</v>
      </c>
      <c r="T163" s="349">
        <v>88000</v>
      </c>
      <c r="U163" s="351">
        <v>8000</v>
      </c>
      <c r="W163" s="3"/>
      <c r="Y163" s="35" t="s">
        <v>175</v>
      </c>
      <c r="Z163" s="350">
        <v>354000</v>
      </c>
      <c r="AA163" s="349">
        <v>350000</v>
      </c>
      <c r="AB163" s="349" t="s">
        <v>271</v>
      </c>
      <c r="AC163" s="349">
        <v>47000</v>
      </c>
      <c r="AD163" s="349">
        <v>232000</v>
      </c>
      <c r="AE163" s="349">
        <v>71000</v>
      </c>
      <c r="AF163" s="349">
        <v>67000</v>
      </c>
      <c r="AG163" s="351" t="s">
        <v>271</v>
      </c>
    </row>
    <row r="164" spans="1:33" ht="21" customHeight="1">
      <c r="A164" s="35" t="s">
        <v>176</v>
      </c>
      <c r="B164" s="286">
        <v>789000</v>
      </c>
      <c r="C164" s="185">
        <v>775000</v>
      </c>
      <c r="D164" s="185">
        <v>11000</v>
      </c>
      <c r="E164" s="185">
        <v>110000</v>
      </c>
      <c r="F164" s="185">
        <v>498000</v>
      </c>
      <c r="G164" s="185">
        <v>170000</v>
      </c>
      <c r="H164" s="185">
        <v>157000</v>
      </c>
      <c r="I164" s="187">
        <v>14000</v>
      </c>
      <c r="M164" s="454" t="s">
        <v>176</v>
      </c>
      <c r="N164" s="350">
        <v>429000</v>
      </c>
      <c r="O164" s="349">
        <v>420000</v>
      </c>
      <c r="P164" s="349" t="s">
        <v>271</v>
      </c>
      <c r="Q164" s="349">
        <v>60000</v>
      </c>
      <c r="R164" s="349">
        <v>265000</v>
      </c>
      <c r="S164" s="349">
        <v>97000</v>
      </c>
      <c r="T164" s="349">
        <v>88000</v>
      </c>
      <c r="U164" s="351">
        <v>10000</v>
      </c>
      <c r="W164" s="3"/>
      <c r="Y164" s="35" t="s">
        <v>176</v>
      </c>
      <c r="Z164" s="350">
        <v>359000</v>
      </c>
      <c r="AA164" s="349">
        <v>355000</v>
      </c>
      <c r="AB164" s="349" t="s">
        <v>271</v>
      </c>
      <c r="AC164" s="349">
        <v>50000</v>
      </c>
      <c r="AD164" s="349">
        <v>232000</v>
      </c>
      <c r="AE164" s="349">
        <v>73000</v>
      </c>
      <c r="AF164" s="349">
        <v>69000</v>
      </c>
      <c r="AG164" s="351" t="s">
        <v>271</v>
      </c>
    </row>
    <row r="165" spans="1:33" ht="21" customHeight="1">
      <c r="A165" s="35" t="s">
        <v>177</v>
      </c>
      <c r="B165" s="286">
        <v>786000</v>
      </c>
      <c r="C165" s="185">
        <v>773000</v>
      </c>
      <c r="D165" s="185">
        <v>10000</v>
      </c>
      <c r="E165" s="185">
        <v>111000</v>
      </c>
      <c r="F165" s="185">
        <v>495000</v>
      </c>
      <c r="G165" s="185">
        <v>170000</v>
      </c>
      <c r="H165" s="185">
        <v>157000</v>
      </c>
      <c r="I165" s="187">
        <v>13000</v>
      </c>
      <c r="M165" s="454" t="s">
        <v>177</v>
      </c>
      <c r="N165" s="350">
        <v>427000</v>
      </c>
      <c r="O165" s="349">
        <v>418000</v>
      </c>
      <c r="P165" s="349" t="s">
        <v>271</v>
      </c>
      <c r="Q165" s="349">
        <v>61000</v>
      </c>
      <c r="R165" s="349">
        <v>264000</v>
      </c>
      <c r="S165" s="349">
        <v>97000</v>
      </c>
      <c r="T165" s="349">
        <v>88000</v>
      </c>
      <c r="U165" s="351">
        <v>9000</v>
      </c>
      <c r="W165" s="3"/>
      <c r="Y165" s="35" t="s">
        <v>177</v>
      </c>
      <c r="Z165" s="350">
        <v>359000</v>
      </c>
      <c r="AA165" s="349">
        <v>355000</v>
      </c>
      <c r="AB165" s="349" t="s">
        <v>271</v>
      </c>
      <c r="AC165" s="349">
        <v>50000</v>
      </c>
      <c r="AD165" s="349">
        <v>230000</v>
      </c>
      <c r="AE165" s="349">
        <v>73000</v>
      </c>
      <c r="AF165" s="349">
        <v>69000</v>
      </c>
      <c r="AG165" s="351" t="s">
        <v>271</v>
      </c>
    </row>
    <row r="166" spans="1:33" ht="21" customHeight="1">
      <c r="A166" s="35" t="s">
        <v>178</v>
      </c>
      <c r="B166" s="286">
        <v>787000</v>
      </c>
      <c r="C166" s="185">
        <v>774000</v>
      </c>
      <c r="D166" s="185">
        <v>10000</v>
      </c>
      <c r="E166" s="185">
        <v>110000</v>
      </c>
      <c r="F166" s="185">
        <v>495000</v>
      </c>
      <c r="G166" s="185">
        <v>172000</v>
      </c>
      <c r="H166" s="185">
        <v>158000</v>
      </c>
      <c r="I166" s="187">
        <v>13000</v>
      </c>
      <c r="M166" s="454" t="s">
        <v>178</v>
      </c>
      <c r="N166" s="350">
        <v>428000</v>
      </c>
      <c r="O166" s="349">
        <v>419000</v>
      </c>
      <c r="P166" s="349" t="s">
        <v>271</v>
      </c>
      <c r="Q166" s="349">
        <v>62000</v>
      </c>
      <c r="R166" s="349">
        <v>262000</v>
      </c>
      <c r="S166" s="349">
        <v>98000</v>
      </c>
      <c r="T166" s="349">
        <v>89000</v>
      </c>
      <c r="U166" s="351">
        <v>9000</v>
      </c>
      <c r="W166" s="3"/>
      <c r="Y166" s="35" t="s">
        <v>178</v>
      </c>
      <c r="Z166" s="350">
        <v>359000</v>
      </c>
      <c r="AA166" s="349">
        <v>355000</v>
      </c>
      <c r="AB166" s="349" t="s">
        <v>271</v>
      </c>
      <c r="AC166" s="349">
        <v>48000</v>
      </c>
      <c r="AD166" s="349">
        <v>233000</v>
      </c>
      <c r="AE166" s="349">
        <v>74000</v>
      </c>
      <c r="AF166" s="349">
        <v>69000</v>
      </c>
      <c r="AG166" s="351" t="s">
        <v>271</v>
      </c>
    </row>
    <row r="167" spans="1:33" ht="21" customHeight="1">
      <c r="A167" s="35" t="s">
        <v>179</v>
      </c>
      <c r="B167" s="286">
        <v>788000</v>
      </c>
      <c r="C167" s="185">
        <v>774000</v>
      </c>
      <c r="D167" s="185">
        <v>11000</v>
      </c>
      <c r="E167" s="185">
        <v>110000</v>
      </c>
      <c r="F167" s="185">
        <v>494000</v>
      </c>
      <c r="G167" s="185">
        <v>173000</v>
      </c>
      <c r="H167" s="185">
        <v>160000</v>
      </c>
      <c r="I167" s="187">
        <v>14000</v>
      </c>
      <c r="M167" s="454" t="s">
        <v>179</v>
      </c>
      <c r="N167" s="350">
        <v>428000</v>
      </c>
      <c r="O167" s="349">
        <v>419000</v>
      </c>
      <c r="P167" s="349" t="s">
        <v>271</v>
      </c>
      <c r="Q167" s="349">
        <v>61000</v>
      </c>
      <c r="R167" s="349">
        <v>263000</v>
      </c>
      <c r="S167" s="349">
        <v>98000</v>
      </c>
      <c r="T167" s="349">
        <v>89000</v>
      </c>
      <c r="U167" s="351">
        <v>9000</v>
      </c>
      <c r="W167" s="3"/>
      <c r="Y167" s="35" t="s">
        <v>179</v>
      </c>
      <c r="Z167" s="350">
        <v>360000</v>
      </c>
      <c r="AA167" s="349">
        <v>355000</v>
      </c>
      <c r="AB167" s="349" t="s">
        <v>271</v>
      </c>
      <c r="AC167" s="349">
        <v>48000</v>
      </c>
      <c r="AD167" s="349">
        <v>232000</v>
      </c>
      <c r="AE167" s="349">
        <v>75000</v>
      </c>
      <c r="AF167" s="349">
        <v>70000</v>
      </c>
      <c r="AG167" s="351" t="s">
        <v>271</v>
      </c>
    </row>
    <row r="168" spans="1:33" ht="21" customHeight="1">
      <c r="A168" s="35" t="s">
        <v>233</v>
      </c>
      <c r="B168" s="286">
        <v>792000</v>
      </c>
      <c r="C168" s="185">
        <v>775000</v>
      </c>
      <c r="D168" s="185">
        <v>10000</v>
      </c>
      <c r="E168" s="185">
        <v>109000</v>
      </c>
      <c r="F168" s="185">
        <v>497000</v>
      </c>
      <c r="G168" s="185">
        <v>176000</v>
      </c>
      <c r="H168" s="185">
        <v>160000</v>
      </c>
      <c r="I168" s="187">
        <v>16000</v>
      </c>
      <c r="M168" s="454" t="s">
        <v>233</v>
      </c>
      <c r="N168" s="350">
        <v>430000</v>
      </c>
      <c r="O168" s="349">
        <v>421000</v>
      </c>
      <c r="P168" s="349" t="s">
        <v>271</v>
      </c>
      <c r="Q168" s="349">
        <v>60000</v>
      </c>
      <c r="R168" s="349">
        <v>265000</v>
      </c>
      <c r="S168" s="349">
        <v>99000</v>
      </c>
      <c r="T168" s="349">
        <v>89000</v>
      </c>
      <c r="U168" s="351">
        <v>10000</v>
      </c>
      <c r="W168" s="3"/>
      <c r="Y168" s="35" t="s">
        <v>233</v>
      </c>
      <c r="Z168" s="350">
        <v>361000</v>
      </c>
      <c r="AA168" s="349">
        <v>355000</v>
      </c>
      <c r="AB168" s="349" t="s">
        <v>271</v>
      </c>
      <c r="AC168" s="349">
        <v>49000</v>
      </c>
      <c r="AD168" s="349">
        <v>232000</v>
      </c>
      <c r="AE168" s="349">
        <v>77000</v>
      </c>
      <c r="AF168" s="349">
        <v>70000</v>
      </c>
      <c r="AG168" s="351" t="s">
        <v>271</v>
      </c>
    </row>
    <row r="169" spans="1:33" ht="21" customHeight="1">
      <c r="A169" s="35" t="s">
        <v>234</v>
      </c>
      <c r="B169" s="286">
        <v>798000</v>
      </c>
      <c r="C169" s="185">
        <v>780000</v>
      </c>
      <c r="D169" s="185">
        <v>10000</v>
      </c>
      <c r="E169" s="185">
        <v>110000</v>
      </c>
      <c r="F169" s="185">
        <v>497000</v>
      </c>
      <c r="G169" s="185">
        <v>182000</v>
      </c>
      <c r="H169" s="185">
        <v>164000</v>
      </c>
      <c r="I169" s="187">
        <v>18000</v>
      </c>
      <c r="M169" s="454" t="s">
        <v>234</v>
      </c>
      <c r="N169" s="350">
        <v>432000</v>
      </c>
      <c r="O169" s="349">
        <v>421000</v>
      </c>
      <c r="P169" s="349" t="s">
        <v>271</v>
      </c>
      <c r="Q169" s="349">
        <v>58000</v>
      </c>
      <c r="R169" s="349">
        <v>265000</v>
      </c>
      <c r="S169" s="349">
        <v>103000</v>
      </c>
      <c r="T169" s="349">
        <v>92000</v>
      </c>
      <c r="U169" s="351">
        <v>10000</v>
      </c>
      <c r="W169" s="3"/>
      <c r="Y169" s="35" t="s">
        <v>234</v>
      </c>
      <c r="Z169" s="350">
        <v>366000</v>
      </c>
      <c r="AA169" s="349">
        <v>359000</v>
      </c>
      <c r="AB169" s="349" t="s">
        <v>271</v>
      </c>
      <c r="AC169" s="349">
        <v>52000</v>
      </c>
      <c r="AD169" s="349">
        <v>232000</v>
      </c>
      <c r="AE169" s="349">
        <v>79000</v>
      </c>
      <c r="AF169" s="349">
        <v>71000</v>
      </c>
      <c r="AG169" s="351" t="s">
        <v>271</v>
      </c>
    </row>
    <row r="170" spans="1:33" ht="21" customHeight="1">
      <c r="A170" s="35" t="s">
        <v>180</v>
      </c>
      <c r="B170" s="286">
        <v>796000</v>
      </c>
      <c r="C170" s="185">
        <v>779000</v>
      </c>
      <c r="D170" s="185">
        <v>10000</v>
      </c>
      <c r="E170" s="185">
        <v>111000</v>
      </c>
      <c r="F170" s="185">
        <v>495000</v>
      </c>
      <c r="G170" s="185">
        <v>179000</v>
      </c>
      <c r="H170" s="185">
        <v>163000</v>
      </c>
      <c r="I170" s="187">
        <v>16000</v>
      </c>
      <c r="M170" s="454" t="s">
        <v>180</v>
      </c>
      <c r="N170" s="350">
        <v>430000</v>
      </c>
      <c r="O170" s="349">
        <v>420000</v>
      </c>
      <c r="P170" s="349" t="s">
        <v>271</v>
      </c>
      <c r="Q170" s="349">
        <v>58000</v>
      </c>
      <c r="R170" s="349">
        <v>264000</v>
      </c>
      <c r="S170" s="349">
        <v>101000</v>
      </c>
      <c r="T170" s="349">
        <v>91000</v>
      </c>
      <c r="U170" s="351">
        <v>10000</v>
      </c>
      <c r="W170" s="3"/>
      <c r="Y170" s="35" t="s">
        <v>180</v>
      </c>
      <c r="Z170" s="350">
        <v>366000</v>
      </c>
      <c r="AA170" s="349">
        <v>359000</v>
      </c>
      <c r="AB170" s="349" t="s">
        <v>271</v>
      </c>
      <c r="AC170" s="349">
        <v>53000</v>
      </c>
      <c r="AD170" s="349">
        <v>231000</v>
      </c>
      <c r="AE170" s="349">
        <v>78000</v>
      </c>
      <c r="AF170" s="349">
        <v>72000</v>
      </c>
      <c r="AG170" s="351" t="s">
        <v>271</v>
      </c>
    </row>
    <row r="171" spans="1:33" ht="21" customHeight="1">
      <c r="A171" s="35" t="s">
        <v>181</v>
      </c>
      <c r="B171" s="286">
        <v>802000</v>
      </c>
      <c r="C171" s="185">
        <v>788000</v>
      </c>
      <c r="D171" s="185">
        <v>11000</v>
      </c>
      <c r="E171" s="185">
        <v>111000</v>
      </c>
      <c r="F171" s="185">
        <v>503000</v>
      </c>
      <c r="G171" s="185">
        <v>177000</v>
      </c>
      <c r="H171" s="185">
        <v>163000</v>
      </c>
      <c r="I171" s="187">
        <v>14000</v>
      </c>
      <c r="M171" s="454" t="s">
        <v>181</v>
      </c>
      <c r="N171" s="350">
        <v>432000</v>
      </c>
      <c r="O171" s="349">
        <v>423000</v>
      </c>
      <c r="P171" s="349" t="s">
        <v>271</v>
      </c>
      <c r="Q171" s="349">
        <v>58000</v>
      </c>
      <c r="R171" s="349">
        <v>266000</v>
      </c>
      <c r="S171" s="349">
        <v>101000</v>
      </c>
      <c r="T171" s="349">
        <v>92000</v>
      </c>
      <c r="U171" s="351">
        <v>9000</v>
      </c>
      <c r="W171" s="3"/>
      <c r="Y171" s="35" t="s">
        <v>181</v>
      </c>
      <c r="Z171" s="350">
        <v>370000</v>
      </c>
      <c r="AA171" s="349">
        <v>365000</v>
      </c>
      <c r="AB171" s="349" t="s">
        <v>271</v>
      </c>
      <c r="AC171" s="349">
        <v>53000</v>
      </c>
      <c r="AD171" s="349">
        <v>237000</v>
      </c>
      <c r="AE171" s="349">
        <v>76000</v>
      </c>
      <c r="AF171" s="349">
        <v>70000</v>
      </c>
      <c r="AG171" s="351" t="s">
        <v>271</v>
      </c>
    </row>
    <row r="172" spans="1:33" ht="21" customHeight="1">
      <c r="A172" s="35" t="s">
        <v>182</v>
      </c>
      <c r="B172" s="286">
        <v>804000</v>
      </c>
      <c r="C172" s="185">
        <v>789000</v>
      </c>
      <c r="D172" s="185">
        <v>11000</v>
      </c>
      <c r="E172" s="185">
        <v>109000</v>
      </c>
      <c r="F172" s="185">
        <v>507000</v>
      </c>
      <c r="G172" s="185">
        <v>178000</v>
      </c>
      <c r="H172" s="185">
        <v>162000</v>
      </c>
      <c r="I172" s="187">
        <v>16000</v>
      </c>
      <c r="M172" s="454" t="s">
        <v>182</v>
      </c>
      <c r="N172" s="350">
        <v>433000</v>
      </c>
      <c r="O172" s="349">
        <v>424000</v>
      </c>
      <c r="P172" s="349" t="s">
        <v>271</v>
      </c>
      <c r="Q172" s="349">
        <v>56000</v>
      </c>
      <c r="R172" s="349">
        <v>269000</v>
      </c>
      <c r="S172" s="349">
        <v>102000</v>
      </c>
      <c r="T172" s="349">
        <v>92000</v>
      </c>
      <c r="U172" s="351">
        <v>9000</v>
      </c>
      <c r="W172" s="3"/>
      <c r="Y172" s="35" t="s">
        <v>182</v>
      </c>
      <c r="Z172" s="350">
        <v>372000</v>
      </c>
      <c r="AA172" s="349">
        <v>365000</v>
      </c>
      <c r="AB172" s="349" t="s">
        <v>271</v>
      </c>
      <c r="AC172" s="349">
        <v>52000</v>
      </c>
      <c r="AD172" s="349">
        <v>239000</v>
      </c>
      <c r="AE172" s="349">
        <v>76000</v>
      </c>
      <c r="AF172" s="349">
        <v>70000</v>
      </c>
      <c r="AG172" s="351" t="s">
        <v>271</v>
      </c>
    </row>
    <row r="173" spans="1:33" ht="21" customHeight="1">
      <c r="A173" s="35" t="s">
        <v>183</v>
      </c>
      <c r="B173" s="286">
        <v>799000</v>
      </c>
      <c r="C173" s="185">
        <v>784000</v>
      </c>
      <c r="D173" s="185">
        <v>10000</v>
      </c>
      <c r="E173" s="185">
        <v>105000</v>
      </c>
      <c r="F173" s="185">
        <v>509000</v>
      </c>
      <c r="G173" s="185">
        <v>176000</v>
      </c>
      <c r="H173" s="185">
        <v>161000</v>
      </c>
      <c r="I173" s="187">
        <v>15000</v>
      </c>
      <c r="M173" s="454" t="s">
        <v>183</v>
      </c>
      <c r="N173" s="350">
        <v>433000</v>
      </c>
      <c r="O173" s="349">
        <v>425000</v>
      </c>
      <c r="P173" s="349" t="s">
        <v>271</v>
      </c>
      <c r="Q173" s="349">
        <v>55000</v>
      </c>
      <c r="R173" s="349">
        <v>272000</v>
      </c>
      <c r="S173" s="349">
        <v>101000</v>
      </c>
      <c r="T173" s="349">
        <v>92000</v>
      </c>
      <c r="U173" s="351">
        <v>9000</v>
      </c>
      <c r="W173" s="3"/>
      <c r="Y173" s="35" t="s">
        <v>183</v>
      </c>
      <c r="Z173" s="350">
        <v>366000</v>
      </c>
      <c r="AA173" s="349">
        <v>360000</v>
      </c>
      <c r="AB173" s="349" t="s">
        <v>271</v>
      </c>
      <c r="AC173" s="349">
        <v>50000</v>
      </c>
      <c r="AD173" s="349">
        <v>237000</v>
      </c>
      <c r="AE173" s="349">
        <v>75000</v>
      </c>
      <c r="AF173" s="349">
        <v>69000</v>
      </c>
      <c r="AG173" s="351" t="s">
        <v>271</v>
      </c>
    </row>
    <row r="174" spans="1:33" ht="21" customHeight="1">
      <c r="A174" s="35" t="s">
        <v>184</v>
      </c>
      <c r="B174" s="286">
        <v>797000</v>
      </c>
      <c r="C174" s="185">
        <v>781000</v>
      </c>
      <c r="D174" s="185">
        <v>10000</v>
      </c>
      <c r="E174" s="185">
        <v>106000</v>
      </c>
      <c r="F174" s="185">
        <v>508000</v>
      </c>
      <c r="G174" s="185">
        <v>173000</v>
      </c>
      <c r="H174" s="185">
        <v>158000</v>
      </c>
      <c r="I174" s="187">
        <v>16000</v>
      </c>
      <c r="M174" s="454" t="s">
        <v>184</v>
      </c>
      <c r="N174" s="350">
        <v>433000</v>
      </c>
      <c r="O174" s="349">
        <v>423000</v>
      </c>
      <c r="P174" s="349" t="s">
        <v>271</v>
      </c>
      <c r="Q174" s="349">
        <v>56000</v>
      </c>
      <c r="R174" s="349">
        <v>271000</v>
      </c>
      <c r="S174" s="349">
        <v>101000</v>
      </c>
      <c r="T174" s="349">
        <v>91000</v>
      </c>
      <c r="U174" s="351">
        <v>10000</v>
      </c>
      <c r="W174" s="3"/>
      <c r="Y174" s="35" t="s">
        <v>184</v>
      </c>
      <c r="Z174" s="350">
        <v>364000</v>
      </c>
      <c r="AA174" s="349">
        <v>358000</v>
      </c>
      <c r="AB174" s="349" t="s">
        <v>271</v>
      </c>
      <c r="AC174" s="349">
        <v>51000</v>
      </c>
      <c r="AD174" s="349">
        <v>236000</v>
      </c>
      <c r="AE174" s="349">
        <v>73000</v>
      </c>
      <c r="AF174" s="349">
        <v>67000</v>
      </c>
      <c r="AG174" s="351" t="s">
        <v>271</v>
      </c>
    </row>
    <row r="175" spans="1:33" ht="21" customHeight="1">
      <c r="A175" s="35" t="s">
        <v>185</v>
      </c>
      <c r="B175" s="286">
        <v>799000</v>
      </c>
      <c r="C175" s="185">
        <v>785000</v>
      </c>
      <c r="D175" s="185">
        <v>11000</v>
      </c>
      <c r="E175" s="185">
        <v>107000</v>
      </c>
      <c r="F175" s="185">
        <v>507000</v>
      </c>
      <c r="G175" s="185">
        <v>173000</v>
      </c>
      <c r="H175" s="185">
        <v>159000</v>
      </c>
      <c r="I175" s="187">
        <v>14000</v>
      </c>
      <c r="M175" s="454" t="s">
        <v>185</v>
      </c>
      <c r="N175" s="350">
        <v>433000</v>
      </c>
      <c r="O175" s="349">
        <v>424000</v>
      </c>
      <c r="P175" s="349" t="s">
        <v>271</v>
      </c>
      <c r="Q175" s="349">
        <v>56000</v>
      </c>
      <c r="R175" s="349">
        <v>269000</v>
      </c>
      <c r="S175" s="349">
        <v>101000</v>
      </c>
      <c r="T175" s="349">
        <v>92000</v>
      </c>
      <c r="U175" s="351">
        <v>9000</v>
      </c>
      <c r="W175" s="3"/>
      <c r="Y175" s="35" t="s">
        <v>185</v>
      </c>
      <c r="Z175" s="350">
        <v>366000</v>
      </c>
      <c r="AA175" s="349">
        <v>361000</v>
      </c>
      <c r="AB175" s="349" t="s">
        <v>271</v>
      </c>
      <c r="AC175" s="349">
        <v>52000</v>
      </c>
      <c r="AD175" s="349">
        <v>237000</v>
      </c>
      <c r="AE175" s="349">
        <v>72000</v>
      </c>
      <c r="AF175" s="349">
        <v>67000</v>
      </c>
      <c r="AG175" s="351" t="s">
        <v>271</v>
      </c>
    </row>
    <row r="176" spans="1:33" ht="21" customHeight="1">
      <c r="A176" s="35" t="s">
        <v>186</v>
      </c>
      <c r="B176" s="286">
        <v>796000</v>
      </c>
      <c r="C176" s="185">
        <v>782000</v>
      </c>
      <c r="D176" s="185">
        <v>11000</v>
      </c>
      <c r="E176" s="185">
        <v>108000</v>
      </c>
      <c r="F176" s="185">
        <v>505000</v>
      </c>
      <c r="G176" s="185">
        <v>172000</v>
      </c>
      <c r="H176" s="185">
        <v>158000</v>
      </c>
      <c r="I176" s="187">
        <v>14000</v>
      </c>
      <c r="M176" s="454" t="s">
        <v>186</v>
      </c>
      <c r="N176" s="350">
        <v>426000</v>
      </c>
      <c r="O176" s="349">
        <v>418000</v>
      </c>
      <c r="P176" s="349" t="s">
        <v>271</v>
      </c>
      <c r="Q176" s="349">
        <v>56000</v>
      </c>
      <c r="R176" s="349">
        <v>264000</v>
      </c>
      <c r="S176" s="349">
        <v>101000</v>
      </c>
      <c r="T176" s="349">
        <v>92000</v>
      </c>
      <c r="U176" s="351">
        <v>8000</v>
      </c>
      <c r="W176" s="3"/>
      <c r="Y176" s="35" t="s">
        <v>186</v>
      </c>
      <c r="Z176" s="350">
        <v>370000</v>
      </c>
      <c r="AA176" s="349">
        <v>365000</v>
      </c>
      <c r="AB176" s="349" t="s">
        <v>271</v>
      </c>
      <c r="AC176" s="349">
        <v>52000</v>
      </c>
      <c r="AD176" s="349">
        <v>241000</v>
      </c>
      <c r="AE176" s="349">
        <v>71000</v>
      </c>
      <c r="AF176" s="349">
        <v>66000</v>
      </c>
      <c r="AG176" s="351" t="s">
        <v>271</v>
      </c>
    </row>
    <row r="177" spans="1:33" ht="21" customHeight="1">
      <c r="A177" s="35" t="s">
        <v>187</v>
      </c>
      <c r="B177" s="184">
        <v>792000</v>
      </c>
      <c r="C177" s="184">
        <v>777000</v>
      </c>
      <c r="D177" s="184">
        <v>12000</v>
      </c>
      <c r="E177" s="184">
        <v>106000</v>
      </c>
      <c r="F177" s="184">
        <v>498000</v>
      </c>
      <c r="G177" s="184">
        <v>176000</v>
      </c>
      <c r="H177" s="184">
        <v>161000</v>
      </c>
      <c r="I177" s="187">
        <v>15000</v>
      </c>
      <c r="M177" s="454" t="s">
        <v>187</v>
      </c>
      <c r="N177" s="350">
        <v>426000</v>
      </c>
      <c r="O177" s="349">
        <v>417000</v>
      </c>
      <c r="P177" s="349" t="s">
        <v>271</v>
      </c>
      <c r="Q177" s="349">
        <v>54000</v>
      </c>
      <c r="R177" s="349">
        <v>262000</v>
      </c>
      <c r="S177" s="349">
        <v>103000</v>
      </c>
      <c r="T177" s="349">
        <v>94000</v>
      </c>
      <c r="U177" s="351">
        <v>9000</v>
      </c>
      <c r="W177" s="3"/>
      <c r="Y177" s="35" t="s">
        <v>187</v>
      </c>
      <c r="Z177" s="350">
        <v>366000</v>
      </c>
      <c r="AA177" s="349">
        <v>360000</v>
      </c>
      <c r="AB177" s="349" t="s">
        <v>271</v>
      </c>
      <c r="AC177" s="349">
        <v>52000</v>
      </c>
      <c r="AD177" s="349">
        <v>236000</v>
      </c>
      <c r="AE177" s="349">
        <v>73000</v>
      </c>
      <c r="AF177" s="349">
        <v>67000</v>
      </c>
      <c r="AG177" s="351" t="s">
        <v>271</v>
      </c>
    </row>
    <row r="178" spans="1:33" ht="21" customHeight="1">
      <c r="A178" s="35" t="s">
        <v>235</v>
      </c>
      <c r="B178" s="184">
        <v>788000</v>
      </c>
      <c r="C178" s="184">
        <v>774000</v>
      </c>
      <c r="D178" s="184">
        <v>12000</v>
      </c>
      <c r="E178" s="184">
        <v>108000</v>
      </c>
      <c r="F178" s="184">
        <v>495000</v>
      </c>
      <c r="G178" s="184">
        <v>174000</v>
      </c>
      <c r="H178" s="184">
        <v>160000</v>
      </c>
      <c r="I178" s="187">
        <v>14000</v>
      </c>
      <c r="M178" s="454" t="s">
        <v>235</v>
      </c>
      <c r="N178" s="350">
        <v>425000</v>
      </c>
      <c r="O178" s="349">
        <v>416000</v>
      </c>
      <c r="P178" s="349" t="s">
        <v>271</v>
      </c>
      <c r="Q178" s="349">
        <v>54000</v>
      </c>
      <c r="R178" s="349">
        <v>261000</v>
      </c>
      <c r="S178" s="349">
        <v>102000</v>
      </c>
      <c r="T178" s="349">
        <v>93000</v>
      </c>
      <c r="U178" s="351">
        <v>9000</v>
      </c>
      <c r="W178" s="3"/>
      <c r="Y178" s="35" t="s">
        <v>235</v>
      </c>
      <c r="Z178" s="350">
        <v>363000</v>
      </c>
      <c r="AA178" s="349">
        <v>358000</v>
      </c>
      <c r="AB178" s="349" t="s">
        <v>271</v>
      </c>
      <c r="AC178" s="349">
        <v>53000</v>
      </c>
      <c r="AD178" s="349">
        <v>234000</v>
      </c>
      <c r="AE178" s="349">
        <v>72000</v>
      </c>
      <c r="AF178" s="349">
        <v>67000</v>
      </c>
      <c r="AG178" s="351" t="s">
        <v>271</v>
      </c>
    </row>
    <row r="179" spans="1:33" ht="21" customHeight="1">
      <c r="A179" s="35" t="s">
        <v>236</v>
      </c>
      <c r="B179" s="184">
        <v>779000</v>
      </c>
      <c r="C179" s="184">
        <v>765000</v>
      </c>
      <c r="D179" s="184">
        <v>11000</v>
      </c>
      <c r="E179" s="184">
        <v>104000</v>
      </c>
      <c r="F179" s="184">
        <v>491000</v>
      </c>
      <c r="G179" s="184">
        <v>173000</v>
      </c>
      <c r="H179" s="184">
        <v>159000</v>
      </c>
      <c r="I179" s="187">
        <v>14000</v>
      </c>
      <c r="M179" s="454" t="s">
        <v>236</v>
      </c>
      <c r="N179" s="350">
        <v>417000</v>
      </c>
      <c r="O179" s="349">
        <v>407000</v>
      </c>
      <c r="P179" s="349" t="s">
        <v>271</v>
      </c>
      <c r="Q179" s="349">
        <v>53000</v>
      </c>
      <c r="R179" s="349">
        <v>256000</v>
      </c>
      <c r="S179" s="349">
        <v>100000</v>
      </c>
      <c r="T179" s="349">
        <v>91000</v>
      </c>
      <c r="U179" s="351">
        <v>9000</v>
      </c>
      <c r="W179" s="3"/>
      <c r="Y179" s="35" t="s">
        <v>236</v>
      </c>
      <c r="Z179" s="350">
        <v>363000</v>
      </c>
      <c r="AA179" s="349">
        <v>358000</v>
      </c>
      <c r="AB179" s="349" t="s">
        <v>271</v>
      </c>
      <c r="AC179" s="349">
        <v>51000</v>
      </c>
      <c r="AD179" s="349">
        <v>234000</v>
      </c>
      <c r="AE179" s="349">
        <v>73000</v>
      </c>
      <c r="AF179" s="349">
        <v>68000</v>
      </c>
      <c r="AG179" s="351" t="s">
        <v>271</v>
      </c>
    </row>
    <row r="180" spans="1:33" ht="21" customHeight="1">
      <c r="A180" s="35" t="s">
        <v>237</v>
      </c>
      <c r="B180" s="184">
        <v>772000</v>
      </c>
      <c r="C180" s="184">
        <v>757000</v>
      </c>
      <c r="D180" s="184">
        <v>9000</v>
      </c>
      <c r="E180" s="184">
        <v>101000</v>
      </c>
      <c r="F180" s="184">
        <v>486000</v>
      </c>
      <c r="G180" s="184">
        <v>175000</v>
      </c>
      <c r="H180" s="184">
        <v>159000</v>
      </c>
      <c r="I180" s="187">
        <v>15000</v>
      </c>
      <c r="M180" s="454" t="s">
        <v>237</v>
      </c>
      <c r="N180" s="350">
        <v>413000</v>
      </c>
      <c r="O180" s="349">
        <v>403000</v>
      </c>
      <c r="P180" s="349" t="s">
        <v>271</v>
      </c>
      <c r="Q180" s="349">
        <v>52000</v>
      </c>
      <c r="R180" s="349">
        <v>254000</v>
      </c>
      <c r="S180" s="349">
        <v>101000</v>
      </c>
      <c r="T180" s="349">
        <v>92000</v>
      </c>
      <c r="U180" s="351">
        <v>9000</v>
      </c>
      <c r="W180" s="3"/>
      <c r="Y180" s="35" t="s">
        <v>237</v>
      </c>
      <c r="Z180" s="350">
        <v>359000</v>
      </c>
      <c r="AA180" s="349">
        <v>353000</v>
      </c>
      <c r="AB180" s="349" t="s">
        <v>271</v>
      </c>
      <c r="AC180" s="349">
        <v>49000</v>
      </c>
      <c r="AD180" s="349">
        <v>233000</v>
      </c>
      <c r="AE180" s="349">
        <v>73000</v>
      </c>
      <c r="AF180" s="349">
        <v>67000</v>
      </c>
      <c r="AG180" s="351" t="s">
        <v>271</v>
      </c>
    </row>
    <row r="181" spans="1:33" ht="21" customHeight="1">
      <c r="A181" s="35" t="s">
        <v>238</v>
      </c>
      <c r="B181" s="184">
        <v>765000</v>
      </c>
      <c r="C181" s="184">
        <v>749000</v>
      </c>
      <c r="D181" s="184">
        <v>9000</v>
      </c>
      <c r="E181" s="184">
        <v>99000</v>
      </c>
      <c r="F181" s="184">
        <v>485000</v>
      </c>
      <c r="G181" s="184">
        <v>173000</v>
      </c>
      <c r="H181" s="184">
        <v>157000</v>
      </c>
      <c r="I181" s="187">
        <v>16000</v>
      </c>
      <c r="M181" s="454" t="s">
        <v>238</v>
      </c>
      <c r="N181" s="350">
        <v>408000</v>
      </c>
      <c r="O181" s="349">
        <v>398000</v>
      </c>
      <c r="P181" s="349" t="s">
        <v>271</v>
      </c>
      <c r="Q181" s="349">
        <v>50000</v>
      </c>
      <c r="R181" s="349">
        <v>253000</v>
      </c>
      <c r="S181" s="349">
        <v>100000</v>
      </c>
      <c r="T181" s="349">
        <v>90000</v>
      </c>
      <c r="U181" s="351">
        <v>10000</v>
      </c>
      <c r="W181" s="3"/>
      <c r="Y181" s="35" t="s">
        <v>238</v>
      </c>
      <c r="Z181" s="350">
        <v>357000</v>
      </c>
      <c r="AA181" s="349">
        <v>351000</v>
      </c>
      <c r="AB181" s="349" t="s">
        <v>271</v>
      </c>
      <c r="AC181" s="349">
        <v>48000</v>
      </c>
      <c r="AD181" s="349">
        <v>231000</v>
      </c>
      <c r="AE181" s="349">
        <v>73000</v>
      </c>
      <c r="AF181" s="349">
        <v>67000</v>
      </c>
      <c r="AG181" s="351" t="s">
        <v>271</v>
      </c>
    </row>
    <row r="182" spans="1:33" ht="21" customHeight="1">
      <c r="A182" s="35" t="s">
        <v>239</v>
      </c>
      <c r="B182" s="184">
        <v>763000</v>
      </c>
      <c r="C182" s="184">
        <v>746000</v>
      </c>
      <c r="D182" s="184">
        <v>9000</v>
      </c>
      <c r="E182" s="184">
        <v>96000</v>
      </c>
      <c r="F182" s="184">
        <v>482000</v>
      </c>
      <c r="G182" s="184">
        <v>177000</v>
      </c>
      <c r="H182" s="184">
        <v>160000</v>
      </c>
      <c r="I182" s="187">
        <v>17000</v>
      </c>
      <c r="M182" s="454" t="s">
        <v>239</v>
      </c>
      <c r="N182" s="350">
        <v>408000</v>
      </c>
      <c r="O182" s="349">
        <v>398000</v>
      </c>
      <c r="P182" s="349" t="s">
        <v>271</v>
      </c>
      <c r="Q182" s="349">
        <v>49000</v>
      </c>
      <c r="R182" s="349">
        <v>254000</v>
      </c>
      <c r="S182" s="349">
        <v>103000</v>
      </c>
      <c r="T182" s="349">
        <v>92000</v>
      </c>
      <c r="U182" s="351">
        <v>11000</v>
      </c>
      <c r="W182" s="3"/>
      <c r="Y182" s="35" t="s">
        <v>239</v>
      </c>
      <c r="Z182" s="350">
        <v>355000</v>
      </c>
      <c r="AA182" s="349">
        <v>349000</v>
      </c>
      <c r="AB182" s="349" t="s">
        <v>271</v>
      </c>
      <c r="AC182" s="349">
        <v>48000</v>
      </c>
      <c r="AD182" s="349">
        <v>228000</v>
      </c>
      <c r="AE182" s="349">
        <v>74000</v>
      </c>
      <c r="AF182" s="349">
        <v>68000</v>
      </c>
      <c r="AG182" s="351" t="s">
        <v>271</v>
      </c>
    </row>
    <row r="183" spans="1:33" ht="21" customHeight="1">
      <c r="A183" s="35" t="s">
        <v>240</v>
      </c>
      <c r="B183" s="184">
        <v>759000</v>
      </c>
      <c r="C183" s="184">
        <v>743000</v>
      </c>
      <c r="D183" s="184">
        <v>8000</v>
      </c>
      <c r="E183" s="184">
        <v>95000</v>
      </c>
      <c r="F183" s="184">
        <v>481000</v>
      </c>
      <c r="G183" s="184">
        <v>175000</v>
      </c>
      <c r="H183" s="184">
        <v>159000</v>
      </c>
      <c r="I183" s="187">
        <v>16000</v>
      </c>
      <c r="M183" s="454" t="s">
        <v>240</v>
      </c>
      <c r="N183" s="350">
        <v>405000</v>
      </c>
      <c r="O183" s="349">
        <v>394000</v>
      </c>
      <c r="P183" s="349" t="s">
        <v>271</v>
      </c>
      <c r="Q183" s="349">
        <v>49000</v>
      </c>
      <c r="R183" s="349">
        <v>252000</v>
      </c>
      <c r="S183" s="349">
        <v>102000</v>
      </c>
      <c r="T183" s="349">
        <v>91000</v>
      </c>
      <c r="U183" s="351">
        <v>11000</v>
      </c>
      <c r="W183" s="3"/>
      <c r="Y183" s="35" t="s">
        <v>240</v>
      </c>
      <c r="Z183" s="350">
        <v>354000</v>
      </c>
      <c r="AA183" s="349">
        <v>349000</v>
      </c>
      <c r="AB183" s="349" t="s">
        <v>271</v>
      </c>
      <c r="AC183" s="349">
        <v>46000</v>
      </c>
      <c r="AD183" s="349">
        <v>229000</v>
      </c>
      <c r="AE183" s="349">
        <v>73000</v>
      </c>
      <c r="AF183" s="349">
        <v>68000</v>
      </c>
      <c r="AG183" s="351" t="s">
        <v>271</v>
      </c>
    </row>
    <row r="184" spans="1:33" ht="21" customHeight="1">
      <c r="A184" s="35" t="s">
        <v>241</v>
      </c>
      <c r="B184" s="184">
        <v>750000</v>
      </c>
      <c r="C184" s="184">
        <v>734000</v>
      </c>
      <c r="D184" s="184" t="s">
        <v>271</v>
      </c>
      <c r="E184" s="184">
        <v>90000</v>
      </c>
      <c r="F184" s="184">
        <v>478000</v>
      </c>
      <c r="G184" s="184">
        <v>176000</v>
      </c>
      <c r="H184" s="184">
        <v>159000</v>
      </c>
      <c r="I184" s="187">
        <v>17000</v>
      </c>
      <c r="M184" s="454" t="s">
        <v>241</v>
      </c>
      <c r="N184" s="350">
        <v>401000</v>
      </c>
      <c r="O184" s="349">
        <v>390000</v>
      </c>
      <c r="P184" s="349" t="s">
        <v>271</v>
      </c>
      <c r="Q184" s="349">
        <v>47000</v>
      </c>
      <c r="R184" s="349">
        <v>249000</v>
      </c>
      <c r="S184" s="349">
        <v>103000</v>
      </c>
      <c r="T184" s="349">
        <v>92000</v>
      </c>
      <c r="U184" s="351">
        <v>11000</v>
      </c>
      <c r="W184" s="3"/>
      <c r="Y184" s="35" t="s">
        <v>241</v>
      </c>
      <c r="Z184" s="350">
        <v>349000</v>
      </c>
      <c r="AA184" s="349">
        <v>344000</v>
      </c>
      <c r="AB184" s="349" t="s">
        <v>271</v>
      </c>
      <c r="AC184" s="349">
        <v>43000</v>
      </c>
      <c r="AD184" s="349">
        <v>229000</v>
      </c>
      <c r="AE184" s="349">
        <v>73000</v>
      </c>
      <c r="AF184" s="349">
        <v>68000</v>
      </c>
      <c r="AG184" s="351" t="s">
        <v>271</v>
      </c>
    </row>
    <row r="185" spans="1:33" ht="21" customHeight="1">
      <c r="A185" s="35" t="s">
        <v>242</v>
      </c>
      <c r="B185" s="184">
        <v>752000</v>
      </c>
      <c r="C185" s="184">
        <v>736000</v>
      </c>
      <c r="D185" s="184" t="s">
        <v>271</v>
      </c>
      <c r="E185" s="184">
        <v>88000</v>
      </c>
      <c r="F185" s="184">
        <v>480000</v>
      </c>
      <c r="G185" s="184">
        <v>177000</v>
      </c>
      <c r="H185" s="184">
        <v>161000</v>
      </c>
      <c r="I185" s="187">
        <v>17000</v>
      </c>
      <c r="M185" s="454" t="s">
        <v>242</v>
      </c>
      <c r="N185" s="350">
        <v>403000</v>
      </c>
      <c r="O185" s="349">
        <v>392000</v>
      </c>
      <c r="P185" s="349" t="s">
        <v>271</v>
      </c>
      <c r="Q185" s="349">
        <v>46000</v>
      </c>
      <c r="R185" s="349">
        <v>252000</v>
      </c>
      <c r="S185" s="349">
        <v>103000</v>
      </c>
      <c r="T185" s="349">
        <v>92000</v>
      </c>
      <c r="U185" s="351">
        <v>11000</v>
      </c>
      <c r="W185" s="3"/>
      <c r="Y185" s="35" t="s">
        <v>242</v>
      </c>
      <c r="Z185" s="350">
        <v>349000</v>
      </c>
      <c r="AA185" s="349">
        <v>344000</v>
      </c>
      <c r="AB185" s="349" t="s">
        <v>271</v>
      </c>
      <c r="AC185" s="349">
        <v>43000</v>
      </c>
      <c r="AD185" s="349">
        <v>228000</v>
      </c>
      <c r="AE185" s="349">
        <v>74000</v>
      </c>
      <c r="AF185" s="349">
        <v>69000</v>
      </c>
      <c r="AG185" s="351" t="s">
        <v>271</v>
      </c>
    </row>
    <row r="186" spans="1:33" ht="21" customHeight="1">
      <c r="A186" s="35" t="s">
        <v>243</v>
      </c>
      <c r="B186" s="184">
        <v>756000</v>
      </c>
      <c r="C186" s="184">
        <v>738000</v>
      </c>
      <c r="D186" s="184" t="s">
        <v>271</v>
      </c>
      <c r="E186" s="184">
        <v>90000</v>
      </c>
      <c r="F186" s="184">
        <v>481000</v>
      </c>
      <c r="G186" s="184">
        <v>178000</v>
      </c>
      <c r="H186" s="184">
        <v>160000</v>
      </c>
      <c r="I186" s="187">
        <v>18000</v>
      </c>
      <c r="M186" s="454" t="s">
        <v>243</v>
      </c>
      <c r="N186" s="350">
        <v>405000</v>
      </c>
      <c r="O186" s="349">
        <v>392000</v>
      </c>
      <c r="P186" s="349" t="s">
        <v>271</v>
      </c>
      <c r="Q186" s="349">
        <v>46000</v>
      </c>
      <c r="R186" s="349">
        <v>253000</v>
      </c>
      <c r="S186" s="349">
        <v>104000</v>
      </c>
      <c r="T186" s="349">
        <v>91000</v>
      </c>
      <c r="U186" s="351">
        <v>13000</v>
      </c>
      <c r="W186" s="3"/>
      <c r="Y186" s="35" t="s">
        <v>243</v>
      </c>
      <c r="Z186" s="350">
        <v>351000</v>
      </c>
      <c r="AA186" s="349">
        <v>346000</v>
      </c>
      <c r="AB186" s="349" t="s">
        <v>271</v>
      </c>
      <c r="AC186" s="349">
        <v>44000</v>
      </c>
      <c r="AD186" s="349">
        <v>228000</v>
      </c>
      <c r="AE186" s="349">
        <v>75000</v>
      </c>
      <c r="AF186" s="349">
        <v>69000</v>
      </c>
      <c r="AG186" s="351" t="s">
        <v>271</v>
      </c>
    </row>
    <row r="187" spans="1:33" ht="21" customHeight="1">
      <c r="A187" s="35" t="s">
        <v>244</v>
      </c>
      <c r="B187" s="184">
        <v>757000</v>
      </c>
      <c r="C187" s="184">
        <v>740000</v>
      </c>
      <c r="D187" s="184" t="s">
        <v>271</v>
      </c>
      <c r="E187" s="184">
        <v>88000</v>
      </c>
      <c r="F187" s="184">
        <v>483000</v>
      </c>
      <c r="G187" s="184">
        <v>179000</v>
      </c>
      <c r="H187" s="184">
        <v>162000</v>
      </c>
      <c r="I187" s="187">
        <v>17000</v>
      </c>
      <c r="M187" s="454" t="s">
        <v>244</v>
      </c>
      <c r="N187" s="350">
        <v>404000</v>
      </c>
      <c r="O187" s="349">
        <v>393000</v>
      </c>
      <c r="P187" s="349" t="s">
        <v>271</v>
      </c>
      <c r="Q187" s="349">
        <v>47000</v>
      </c>
      <c r="R187" s="349">
        <v>252000</v>
      </c>
      <c r="S187" s="349">
        <v>103000</v>
      </c>
      <c r="T187" s="349">
        <v>91000</v>
      </c>
      <c r="U187" s="351">
        <v>12000</v>
      </c>
      <c r="W187" s="3"/>
      <c r="Y187" s="35" t="s">
        <v>244</v>
      </c>
      <c r="Z187" s="350">
        <v>353000</v>
      </c>
      <c r="AA187" s="349">
        <v>347000</v>
      </c>
      <c r="AB187" s="349" t="s">
        <v>271</v>
      </c>
      <c r="AC187" s="349">
        <v>42000</v>
      </c>
      <c r="AD187" s="349">
        <v>231000</v>
      </c>
      <c r="AE187" s="349">
        <v>76000</v>
      </c>
      <c r="AF187" s="349">
        <v>70000</v>
      </c>
      <c r="AG187" s="351" t="s">
        <v>271</v>
      </c>
    </row>
    <row r="188" spans="1:33" ht="21" customHeight="1">
      <c r="A188" s="35" t="s">
        <v>245</v>
      </c>
      <c r="B188" s="184">
        <v>761000</v>
      </c>
      <c r="C188" s="184">
        <v>745000</v>
      </c>
      <c r="D188" s="184" t="s">
        <v>271</v>
      </c>
      <c r="E188" s="184">
        <v>89000</v>
      </c>
      <c r="F188" s="184">
        <v>486000</v>
      </c>
      <c r="G188" s="184">
        <v>180000</v>
      </c>
      <c r="H188" s="184">
        <v>163000</v>
      </c>
      <c r="I188" s="187">
        <v>16000</v>
      </c>
      <c r="M188" s="454" t="s">
        <v>245</v>
      </c>
      <c r="N188" s="350">
        <v>404000</v>
      </c>
      <c r="O188" s="349">
        <v>393000</v>
      </c>
      <c r="P188" s="349" t="s">
        <v>271</v>
      </c>
      <c r="Q188" s="349">
        <v>46000</v>
      </c>
      <c r="R188" s="349">
        <v>253000</v>
      </c>
      <c r="S188" s="349">
        <v>103000</v>
      </c>
      <c r="T188" s="349">
        <v>92000</v>
      </c>
      <c r="U188" s="351">
        <v>11000</v>
      </c>
      <c r="W188" s="3"/>
      <c r="Y188" s="35" t="s">
        <v>245</v>
      </c>
      <c r="Z188" s="350">
        <v>357000</v>
      </c>
      <c r="AA188" s="349">
        <v>352000</v>
      </c>
      <c r="AB188" s="349" t="s">
        <v>271</v>
      </c>
      <c r="AC188" s="349">
        <v>43000</v>
      </c>
      <c r="AD188" s="349">
        <v>233000</v>
      </c>
      <c r="AE188" s="349">
        <v>77000</v>
      </c>
      <c r="AF188" s="349">
        <v>72000</v>
      </c>
      <c r="AG188" s="351" t="s">
        <v>271</v>
      </c>
    </row>
    <row r="189" spans="1:33" ht="21" customHeight="1">
      <c r="A189" s="35" t="s">
        <v>246</v>
      </c>
      <c r="B189" s="184">
        <v>768000</v>
      </c>
      <c r="C189" s="184">
        <v>753000</v>
      </c>
      <c r="D189" s="184" t="s">
        <v>271</v>
      </c>
      <c r="E189" s="184">
        <v>87000</v>
      </c>
      <c r="F189" s="184">
        <v>494000</v>
      </c>
      <c r="G189" s="184">
        <v>181000</v>
      </c>
      <c r="H189" s="184">
        <v>165000</v>
      </c>
      <c r="I189" s="187">
        <v>16000</v>
      </c>
      <c r="M189" s="454" t="s">
        <v>246</v>
      </c>
      <c r="N189" s="350">
        <v>408000</v>
      </c>
      <c r="O189" s="349">
        <v>397000</v>
      </c>
      <c r="P189" s="349" t="s">
        <v>271</v>
      </c>
      <c r="Q189" s="349">
        <v>44000</v>
      </c>
      <c r="R189" s="349">
        <v>257000</v>
      </c>
      <c r="S189" s="349">
        <v>104000</v>
      </c>
      <c r="T189" s="349">
        <v>93000</v>
      </c>
      <c r="U189" s="351">
        <v>11000</v>
      </c>
      <c r="W189" s="3"/>
      <c r="Y189" s="35" t="s">
        <v>246</v>
      </c>
      <c r="Z189" s="350">
        <v>360000</v>
      </c>
      <c r="AA189" s="349">
        <v>356000</v>
      </c>
      <c r="AB189" s="349" t="s">
        <v>271</v>
      </c>
      <c r="AC189" s="349">
        <v>42000</v>
      </c>
      <c r="AD189" s="349">
        <v>237000</v>
      </c>
      <c r="AE189" s="349">
        <v>77000</v>
      </c>
      <c r="AF189" s="349">
        <v>72000</v>
      </c>
      <c r="AG189" s="351" t="s">
        <v>271</v>
      </c>
    </row>
    <row r="190" spans="1:33" ht="21" customHeight="1">
      <c r="A190" s="35" t="s">
        <v>247</v>
      </c>
      <c r="B190" s="184">
        <v>773000</v>
      </c>
      <c r="C190" s="184">
        <v>756000</v>
      </c>
      <c r="D190" s="184" t="s">
        <v>271</v>
      </c>
      <c r="E190" s="184">
        <v>89000</v>
      </c>
      <c r="F190" s="184">
        <v>497000</v>
      </c>
      <c r="G190" s="184">
        <v>181000</v>
      </c>
      <c r="H190" s="184">
        <v>164000</v>
      </c>
      <c r="I190" s="187">
        <v>17000</v>
      </c>
      <c r="M190" s="454" t="s">
        <v>247</v>
      </c>
      <c r="N190" s="350">
        <v>411000</v>
      </c>
      <c r="O190" s="349">
        <v>399000</v>
      </c>
      <c r="P190" s="349" t="s">
        <v>271</v>
      </c>
      <c r="Q190" s="349">
        <v>45000</v>
      </c>
      <c r="R190" s="349">
        <v>258000</v>
      </c>
      <c r="S190" s="349">
        <v>104000</v>
      </c>
      <c r="T190" s="349">
        <v>92000</v>
      </c>
      <c r="U190" s="351">
        <v>12000</v>
      </c>
      <c r="W190" s="3"/>
      <c r="Y190" s="35" t="s">
        <v>247</v>
      </c>
      <c r="Z190" s="350">
        <v>362000</v>
      </c>
      <c r="AA190" s="349">
        <v>358000</v>
      </c>
      <c r="AB190" s="349" t="s">
        <v>271</v>
      </c>
      <c r="AC190" s="349">
        <v>44000</v>
      </c>
      <c r="AD190" s="349">
        <v>238000</v>
      </c>
      <c r="AE190" s="349">
        <v>77000</v>
      </c>
      <c r="AF190" s="349">
        <v>72000</v>
      </c>
      <c r="AG190" s="351" t="s">
        <v>271</v>
      </c>
    </row>
    <row r="191" spans="1:33" ht="21" customHeight="1">
      <c r="A191" s="35" t="s">
        <v>248</v>
      </c>
      <c r="B191" s="184">
        <v>773000</v>
      </c>
      <c r="C191" s="184">
        <v>756000</v>
      </c>
      <c r="D191" s="184" t="s">
        <v>271</v>
      </c>
      <c r="E191" s="184">
        <v>92000</v>
      </c>
      <c r="F191" s="184">
        <v>496000</v>
      </c>
      <c r="G191" s="184">
        <v>180000</v>
      </c>
      <c r="H191" s="184">
        <v>163000</v>
      </c>
      <c r="I191" s="187">
        <v>17000</v>
      </c>
      <c r="M191" s="454" t="s">
        <v>248</v>
      </c>
      <c r="N191" s="350">
        <v>414000</v>
      </c>
      <c r="O191" s="349">
        <v>401000</v>
      </c>
      <c r="P191" s="349" t="s">
        <v>271</v>
      </c>
      <c r="Q191" s="349">
        <v>47000</v>
      </c>
      <c r="R191" s="349">
        <v>260000</v>
      </c>
      <c r="S191" s="349">
        <v>103000</v>
      </c>
      <c r="T191" s="349">
        <v>91000</v>
      </c>
      <c r="U191" s="351">
        <v>12000</v>
      </c>
      <c r="W191" s="3"/>
      <c r="Y191" s="35" t="s">
        <v>248</v>
      </c>
      <c r="Z191" s="350">
        <v>359000</v>
      </c>
      <c r="AA191" s="349">
        <v>354000</v>
      </c>
      <c r="AB191" s="349" t="s">
        <v>271</v>
      </c>
      <c r="AC191" s="349">
        <v>45000</v>
      </c>
      <c r="AD191" s="349">
        <v>235000</v>
      </c>
      <c r="AE191" s="349">
        <v>77000</v>
      </c>
      <c r="AF191" s="349">
        <v>72000</v>
      </c>
      <c r="AG191" s="351" t="s">
        <v>271</v>
      </c>
    </row>
    <row r="192" spans="1:33" ht="21" customHeight="1">
      <c r="A192" s="35" t="s">
        <v>249</v>
      </c>
      <c r="B192" s="184">
        <v>775000</v>
      </c>
      <c r="C192" s="184">
        <v>755000</v>
      </c>
      <c r="D192" s="184" t="s">
        <v>271</v>
      </c>
      <c r="E192" s="184">
        <v>91000</v>
      </c>
      <c r="F192" s="184">
        <v>492000</v>
      </c>
      <c r="G192" s="184">
        <v>186000</v>
      </c>
      <c r="H192" s="184">
        <v>167000</v>
      </c>
      <c r="I192" s="187">
        <v>19000</v>
      </c>
      <c r="M192" s="454" t="s">
        <v>249</v>
      </c>
      <c r="N192" s="350">
        <v>412000</v>
      </c>
      <c r="O192" s="349">
        <v>398000</v>
      </c>
      <c r="P192" s="349" t="s">
        <v>271</v>
      </c>
      <c r="Q192" s="349">
        <v>46000</v>
      </c>
      <c r="R192" s="349">
        <v>256000</v>
      </c>
      <c r="S192" s="349">
        <v>106000</v>
      </c>
      <c r="T192" s="349">
        <v>92000</v>
      </c>
      <c r="U192" s="351">
        <v>14000</v>
      </c>
      <c r="W192" s="3"/>
      <c r="Y192" s="35" t="s">
        <v>249</v>
      </c>
      <c r="Z192" s="350">
        <v>363000</v>
      </c>
      <c r="AA192" s="349">
        <v>358000</v>
      </c>
      <c r="AB192" s="349" t="s">
        <v>271</v>
      </c>
      <c r="AC192" s="349">
        <v>45000</v>
      </c>
      <c r="AD192" s="349">
        <v>236000</v>
      </c>
      <c r="AE192" s="349">
        <v>80000</v>
      </c>
      <c r="AF192" s="349">
        <v>75000</v>
      </c>
      <c r="AG192" s="351" t="s">
        <v>271</v>
      </c>
    </row>
    <row r="193" spans="1:33" ht="21" customHeight="1">
      <c r="A193" s="35" t="s">
        <v>250</v>
      </c>
      <c r="B193" s="184">
        <v>782000</v>
      </c>
      <c r="C193" s="184">
        <v>763000</v>
      </c>
      <c r="D193" s="184" t="s">
        <v>271</v>
      </c>
      <c r="E193" s="184">
        <v>93000</v>
      </c>
      <c r="F193" s="184">
        <v>491000</v>
      </c>
      <c r="G193" s="184">
        <v>191000</v>
      </c>
      <c r="H193" s="184">
        <v>172000</v>
      </c>
      <c r="I193" s="187">
        <v>19000</v>
      </c>
      <c r="M193" s="454" t="s">
        <v>250</v>
      </c>
      <c r="N193" s="350">
        <v>413000</v>
      </c>
      <c r="O193" s="349">
        <v>400000</v>
      </c>
      <c r="P193" s="349" t="s">
        <v>271</v>
      </c>
      <c r="Q193" s="349">
        <v>45000</v>
      </c>
      <c r="R193" s="349">
        <v>254000</v>
      </c>
      <c r="S193" s="349">
        <v>109000</v>
      </c>
      <c r="T193" s="349">
        <v>96000</v>
      </c>
      <c r="U193" s="351">
        <v>13000</v>
      </c>
      <c r="W193" s="3"/>
      <c r="Y193" s="35" t="s">
        <v>250</v>
      </c>
      <c r="Z193" s="350">
        <v>369000</v>
      </c>
      <c r="AA193" s="349">
        <v>364000</v>
      </c>
      <c r="AB193" s="349" t="s">
        <v>271</v>
      </c>
      <c r="AC193" s="349">
        <v>48000</v>
      </c>
      <c r="AD193" s="349">
        <v>237000</v>
      </c>
      <c r="AE193" s="349">
        <v>82000</v>
      </c>
      <c r="AF193" s="349">
        <v>76000</v>
      </c>
      <c r="AG193" s="351" t="s">
        <v>271</v>
      </c>
    </row>
    <row r="194" spans="1:33" ht="21" customHeight="1">
      <c r="A194" s="35" t="s">
        <v>251</v>
      </c>
      <c r="B194" s="184">
        <v>781000</v>
      </c>
      <c r="C194" s="184">
        <v>763000</v>
      </c>
      <c r="D194" s="184" t="s">
        <v>271</v>
      </c>
      <c r="E194" s="184">
        <v>94000</v>
      </c>
      <c r="F194" s="184">
        <v>490000</v>
      </c>
      <c r="G194" s="184">
        <v>190000</v>
      </c>
      <c r="H194" s="184">
        <v>171000</v>
      </c>
      <c r="I194" s="187">
        <v>18000</v>
      </c>
      <c r="M194" s="454" t="s">
        <v>251</v>
      </c>
      <c r="N194" s="350">
        <v>416000</v>
      </c>
      <c r="O194" s="349">
        <v>403000</v>
      </c>
      <c r="P194" s="349" t="s">
        <v>271</v>
      </c>
      <c r="Q194" s="349">
        <v>47000</v>
      </c>
      <c r="R194" s="349">
        <v>255000</v>
      </c>
      <c r="S194" s="349">
        <v>109000</v>
      </c>
      <c r="T194" s="349">
        <v>96000</v>
      </c>
      <c r="U194" s="351">
        <v>13000</v>
      </c>
      <c r="W194" s="3"/>
      <c r="Y194" s="35" t="s">
        <v>251</v>
      </c>
      <c r="Z194" s="350">
        <v>364000</v>
      </c>
      <c r="AA194" s="349">
        <v>359000</v>
      </c>
      <c r="AB194" s="349" t="s">
        <v>271</v>
      </c>
      <c r="AC194" s="349">
        <v>47000</v>
      </c>
      <c r="AD194" s="349">
        <v>235000</v>
      </c>
      <c r="AE194" s="349">
        <v>80000</v>
      </c>
      <c r="AF194" s="349">
        <v>75000</v>
      </c>
      <c r="AG194" s="351" t="s">
        <v>271</v>
      </c>
    </row>
    <row r="195" spans="1:33" ht="21" customHeight="1">
      <c r="A195" s="35" t="s">
        <v>252</v>
      </c>
      <c r="B195" s="184">
        <v>782000</v>
      </c>
      <c r="C195" s="184">
        <v>765000</v>
      </c>
      <c r="D195" s="184" t="s">
        <v>271</v>
      </c>
      <c r="E195" s="184">
        <v>96000</v>
      </c>
      <c r="F195" s="184">
        <v>495000</v>
      </c>
      <c r="G195" s="184">
        <v>185000</v>
      </c>
      <c r="H195" s="184">
        <v>168000</v>
      </c>
      <c r="I195" s="187">
        <v>17000</v>
      </c>
      <c r="M195" s="454" t="s">
        <v>252</v>
      </c>
      <c r="N195" s="350">
        <v>418000</v>
      </c>
      <c r="O195" s="349">
        <v>406000</v>
      </c>
      <c r="P195" s="349" t="s">
        <v>271</v>
      </c>
      <c r="Q195" s="349">
        <v>50000</v>
      </c>
      <c r="R195" s="349">
        <v>257000</v>
      </c>
      <c r="S195" s="349">
        <v>107000</v>
      </c>
      <c r="T195" s="349">
        <v>95000</v>
      </c>
      <c r="U195" s="351">
        <v>12000</v>
      </c>
      <c r="W195" s="3"/>
      <c r="Y195" s="35" t="s">
        <v>252</v>
      </c>
      <c r="Z195" s="350">
        <v>364000</v>
      </c>
      <c r="AA195" s="349">
        <v>359000</v>
      </c>
      <c r="AB195" s="349" t="s">
        <v>271</v>
      </c>
      <c r="AC195" s="349">
        <v>47000</v>
      </c>
      <c r="AD195" s="349">
        <v>238000</v>
      </c>
      <c r="AE195" s="349">
        <v>77000</v>
      </c>
      <c r="AF195" s="349">
        <v>72000</v>
      </c>
      <c r="AG195" s="351" t="s">
        <v>271</v>
      </c>
    </row>
    <row r="196" spans="1:33" ht="21" customHeight="1">
      <c r="A196" s="35" t="s">
        <v>253</v>
      </c>
      <c r="B196" s="184">
        <v>779000</v>
      </c>
      <c r="C196" s="184">
        <v>763000</v>
      </c>
      <c r="D196" s="184" t="s">
        <v>271</v>
      </c>
      <c r="E196" s="184">
        <v>94000</v>
      </c>
      <c r="F196" s="184">
        <v>497000</v>
      </c>
      <c r="G196" s="184">
        <v>184000</v>
      </c>
      <c r="H196" s="184">
        <v>168000</v>
      </c>
      <c r="I196" s="187">
        <v>16000</v>
      </c>
      <c r="M196" s="454" t="s">
        <v>253</v>
      </c>
      <c r="N196" s="350">
        <v>414000</v>
      </c>
      <c r="O196" s="349">
        <v>403000</v>
      </c>
      <c r="P196" s="349" t="s">
        <v>271</v>
      </c>
      <c r="Q196" s="349">
        <v>48000</v>
      </c>
      <c r="R196" s="349">
        <v>257000</v>
      </c>
      <c r="S196" s="349">
        <v>106000</v>
      </c>
      <c r="T196" s="349">
        <v>95000</v>
      </c>
      <c r="U196" s="351">
        <v>11000</v>
      </c>
      <c r="W196" s="3"/>
      <c r="Y196" s="35" t="s">
        <v>253</v>
      </c>
      <c r="Z196" s="350">
        <v>365000</v>
      </c>
      <c r="AA196" s="349">
        <v>360000</v>
      </c>
      <c r="AB196" s="349" t="s">
        <v>271</v>
      </c>
      <c r="AC196" s="349">
        <v>46000</v>
      </c>
      <c r="AD196" s="349">
        <v>240000</v>
      </c>
      <c r="AE196" s="349">
        <v>77000</v>
      </c>
      <c r="AF196" s="349">
        <v>73000</v>
      </c>
      <c r="AG196" s="351" t="s">
        <v>271</v>
      </c>
    </row>
    <row r="197" spans="1:33" ht="21" customHeight="1">
      <c r="A197" s="35" t="s">
        <v>254</v>
      </c>
      <c r="B197" s="184">
        <v>781000</v>
      </c>
      <c r="C197" s="184">
        <v>766000</v>
      </c>
      <c r="D197" s="184" t="s">
        <v>271</v>
      </c>
      <c r="E197" s="184">
        <v>95000</v>
      </c>
      <c r="F197" s="184">
        <v>498000</v>
      </c>
      <c r="G197" s="184">
        <v>183000</v>
      </c>
      <c r="H197" s="184">
        <v>168000</v>
      </c>
      <c r="I197" s="187">
        <v>16000</v>
      </c>
      <c r="M197" s="454" t="s">
        <v>254</v>
      </c>
      <c r="N197" s="350">
        <v>418000</v>
      </c>
      <c r="O197" s="349">
        <v>406000</v>
      </c>
      <c r="P197" s="349" t="s">
        <v>271</v>
      </c>
      <c r="Q197" s="349">
        <v>50000</v>
      </c>
      <c r="R197" s="349">
        <v>259000</v>
      </c>
      <c r="S197" s="349">
        <v>108000</v>
      </c>
      <c r="T197" s="349">
        <v>96000</v>
      </c>
      <c r="U197" s="351">
        <v>12000</v>
      </c>
      <c r="W197" s="3"/>
      <c r="Y197" s="35" t="s">
        <v>254</v>
      </c>
      <c r="Z197" s="350">
        <v>363000</v>
      </c>
      <c r="AA197" s="349">
        <v>360000</v>
      </c>
      <c r="AB197" s="349" t="s">
        <v>271</v>
      </c>
      <c r="AC197" s="349">
        <v>46000</v>
      </c>
      <c r="AD197" s="349">
        <v>239000</v>
      </c>
      <c r="AE197" s="349">
        <v>76000</v>
      </c>
      <c r="AF197" s="349">
        <v>72000</v>
      </c>
      <c r="AG197" s="351" t="s">
        <v>271</v>
      </c>
    </row>
    <row r="198" spans="1:33" ht="21" customHeight="1">
      <c r="A198" s="35" t="s">
        <v>255</v>
      </c>
      <c r="B198" s="184">
        <v>786000</v>
      </c>
      <c r="C198" s="184">
        <v>767000</v>
      </c>
      <c r="D198" s="184" t="s">
        <v>271</v>
      </c>
      <c r="E198" s="184">
        <v>95000</v>
      </c>
      <c r="F198" s="184">
        <v>499000</v>
      </c>
      <c r="G198" s="184">
        <v>188000</v>
      </c>
      <c r="H198" s="184">
        <v>169000</v>
      </c>
      <c r="I198" s="187">
        <v>19000</v>
      </c>
      <c r="M198" s="454" t="s">
        <v>255</v>
      </c>
      <c r="N198" s="350">
        <v>423000</v>
      </c>
      <c r="O198" s="349">
        <v>409000</v>
      </c>
      <c r="P198" s="349" t="s">
        <v>271</v>
      </c>
      <c r="Q198" s="349">
        <v>50000</v>
      </c>
      <c r="R198" s="349">
        <v>261000</v>
      </c>
      <c r="S198" s="349">
        <v>110000</v>
      </c>
      <c r="T198" s="349">
        <v>96000</v>
      </c>
      <c r="U198" s="351">
        <v>14000</v>
      </c>
      <c r="W198" s="3"/>
      <c r="Y198" s="35" t="s">
        <v>255</v>
      </c>
      <c r="Z198" s="350">
        <v>364000</v>
      </c>
      <c r="AA198" s="349">
        <v>359000</v>
      </c>
      <c r="AB198" s="349" t="s">
        <v>271</v>
      </c>
      <c r="AC198" s="349">
        <v>46000</v>
      </c>
      <c r="AD198" s="349">
        <v>238000</v>
      </c>
      <c r="AE198" s="349">
        <v>78000</v>
      </c>
      <c r="AF198" s="349">
        <v>73000</v>
      </c>
      <c r="AG198" s="351" t="s">
        <v>271</v>
      </c>
    </row>
    <row r="199" spans="1:33" ht="21" customHeight="1">
      <c r="A199" s="35" t="s">
        <v>256</v>
      </c>
      <c r="B199" s="184">
        <v>785000</v>
      </c>
      <c r="C199" s="184">
        <v>769000</v>
      </c>
      <c r="D199" s="184" t="s">
        <v>271</v>
      </c>
      <c r="E199" s="184">
        <v>96000</v>
      </c>
      <c r="F199" s="184">
        <v>502000</v>
      </c>
      <c r="G199" s="184">
        <v>183000</v>
      </c>
      <c r="H199" s="184">
        <v>167000</v>
      </c>
      <c r="I199" s="187">
        <v>17000</v>
      </c>
      <c r="M199" s="454" t="s">
        <v>256</v>
      </c>
      <c r="N199" s="350">
        <v>421000</v>
      </c>
      <c r="O199" s="349">
        <v>410000</v>
      </c>
      <c r="P199" s="349" t="s">
        <v>271</v>
      </c>
      <c r="Q199" s="349">
        <v>51000</v>
      </c>
      <c r="R199" s="349">
        <v>264000</v>
      </c>
      <c r="S199" s="349">
        <v>105000</v>
      </c>
      <c r="T199" s="349">
        <v>94000</v>
      </c>
      <c r="U199" s="351">
        <v>11000</v>
      </c>
      <c r="W199" s="3"/>
      <c r="Y199" s="35" t="s">
        <v>256</v>
      </c>
      <c r="Z199" s="350">
        <v>365000</v>
      </c>
      <c r="AA199" s="349">
        <v>359000</v>
      </c>
      <c r="AB199" s="349" t="s">
        <v>271</v>
      </c>
      <c r="AC199" s="349">
        <v>45000</v>
      </c>
      <c r="AD199" s="349">
        <v>238000</v>
      </c>
      <c r="AE199" s="349">
        <v>79000</v>
      </c>
      <c r="AF199" s="349">
        <v>73000</v>
      </c>
      <c r="AG199" s="351" t="s">
        <v>271</v>
      </c>
    </row>
    <row r="200" spans="1:33" ht="21" customHeight="1">
      <c r="A200" s="35" t="s">
        <v>257</v>
      </c>
      <c r="B200" s="184">
        <v>785000</v>
      </c>
      <c r="C200" s="184">
        <v>768000</v>
      </c>
      <c r="D200" s="184" t="s">
        <v>271</v>
      </c>
      <c r="E200" s="184">
        <v>94000</v>
      </c>
      <c r="F200" s="184">
        <v>501000</v>
      </c>
      <c r="G200" s="184">
        <v>185000</v>
      </c>
      <c r="H200" s="184">
        <v>168000</v>
      </c>
      <c r="I200" s="187">
        <v>17000</v>
      </c>
      <c r="M200" s="454" t="s">
        <v>257</v>
      </c>
      <c r="N200" s="350">
        <v>418000</v>
      </c>
      <c r="O200" s="349">
        <v>407000</v>
      </c>
      <c r="P200" s="349" t="s">
        <v>271</v>
      </c>
      <c r="Q200" s="349">
        <v>49000</v>
      </c>
      <c r="R200" s="349">
        <v>263000</v>
      </c>
      <c r="S200" s="349">
        <v>105000</v>
      </c>
      <c r="T200" s="349">
        <v>94000</v>
      </c>
      <c r="U200" s="351">
        <v>11000</v>
      </c>
      <c r="W200" s="3"/>
      <c r="Y200" s="35" t="s">
        <v>257</v>
      </c>
      <c r="Z200" s="350">
        <v>367000</v>
      </c>
      <c r="AA200" s="349">
        <v>360000</v>
      </c>
      <c r="AB200" s="349" t="s">
        <v>271</v>
      </c>
      <c r="AC200" s="349">
        <v>46000</v>
      </c>
      <c r="AD200" s="349">
        <v>238000</v>
      </c>
      <c r="AE200" s="349">
        <v>80000</v>
      </c>
      <c r="AF200" s="349">
        <v>74000</v>
      </c>
      <c r="AG200" s="351" t="s">
        <v>271</v>
      </c>
    </row>
    <row r="201" spans="1:33" ht="21" customHeight="1">
      <c r="A201" s="35" t="s">
        <v>258</v>
      </c>
      <c r="B201" s="184">
        <v>778000</v>
      </c>
      <c r="C201" s="184">
        <v>762000</v>
      </c>
      <c r="D201" s="184" t="s">
        <v>271</v>
      </c>
      <c r="E201" s="184">
        <v>90000</v>
      </c>
      <c r="F201" s="184">
        <v>496000</v>
      </c>
      <c r="G201" s="184">
        <v>188000</v>
      </c>
      <c r="H201" s="184">
        <v>171000</v>
      </c>
      <c r="I201" s="187">
        <v>16000</v>
      </c>
      <c r="M201" s="454" t="s">
        <v>258</v>
      </c>
      <c r="N201" s="350">
        <v>415000</v>
      </c>
      <c r="O201" s="349">
        <v>404000</v>
      </c>
      <c r="P201" s="349" t="s">
        <v>271</v>
      </c>
      <c r="Q201" s="349">
        <v>46000</v>
      </c>
      <c r="R201" s="349">
        <v>260000</v>
      </c>
      <c r="S201" s="349">
        <v>107000</v>
      </c>
      <c r="T201" s="349">
        <v>96000</v>
      </c>
      <c r="U201" s="351">
        <v>11000</v>
      </c>
      <c r="W201" s="3"/>
      <c r="Y201" s="35" t="s">
        <v>258</v>
      </c>
      <c r="Z201" s="350">
        <v>363000</v>
      </c>
      <c r="AA201" s="349">
        <v>358000</v>
      </c>
      <c r="AB201" s="349" t="s">
        <v>271</v>
      </c>
      <c r="AC201" s="349">
        <v>44000</v>
      </c>
      <c r="AD201" s="349">
        <v>235000</v>
      </c>
      <c r="AE201" s="349">
        <v>81000</v>
      </c>
      <c r="AF201" s="349">
        <v>75000</v>
      </c>
      <c r="AG201" s="351" t="s">
        <v>271</v>
      </c>
    </row>
    <row r="202" spans="1:33" ht="21" customHeight="1">
      <c r="A202" s="35" t="s">
        <v>259</v>
      </c>
      <c r="B202" s="184">
        <v>773000</v>
      </c>
      <c r="C202" s="184">
        <v>757000</v>
      </c>
      <c r="D202" s="184" t="s">
        <v>271</v>
      </c>
      <c r="E202" s="184">
        <v>90000</v>
      </c>
      <c r="F202" s="184">
        <v>494000</v>
      </c>
      <c r="G202" s="184">
        <v>185000</v>
      </c>
      <c r="H202" s="184">
        <v>169000</v>
      </c>
      <c r="I202" s="187">
        <v>16000</v>
      </c>
      <c r="M202" s="454" t="s">
        <v>259</v>
      </c>
      <c r="N202" s="350">
        <v>417000</v>
      </c>
      <c r="O202" s="349">
        <v>405000</v>
      </c>
      <c r="P202" s="349" t="s">
        <v>271</v>
      </c>
      <c r="Q202" s="349">
        <v>47000</v>
      </c>
      <c r="R202" s="349">
        <v>260000</v>
      </c>
      <c r="S202" s="349">
        <v>108000</v>
      </c>
      <c r="T202" s="349">
        <v>96000</v>
      </c>
      <c r="U202" s="351">
        <v>12000</v>
      </c>
      <c r="W202" s="3"/>
      <c r="Y202" s="35" t="s">
        <v>259</v>
      </c>
      <c r="Z202" s="350">
        <v>356000</v>
      </c>
      <c r="AA202" s="349">
        <v>352000</v>
      </c>
      <c r="AB202" s="349" t="s">
        <v>271</v>
      </c>
      <c r="AC202" s="349">
        <v>43000</v>
      </c>
      <c r="AD202" s="349">
        <v>234000</v>
      </c>
      <c r="AE202" s="349">
        <v>77000</v>
      </c>
      <c r="AF202" s="349">
        <v>73000</v>
      </c>
      <c r="AG202" s="351" t="s">
        <v>271</v>
      </c>
    </row>
    <row r="203" spans="1:33" ht="21" customHeight="1">
      <c r="A203" s="35" t="s">
        <v>260</v>
      </c>
      <c r="B203" s="184">
        <v>778000</v>
      </c>
      <c r="C203" s="184">
        <v>762000</v>
      </c>
      <c r="D203" s="184" t="s">
        <v>271</v>
      </c>
      <c r="E203" s="184">
        <v>88000</v>
      </c>
      <c r="F203" s="184">
        <v>494000</v>
      </c>
      <c r="G203" s="184">
        <v>192000</v>
      </c>
      <c r="H203" s="184">
        <v>176000</v>
      </c>
      <c r="I203" s="187">
        <v>16000</v>
      </c>
      <c r="M203" s="454" t="s">
        <v>260</v>
      </c>
      <c r="N203" s="350">
        <v>414000</v>
      </c>
      <c r="O203" s="349">
        <v>403000</v>
      </c>
      <c r="P203" s="349" t="s">
        <v>271</v>
      </c>
      <c r="Q203" s="349">
        <v>44000</v>
      </c>
      <c r="R203" s="349">
        <v>257000</v>
      </c>
      <c r="S203" s="349">
        <v>111000</v>
      </c>
      <c r="T203" s="349">
        <v>99000</v>
      </c>
      <c r="U203" s="351">
        <v>11000</v>
      </c>
      <c r="W203" s="3"/>
      <c r="Y203" s="35" t="s">
        <v>260</v>
      </c>
      <c r="Z203" s="350">
        <v>364000</v>
      </c>
      <c r="AA203" s="349">
        <v>359000</v>
      </c>
      <c r="AB203" s="349" t="s">
        <v>271</v>
      </c>
      <c r="AC203" s="349">
        <v>44000</v>
      </c>
      <c r="AD203" s="349">
        <v>236000</v>
      </c>
      <c r="AE203" s="349">
        <v>81000</v>
      </c>
      <c r="AF203" s="349">
        <v>76000</v>
      </c>
      <c r="AG203" s="351" t="s">
        <v>271</v>
      </c>
    </row>
    <row r="204" spans="1:33" ht="21" customHeight="1">
      <c r="A204" s="35" t="s">
        <v>261</v>
      </c>
      <c r="B204" s="184">
        <v>778000</v>
      </c>
      <c r="C204" s="184">
        <v>763000</v>
      </c>
      <c r="D204" s="184" t="s">
        <v>271</v>
      </c>
      <c r="E204" s="184">
        <v>88000</v>
      </c>
      <c r="F204" s="184">
        <v>495000</v>
      </c>
      <c r="G204" s="184">
        <v>190000</v>
      </c>
      <c r="H204" s="184">
        <v>176000</v>
      </c>
      <c r="I204" s="187">
        <v>15000</v>
      </c>
      <c r="M204" s="454" t="s">
        <v>261</v>
      </c>
      <c r="N204" s="350">
        <v>412000</v>
      </c>
      <c r="O204" s="349">
        <v>403000</v>
      </c>
      <c r="P204" s="349" t="s">
        <v>271</v>
      </c>
      <c r="Q204" s="349">
        <v>44000</v>
      </c>
      <c r="R204" s="349">
        <v>256000</v>
      </c>
      <c r="S204" s="349">
        <v>110000</v>
      </c>
      <c r="T204" s="349">
        <v>101000</v>
      </c>
      <c r="U204" s="351">
        <v>9000</v>
      </c>
      <c r="W204" s="3"/>
      <c r="Y204" s="35" t="s">
        <v>261</v>
      </c>
      <c r="Z204" s="350">
        <v>366000</v>
      </c>
      <c r="AA204" s="349">
        <v>360000</v>
      </c>
      <c r="AB204" s="349" t="s">
        <v>271</v>
      </c>
      <c r="AC204" s="349">
        <v>44000</v>
      </c>
      <c r="AD204" s="349">
        <v>239000</v>
      </c>
      <c r="AE204" s="349">
        <v>81000</v>
      </c>
      <c r="AF204" s="349">
        <v>75000</v>
      </c>
      <c r="AG204" s="351" t="s">
        <v>271</v>
      </c>
    </row>
    <row r="205" spans="1:33" ht="21" customHeight="1">
      <c r="A205" s="35" t="s">
        <v>262</v>
      </c>
      <c r="B205" s="184">
        <v>786000</v>
      </c>
      <c r="C205" s="184">
        <v>770000</v>
      </c>
      <c r="D205" s="184" t="s">
        <v>271</v>
      </c>
      <c r="E205" s="184">
        <v>89000</v>
      </c>
      <c r="F205" s="184">
        <v>499000</v>
      </c>
      <c r="G205" s="184">
        <v>194000</v>
      </c>
      <c r="H205" s="184">
        <v>178000</v>
      </c>
      <c r="I205" s="187">
        <v>15000</v>
      </c>
      <c r="M205" s="454" t="s">
        <v>262</v>
      </c>
      <c r="N205" s="350">
        <v>417000</v>
      </c>
      <c r="O205" s="349">
        <v>408000</v>
      </c>
      <c r="P205" s="349" t="s">
        <v>271</v>
      </c>
      <c r="Q205" s="349">
        <v>45000</v>
      </c>
      <c r="R205" s="349">
        <v>259000</v>
      </c>
      <c r="S205" s="349">
        <v>111000</v>
      </c>
      <c r="T205" s="349">
        <v>102000</v>
      </c>
      <c r="U205" s="351">
        <v>9000</v>
      </c>
      <c r="W205" s="3"/>
      <c r="Y205" s="35" t="s">
        <v>262</v>
      </c>
      <c r="Z205" s="350">
        <v>369000</v>
      </c>
      <c r="AA205" s="349">
        <v>362000</v>
      </c>
      <c r="AB205" s="349" t="s">
        <v>271</v>
      </c>
      <c r="AC205" s="349">
        <v>44000</v>
      </c>
      <c r="AD205" s="349">
        <v>239000</v>
      </c>
      <c r="AE205" s="349">
        <v>83000</v>
      </c>
      <c r="AF205" s="349">
        <v>76000</v>
      </c>
      <c r="AG205" s="351" t="s">
        <v>271</v>
      </c>
    </row>
    <row r="206" spans="1:33" ht="21" customHeight="1">
      <c r="A206" s="35" t="s">
        <v>263</v>
      </c>
      <c r="B206" s="184">
        <v>792000</v>
      </c>
      <c r="C206" s="184">
        <v>777000</v>
      </c>
      <c r="D206" s="184" t="s">
        <v>271</v>
      </c>
      <c r="E206" s="184">
        <v>94000</v>
      </c>
      <c r="F206" s="184">
        <v>499000</v>
      </c>
      <c r="G206" s="184">
        <v>195000</v>
      </c>
      <c r="H206" s="184">
        <v>180000</v>
      </c>
      <c r="I206" s="187">
        <v>15000</v>
      </c>
      <c r="M206" s="454" t="s">
        <v>263</v>
      </c>
      <c r="N206" s="350">
        <v>420000</v>
      </c>
      <c r="O206" s="349">
        <v>413000</v>
      </c>
      <c r="P206" s="349" t="s">
        <v>271</v>
      </c>
      <c r="Q206" s="349">
        <v>48000</v>
      </c>
      <c r="R206" s="349">
        <v>259000</v>
      </c>
      <c r="S206" s="349">
        <v>111000</v>
      </c>
      <c r="T206" s="349">
        <v>104000</v>
      </c>
      <c r="U206" s="351" t="s">
        <v>271</v>
      </c>
      <c r="W206" s="3"/>
      <c r="Y206" s="35" t="s">
        <v>263</v>
      </c>
      <c r="Z206" s="350">
        <v>372000</v>
      </c>
      <c r="AA206" s="339">
        <v>364000</v>
      </c>
      <c r="AB206" s="339" t="s">
        <v>271</v>
      </c>
      <c r="AC206" s="339">
        <v>46000</v>
      </c>
      <c r="AD206" s="339">
        <v>240000</v>
      </c>
      <c r="AE206" s="339">
        <v>84000</v>
      </c>
      <c r="AF206" s="339">
        <v>77000</v>
      </c>
      <c r="AG206" s="351" t="s">
        <v>271</v>
      </c>
    </row>
    <row r="207" spans="1:33" ht="21" customHeight="1">
      <c r="A207" s="35" t="s">
        <v>272</v>
      </c>
      <c r="B207" s="184">
        <v>792000</v>
      </c>
      <c r="C207" s="184">
        <v>779000</v>
      </c>
      <c r="D207" s="184" t="s">
        <v>271</v>
      </c>
      <c r="E207" s="184">
        <v>97000</v>
      </c>
      <c r="F207" s="184">
        <v>498000</v>
      </c>
      <c r="G207" s="184">
        <v>192000</v>
      </c>
      <c r="H207" s="184">
        <v>179000</v>
      </c>
      <c r="I207" s="187">
        <v>13000</v>
      </c>
      <c r="M207" s="454" t="s">
        <v>272</v>
      </c>
      <c r="N207" s="350">
        <v>415000</v>
      </c>
      <c r="O207" s="349">
        <v>408000</v>
      </c>
      <c r="P207" s="349" t="s">
        <v>271</v>
      </c>
      <c r="Q207" s="349">
        <v>48000</v>
      </c>
      <c r="R207" s="349">
        <v>258000</v>
      </c>
      <c r="S207" s="349">
        <v>107000</v>
      </c>
      <c r="T207" s="349">
        <v>100000</v>
      </c>
      <c r="U207" s="351" t="s">
        <v>271</v>
      </c>
      <c r="W207" s="3"/>
      <c r="Y207" s="35" t="s">
        <v>272</v>
      </c>
      <c r="Z207" s="350">
        <v>377000</v>
      </c>
      <c r="AA207" s="339">
        <v>370000</v>
      </c>
      <c r="AB207" s="339" t="s">
        <v>271</v>
      </c>
      <c r="AC207" s="339">
        <v>49000</v>
      </c>
      <c r="AD207" s="339">
        <v>239000</v>
      </c>
      <c r="AE207" s="339">
        <v>85000</v>
      </c>
      <c r="AF207" s="339">
        <v>79000</v>
      </c>
      <c r="AG207" s="351" t="s">
        <v>271</v>
      </c>
    </row>
    <row r="208" spans="1:33" ht="21" customHeight="1">
      <c r="A208" s="35" t="s">
        <v>273</v>
      </c>
      <c r="B208" s="184">
        <v>805000</v>
      </c>
      <c r="C208" s="184">
        <v>788000</v>
      </c>
      <c r="D208" s="184" t="s">
        <v>271</v>
      </c>
      <c r="E208" s="184">
        <v>99000</v>
      </c>
      <c r="F208" s="184">
        <v>502000</v>
      </c>
      <c r="G208" s="184">
        <v>200000</v>
      </c>
      <c r="H208" s="184">
        <v>182000</v>
      </c>
      <c r="I208" s="187">
        <v>18000</v>
      </c>
      <c r="M208" s="454" t="s">
        <v>273</v>
      </c>
      <c r="N208" s="350">
        <v>423000</v>
      </c>
      <c r="O208" s="349">
        <v>416000</v>
      </c>
      <c r="P208" s="349" t="s">
        <v>271</v>
      </c>
      <c r="Q208" s="349">
        <v>50000</v>
      </c>
      <c r="R208" s="349">
        <v>262000</v>
      </c>
      <c r="S208" s="349">
        <v>109000</v>
      </c>
      <c r="T208" s="349">
        <v>102000</v>
      </c>
      <c r="U208" s="351" t="s">
        <v>271</v>
      </c>
      <c r="W208" s="3"/>
      <c r="Y208" s="35" t="s">
        <v>273</v>
      </c>
      <c r="Z208" s="350">
        <v>382000</v>
      </c>
      <c r="AA208" s="339">
        <v>372000</v>
      </c>
      <c r="AB208" s="339" t="s">
        <v>271</v>
      </c>
      <c r="AC208" s="339">
        <v>49000</v>
      </c>
      <c r="AD208" s="339">
        <v>240000</v>
      </c>
      <c r="AE208" s="339">
        <v>90000</v>
      </c>
      <c r="AF208" s="339">
        <v>81000</v>
      </c>
      <c r="AG208" s="351">
        <v>10000</v>
      </c>
    </row>
    <row r="209" spans="1:35" ht="21" customHeight="1">
      <c r="A209" s="35" t="s">
        <v>274</v>
      </c>
      <c r="B209" s="184">
        <v>804000</v>
      </c>
      <c r="C209" s="184">
        <v>785000</v>
      </c>
      <c r="D209" s="184" t="s">
        <v>271</v>
      </c>
      <c r="E209" s="184">
        <v>97000</v>
      </c>
      <c r="F209" s="184">
        <v>501000</v>
      </c>
      <c r="G209" s="184">
        <v>203000</v>
      </c>
      <c r="H209" s="184">
        <v>183000</v>
      </c>
      <c r="I209" s="187">
        <v>19000</v>
      </c>
      <c r="M209" s="454" t="s">
        <v>274</v>
      </c>
      <c r="N209" s="350">
        <v>423000</v>
      </c>
      <c r="O209" s="349">
        <v>413000</v>
      </c>
      <c r="P209" s="349" t="s">
        <v>271</v>
      </c>
      <c r="Q209" s="349">
        <v>50000</v>
      </c>
      <c r="R209" s="349">
        <v>260000</v>
      </c>
      <c r="S209" s="349">
        <v>111000</v>
      </c>
      <c r="T209" s="349">
        <v>101000</v>
      </c>
      <c r="U209" s="351">
        <v>10000</v>
      </c>
      <c r="W209" s="3"/>
      <c r="Y209" s="35" t="s">
        <v>274</v>
      </c>
      <c r="Z209" s="350">
        <v>381000</v>
      </c>
      <c r="AA209" s="339">
        <v>372000</v>
      </c>
      <c r="AB209" s="339" t="s">
        <v>271</v>
      </c>
      <c r="AC209" s="339">
        <v>47000</v>
      </c>
      <c r="AD209" s="339">
        <v>240000</v>
      </c>
      <c r="AE209" s="339">
        <v>92000</v>
      </c>
      <c r="AF209" s="339">
        <v>83000</v>
      </c>
      <c r="AG209" s="351">
        <v>10000</v>
      </c>
    </row>
    <row r="210" spans="1:35" ht="21" customHeight="1">
      <c r="A210" s="35" t="s">
        <v>275</v>
      </c>
      <c r="B210" s="184">
        <v>802000</v>
      </c>
      <c r="C210" s="184">
        <v>778000</v>
      </c>
      <c r="D210" s="184" t="s">
        <v>271</v>
      </c>
      <c r="E210" s="184">
        <v>95000</v>
      </c>
      <c r="F210" s="184">
        <v>497000</v>
      </c>
      <c r="G210" s="184">
        <v>207000</v>
      </c>
      <c r="H210" s="184">
        <v>183000</v>
      </c>
      <c r="I210" s="187">
        <v>24000</v>
      </c>
      <c r="M210" s="454" t="s">
        <v>275</v>
      </c>
      <c r="N210" s="350">
        <v>420000</v>
      </c>
      <c r="O210" s="349">
        <v>407000</v>
      </c>
      <c r="P210" s="349" t="s">
        <v>271</v>
      </c>
      <c r="Q210" s="349">
        <v>47000</v>
      </c>
      <c r="R210" s="349">
        <v>258000</v>
      </c>
      <c r="S210" s="349">
        <v>114000</v>
      </c>
      <c r="T210" s="349">
        <v>100000</v>
      </c>
      <c r="U210" s="351">
        <v>14000</v>
      </c>
      <c r="W210" s="3"/>
      <c r="Y210" s="35" t="s">
        <v>275</v>
      </c>
      <c r="Z210" s="350">
        <v>381000</v>
      </c>
      <c r="AA210" s="339">
        <v>371000</v>
      </c>
      <c r="AB210" s="339" t="s">
        <v>271</v>
      </c>
      <c r="AC210" s="339">
        <v>48000</v>
      </c>
      <c r="AD210" s="339">
        <v>238000</v>
      </c>
      <c r="AE210" s="339">
        <v>93000</v>
      </c>
      <c r="AF210" s="339">
        <v>83000</v>
      </c>
      <c r="AG210" s="351">
        <v>10000</v>
      </c>
    </row>
    <row r="211" spans="1:35" ht="21" customHeight="1">
      <c r="A211" s="35" t="s">
        <v>276</v>
      </c>
      <c r="B211" s="184">
        <v>803000</v>
      </c>
      <c r="C211" s="184">
        <v>781000</v>
      </c>
      <c r="D211" s="184" t="s">
        <v>271</v>
      </c>
      <c r="E211" s="184">
        <v>95000</v>
      </c>
      <c r="F211" s="184">
        <v>500000</v>
      </c>
      <c r="G211" s="184">
        <v>205000</v>
      </c>
      <c r="H211" s="184">
        <v>183000</v>
      </c>
      <c r="I211" s="187">
        <v>23000</v>
      </c>
      <c r="M211" s="454" t="s">
        <v>276</v>
      </c>
      <c r="N211" s="350">
        <v>420000</v>
      </c>
      <c r="O211" s="349">
        <v>406000</v>
      </c>
      <c r="P211" s="349" t="s">
        <v>271</v>
      </c>
      <c r="Q211" s="349">
        <v>47000</v>
      </c>
      <c r="R211" s="349">
        <v>259000</v>
      </c>
      <c r="S211" s="349">
        <v>113000</v>
      </c>
      <c r="T211" s="349">
        <v>99000</v>
      </c>
      <c r="U211" s="351">
        <v>14000</v>
      </c>
      <c r="W211" s="3"/>
      <c r="Y211" s="35" t="s">
        <v>276</v>
      </c>
      <c r="Z211" s="350">
        <v>384000</v>
      </c>
      <c r="AA211" s="339">
        <v>375000</v>
      </c>
      <c r="AB211" s="339" t="s">
        <v>271</v>
      </c>
      <c r="AC211" s="339">
        <v>48000</v>
      </c>
      <c r="AD211" s="339">
        <v>241000</v>
      </c>
      <c r="AE211" s="339">
        <v>93000</v>
      </c>
      <c r="AF211" s="339">
        <v>84000</v>
      </c>
      <c r="AG211" s="351">
        <v>9000</v>
      </c>
    </row>
    <row r="212" spans="1:35" ht="21" customHeight="1">
      <c r="A212" s="35" t="s">
        <v>277</v>
      </c>
      <c r="B212" s="184">
        <v>803000</v>
      </c>
      <c r="C212" s="184">
        <v>783000</v>
      </c>
      <c r="D212" s="184" t="s">
        <v>271</v>
      </c>
      <c r="E212" s="184">
        <v>90000</v>
      </c>
      <c r="F212" s="184">
        <v>505000</v>
      </c>
      <c r="G212" s="184">
        <v>204000</v>
      </c>
      <c r="H212" s="184">
        <v>184000</v>
      </c>
      <c r="I212" s="187">
        <v>21000</v>
      </c>
      <c r="M212" s="454" t="s">
        <v>277</v>
      </c>
      <c r="N212" s="350">
        <v>420000</v>
      </c>
      <c r="O212" s="349">
        <v>408000</v>
      </c>
      <c r="P212" s="349" t="s">
        <v>271</v>
      </c>
      <c r="Q212" s="349">
        <v>47000</v>
      </c>
      <c r="R212" s="349">
        <v>260000</v>
      </c>
      <c r="S212" s="349">
        <v>112000</v>
      </c>
      <c r="T212" s="349">
        <v>101000</v>
      </c>
      <c r="U212" s="351">
        <v>11000</v>
      </c>
      <c r="W212" s="3"/>
      <c r="Y212" s="35" t="s">
        <v>277</v>
      </c>
      <c r="Z212" s="350">
        <v>384000</v>
      </c>
      <c r="AA212" s="339">
        <v>375000</v>
      </c>
      <c r="AB212" s="339" t="s">
        <v>271</v>
      </c>
      <c r="AC212" s="339">
        <v>44000</v>
      </c>
      <c r="AD212" s="339">
        <v>245000</v>
      </c>
      <c r="AE212" s="339">
        <v>92000</v>
      </c>
      <c r="AF212" s="339">
        <v>83000</v>
      </c>
      <c r="AG212" s="351">
        <v>9000</v>
      </c>
    </row>
    <row r="213" spans="1:35" ht="21" customHeight="1">
      <c r="A213" s="35" t="s">
        <v>278</v>
      </c>
      <c r="B213" s="184">
        <v>807000</v>
      </c>
      <c r="C213" s="184">
        <v>787000</v>
      </c>
      <c r="D213" s="184" t="s">
        <v>271</v>
      </c>
      <c r="E213" s="184">
        <v>89000</v>
      </c>
      <c r="F213" s="184">
        <v>507000</v>
      </c>
      <c r="G213" s="184">
        <v>207000</v>
      </c>
      <c r="H213" s="184">
        <v>187000</v>
      </c>
      <c r="I213" s="187">
        <v>20000</v>
      </c>
      <c r="M213" s="454" t="s">
        <v>278</v>
      </c>
      <c r="N213" s="350">
        <v>424000</v>
      </c>
      <c r="O213" s="349">
        <v>413000</v>
      </c>
      <c r="P213" s="349" t="s">
        <v>271</v>
      </c>
      <c r="Q213" s="349">
        <v>47000</v>
      </c>
      <c r="R213" s="349">
        <v>260000</v>
      </c>
      <c r="S213" s="349">
        <v>115000</v>
      </c>
      <c r="T213" s="349">
        <v>104000</v>
      </c>
      <c r="U213" s="351">
        <v>11000</v>
      </c>
      <c r="W213" s="3"/>
      <c r="Y213" s="35" t="s">
        <v>278</v>
      </c>
      <c r="Z213" s="350">
        <v>383000</v>
      </c>
      <c r="AA213" s="339">
        <v>374000</v>
      </c>
      <c r="AB213" s="339" t="s">
        <v>271</v>
      </c>
      <c r="AC213" s="339">
        <v>42000</v>
      </c>
      <c r="AD213" s="339">
        <v>246000</v>
      </c>
      <c r="AE213" s="339">
        <v>92000</v>
      </c>
      <c r="AF213" s="339">
        <v>83000</v>
      </c>
      <c r="AG213" s="351">
        <v>9000</v>
      </c>
    </row>
    <row r="214" spans="1:35" ht="21" customHeight="1">
      <c r="A214" s="35" t="s">
        <v>279</v>
      </c>
      <c r="B214" s="184">
        <v>806000</v>
      </c>
      <c r="C214" s="184">
        <v>787000</v>
      </c>
      <c r="D214" s="184" t="s">
        <v>271</v>
      </c>
      <c r="E214" s="184">
        <v>85000</v>
      </c>
      <c r="F214" s="184">
        <v>507000</v>
      </c>
      <c r="G214" s="184">
        <v>209000</v>
      </c>
      <c r="H214" s="184">
        <v>190000</v>
      </c>
      <c r="I214" s="187">
        <v>19000</v>
      </c>
      <c r="M214" s="454" t="s">
        <v>279</v>
      </c>
      <c r="N214" s="350">
        <v>422000</v>
      </c>
      <c r="O214" s="349">
        <v>411000</v>
      </c>
      <c r="P214" s="349" t="s">
        <v>271</v>
      </c>
      <c r="Q214" s="349">
        <v>45000</v>
      </c>
      <c r="R214" s="349">
        <v>260000</v>
      </c>
      <c r="S214" s="349">
        <v>116000</v>
      </c>
      <c r="T214" s="349">
        <v>104000</v>
      </c>
      <c r="U214" s="351">
        <v>11000</v>
      </c>
      <c r="W214" s="3"/>
      <c r="Y214" s="35" t="s">
        <v>279</v>
      </c>
      <c r="Z214" s="350">
        <v>383000</v>
      </c>
      <c r="AA214" s="339">
        <v>376000</v>
      </c>
      <c r="AB214" s="339" t="s">
        <v>271</v>
      </c>
      <c r="AC214" s="339">
        <v>40000</v>
      </c>
      <c r="AD214" s="339">
        <v>248000</v>
      </c>
      <c r="AE214" s="339">
        <v>94000</v>
      </c>
      <c r="AF214" s="339">
        <v>86000</v>
      </c>
      <c r="AG214" s="351" t="s">
        <v>271</v>
      </c>
    </row>
    <row r="215" spans="1:35" ht="21" customHeight="1">
      <c r="A215" s="35" t="s">
        <v>280</v>
      </c>
      <c r="B215" s="184">
        <v>801000</v>
      </c>
      <c r="C215" s="184">
        <v>781000</v>
      </c>
      <c r="D215" s="184" t="s">
        <v>271</v>
      </c>
      <c r="E215" s="184">
        <v>86000</v>
      </c>
      <c r="F215" s="184">
        <v>504000</v>
      </c>
      <c r="G215" s="184">
        <v>206000</v>
      </c>
      <c r="H215" s="184">
        <v>186000</v>
      </c>
      <c r="I215" s="187">
        <v>20000</v>
      </c>
      <c r="M215" s="454" t="s">
        <v>280</v>
      </c>
      <c r="N215" s="350">
        <v>421000</v>
      </c>
      <c r="O215" s="349">
        <v>409000</v>
      </c>
      <c r="P215" s="349" t="s">
        <v>271</v>
      </c>
      <c r="Q215" s="349">
        <v>47000</v>
      </c>
      <c r="R215" s="349">
        <v>258000</v>
      </c>
      <c r="S215" s="349">
        <v>114000</v>
      </c>
      <c r="T215" s="349">
        <v>102000</v>
      </c>
      <c r="U215" s="351">
        <v>12000</v>
      </c>
      <c r="W215" s="3"/>
      <c r="Y215" s="35" t="s">
        <v>280</v>
      </c>
      <c r="Z215" s="350">
        <v>380000</v>
      </c>
      <c r="AA215" s="339">
        <v>372000</v>
      </c>
      <c r="AB215" s="339" t="s">
        <v>271</v>
      </c>
      <c r="AC215" s="339">
        <v>40000</v>
      </c>
      <c r="AD215" s="339">
        <v>246000</v>
      </c>
      <c r="AE215" s="339">
        <v>92000</v>
      </c>
      <c r="AF215" s="339">
        <v>84000</v>
      </c>
      <c r="AG215" s="351">
        <v>8000</v>
      </c>
    </row>
    <row r="216" spans="1:35" ht="21" customHeight="1">
      <c r="A216" s="35" t="s">
        <v>281</v>
      </c>
      <c r="B216" s="184">
        <v>806000</v>
      </c>
      <c r="C216" s="184">
        <v>787000</v>
      </c>
      <c r="D216" s="184" t="s">
        <v>271</v>
      </c>
      <c r="E216" s="184">
        <v>86000</v>
      </c>
      <c r="F216" s="184">
        <v>508000</v>
      </c>
      <c r="G216" s="184">
        <v>207000</v>
      </c>
      <c r="H216" s="184">
        <v>188000</v>
      </c>
      <c r="I216" s="187">
        <v>19000</v>
      </c>
      <c r="M216" s="454" t="s">
        <v>281</v>
      </c>
      <c r="N216" s="350">
        <v>426000</v>
      </c>
      <c r="O216" s="349">
        <v>415000</v>
      </c>
      <c r="P216" s="349" t="s">
        <v>271</v>
      </c>
      <c r="Q216" s="349">
        <v>47000</v>
      </c>
      <c r="R216" s="349">
        <v>262000</v>
      </c>
      <c r="S216" s="349">
        <v>114000</v>
      </c>
      <c r="T216" s="349">
        <v>103000</v>
      </c>
      <c r="U216" s="351">
        <v>11000</v>
      </c>
      <c r="W216" s="3"/>
      <c r="Y216" s="35" t="s">
        <v>281</v>
      </c>
      <c r="Z216" s="350">
        <v>381000</v>
      </c>
      <c r="AA216" s="339">
        <v>372000</v>
      </c>
      <c r="AB216" s="339" t="s">
        <v>271</v>
      </c>
      <c r="AC216" s="339">
        <v>38000</v>
      </c>
      <c r="AD216" s="339">
        <v>247000</v>
      </c>
      <c r="AE216" s="339">
        <v>94000</v>
      </c>
      <c r="AF216" s="339">
        <v>85000</v>
      </c>
      <c r="AG216" s="351">
        <v>8000</v>
      </c>
    </row>
    <row r="217" spans="1:35" ht="21" customHeight="1">
      <c r="A217" s="35" t="s">
        <v>282</v>
      </c>
      <c r="B217" s="184">
        <v>803000</v>
      </c>
      <c r="C217" s="184">
        <v>785000</v>
      </c>
      <c r="D217" s="184" t="s">
        <v>271</v>
      </c>
      <c r="E217" s="184">
        <v>83000</v>
      </c>
      <c r="F217" s="184">
        <v>506000</v>
      </c>
      <c r="G217" s="184">
        <v>208000</v>
      </c>
      <c r="H217" s="184">
        <v>190000</v>
      </c>
      <c r="I217" s="187">
        <v>18000</v>
      </c>
      <c r="M217" s="454" t="s">
        <v>282</v>
      </c>
      <c r="N217" s="350">
        <v>422000</v>
      </c>
      <c r="O217" s="349">
        <v>413000</v>
      </c>
      <c r="P217" s="349" t="s">
        <v>271</v>
      </c>
      <c r="Q217" s="349">
        <v>45000</v>
      </c>
      <c r="R217" s="349">
        <v>261000</v>
      </c>
      <c r="S217" s="349">
        <v>113000</v>
      </c>
      <c r="T217" s="349">
        <v>103000</v>
      </c>
      <c r="U217" s="351">
        <v>10000</v>
      </c>
      <c r="W217" s="3"/>
      <c r="Y217" s="35" t="s">
        <v>282</v>
      </c>
      <c r="Z217" s="350">
        <v>381000</v>
      </c>
      <c r="AA217" s="339">
        <v>372000</v>
      </c>
      <c r="AB217" s="339" t="s">
        <v>271</v>
      </c>
      <c r="AC217" s="339">
        <v>39000</v>
      </c>
      <c r="AD217" s="339">
        <v>245000</v>
      </c>
      <c r="AE217" s="339">
        <v>95000</v>
      </c>
      <c r="AF217" s="339">
        <v>86000</v>
      </c>
      <c r="AG217" s="351">
        <v>8000</v>
      </c>
    </row>
    <row r="218" spans="1:35" ht="21" customHeight="1">
      <c r="A218" s="35" t="s">
        <v>283</v>
      </c>
      <c r="B218" s="184">
        <v>803000</v>
      </c>
      <c r="C218" s="184">
        <v>784000</v>
      </c>
      <c r="D218" s="184" t="s">
        <v>271</v>
      </c>
      <c r="E218" s="184">
        <v>80000</v>
      </c>
      <c r="F218" s="184">
        <v>508000</v>
      </c>
      <c r="G218" s="184">
        <v>209000</v>
      </c>
      <c r="H218" s="184">
        <v>191000</v>
      </c>
      <c r="I218" s="187">
        <v>19000</v>
      </c>
      <c r="M218" s="454" t="s">
        <v>283</v>
      </c>
      <c r="N218" s="350">
        <v>420000</v>
      </c>
      <c r="O218" s="349">
        <v>410000</v>
      </c>
      <c r="P218" s="349" t="s">
        <v>271</v>
      </c>
      <c r="Q218" s="349">
        <v>43000</v>
      </c>
      <c r="R218" s="349">
        <v>260000</v>
      </c>
      <c r="S218" s="349">
        <v>113000</v>
      </c>
      <c r="T218" s="349">
        <v>103000</v>
      </c>
      <c r="U218" s="351">
        <v>10000</v>
      </c>
      <c r="W218" s="3"/>
      <c r="Y218" s="35" t="s">
        <v>283</v>
      </c>
      <c r="Z218" s="350">
        <v>383000</v>
      </c>
      <c r="AA218" s="339">
        <v>374000</v>
      </c>
      <c r="AB218" s="339" t="s">
        <v>271</v>
      </c>
      <c r="AC218" s="339">
        <v>37000</v>
      </c>
      <c r="AD218" s="339">
        <v>248000</v>
      </c>
      <c r="AE218" s="339">
        <v>96000</v>
      </c>
      <c r="AF218" s="339">
        <v>88000</v>
      </c>
      <c r="AG218" s="351">
        <v>9000</v>
      </c>
    </row>
    <row r="219" spans="1:35" ht="21" customHeight="1">
      <c r="A219" s="35" t="s">
        <v>284</v>
      </c>
      <c r="B219" s="184">
        <v>795000</v>
      </c>
      <c r="C219" s="184">
        <v>777000</v>
      </c>
      <c r="D219" s="184" t="s">
        <v>271</v>
      </c>
      <c r="E219" s="184">
        <v>75000</v>
      </c>
      <c r="F219" s="184">
        <v>507000</v>
      </c>
      <c r="G219" s="184">
        <v>206000</v>
      </c>
      <c r="H219" s="184">
        <v>188000</v>
      </c>
      <c r="I219" s="187">
        <v>18000</v>
      </c>
      <c r="M219" s="454" t="s">
        <v>284</v>
      </c>
      <c r="N219" s="350">
        <v>418000</v>
      </c>
      <c r="O219" s="349">
        <v>409000</v>
      </c>
      <c r="P219" s="349" t="s">
        <v>271</v>
      </c>
      <c r="Q219" s="349">
        <v>42000</v>
      </c>
      <c r="R219" s="349">
        <v>262000</v>
      </c>
      <c r="S219" s="349">
        <v>110000</v>
      </c>
      <c r="T219" s="349">
        <v>101000</v>
      </c>
      <c r="U219" s="351">
        <v>10000</v>
      </c>
      <c r="W219" s="3"/>
      <c r="Y219" s="35" t="s">
        <v>284</v>
      </c>
      <c r="Z219" s="350">
        <v>376000</v>
      </c>
      <c r="AA219" s="339">
        <v>368000</v>
      </c>
      <c r="AB219" s="339" t="s">
        <v>271</v>
      </c>
      <c r="AC219" s="339">
        <v>33000</v>
      </c>
      <c r="AD219" s="339">
        <v>245000</v>
      </c>
      <c r="AE219" s="339">
        <v>96000</v>
      </c>
      <c r="AF219" s="339">
        <v>88000</v>
      </c>
      <c r="AG219" s="351">
        <v>8000</v>
      </c>
    </row>
    <row r="220" spans="1:35" ht="21" customHeight="1">
      <c r="A220" s="35" t="s">
        <v>320</v>
      </c>
      <c r="B220" s="184">
        <v>803000</v>
      </c>
      <c r="C220" s="184">
        <v>782000</v>
      </c>
      <c r="D220" s="184" t="s">
        <v>271</v>
      </c>
      <c r="E220" s="184">
        <v>74000</v>
      </c>
      <c r="F220" s="184">
        <v>509000</v>
      </c>
      <c r="G220" s="184">
        <v>213000</v>
      </c>
      <c r="H220" s="184">
        <v>192000</v>
      </c>
      <c r="I220" s="187">
        <v>21000</v>
      </c>
      <c r="M220" s="454" t="s">
        <v>320</v>
      </c>
      <c r="N220" s="350">
        <v>424000</v>
      </c>
      <c r="O220" s="349">
        <v>412000</v>
      </c>
      <c r="P220" s="349" t="s">
        <v>271</v>
      </c>
      <c r="Q220" s="349">
        <v>41000</v>
      </c>
      <c r="R220" s="349">
        <v>264000</v>
      </c>
      <c r="S220" s="349">
        <v>116000</v>
      </c>
      <c r="T220" s="349">
        <v>104000</v>
      </c>
      <c r="U220" s="351">
        <v>12000</v>
      </c>
      <c r="W220" s="3"/>
      <c r="Y220" s="35" t="s">
        <v>320</v>
      </c>
      <c r="Z220" s="350">
        <v>379000</v>
      </c>
      <c r="AA220" s="339">
        <v>370000</v>
      </c>
      <c r="AB220" s="339" t="s">
        <v>271</v>
      </c>
      <c r="AC220" s="339">
        <v>33000</v>
      </c>
      <c r="AD220" s="339">
        <v>246000</v>
      </c>
      <c r="AE220" s="339">
        <v>98000</v>
      </c>
      <c r="AF220" s="339">
        <v>89000</v>
      </c>
      <c r="AG220" s="351">
        <v>9000</v>
      </c>
    </row>
    <row r="221" spans="1:35" ht="21" customHeight="1">
      <c r="A221" s="35" t="s">
        <v>321</v>
      </c>
      <c r="B221" s="184">
        <v>795000</v>
      </c>
      <c r="C221" s="184">
        <v>776000</v>
      </c>
      <c r="D221" s="184" t="s">
        <v>271</v>
      </c>
      <c r="E221" s="184">
        <v>75000</v>
      </c>
      <c r="F221" s="184">
        <v>503000</v>
      </c>
      <c r="G221" s="184">
        <v>211000</v>
      </c>
      <c r="H221" s="184">
        <v>192000</v>
      </c>
      <c r="I221" s="187">
        <v>19000</v>
      </c>
      <c r="M221" s="454" t="s">
        <v>321</v>
      </c>
      <c r="N221" s="350">
        <v>419000</v>
      </c>
      <c r="O221" s="349">
        <v>407000</v>
      </c>
      <c r="P221" s="349" t="s">
        <v>271</v>
      </c>
      <c r="Q221" s="349">
        <v>41000</v>
      </c>
      <c r="R221" s="349">
        <v>261000</v>
      </c>
      <c r="S221" s="349">
        <v>114000</v>
      </c>
      <c r="T221" s="349">
        <v>102000</v>
      </c>
      <c r="U221" s="351">
        <v>12000</v>
      </c>
      <c r="W221" s="3"/>
      <c r="Y221" s="35" t="s">
        <v>321</v>
      </c>
      <c r="Z221" s="350">
        <v>376000</v>
      </c>
      <c r="AA221" s="339">
        <v>368000</v>
      </c>
      <c r="AB221" s="339" t="s">
        <v>271</v>
      </c>
      <c r="AC221" s="339">
        <v>33000</v>
      </c>
      <c r="AD221" s="339">
        <v>243000</v>
      </c>
      <c r="AE221" s="339">
        <v>97000</v>
      </c>
      <c r="AF221" s="339">
        <v>90000</v>
      </c>
      <c r="AG221" s="351" t="s">
        <v>271</v>
      </c>
    </row>
    <row r="222" spans="1:35" ht="21" customHeight="1">
      <c r="A222" s="35" t="s">
        <v>322</v>
      </c>
      <c r="B222" s="184">
        <v>796000</v>
      </c>
      <c r="C222" s="184">
        <v>775000</v>
      </c>
      <c r="D222" s="184" t="s">
        <v>271</v>
      </c>
      <c r="E222" s="184">
        <v>78000</v>
      </c>
      <c r="F222" s="184">
        <v>500000</v>
      </c>
      <c r="G222" s="184">
        <v>213000</v>
      </c>
      <c r="H222" s="184">
        <v>192000</v>
      </c>
      <c r="I222" s="187">
        <v>21000</v>
      </c>
      <c r="J222" s="48"/>
      <c r="M222" s="454" t="s">
        <v>322</v>
      </c>
      <c r="N222" s="350">
        <v>418000</v>
      </c>
      <c r="O222" s="349">
        <v>407000</v>
      </c>
      <c r="P222" s="349" t="s">
        <v>271</v>
      </c>
      <c r="Q222" s="349">
        <v>42000</v>
      </c>
      <c r="R222" s="349">
        <v>260000</v>
      </c>
      <c r="S222" s="349">
        <v>114000</v>
      </c>
      <c r="T222" s="349">
        <v>103000</v>
      </c>
      <c r="U222" s="351">
        <v>11000</v>
      </c>
      <c r="V222" s="48"/>
      <c r="W222" s="3"/>
      <c r="X222" s="48"/>
      <c r="Y222" s="35" t="s">
        <v>322</v>
      </c>
      <c r="Z222" s="350">
        <v>377000</v>
      </c>
      <c r="AA222" s="339">
        <v>368000</v>
      </c>
      <c r="AB222" s="339" t="s">
        <v>271</v>
      </c>
      <c r="AC222" s="339">
        <v>35000</v>
      </c>
      <c r="AD222" s="339">
        <v>241000</v>
      </c>
      <c r="AE222" s="339">
        <v>99000</v>
      </c>
      <c r="AF222" s="339">
        <v>90000</v>
      </c>
      <c r="AG222" s="351">
        <v>9000</v>
      </c>
    </row>
    <row r="223" spans="1:35" ht="21" customHeight="1">
      <c r="A223" s="35" t="s">
        <v>323</v>
      </c>
      <c r="B223" s="184">
        <v>795000</v>
      </c>
      <c r="C223" s="184">
        <v>773000</v>
      </c>
      <c r="D223" s="184" t="s">
        <v>271</v>
      </c>
      <c r="E223" s="184">
        <v>82000</v>
      </c>
      <c r="F223" s="184">
        <v>497000</v>
      </c>
      <c r="G223" s="184">
        <v>211000</v>
      </c>
      <c r="H223" s="184">
        <v>188000</v>
      </c>
      <c r="I223" s="187">
        <v>23000</v>
      </c>
      <c r="K223" s="25"/>
      <c r="L223" s="25"/>
      <c r="M223" s="454" t="s">
        <v>323</v>
      </c>
      <c r="N223" s="350">
        <v>418000</v>
      </c>
      <c r="O223" s="349">
        <v>405000</v>
      </c>
      <c r="P223" s="349" t="s">
        <v>271</v>
      </c>
      <c r="Q223" s="349">
        <v>43000</v>
      </c>
      <c r="R223" s="349">
        <v>258000</v>
      </c>
      <c r="S223" s="349">
        <v>115000</v>
      </c>
      <c r="T223" s="349">
        <v>101000</v>
      </c>
      <c r="U223" s="351">
        <v>13000</v>
      </c>
      <c r="Y223" s="35" t="s">
        <v>323</v>
      </c>
      <c r="Z223" s="350">
        <v>377000</v>
      </c>
      <c r="AA223" s="339">
        <v>368000</v>
      </c>
      <c r="AB223" s="339" t="s">
        <v>271</v>
      </c>
      <c r="AC223" s="339">
        <v>39000</v>
      </c>
      <c r="AD223" s="339">
        <v>239000</v>
      </c>
      <c r="AE223" s="339">
        <v>96000</v>
      </c>
      <c r="AF223" s="339">
        <v>87000</v>
      </c>
      <c r="AG223" s="351">
        <v>9000</v>
      </c>
    </row>
    <row r="224" spans="1:35" ht="21" customHeight="1">
      <c r="A224" s="35" t="s">
        <v>324</v>
      </c>
      <c r="B224" s="184">
        <v>806000</v>
      </c>
      <c r="C224" s="184">
        <v>782000</v>
      </c>
      <c r="D224" s="184" t="s">
        <v>271</v>
      </c>
      <c r="E224" s="184">
        <v>83000</v>
      </c>
      <c r="F224" s="184">
        <v>501000</v>
      </c>
      <c r="G224" s="184">
        <v>216000</v>
      </c>
      <c r="H224" s="184">
        <v>193000</v>
      </c>
      <c r="I224" s="187">
        <v>24000</v>
      </c>
      <c r="K224" s="25"/>
      <c r="L224" s="25"/>
      <c r="M224" s="454" t="s">
        <v>324</v>
      </c>
      <c r="N224" s="350">
        <v>423000</v>
      </c>
      <c r="O224" s="349">
        <v>409000</v>
      </c>
      <c r="P224" s="349" t="s">
        <v>271</v>
      </c>
      <c r="Q224" s="349">
        <v>42000</v>
      </c>
      <c r="R224" s="349">
        <v>260000</v>
      </c>
      <c r="S224" s="349">
        <v>117000</v>
      </c>
      <c r="T224" s="349">
        <v>103000</v>
      </c>
      <c r="U224" s="351">
        <v>14000</v>
      </c>
      <c r="Y224" s="35" t="s">
        <v>324</v>
      </c>
      <c r="Z224" s="350">
        <v>383000</v>
      </c>
      <c r="AA224" s="339">
        <v>372000</v>
      </c>
      <c r="AB224" s="339" t="s">
        <v>271</v>
      </c>
      <c r="AC224" s="339">
        <v>40000</v>
      </c>
      <c r="AD224" s="339">
        <v>241000</v>
      </c>
      <c r="AE224" s="339">
        <v>100000</v>
      </c>
      <c r="AF224" s="339">
        <v>89000</v>
      </c>
      <c r="AG224" s="351">
        <v>10000</v>
      </c>
      <c r="AI224" s="3"/>
    </row>
    <row r="225" spans="1:35" ht="21" customHeight="1">
      <c r="A225" s="35" t="s">
        <v>325</v>
      </c>
      <c r="B225" s="184">
        <v>806000</v>
      </c>
      <c r="C225" s="184">
        <v>783000</v>
      </c>
      <c r="D225" s="184" t="s">
        <v>271</v>
      </c>
      <c r="E225" s="184">
        <v>85000</v>
      </c>
      <c r="F225" s="184">
        <v>497000</v>
      </c>
      <c r="G225" s="184">
        <v>218000</v>
      </c>
      <c r="H225" s="184">
        <v>195000</v>
      </c>
      <c r="I225" s="187">
        <v>23000</v>
      </c>
      <c r="K225" s="25"/>
      <c r="L225" s="25"/>
      <c r="M225" s="454" t="s">
        <v>325</v>
      </c>
      <c r="N225" s="350">
        <v>423000</v>
      </c>
      <c r="O225" s="349">
        <v>409000</v>
      </c>
      <c r="P225" s="349" t="s">
        <v>271</v>
      </c>
      <c r="Q225" s="349">
        <v>45000</v>
      </c>
      <c r="R225" s="349">
        <v>257000</v>
      </c>
      <c r="S225" s="349">
        <v>118000</v>
      </c>
      <c r="T225" s="349">
        <v>104000</v>
      </c>
      <c r="U225" s="351">
        <v>14000</v>
      </c>
      <c r="Y225" s="35" t="s">
        <v>325</v>
      </c>
      <c r="Z225" s="350">
        <v>383000</v>
      </c>
      <c r="AA225" s="339">
        <v>374000</v>
      </c>
      <c r="AB225" s="339" t="s">
        <v>271</v>
      </c>
      <c r="AC225" s="339">
        <v>41000</v>
      </c>
      <c r="AD225" s="339">
        <v>241000</v>
      </c>
      <c r="AE225" s="339">
        <v>100000</v>
      </c>
      <c r="AF225" s="339">
        <v>91000</v>
      </c>
      <c r="AG225" s="351">
        <v>10000</v>
      </c>
      <c r="AI225" s="3"/>
    </row>
    <row r="226" spans="1:35" ht="21" customHeight="1">
      <c r="A226" s="35" t="s">
        <v>326</v>
      </c>
      <c r="B226" s="184">
        <v>804000</v>
      </c>
      <c r="C226" s="184">
        <v>779000</v>
      </c>
      <c r="D226" s="184" t="s">
        <v>271</v>
      </c>
      <c r="E226" s="184">
        <v>82000</v>
      </c>
      <c r="F226" s="184">
        <v>493000</v>
      </c>
      <c r="G226" s="184">
        <v>224000</v>
      </c>
      <c r="H226" s="184">
        <v>199000</v>
      </c>
      <c r="I226" s="187">
        <v>25000</v>
      </c>
      <c r="K226" s="25"/>
      <c r="L226" s="25"/>
      <c r="M226" s="454" t="s">
        <v>326</v>
      </c>
      <c r="N226" s="350">
        <v>422000</v>
      </c>
      <c r="O226" s="349">
        <v>406000</v>
      </c>
      <c r="P226" s="349" t="s">
        <v>271</v>
      </c>
      <c r="Q226" s="349">
        <v>43000</v>
      </c>
      <c r="R226" s="349">
        <v>253000</v>
      </c>
      <c r="S226" s="349">
        <v>123000</v>
      </c>
      <c r="T226" s="349">
        <v>108000</v>
      </c>
      <c r="U226" s="351">
        <v>15000</v>
      </c>
      <c r="Y226" s="35" t="s">
        <v>326</v>
      </c>
      <c r="Z226" s="350">
        <v>383000</v>
      </c>
      <c r="AA226" s="339">
        <v>373000</v>
      </c>
      <c r="AB226" s="339" t="s">
        <v>271</v>
      </c>
      <c r="AC226" s="339">
        <v>40000</v>
      </c>
      <c r="AD226" s="339">
        <v>240000</v>
      </c>
      <c r="AE226" s="339">
        <v>101000</v>
      </c>
      <c r="AF226" s="339">
        <v>91000</v>
      </c>
      <c r="AG226" s="351">
        <v>10000</v>
      </c>
      <c r="AH226" s="41"/>
      <c r="AI226" s="41"/>
    </row>
    <row r="227" spans="1:35" ht="21" customHeight="1">
      <c r="A227" s="35" t="s">
        <v>327</v>
      </c>
      <c r="B227" s="184">
        <v>796000</v>
      </c>
      <c r="C227" s="184">
        <v>775000</v>
      </c>
      <c r="D227" s="184" t="s">
        <v>271</v>
      </c>
      <c r="E227" s="184">
        <v>81000</v>
      </c>
      <c r="F227" s="184">
        <v>491000</v>
      </c>
      <c r="G227" s="184">
        <v>220000</v>
      </c>
      <c r="H227" s="184">
        <v>199000</v>
      </c>
      <c r="I227" s="187">
        <v>21000</v>
      </c>
      <c r="K227" s="25"/>
      <c r="L227" s="25"/>
      <c r="M227" s="454" t="s">
        <v>327</v>
      </c>
      <c r="N227" s="350">
        <v>417000</v>
      </c>
      <c r="O227" s="349">
        <v>404000</v>
      </c>
      <c r="P227" s="349" t="s">
        <v>271</v>
      </c>
      <c r="Q227" s="349">
        <v>40000</v>
      </c>
      <c r="R227" s="349">
        <v>254000</v>
      </c>
      <c r="S227" s="349">
        <v>121000</v>
      </c>
      <c r="T227" s="349">
        <v>107000</v>
      </c>
      <c r="U227" s="351">
        <v>13000</v>
      </c>
      <c r="Y227" s="35" t="s">
        <v>327</v>
      </c>
      <c r="Z227" s="350">
        <v>379000</v>
      </c>
      <c r="AA227" s="339">
        <v>372000</v>
      </c>
      <c r="AB227" s="339" t="s">
        <v>271</v>
      </c>
      <c r="AC227" s="339">
        <v>41000</v>
      </c>
      <c r="AD227" s="339">
        <v>238000</v>
      </c>
      <c r="AE227" s="339">
        <v>99000</v>
      </c>
      <c r="AF227" s="339">
        <v>92000</v>
      </c>
      <c r="AG227" s="351" t="s">
        <v>271</v>
      </c>
      <c r="AH227" s="41"/>
      <c r="AI227" s="41"/>
    </row>
    <row r="228" spans="1:35" ht="21" customHeight="1">
      <c r="A228" s="35" t="s">
        <v>328</v>
      </c>
      <c r="B228" s="184">
        <v>788000</v>
      </c>
      <c r="C228" s="184">
        <v>766000</v>
      </c>
      <c r="D228" s="184" t="s">
        <v>271</v>
      </c>
      <c r="E228" s="184">
        <v>75000</v>
      </c>
      <c r="F228" s="184">
        <v>489000</v>
      </c>
      <c r="G228" s="184">
        <v>219000</v>
      </c>
      <c r="H228" s="184">
        <v>197000</v>
      </c>
      <c r="I228" s="187">
        <v>22000</v>
      </c>
      <c r="K228" s="25"/>
      <c r="L228" s="25"/>
      <c r="M228" s="454" t="s">
        <v>328</v>
      </c>
      <c r="N228" s="350">
        <v>415000</v>
      </c>
      <c r="O228" s="349">
        <v>400000</v>
      </c>
      <c r="P228" s="349" t="s">
        <v>271</v>
      </c>
      <c r="Q228" s="349">
        <v>37000</v>
      </c>
      <c r="R228" s="349">
        <v>252000</v>
      </c>
      <c r="S228" s="349">
        <v>122000</v>
      </c>
      <c r="T228" s="349">
        <v>107000</v>
      </c>
      <c r="U228" s="351">
        <v>15000</v>
      </c>
      <c r="Y228" s="35" t="s">
        <v>328</v>
      </c>
      <c r="Z228" s="350">
        <v>373000</v>
      </c>
      <c r="AA228" s="339">
        <v>367000</v>
      </c>
      <c r="AB228" s="339" t="s">
        <v>271</v>
      </c>
      <c r="AC228" s="339">
        <v>38000</v>
      </c>
      <c r="AD228" s="339">
        <v>237000</v>
      </c>
      <c r="AE228" s="339">
        <v>97000</v>
      </c>
      <c r="AF228" s="339">
        <v>90000</v>
      </c>
      <c r="AG228" s="351" t="s">
        <v>271</v>
      </c>
    </row>
    <row r="229" spans="1:35" ht="21" customHeight="1">
      <c r="A229" s="35" t="s">
        <v>329</v>
      </c>
      <c r="B229" s="184">
        <v>785000</v>
      </c>
      <c r="C229" s="184">
        <v>768000</v>
      </c>
      <c r="D229" s="184" t="s">
        <v>271</v>
      </c>
      <c r="E229" s="184">
        <v>78000</v>
      </c>
      <c r="F229" s="184">
        <v>490000</v>
      </c>
      <c r="G229" s="184">
        <v>212000</v>
      </c>
      <c r="H229" s="184">
        <v>195000</v>
      </c>
      <c r="I229" s="187">
        <v>17000</v>
      </c>
      <c r="K229" s="25"/>
      <c r="L229" s="25"/>
      <c r="M229" s="454" t="s">
        <v>329</v>
      </c>
      <c r="N229" s="350">
        <v>411000</v>
      </c>
      <c r="O229" s="349">
        <v>401000</v>
      </c>
      <c r="P229" s="349" t="s">
        <v>271</v>
      </c>
      <c r="Q229" s="349">
        <v>40000</v>
      </c>
      <c r="R229" s="349">
        <v>253000</v>
      </c>
      <c r="S229" s="349">
        <v>116000</v>
      </c>
      <c r="T229" s="349">
        <v>106000</v>
      </c>
      <c r="U229" s="351">
        <v>10000</v>
      </c>
      <c r="Y229" s="35" t="s">
        <v>329</v>
      </c>
      <c r="Z229" s="350">
        <v>374000</v>
      </c>
      <c r="AA229" s="339">
        <v>367000</v>
      </c>
      <c r="AB229" s="339" t="s">
        <v>271</v>
      </c>
      <c r="AC229" s="339">
        <v>38000</v>
      </c>
      <c r="AD229" s="339">
        <v>238000</v>
      </c>
      <c r="AE229" s="339">
        <v>96000</v>
      </c>
      <c r="AF229" s="339">
        <v>89000</v>
      </c>
      <c r="AG229" s="351" t="s">
        <v>271</v>
      </c>
    </row>
    <row r="230" spans="1:35" ht="21" customHeight="1">
      <c r="A230" s="35" t="s">
        <v>330</v>
      </c>
      <c r="B230" s="184">
        <v>792000</v>
      </c>
      <c r="C230" s="184">
        <v>773000</v>
      </c>
      <c r="D230" s="184" t="s">
        <v>271</v>
      </c>
      <c r="E230" s="184">
        <v>81000</v>
      </c>
      <c r="F230" s="184">
        <v>492000</v>
      </c>
      <c r="G230" s="184">
        <v>215000</v>
      </c>
      <c r="H230" s="184">
        <v>195000</v>
      </c>
      <c r="I230" s="187">
        <v>20000</v>
      </c>
      <c r="M230" s="454" t="s">
        <v>330</v>
      </c>
      <c r="N230" s="350">
        <v>410000</v>
      </c>
      <c r="O230" s="349">
        <v>400000</v>
      </c>
      <c r="P230" s="349" t="s">
        <v>271</v>
      </c>
      <c r="Q230" s="349">
        <v>40000</v>
      </c>
      <c r="R230" s="349">
        <v>251000</v>
      </c>
      <c r="S230" s="349">
        <v>116000</v>
      </c>
      <c r="T230" s="349">
        <v>105000</v>
      </c>
      <c r="U230" s="351">
        <v>10000</v>
      </c>
      <c r="Y230" s="35" t="s">
        <v>330</v>
      </c>
      <c r="Z230" s="350">
        <v>382000</v>
      </c>
      <c r="AA230" s="339">
        <v>373000</v>
      </c>
      <c r="AB230" s="339" t="s">
        <v>271</v>
      </c>
      <c r="AC230" s="339">
        <v>41000</v>
      </c>
      <c r="AD230" s="339">
        <v>240000</v>
      </c>
      <c r="AE230" s="339">
        <v>99000</v>
      </c>
      <c r="AF230" s="339">
        <v>90000</v>
      </c>
      <c r="AG230" s="351">
        <v>9000</v>
      </c>
    </row>
    <row r="231" spans="1:35" ht="21" customHeight="1">
      <c r="A231" s="35" t="s">
        <v>331</v>
      </c>
      <c r="B231" s="184">
        <v>797000</v>
      </c>
      <c r="C231" s="184">
        <v>777000</v>
      </c>
      <c r="D231" s="184" t="s">
        <v>271</v>
      </c>
      <c r="E231" s="184">
        <v>85000</v>
      </c>
      <c r="F231" s="184">
        <v>493000</v>
      </c>
      <c r="G231" s="184">
        <v>215000</v>
      </c>
      <c r="H231" s="184">
        <v>195000</v>
      </c>
      <c r="I231" s="187">
        <v>20000</v>
      </c>
      <c r="M231" s="454" t="s">
        <v>331</v>
      </c>
      <c r="N231" s="350">
        <v>411000</v>
      </c>
      <c r="O231" s="349">
        <v>400000</v>
      </c>
      <c r="P231" s="349" t="s">
        <v>271</v>
      </c>
      <c r="Q231" s="349">
        <v>42000</v>
      </c>
      <c r="R231" s="349">
        <v>251000</v>
      </c>
      <c r="S231" s="349">
        <v>115000</v>
      </c>
      <c r="T231" s="349">
        <v>104000</v>
      </c>
      <c r="U231" s="351">
        <v>11000</v>
      </c>
      <c r="Y231" s="35" t="s">
        <v>331</v>
      </c>
      <c r="Z231" s="350">
        <v>386000</v>
      </c>
      <c r="AA231" s="339">
        <v>377000</v>
      </c>
      <c r="AB231" s="339" t="s">
        <v>271</v>
      </c>
      <c r="AC231" s="339">
        <v>43000</v>
      </c>
      <c r="AD231" s="339">
        <v>242000</v>
      </c>
      <c r="AE231" s="339">
        <v>100000</v>
      </c>
      <c r="AF231" s="339">
        <v>91000</v>
      </c>
      <c r="AG231" s="351">
        <v>9000</v>
      </c>
    </row>
    <row r="232" spans="1:35" ht="21" customHeight="1">
      <c r="A232" s="35" t="s">
        <v>332</v>
      </c>
      <c r="B232" s="184">
        <v>796000</v>
      </c>
      <c r="C232" s="184">
        <v>771000</v>
      </c>
      <c r="D232" s="184" t="s">
        <v>271</v>
      </c>
      <c r="E232" s="184">
        <v>89000</v>
      </c>
      <c r="F232" s="184">
        <v>484000</v>
      </c>
      <c r="G232" s="184">
        <v>220000</v>
      </c>
      <c r="H232" s="184">
        <v>195000</v>
      </c>
      <c r="I232" s="187">
        <v>25000</v>
      </c>
      <c r="M232" s="454" t="s">
        <v>332</v>
      </c>
      <c r="N232" s="350">
        <v>416000</v>
      </c>
      <c r="O232" s="349">
        <v>401000</v>
      </c>
      <c r="P232" s="349" t="s">
        <v>271</v>
      </c>
      <c r="Q232" s="349">
        <v>45000</v>
      </c>
      <c r="R232" s="349">
        <v>250000</v>
      </c>
      <c r="S232" s="349">
        <v>118000</v>
      </c>
      <c r="T232" s="349">
        <v>104000</v>
      </c>
      <c r="U232" s="351">
        <v>15000</v>
      </c>
      <c r="Y232" s="35" t="s">
        <v>332</v>
      </c>
      <c r="Z232" s="350">
        <v>380000</v>
      </c>
      <c r="AA232" s="339">
        <v>370000</v>
      </c>
      <c r="AB232" s="339" t="s">
        <v>271</v>
      </c>
      <c r="AC232" s="339">
        <v>45000</v>
      </c>
      <c r="AD232" s="339">
        <v>233000</v>
      </c>
      <c r="AE232" s="339">
        <v>101000</v>
      </c>
      <c r="AF232" s="339">
        <v>91000</v>
      </c>
      <c r="AG232" s="351">
        <v>10000</v>
      </c>
    </row>
    <row r="233" spans="1:35" ht="21" customHeight="1">
      <c r="A233" s="35" t="s">
        <v>333</v>
      </c>
      <c r="B233" s="184">
        <v>792000</v>
      </c>
      <c r="C233" s="184">
        <v>767000</v>
      </c>
      <c r="D233" s="184" t="s">
        <v>271</v>
      </c>
      <c r="E233" s="184">
        <v>86000</v>
      </c>
      <c r="F233" s="184">
        <v>484000</v>
      </c>
      <c r="G233" s="184">
        <v>219000</v>
      </c>
      <c r="H233" s="184">
        <v>194000</v>
      </c>
      <c r="I233" s="187">
        <v>25000</v>
      </c>
      <c r="M233" s="454" t="s">
        <v>333</v>
      </c>
      <c r="N233" s="350">
        <v>419000</v>
      </c>
      <c r="O233" s="349">
        <v>404000</v>
      </c>
      <c r="P233" s="349" t="s">
        <v>271</v>
      </c>
      <c r="Q233" s="349">
        <v>44000</v>
      </c>
      <c r="R233" s="349">
        <v>252000</v>
      </c>
      <c r="S233" s="349">
        <v>121000</v>
      </c>
      <c r="T233" s="349">
        <v>106000</v>
      </c>
      <c r="U233" s="351">
        <v>15000</v>
      </c>
      <c r="Y233" s="35" t="s">
        <v>333</v>
      </c>
      <c r="Z233" s="350">
        <v>373000</v>
      </c>
      <c r="AA233" s="339">
        <v>363000</v>
      </c>
      <c r="AB233" s="339" t="s">
        <v>271</v>
      </c>
      <c r="AC233" s="339">
        <v>42000</v>
      </c>
      <c r="AD233" s="339">
        <v>232000</v>
      </c>
      <c r="AE233" s="339">
        <v>98000</v>
      </c>
      <c r="AF233" s="339">
        <v>88000</v>
      </c>
      <c r="AG233" s="351">
        <v>10000</v>
      </c>
    </row>
    <row r="234" spans="1:35" ht="21" customHeight="1">
      <c r="A234" s="35" t="s">
        <v>334</v>
      </c>
      <c r="B234" s="184">
        <v>809000</v>
      </c>
      <c r="C234" s="184">
        <v>782000</v>
      </c>
      <c r="D234" s="184" t="s">
        <v>271</v>
      </c>
      <c r="E234" s="184">
        <v>90000</v>
      </c>
      <c r="F234" s="184">
        <v>488000</v>
      </c>
      <c r="G234" s="184">
        <v>226000</v>
      </c>
      <c r="H234" s="184">
        <v>199000</v>
      </c>
      <c r="I234" s="187">
        <v>27000</v>
      </c>
      <c r="M234" s="454" t="s">
        <v>334</v>
      </c>
      <c r="N234" s="350">
        <v>426000</v>
      </c>
      <c r="O234" s="349">
        <v>411000</v>
      </c>
      <c r="P234" s="349" t="s">
        <v>271</v>
      </c>
      <c r="Q234" s="349">
        <v>45000</v>
      </c>
      <c r="R234" s="349">
        <v>255000</v>
      </c>
      <c r="S234" s="349">
        <v>122000</v>
      </c>
      <c r="T234" s="349">
        <v>108000</v>
      </c>
      <c r="U234" s="351">
        <v>14000</v>
      </c>
      <c r="Y234" s="35" t="s">
        <v>334</v>
      </c>
      <c r="Z234" s="350">
        <v>383000</v>
      </c>
      <c r="AA234" s="339">
        <v>370000</v>
      </c>
      <c r="AB234" s="339" t="s">
        <v>271</v>
      </c>
      <c r="AC234" s="339">
        <v>45000</v>
      </c>
      <c r="AD234" s="339">
        <v>234000</v>
      </c>
      <c r="AE234" s="339">
        <v>104000</v>
      </c>
      <c r="AF234" s="339">
        <v>91000</v>
      </c>
      <c r="AG234" s="351">
        <v>13000</v>
      </c>
    </row>
    <row r="235" spans="1:35" ht="21" customHeight="1">
      <c r="A235" s="35" t="s">
        <v>335</v>
      </c>
      <c r="B235" s="184">
        <v>794000</v>
      </c>
      <c r="C235" s="184">
        <v>771000</v>
      </c>
      <c r="D235" s="184" t="s">
        <v>271</v>
      </c>
      <c r="E235" s="184">
        <v>83000</v>
      </c>
      <c r="F235" s="184">
        <v>486000</v>
      </c>
      <c r="G235" s="184">
        <v>219000</v>
      </c>
      <c r="H235" s="184">
        <v>196000</v>
      </c>
      <c r="I235" s="187">
        <v>23000</v>
      </c>
      <c r="M235" s="454" t="s">
        <v>335</v>
      </c>
      <c r="N235" s="350">
        <v>419000</v>
      </c>
      <c r="O235" s="349">
        <v>408000</v>
      </c>
      <c r="P235" s="349" t="s">
        <v>271</v>
      </c>
      <c r="Q235" s="349">
        <v>43000</v>
      </c>
      <c r="R235" s="349">
        <v>257000</v>
      </c>
      <c r="S235" s="349">
        <v>116000</v>
      </c>
      <c r="T235" s="349">
        <v>105000</v>
      </c>
      <c r="U235" s="351">
        <v>11000</v>
      </c>
      <c r="Y235" s="35" t="s">
        <v>335</v>
      </c>
      <c r="Z235" s="350">
        <v>375000</v>
      </c>
      <c r="AA235" s="339">
        <v>363000</v>
      </c>
      <c r="AB235" s="339" t="s">
        <v>271</v>
      </c>
      <c r="AC235" s="339">
        <v>41000</v>
      </c>
      <c r="AD235" s="339">
        <v>230000</v>
      </c>
      <c r="AE235" s="339">
        <v>103000</v>
      </c>
      <c r="AF235" s="339">
        <v>91000</v>
      </c>
      <c r="AG235" s="351">
        <v>12000</v>
      </c>
    </row>
    <row r="236" spans="1:35" ht="21" customHeight="1">
      <c r="A236" s="35" t="s">
        <v>357</v>
      </c>
      <c r="B236" s="184">
        <v>806000</v>
      </c>
      <c r="C236" s="184">
        <v>778000</v>
      </c>
      <c r="D236" s="184" t="s">
        <v>271</v>
      </c>
      <c r="E236" s="184">
        <v>83000</v>
      </c>
      <c r="F236" s="184">
        <v>491000</v>
      </c>
      <c r="G236" s="184">
        <v>226000</v>
      </c>
      <c r="H236" s="184">
        <v>199000</v>
      </c>
      <c r="I236" s="187">
        <v>28000</v>
      </c>
      <c r="M236" s="454" t="s">
        <v>357</v>
      </c>
      <c r="N236" s="350">
        <v>424000</v>
      </c>
      <c r="O236" s="349">
        <v>411000</v>
      </c>
      <c r="P236" s="349" t="s">
        <v>271</v>
      </c>
      <c r="Q236" s="349">
        <v>42000</v>
      </c>
      <c r="R236" s="349">
        <v>259000</v>
      </c>
      <c r="S236" s="349">
        <v>120000</v>
      </c>
      <c r="T236" s="349">
        <v>106000</v>
      </c>
      <c r="U236" s="351">
        <v>14000</v>
      </c>
      <c r="Y236" s="35" t="s">
        <v>357</v>
      </c>
      <c r="Z236" s="350">
        <v>382000</v>
      </c>
      <c r="AA236" s="339">
        <v>367000</v>
      </c>
      <c r="AB236" s="339" t="s">
        <v>271</v>
      </c>
      <c r="AC236" s="339">
        <v>41000</v>
      </c>
      <c r="AD236" s="339">
        <v>232000</v>
      </c>
      <c r="AE236" s="339">
        <v>107000</v>
      </c>
      <c r="AF236" s="339">
        <v>93000</v>
      </c>
      <c r="AG236" s="351">
        <v>14000</v>
      </c>
    </row>
    <row r="237" spans="1:35" ht="21" customHeight="1">
      <c r="A237" s="35" t="s">
        <v>358</v>
      </c>
      <c r="B237" s="184">
        <v>800000</v>
      </c>
      <c r="C237" s="184">
        <v>777000</v>
      </c>
      <c r="D237" s="184" t="s">
        <v>271</v>
      </c>
      <c r="E237" s="184">
        <v>83000</v>
      </c>
      <c r="F237" s="184">
        <v>491000</v>
      </c>
      <c r="G237" s="184">
        <v>221000</v>
      </c>
      <c r="H237" s="184">
        <v>197000</v>
      </c>
      <c r="I237" s="187">
        <v>24000</v>
      </c>
      <c r="M237" s="454" t="s">
        <v>358</v>
      </c>
      <c r="N237" s="350">
        <v>422000</v>
      </c>
      <c r="O237" s="349">
        <v>408000</v>
      </c>
      <c r="P237" s="349" t="s">
        <v>271</v>
      </c>
      <c r="Q237" s="349">
        <v>41000</v>
      </c>
      <c r="R237" s="349">
        <v>256000</v>
      </c>
      <c r="S237" s="349">
        <v>121000</v>
      </c>
      <c r="T237" s="349">
        <v>108000</v>
      </c>
      <c r="U237" s="351">
        <v>14000</v>
      </c>
      <c r="Y237" s="35" t="s">
        <v>358</v>
      </c>
      <c r="Z237" s="350">
        <v>379000</v>
      </c>
      <c r="AA237" s="339">
        <v>369000</v>
      </c>
      <c r="AB237" s="339" t="s">
        <v>271</v>
      </c>
      <c r="AC237" s="339">
        <v>42000</v>
      </c>
      <c r="AD237" s="339">
        <v>235000</v>
      </c>
      <c r="AE237" s="339">
        <v>100000</v>
      </c>
      <c r="AF237" s="339">
        <v>89000</v>
      </c>
      <c r="AG237" s="351">
        <v>10000</v>
      </c>
    </row>
    <row r="238" spans="1:35" ht="21" customHeight="1">
      <c r="A238" s="35" t="s">
        <v>359</v>
      </c>
      <c r="B238" s="184">
        <v>801000</v>
      </c>
      <c r="C238" s="184">
        <v>782000</v>
      </c>
      <c r="D238" s="184" t="s">
        <v>271</v>
      </c>
      <c r="E238" s="184">
        <v>85000</v>
      </c>
      <c r="F238" s="184">
        <v>492000</v>
      </c>
      <c r="G238" s="184">
        <v>219000</v>
      </c>
      <c r="H238" s="184">
        <v>199000</v>
      </c>
      <c r="I238" s="187">
        <v>20000</v>
      </c>
      <c r="M238" s="454" t="s">
        <v>359</v>
      </c>
      <c r="N238" s="350">
        <v>419000</v>
      </c>
      <c r="O238" s="349">
        <v>409000</v>
      </c>
      <c r="P238" s="349" t="s">
        <v>271</v>
      </c>
      <c r="Q238" s="349">
        <v>42000</v>
      </c>
      <c r="R238" s="349">
        <v>256000</v>
      </c>
      <c r="S238" s="349">
        <v>117000</v>
      </c>
      <c r="T238" s="349">
        <v>108000</v>
      </c>
      <c r="U238" s="351">
        <v>9000</v>
      </c>
      <c r="Y238" s="35" t="s">
        <v>359</v>
      </c>
      <c r="Z238" s="350">
        <v>383000</v>
      </c>
      <c r="AA238" s="339">
        <v>372000</v>
      </c>
      <c r="AB238" s="339" t="s">
        <v>271</v>
      </c>
      <c r="AC238" s="339">
        <v>42000</v>
      </c>
      <c r="AD238" s="339">
        <v>236000</v>
      </c>
      <c r="AE238" s="339">
        <v>101000</v>
      </c>
      <c r="AF238" s="339">
        <v>91000</v>
      </c>
      <c r="AG238" s="351">
        <v>10000</v>
      </c>
    </row>
    <row r="239" spans="1:35" ht="21" customHeight="1">
      <c r="A239" s="35" t="s">
        <v>360</v>
      </c>
      <c r="B239" s="184">
        <v>803000</v>
      </c>
      <c r="C239" s="184">
        <v>782000</v>
      </c>
      <c r="D239" s="184" t="s">
        <v>271</v>
      </c>
      <c r="E239" s="184">
        <v>86000</v>
      </c>
      <c r="F239" s="184">
        <v>489000</v>
      </c>
      <c r="G239" s="184">
        <v>222000</v>
      </c>
      <c r="H239" s="184">
        <v>201000</v>
      </c>
      <c r="I239" s="187">
        <v>20000</v>
      </c>
      <c r="M239" s="454" t="s">
        <v>360</v>
      </c>
      <c r="N239" s="350">
        <v>419000</v>
      </c>
      <c r="O239" s="349">
        <v>410000</v>
      </c>
      <c r="P239" s="349" t="s">
        <v>271</v>
      </c>
      <c r="Q239" s="349">
        <v>43000</v>
      </c>
      <c r="R239" s="349">
        <v>252000</v>
      </c>
      <c r="S239" s="349">
        <v>120000</v>
      </c>
      <c r="T239" s="349">
        <v>111000</v>
      </c>
      <c r="U239" s="351">
        <v>9000</v>
      </c>
      <c r="Y239" s="35" t="s">
        <v>360</v>
      </c>
      <c r="Z239" s="350">
        <v>384000</v>
      </c>
      <c r="AA239" s="339">
        <v>372000</v>
      </c>
      <c r="AB239" s="339" t="s">
        <v>271</v>
      </c>
      <c r="AC239" s="339">
        <v>43000</v>
      </c>
      <c r="AD239" s="339">
        <v>237000</v>
      </c>
      <c r="AE239" s="339">
        <v>102000</v>
      </c>
      <c r="AF239" s="339">
        <v>90000</v>
      </c>
      <c r="AG239" s="351">
        <v>11000</v>
      </c>
    </row>
    <row r="240" spans="1:35" ht="21" customHeight="1">
      <c r="A240" s="35" t="s">
        <v>361</v>
      </c>
      <c r="B240" s="184">
        <v>801000</v>
      </c>
      <c r="C240" s="184">
        <v>782000</v>
      </c>
      <c r="D240" s="184" t="s">
        <v>271</v>
      </c>
      <c r="E240" s="184">
        <v>85000</v>
      </c>
      <c r="F240" s="184">
        <v>488000</v>
      </c>
      <c r="G240" s="184">
        <v>222000</v>
      </c>
      <c r="H240" s="184">
        <v>203000</v>
      </c>
      <c r="I240" s="187">
        <v>20000</v>
      </c>
      <c r="M240" s="454" t="s">
        <v>361</v>
      </c>
      <c r="N240" s="350">
        <v>418000</v>
      </c>
      <c r="O240" s="349">
        <v>408000</v>
      </c>
      <c r="P240" s="349" t="s">
        <v>271</v>
      </c>
      <c r="Q240" s="349">
        <v>41000</v>
      </c>
      <c r="R240" s="349">
        <v>253000</v>
      </c>
      <c r="S240" s="349">
        <v>121000</v>
      </c>
      <c r="T240" s="349">
        <v>112000</v>
      </c>
      <c r="U240" s="351">
        <v>10000</v>
      </c>
      <c r="Y240" s="35" t="s">
        <v>361</v>
      </c>
      <c r="Z240" s="350">
        <v>383000</v>
      </c>
      <c r="AA240" s="339">
        <v>373000</v>
      </c>
      <c r="AB240" s="339" t="s">
        <v>271</v>
      </c>
      <c r="AC240" s="339">
        <v>44000</v>
      </c>
      <c r="AD240" s="339">
        <v>235000</v>
      </c>
      <c r="AE240" s="339">
        <v>101000</v>
      </c>
      <c r="AF240" s="339">
        <v>91000</v>
      </c>
      <c r="AG240" s="351">
        <v>10000</v>
      </c>
    </row>
    <row r="241" spans="1:33" ht="21" customHeight="1">
      <c r="A241" s="35" t="s">
        <v>362</v>
      </c>
      <c r="B241" s="184">
        <v>808000</v>
      </c>
      <c r="C241" s="184">
        <v>787000</v>
      </c>
      <c r="D241" s="184" t="s">
        <v>271</v>
      </c>
      <c r="E241" s="184">
        <v>85000</v>
      </c>
      <c r="F241" s="184">
        <v>489000</v>
      </c>
      <c r="G241" s="184">
        <v>225000</v>
      </c>
      <c r="H241" s="184">
        <v>204000</v>
      </c>
      <c r="I241" s="187">
        <v>21000</v>
      </c>
      <c r="M241" s="454" t="s">
        <v>362</v>
      </c>
      <c r="N241" s="350">
        <v>418000</v>
      </c>
      <c r="O241" s="349">
        <v>407000</v>
      </c>
      <c r="P241" s="349" t="s">
        <v>271</v>
      </c>
      <c r="Q241" s="349">
        <v>39000</v>
      </c>
      <c r="R241" s="349">
        <v>253000</v>
      </c>
      <c r="S241" s="349">
        <v>122000</v>
      </c>
      <c r="T241" s="349">
        <v>111000</v>
      </c>
      <c r="U241" s="351">
        <v>11000</v>
      </c>
      <c r="Y241" s="35" t="s">
        <v>362</v>
      </c>
      <c r="Z241" s="350">
        <v>390000</v>
      </c>
      <c r="AA241" s="339">
        <v>379000</v>
      </c>
      <c r="AB241" s="339" t="s">
        <v>271</v>
      </c>
      <c r="AC241" s="339">
        <v>46000</v>
      </c>
      <c r="AD241" s="339">
        <v>237000</v>
      </c>
      <c r="AE241" s="339">
        <v>103000</v>
      </c>
      <c r="AF241" s="339">
        <v>93000</v>
      </c>
      <c r="AG241" s="351">
        <v>10000</v>
      </c>
    </row>
    <row r="242" spans="1:33" ht="21" customHeight="1">
      <c r="A242" s="35" t="s">
        <v>363</v>
      </c>
      <c r="B242" s="184">
        <v>809000</v>
      </c>
      <c r="C242" s="184">
        <v>788000</v>
      </c>
      <c r="D242" s="184" t="s">
        <v>271</v>
      </c>
      <c r="E242" s="184">
        <v>87000</v>
      </c>
      <c r="F242" s="184">
        <v>491000</v>
      </c>
      <c r="G242" s="184">
        <v>224000</v>
      </c>
      <c r="H242" s="184">
        <v>203000</v>
      </c>
      <c r="I242" s="187">
        <v>21000</v>
      </c>
      <c r="M242" s="454" t="s">
        <v>363</v>
      </c>
      <c r="N242" s="350">
        <v>420000</v>
      </c>
      <c r="O242" s="349">
        <v>409000</v>
      </c>
      <c r="P242" s="349" t="s">
        <v>271</v>
      </c>
      <c r="Q242" s="349">
        <v>40000</v>
      </c>
      <c r="R242" s="349">
        <v>254000</v>
      </c>
      <c r="S242" s="349">
        <v>122000</v>
      </c>
      <c r="T242" s="349">
        <v>111000</v>
      </c>
      <c r="U242" s="351">
        <v>11000</v>
      </c>
      <c r="Y242" s="35" t="s">
        <v>363</v>
      </c>
      <c r="Z242" s="350">
        <v>389000</v>
      </c>
      <c r="AA242" s="339">
        <v>379000</v>
      </c>
      <c r="AB242" s="339" t="s">
        <v>271</v>
      </c>
      <c r="AC242" s="339">
        <v>47000</v>
      </c>
      <c r="AD242" s="339">
        <v>237000</v>
      </c>
      <c r="AE242" s="339">
        <v>102000</v>
      </c>
      <c r="AF242" s="339">
        <v>92000</v>
      </c>
      <c r="AG242" s="351">
        <v>9000</v>
      </c>
    </row>
    <row r="243" spans="1:33" ht="21" customHeight="1">
      <c r="A243" s="35" t="s">
        <v>364</v>
      </c>
      <c r="B243" s="184">
        <v>816000</v>
      </c>
      <c r="C243" s="184">
        <v>788000</v>
      </c>
      <c r="D243" s="184" t="s">
        <v>271</v>
      </c>
      <c r="E243" s="184">
        <v>86000</v>
      </c>
      <c r="F243" s="184">
        <v>494000</v>
      </c>
      <c r="G243" s="184">
        <v>230000</v>
      </c>
      <c r="H243" s="184">
        <v>202000</v>
      </c>
      <c r="I243" s="187">
        <v>27000</v>
      </c>
      <c r="M243" s="454" t="s">
        <v>364</v>
      </c>
      <c r="N243" s="350">
        <v>427000</v>
      </c>
      <c r="O243" s="349">
        <v>411000</v>
      </c>
      <c r="P243" s="349" t="s">
        <v>271</v>
      </c>
      <c r="Q243" s="349">
        <v>42000</v>
      </c>
      <c r="R243" s="349">
        <v>256000</v>
      </c>
      <c r="S243" s="349">
        <v>127000</v>
      </c>
      <c r="T243" s="349">
        <v>111000</v>
      </c>
      <c r="U243" s="351">
        <v>16000</v>
      </c>
      <c r="Y243" s="35" t="s">
        <v>364</v>
      </c>
      <c r="Z243" s="350">
        <v>389000</v>
      </c>
      <c r="AA243" s="339">
        <v>377000</v>
      </c>
      <c r="AB243" s="339" t="s">
        <v>271</v>
      </c>
      <c r="AC243" s="339">
        <v>44000</v>
      </c>
      <c r="AD243" s="339">
        <v>238000</v>
      </c>
      <c r="AE243" s="339">
        <v>103000</v>
      </c>
      <c r="AF243" s="339">
        <v>92000</v>
      </c>
      <c r="AG243" s="351">
        <v>11000</v>
      </c>
    </row>
    <row r="244" spans="1:33" ht="21" customHeight="1">
      <c r="A244" s="35" t="s">
        <v>365</v>
      </c>
      <c r="B244" s="184">
        <v>819000</v>
      </c>
      <c r="C244" s="184">
        <v>791000</v>
      </c>
      <c r="D244" s="184" t="s">
        <v>271</v>
      </c>
      <c r="E244" s="184">
        <v>82000</v>
      </c>
      <c r="F244" s="184">
        <v>494000</v>
      </c>
      <c r="G244" s="184">
        <v>236000</v>
      </c>
      <c r="H244" s="184">
        <v>208000</v>
      </c>
      <c r="I244" s="187">
        <v>28000</v>
      </c>
      <c r="M244" s="454" t="s">
        <v>365</v>
      </c>
      <c r="N244" s="350">
        <v>432000</v>
      </c>
      <c r="O244" s="349">
        <v>416000</v>
      </c>
      <c r="P244" s="349" t="s">
        <v>271</v>
      </c>
      <c r="Q244" s="349">
        <v>42000</v>
      </c>
      <c r="R244" s="349">
        <v>256000</v>
      </c>
      <c r="S244" s="349">
        <v>132000</v>
      </c>
      <c r="T244" s="349">
        <v>116000</v>
      </c>
      <c r="U244" s="351">
        <v>16000</v>
      </c>
      <c r="Y244" s="35" t="s">
        <v>365</v>
      </c>
      <c r="Z244" s="350">
        <v>387000</v>
      </c>
      <c r="AA244" s="339">
        <v>375000</v>
      </c>
      <c r="AB244" s="339" t="s">
        <v>271</v>
      </c>
      <c r="AC244" s="339">
        <v>40000</v>
      </c>
      <c r="AD244" s="339">
        <v>238000</v>
      </c>
      <c r="AE244" s="339">
        <v>105000</v>
      </c>
      <c r="AF244" s="339">
        <v>92000</v>
      </c>
      <c r="AG244" s="351">
        <v>12000</v>
      </c>
    </row>
    <row r="245" spans="1:33" ht="21" customHeight="1">
      <c r="A245" s="35" t="s">
        <v>366</v>
      </c>
      <c r="B245" s="184">
        <v>819000</v>
      </c>
      <c r="C245" s="184">
        <v>792000</v>
      </c>
      <c r="D245" s="184" t="s">
        <v>271</v>
      </c>
      <c r="E245" s="184">
        <v>82000</v>
      </c>
      <c r="F245" s="184">
        <v>497000</v>
      </c>
      <c r="G245" s="184">
        <v>233000</v>
      </c>
      <c r="H245" s="184">
        <v>207000</v>
      </c>
      <c r="I245" s="187">
        <v>26000</v>
      </c>
      <c r="M245" s="454" t="s">
        <v>366</v>
      </c>
      <c r="N245" s="350">
        <v>431000</v>
      </c>
      <c r="O245" s="349">
        <v>416000</v>
      </c>
      <c r="P245" s="349" t="s">
        <v>271</v>
      </c>
      <c r="Q245" s="349">
        <v>42000</v>
      </c>
      <c r="R245" s="349">
        <v>257000</v>
      </c>
      <c r="S245" s="349">
        <v>129000</v>
      </c>
      <c r="T245" s="349">
        <v>113000</v>
      </c>
      <c r="U245" s="351">
        <v>15000</v>
      </c>
      <c r="Y245" s="35" t="s">
        <v>366</v>
      </c>
      <c r="Z245" s="350">
        <v>387000</v>
      </c>
      <c r="AA245" s="339">
        <v>376000</v>
      </c>
      <c r="AB245" s="339" t="s">
        <v>271</v>
      </c>
      <c r="AC245" s="339">
        <v>40000</v>
      </c>
      <c r="AD245" s="339">
        <v>240000</v>
      </c>
      <c r="AE245" s="339">
        <v>104000</v>
      </c>
      <c r="AF245" s="339">
        <v>93000</v>
      </c>
      <c r="AG245" s="351">
        <v>11000</v>
      </c>
    </row>
    <row r="246" spans="1:33" ht="21" customHeight="1">
      <c r="A246" s="35" t="s">
        <v>367</v>
      </c>
      <c r="B246" s="184">
        <v>808000</v>
      </c>
      <c r="C246" s="184">
        <v>788000</v>
      </c>
      <c r="D246" s="184" t="s">
        <v>271</v>
      </c>
      <c r="E246" s="184">
        <v>80000</v>
      </c>
      <c r="F246" s="184">
        <v>494000</v>
      </c>
      <c r="G246" s="184">
        <v>227000</v>
      </c>
      <c r="H246" s="184">
        <v>207000</v>
      </c>
      <c r="I246" s="187">
        <v>20000</v>
      </c>
      <c r="M246" s="454" t="s">
        <v>367</v>
      </c>
      <c r="N246" s="350">
        <v>424000</v>
      </c>
      <c r="O246" s="349">
        <v>414000</v>
      </c>
      <c r="P246" s="349" t="s">
        <v>271</v>
      </c>
      <c r="Q246" s="349">
        <v>41000</v>
      </c>
      <c r="R246" s="349">
        <v>257000</v>
      </c>
      <c r="S246" s="349">
        <v>123000</v>
      </c>
      <c r="T246" s="349">
        <v>113000</v>
      </c>
      <c r="U246" s="351">
        <v>10000</v>
      </c>
      <c r="Y246" s="35" t="s">
        <v>367</v>
      </c>
      <c r="Z246" s="350">
        <v>384000</v>
      </c>
      <c r="AA246" s="339">
        <v>375000</v>
      </c>
      <c r="AB246" s="339" t="s">
        <v>271</v>
      </c>
      <c r="AC246" s="339">
        <v>40000</v>
      </c>
      <c r="AD246" s="339">
        <v>238000</v>
      </c>
      <c r="AE246" s="339">
        <v>104000</v>
      </c>
      <c r="AF246" s="339">
        <v>95000</v>
      </c>
      <c r="AG246" s="351">
        <v>10000</v>
      </c>
    </row>
    <row r="247" spans="1:33" ht="21" customHeight="1">
      <c r="A247" s="35" t="s">
        <v>368</v>
      </c>
      <c r="B247" s="184">
        <v>815000</v>
      </c>
      <c r="C247" s="184">
        <v>791000</v>
      </c>
      <c r="D247" s="184" t="s">
        <v>271</v>
      </c>
      <c r="E247" s="184">
        <v>85000</v>
      </c>
      <c r="F247" s="184">
        <v>492000</v>
      </c>
      <c r="G247" s="184">
        <v>232000</v>
      </c>
      <c r="H247" s="184">
        <v>208000</v>
      </c>
      <c r="I247" s="187">
        <v>24000</v>
      </c>
      <c r="M247" s="454" t="s">
        <v>368</v>
      </c>
      <c r="N247" s="350">
        <v>424000</v>
      </c>
      <c r="O247" s="349">
        <v>412000</v>
      </c>
      <c r="P247" s="349" t="s">
        <v>271</v>
      </c>
      <c r="Q247" s="349">
        <v>43000</v>
      </c>
      <c r="R247" s="349">
        <v>255000</v>
      </c>
      <c r="S247" s="349">
        <v>124000</v>
      </c>
      <c r="T247" s="349">
        <v>112000</v>
      </c>
      <c r="U247" s="351">
        <v>12000</v>
      </c>
      <c r="Y247" s="35" t="s">
        <v>368</v>
      </c>
      <c r="Z247" s="350">
        <v>391000</v>
      </c>
      <c r="AA247" s="339">
        <v>380000</v>
      </c>
      <c r="AB247" s="339" t="s">
        <v>271</v>
      </c>
      <c r="AC247" s="339">
        <v>42000</v>
      </c>
      <c r="AD247" s="339">
        <v>238000</v>
      </c>
      <c r="AE247" s="339">
        <v>108000</v>
      </c>
      <c r="AF247" s="339">
        <v>96000</v>
      </c>
      <c r="AG247" s="351">
        <v>11000</v>
      </c>
    </row>
    <row r="248" spans="1:33" ht="21" customHeight="1">
      <c r="A248" s="35" t="s">
        <v>369</v>
      </c>
      <c r="B248" s="184">
        <v>821000</v>
      </c>
      <c r="C248" s="184">
        <v>796000</v>
      </c>
      <c r="D248" s="184" t="s">
        <v>271</v>
      </c>
      <c r="E248" s="184">
        <v>84000</v>
      </c>
      <c r="F248" s="184">
        <v>496000</v>
      </c>
      <c r="G248" s="184">
        <v>234000</v>
      </c>
      <c r="H248" s="184">
        <v>209000</v>
      </c>
      <c r="I248" s="187">
        <v>25000</v>
      </c>
      <c r="M248" s="35" t="s">
        <v>369</v>
      </c>
      <c r="N248" s="184">
        <v>431000</v>
      </c>
      <c r="O248" s="184">
        <v>416000</v>
      </c>
      <c r="P248" s="184" t="s">
        <v>271</v>
      </c>
      <c r="Q248" s="184">
        <v>42000</v>
      </c>
      <c r="R248" s="184">
        <v>258000</v>
      </c>
      <c r="S248" s="184">
        <v>128000</v>
      </c>
      <c r="T248" s="184">
        <v>114000</v>
      </c>
      <c r="U248" s="187">
        <v>14000</v>
      </c>
      <c r="Y248" s="35" t="s">
        <v>369</v>
      </c>
      <c r="Z248" s="184">
        <v>391000</v>
      </c>
      <c r="AA248" s="184">
        <v>380000</v>
      </c>
      <c r="AB248" s="184" t="s">
        <v>271</v>
      </c>
      <c r="AC248" s="184">
        <v>42000</v>
      </c>
      <c r="AD248" s="184">
        <v>239000</v>
      </c>
      <c r="AE248" s="184">
        <v>106000</v>
      </c>
      <c r="AF248" s="184">
        <v>95000</v>
      </c>
      <c r="AG248" s="187">
        <v>11000</v>
      </c>
    </row>
    <row r="249" spans="1:33" ht="21" customHeight="1">
      <c r="A249" s="35" t="s">
        <v>370</v>
      </c>
      <c r="B249" s="184">
        <v>819000</v>
      </c>
      <c r="C249" s="184">
        <v>793000</v>
      </c>
      <c r="D249" s="184" t="s">
        <v>271</v>
      </c>
      <c r="E249" s="184">
        <v>84000</v>
      </c>
      <c r="F249" s="184">
        <v>495000</v>
      </c>
      <c r="G249" s="184">
        <v>233000</v>
      </c>
      <c r="H249" s="184">
        <v>206000</v>
      </c>
      <c r="I249" s="187">
        <v>26000</v>
      </c>
      <c r="M249" s="35" t="s">
        <v>370</v>
      </c>
      <c r="N249" s="184">
        <v>436000</v>
      </c>
      <c r="O249" s="184">
        <v>421000</v>
      </c>
      <c r="P249" s="184" t="s">
        <v>271</v>
      </c>
      <c r="Q249" s="184">
        <v>45000</v>
      </c>
      <c r="R249" s="184">
        <v>258000</v>
      </c>
      <c r="S249" s="184">
        <v>129000</v>
      </c>
      <c r="T249" s="184">
        <v>114000</v>
      </c>
      <c r="U249" s="187">
        <v>15000</v>
      </c>
      <c r="Y249" s="35" t="s">
        <v>370</v>
      </c>
      <c r="Z249" s="184">
        <v>383000</v>
      </c>
      <c r="AA249" s="184">
        <v>372000</v>
      </c>
      <c r="AB249" s="184" t="s">
        <v>271</v>
      </c>
      <c r="AC249" s="184">
        <v>39000</v>
      </c>
      <c r="AD249" s="184">
        <v>237000</v>
      </c>
      <c r="AE249" s="184">
        <v>104000</v>
      </c>
      <c r="AF249" s="184">
        <v>92000</v>
      </c>
      <c r="AG249" s="187">
        <v>11000</v>
      </c>
    </row>
    <row r="250" spans="1:33" ht="21" customHeight="1">
      <c r="A250" s="35" t="s">
        <v>371</v>
      </c>
      <c r="B250" s="184">
        <v>814000</v>
      </c>
      <c r="C250" s="184">
        <v>788000</v>
      </c>
      <c r="D250" s="184" t="s">
        <v>271</v>
      </c>
      <c r="E250" s="184">
        <v>81000</v>
      </c>
      <c r="F250" s="184">
        <v>496000</v>
      </c>
      <c r="G250" s="184">
        <v>230000</v>
      </c>
      <c r="H250" s="184">
        <v>203000</v>
      </c>
      <c r="I250" s="187">
        <v>26000</v>
      </c>
      <c r="M250" s="35" t="s">
        <v>371</v>
      </c>
      <c r="N250" s="184">
        <v>431000</v>
      </c>
      <c r="O250" s="184">
        <v>416000</v>
      </c>
      <c r="P250" s="184" t="s">
        <v>271</v>
      </c>
      <c r="Q250" s="184">
        <v>42000</v>
      </c>
      <c r="R250" s="184">
        <v>259000</v>
      </c>
      <c r="S250" s="184">
        <v>127000</v>
      </c>
      <c r="T250" s="184">
        <v>112000</v>
      </c>
      <c r="U250" s="187">
        <v>15000</v>
      </c>
      <c r="Y250" s="35" t="s">
        <v>371</v>
      </c>
      <c r="Z250" s="184">
        <v>382000</v>
      </c>
      <c r="AA250" s="184">
        <v>371000</v>
      </c>
      <c r="AB250" s="184" t="s">
        <v>271</v>
      </c>
      <c r="AC250" s="184">
        <v>40000</v>
      </c>
      <c r="AD250" s="184">
        <v>237000</v>
      </c>
      <c r="AE250" s="184">
        <v>102000</v>
      </c>
      <c r="AF250" s="184">
        <v>91000</v>
      </c>
      <c r="AG250" s="187">
        <v>11000</v>
      </c>
    </row>
    <row r="251" spans="1:33" ht="21" customHeight="1">
      <c r="A251" s="35" t="s">
        <v>372</v>
      </c>
      <c r="B251" s="284">
        <v>810000</v>
      </c>
      <c r="C251" s="184">
        <v>786000</v>
      </c>
      <c r="D251" s="184" t="s">
        <v>271</v>
      </c>
      <c r="E251" s="184">
        <v>85000</v>
      </c>
      <c r="F251" s="184">
        <v>490000</v>
      </c>
      <c r="G251" s="184">
        <v>228000</v>
      </c>
      <c r="H251" s="184">
        <v>204000</v>
      </c>
      <c r="I251" s="187">
        <v>24000</v>
      </c>
      <c r="M251" s="35" t="s">
        <v>372</v>
      </c>
      <c r="N251" s="284">
        <v>432000</v>
      </c>
      <c r="O251" s="184">
        <v>417000</v>
      </c>
      <c r="P251" s="184" t="s">
        <v>271</v>
      </c>
      <c r="Q251" s="184">
        <v>45000</v>
      </c>
      <c r="R251" s="184">
        <v>256000</v>
      </c>
      <c r="S251" s="184">
        <v>128000</v>
      </c>
      <c r="T251" s="184">
        <v>113000</v>
      </c>
      <c r="U251" s="187">
        <v>15000</v>
      </c>
      <c r="Y251" s="35" t="s">
        <v>372</v>
      </c>
      <c r="Z251" s="284">
        <v>378000</v>
      </c>
      <c r="AA251" s="184">
        <v>369000</v>
      </c>
      <c r="AB251" s="184" t="s">
        <v>271</v>
      </c>
      <c r="AC251" s="184">
        <v>40000</v>
      </c>
      <c r="AD251" s="184">
        <v>234000</v>
      </c>
      <c r="AE251" s="184">
        <v>100000</v>
      </c>
      <c r="AF251" s="184">
        <v>91000</v>
      </c>
      <c r="AG251" s="187">
        <v>9000</v>
      </c>
    </row>
    <row r="252" spans="1:33" ht="21" customHeight="1">
      <c r="A252" s="35" t="s">
        <v>453</v>
      </c>
      <c r="B252" s="284">
        <v>809000</v>
      </c>
      <c r="C252" s="184">
        <v>785000</v>
      </c>
      <c r="D252" s="184" t="s">
        <v>271</v>
      </c>
      <c r="E252" s="184">
        <v>83000</v>
      </c>
      <c r="F252" s="184">
        <v>490000</v>
      </c>
      <c r="G252" s="184">
        <v>230000</v>
      </c>
      <c r="H252" s="184">
        <v>206000</v>
      </c>
      <c r="I252" s="187">
        <v>24000</v>
      </c>
      <c r="M252" s="35" t="s">
        <v>453</v>
      </c>
      <c r="N252" s="284">
        <v>432000</v>
      </c>
      <c r="O252" s="184">
        <v>416000</v>
      </c>
      <c r="P252" s="184" t="s">
        <v>271</v>
      </c>
      <c r="Q252" s="184">
        <v>43000</v>
      </c>
      <c r="R252" s="184">
        <v>256000</v>
      </c>
      <c r="S252" s="184">
        <v>130000</v>
      </c>
      <c r="T252" s="184">
        <v>114000</v>
      </c>
      <c r="U252" s="187">
        <v>15000</v>
      </c>
      <c r="Y252" s="35" t="s">
        <v>453</v>
      </c>
      <c r="Z252" s="284">
        <v>377000</v>
      </c>
      <c r="AA252" s="184">
        <v>369000</v>
      </c>
      <c r="AB252" s="184" t="s">
        <v>271</v>
      </c>
      <c r="AC252" s="184">
        <v>40000</v>
      </c>
      <c r="AD252" s="184">
        <v>234000</v>
      </c>
      <c r="AE252" s="184">
        <v>100000</v>
      </c>
      <c r="AF252" s="184">
        <v>91000</v>
      </c>
      <c r="AG252" s="187">
        <v>9000</v>
      </c>
    </row>
    <row r="253" spans="1:33" ht="21" customHeight="1">
      <c r="A253" s="35" t="s">
        <v>454</v>
      </c>
      <c r="B253" s="284">
        <v>832000</v>
      </c>
      <c r="C253" s="184">
        <v>800000</v>
      </c>
      <c r="D253" s="184" t="s">
        <v>271</v>
      </c>
      <c r="E253" s="184">
        <v>83000</v>
      </c>
      <c r="F253" s="184">
        <v>500000</v>
      </c>
      <c r="G253" s="184">
        <v>242000</v>
      </c>
      <c r="H253" s="184">
        <v>210000</v>
      </c>
      <c r="I253" s="187">
        <v>32000</v>
      </c>
      <c r="M253" s="35" t="s">
        <v>454</v>
      </c>
      <c r="N253" s="284">
        <v>442000</v>
      </c>
      <c r="O253" s="184">
        <v>422000</v>
      </c>
      <c r="P253" s="184" t="s">
        <v>271</v>
      </c>
      <c r="Q253" s="184">
        <v>42000</v>
      </c>
      <c r="R253" s="184">
        <v>261000</v>
      </c>
      <c r="S253" s="184">
        <v>136000</v>
      </c>
      <c r="T253" s="184">
        <v>116000</v>
      </c>
      <c r="U253" s="187">
        <v>20000</v>
      </c>
      <c r="Y253" s="35" t="s">
        <v>454</v>
      </c>
      <c r="Z253" s="284">
        <v>389000</v>
      </c>
      <c r="AA253" s="184">
        <v>378000</v>
      </c>
      <c r="AB253" s="184" t="s">
        <v>271</v>
      </c>
      <c r="AC253" s="184">
        <v>41000</v>
      </c>
      <c r="AD253" s="184">
        <v>239000</v>
      </c>
      <c r="AE253" s="184">
        <v>106000</v>
      </c>
      <c r="AF253" s="184">
        <v>94000</v>
      </c>
      <c r="AG253" s="187">
        <v>12000</v>
      </c>
    </row>
    <row r="254" spans="1:33" ht="21" customHeight="1">
      <c r="A254" s="35" t="s">
        <v>455</v>
      </c>
      <c r="B254" s="284">
        <v>830000</v>
      </c>
      <c r="C254" s="184">
        <v>797000</v>
      </c>
      <c r="D254" s="184" t="s">
        <v>271</v>
      </c>
      <c r="E254" s="184">
        <v>82000</v>
      </c>
      <c r="F254" s="184">
        <v>501000</v>
      </c>
      <c r="G254" s="184">
        <v>241000</v>
      </c>
      <c r="H254" s="184">
        <v>208000</v>
      </c>
      <c r="I254" s="187">
        <v>33000</v>
      </c>
      <c r="M254" s="35" t="s">
        <v>455</v>
      </c>
      <c r="N254" s="284">
        <v>441000</v>
      </c>
      <c r="O254" s="184">
        <v>421000</v>
      </c>
      <c r="P254" s="184" t="s">
        <v>271</v>
      </c>
      <c r="Q254" s="184">
        <v>42000</v>
      </c>
      <c r="R254" s="184">
        <v>265000</v>
      </c>
      <c r="S254" s="184">
        <v>132000</v>
      </c>
      <c r="T254" s="184">
        <v>112000</v>
      </c>
      <c r="U254" s="187">
        <v>20000</v>
      </c>
      <c r="Y254" s="35" t="s">
        <v>455</v>
      </c>
      <c r="Z254" s="284">
        <v>388000</v>
      </c>
      <c r="AA254" s="184">
        <v>376000</v>
      </c>
      <c r="AB254" s="184" t="s">
        <v>271</v>
      </c>
      <c r="AC254" s="184">
        <v>40000</v>
      </c>
      <c r="AD254" s="184">
        <v>236000</v>
      </c>
      <c r="AE254" s="184">
        <v>108000</v>
      </c>
      <c r="AF254" s="184">
        <v>96000</v>
      </c>
      <c r="AG254" s="187">
        <v>13000</v>
      </c>
    </row>
    <row r="255" spans="1:33" ht="21" customHeight="1">
      <c r="A255" s="35" t="s">
        <v>456</v>
      </c>
      <c r="B255" s="284">
        <v>826000</v>
      </c>
      <c r="C255" s="184">
        <v>796000</v>
      </c>
      <c r="D255" s="184" t="s">
        <v>271</v>
      </c>
      <c r="E255" s="184">
        <v>84000</v>
      </c>
      <c r="F255" s="184">
        <v>497000</v>
      </c>
      <c r="G255" s="184">
        <v>240000</v>
      </c>
      <c r="H255" s="184">
        <v>210000</v>
      </c>
      <c r="I255" s="187">
        <v>30000</v>
      </c>
      <c r="M255" s="35" t="s">
        <v>456</v>
      </c>
      <c r="N255" s="284">
        <v>439000</v>
      </c>
      <c r="O255" s="184">
        <v>422000</v>
      </c>
      <c r="P255" s="184" t="s">
        <v>271</v>
      </c>
      <c r="Q255" s="184">
        <v>43000</v>
      </c>
      <c r="R255" s="184">
        <v>263000</v>
      </c>
      <c r="S255" s="184">
        <v>130000</v>
      </c>
      <c r="T255" s="184">
        <v>113000</v>
      </c>
      <c r="U255" s="187">
        <v>17000</v>
      </c>
      <c r="Y255" s="35" t="s">
        <v>456</v>
      </c>
      <c r="Z255" s="284">
        <v>387000</v>
      </c>
      <c r="AA255" s="184">
        <v>374000</v>
      </c>
      <c r="AB255" s="184" t="s">
        <v>271</v>
      </c>
      <c r="AC255" s="184">
        <v>41000</v>
      </c>
      <c r="AD255" s="184">
        <v>233000</v>
      </c>
      <c r="AE255" s="184">
        <v>110000</v>
      </c>
      <c r="AF255" s="184">
        <v>97000</v>
      </c>
      <c r="AG255" s="187">
        <v>13000</v>
      </c>
    </row>
    <row r="256" spans="1:33" ht="21" customHeight="1">
      <c r="A256" s="35" t="s">
        <v>457</v>
      </c>
      <c r="B256" s="284">
        <v>815000</v>
      </c>
      <c r="C256" s="184">
        <v>789000</v>
      </c>
      <c r="D256" s="184" t="s">
        <v>271</v>
      </c>
      <c r="E256" s="184">
        <v>85000</v>
      </c>
      <c r="F256" s="184">
        <v>492000</v>
      </c>
      <c r="G256" s="184">
        <v>233000</v>
      </c>
      <c r="H256" s="184">
        <v>208000</v>
      </c>
      <c r="I256" s="187">
        <v>26000</v>
      </c>
      <c r="M256" s="35" t="s">
        <v>457</v>
      </c>
      <c r="N256" s="284">
        <v>434000</v>
      </c>
      <c r="O256" s="184">
        <v>417000</v>
      </c>
      <c r="P256" s="184" t="s">
        <v>271</v>
      </c>
      <c r="Q256" s="184">
        <v>44000</v>
      </c>
      <c r="R256" s="184">
        <v>257000</v>
      </c>
      <c r="S256" s="184">
        <v>131000</v>
      </c>
      <c r="T256" s="184">
        <v>113000</v>
      </c>
      <c r="U256" s="187">
        <v>17000</v>
      </c>
      <c r="Y256" s="35" t="s">
        <v>457</v>
      </c>
      <c r="Z256" s="284">
        <v>380000</v>
      </c>
      <c r="AA256" s="184">
        <v>372000</v>
      </c>
      <c r="AB256" s="184" t="s">
        <v>271</v>
      </c>
      <c r="AC256" s="184">
        <v>41000</v>
      </c>
      <c r="AD256" s="184">
        <v>234000</v>
      </c>
      <c r="AE256" s="184">
        <v>102000</v>
      </c>
      <c r="AF256" s="184">
        <v>94000</v>
      </c>
      <c r="AG256" s="187">
        <v>8000</v>
      </c>
    </row>
    <row r="257" spans="1:33" ht="21" customHeight="1">
      <c r="A257" s="35" t="s">
        <v>458</v>
      </c>
      <c r="B257" s="284">
        <v>813000</v>
      </c>
      <c r="C257" s="184">
        <v>789000</v>
      </c>
      <c r="D257" s="184" t="s">
        <v>271</v>
      </c>
      <c r="E257" s="184">
        <v>87000</v>
      </c>
      <c r="F257" s="184">
        <v>491000</v>
      </c>
      <c r="G257" s="184">
        <v>232000</v>
      </c>
      <c r="H257" s="184">
        <v>208000</v>
      </c>
      <c r="I257" s="187">
        <v>24000</v>
      </c>
      <c r="M257" s="35" t="s">
        <v>458</v>
      </c>
      <c r="N257" s="284">
        <v>434000</v>
      </c>
      <c r="O257" s="184">
        <v>417000</v>
      </c>
      <c r="P257" s="184" t="s">
        <v>271</v>
      </c>
      <c r="Q257" s="184">
        <v>44000</v>
      </c>
      <c r="R257" s="184">
        <v>257000</v>
      </c>
      <c r="S257" s="184">
        <v>132000</v>
      </c>
      <c r="T257" s="184">
        <v>115000</v>
      </c>
      <c r="U257" s="187">
        <v>17000</v>
      </c>
      <c r="Y257" s="35" t="s">
        <v>458</v>
      </c>
      <c r="Z257" s="284">
        <v>379000</v>
      </c>
      <c r="AA257" s="184">
        <v>372000</v>
      </c>
      <c r="AB257" s="184" t="s">
        <v>271</v>
      </c>
      <c r="AC257" s="184">
        <v>43000</v>
      </c>
      <c r="AD257" s="184">
        <v>234000</v>
      </c>
      <c r="AE257" s="184">
        <v>101000</v>
      </c>
      <c r="AF257" s="184">
        <v>93000</v>
      </c>
      <c r="AG257" s="187" t="s">
        <v>271</v>
      </c>
    </row>
    <row r="258" spans="1:33" ht="21" customHeight="1">
      <c r="A258" s="35" t="s">
        <v>459</v>
      </c>
      <c r="B258" s="284">
        <v>816000</v>
      </c>
      <c r="C258" s="184">
        <v>791000</v>
      </c>
      <c r="D258" s="184" t="s">
        <v>271</v>
      </c>
      <c r="E258" s="184">
        <v>85000</v>
      </c>
      <c r="F258" s="184">
        <v>492000</v>
      </c>
      <c r="G258" s="184">
        <v>235000</v>
      </c>
      <c r="H258" s="184">
        <v>211000</v>
      </c>
      <c r="I258" s="187">
        <v>25000</v>
      </c>
      <c r="M258" s="35" t="s">
        <v>459</v>
      </c>
      <c r="N258" s="284">
        <v>436000</v>
      </c>
      <c r="O258" s="184">
        <v>419000</v>
      </c>
      <c r="P258" s="184" t="s">
        <v>271</v>
      </c>
      <c r="Q258" s="184">
        <v>45000</v>
      </c>
      <c r="R258" s="184">
        <v>258000</v>
      </c>
      <c r="S258" s="184">
        <v>133000</v>
      </c>
      <c r="T258" s="184">
        <v>116000</v>
      </c>
      <c r="U258" s="187">
        <v>17000</v>
      </c>
      <c r="Y258" s="35" t="s">
        <v>459</v>
      </c>
      <c r="Z258" s="284">
        <v>379000</v>
      </c>
      <c r="AA258" s="184">
        <v>372000</v>
      </c>
      <c r="AB258" s="184" t="s">
        <v>271</v>
      </c>
      <c r="AC258" s="184">
        <v>40000</v>
      </c>
      <c r="AD258" s="184">
        <v>234000</v>
      </c>
      <c r="AE258" s="184">
        <v>102000</v>
      </c>
      <c r="AF258" s="184">
        <v>95000</v>
      </c>
      <c r="AG258" s="187" t="s">
        <v>271</v>
      </c>
    </row>
    <row r="259" spans="1:33" ht="21" customHeight="1">
      <c r="A259" s="35" t="s">
        <v>460</v>
      </c>
      <c r="B259" s="284">
        <v>814000</v>
      </c>
      <c r="C259" s="184">
        <v>790000</v>
      </c>
      <c r="D259" s="184" t="s">
        <v>271</v>
      </c>
      <c r="E259" s="184">
        <v>89000</v>
      </c>
      <c r="F259" s="184">
        <v>487000</v>
      </c>
      <c r="G259" s="184">
        <v>235000</v>
      </c>
      <c r="H259" s="184">
        <v>211000</v>
      </c>
      <c r="I259" s="187">
        <v>24000</v>
      </c>
      <c r="M259" s="35" t="s">
        <v>460</v>
      </c>
      <c r="N259" s="284">
        <v>438000</v>
      </c>
      <c r="O259" s="184">
        <v>420000</v>
      </c>
      <c r="P259" s="184" t="s">
        <v>271</v>
      </c>
      <c r="Q259" s="184">
        <v>47000</v>
      </c>
      <c r="R259" s="184">
        <v>257000</v>
      </c>
      <c r="S259" s="184">
        <v>134000</v>
      </c>
      <c r="T259" s="184">
        <v>116000</v>
      </c>
      <c r="U259" s="187">
        <v>18000</v>
      </c>
      <c r="Y259" s="35" t="s">
        <v>460</v>
      </c>
      <c r="Z259" s="284">
        <v>376000</v>
      </c>
      <c r="AA259" s="184">
        <v>370000</v>
      </c>
      <c r="AB259" s="184" t="s">
        <v>271</v>
      </c>
      <c r="AC259" s="184">
        <v>42000</v>
      </c>
      <c r="AD259" s="184">
        <v>230000</v>
      </c>
      <c r="AE259" s="184">
        <v>101000</v>
      </c>
      <c r="AF259" s="184">
        <v>95000</v>
      </c>
      <c r="AG259" s="187" t="s">
        <v>271</v>
      </c>
    </row>
    <row r="260" spans="1:33" ht="21" customHeight="1">
      <c r="A260" s="35" t="s">
        <v>461</v>
      </c>
      <c r="B260" s="284">
        <v>818000</v>
      </c>
      <c r="C260" s="184">
        <v>793000</v>
      </c>
      <c r="D260" s="184" t="s">
        <v>271</v>
      </c>
      <c r="E260" s="184">
        <v>88000</v>
      </c>
      <c r="F260" s="184">
        <v>486000</v>
      </c>
      <c r="G260" s="184">
        <v>241000</v>
      </c>
      <c r="H260" s="184">
        <v>216000</v>
      </c>
      <c r="I260" s="187">
        <v>25000</v>
      </c>
      <c r="M260" s="35" t="s">
        <v>461</v>
      </c>
      <c r="N260" s="284">
        <v>440000</v>
      </c>
      <c r="O260" s="184">
        <v>422000</v>
      </c>
      <c r="P260" s="184" t="s">
        <v>271</v>
      </c>
      <c r="Q260" s="184">
        <v>46000</v>
      </c>
      <c r="R260" s="184">
        <v>256000</v>
      </c>
      <c r="S260" s="184">
        <v>137000</v>
      </c>
      <c r="T260" s="184">
        <v>118000</v>
      </c>
      <c r="U260" s="187">
        <v>18000</v>
      </c>
      <c r="Y260" s="35" t="s">
        <v>461</v>
      </c>
      <c r="Z260" s="284">
        <v>378000</v>
      </c>
      <c r="AA260" s="184">
        <v>371000</v>
      </c>
      <c r="AB260" s="184" t="s">
        <v>271</v>
      </c>
      <c r="AC260" s="184">
        <v>42000</v>
      </c>
      <c r="AD260" s="184">
        <v>229000</v>
      </c>
      <c r="AE260" s="184">
        <v>105000</v>
      </c>
      <c r="AF260" s="184">
        <v>98000</v>
      </c>
      <c r="AG260" s="187" t="s">
        <v>271</v>
      </c>
    </row>
    <row r="261" spans="1:33" ht="21" customHeight="1">
      <c r="A261" s="35" t="s">
        <v>462</v>
      </c>
      <c r="B261" s="284">
        <v>825000</v>
      </c>
      <c r="C261" s="184">
        <v>799000</v>
      </c>
      <c r="D261" s="184" t="s">
        <v>271</v>
      </c>
      <c r="E261" s="184">
        <v>90000</v>
      </c>
      <c r="F261" s="184">
        <v>489000</v>
      </c>
      <c r="G261" s="184">
        <v>241000</v>
      </c>
      <c r="H261" s="184">
        <v>216000</v>
      </c>
      <c r="I261" s="187">
        <v>26000</v>
      </c>
      <c r="M261" s="35" t="s">
        <v>462</v>
      </c>
      <c r="N261" s="284">
        <v>447000</v>
      </c>
      <c r="O261" s="184">
        <v>428000</v>
      </c>
      <c r="P261" s="184" t="s">
        <v>271</v>
      </c>
      <c r="Q261" s="184">
        <v>47000</v>
      </c>
      <c r="R261" s="184">
        <v>258000</v>
      </c>
      <c r="S261" s="184">
        <v>139000</v>
      </c>
      <c r="T261" s="184">
        <v>121000</v>
      </c>
      <c r="U261" s="187">
        <v>19000</v>
      </c>
      <c r="Y261" s="35" t="s">
        <v>462</v>
      </c>
      <c r="Z261" s="284">
        <v>378000</v>
      </c>
      <c r="AA261" s="184">
        <v>371000</v>
      </c>
      <c r="AB261" s="184" t="s">
        <v>271</v>
      </c>
      <c r="AC261" s="184">
        <v>43000</v>
      </c>
      <c r="AD261" s="184">
        <v>230000</v>
      </c>
      <c r="AE261" s="184">
        <v>102000</v>
      </c>
      <c r="AF261" s="184">
        <v>95000</v>
      </c>
      <c r="AG261" s="187" t="s">
        <v>271</v>
      </c>
    </row>
    <row r="262" spans="1:33" ht="21" customHeight="1">
      <c r="A262" s="35" t="s">
        <v>463</v>
      </c>
      <c r="B262" s="284">
        <v>825000</v>
      </c>
      <c r="C262" s="184">
        <v>801000</v>
      </c>
      <c r="D262" s="184" t="s">
        <v>271</v>
      </c>
      <c r="E262" s="184">
        <v>91000</v>
      </c>
      <c r="F262" s="184">
        <v>491000</v>
      </c>
      <c r="G262" s="184">
        <v>238000</v>
      </c>
      <c r="H262" s="184">
        <v>214000</v>
      </c>
      <c r="I262" s="187">
        <v>24000</v>
      </c>
      <c r="M262" s="35" t="s">
        <v>463</v>
      </c>
      <c r="N262" s="284">
        <v>450000</v>
      </c>
      <c r="O262" s="184">
        <v>432000</v>
      </c>
      <c r="P262" s="184" t="s">
        <v>271</v>
      </c>
      <c r="Q262" s="184">
        <v>47000</v>
      </c>
      <c r="R262" s="184">
        <v>260000</v>
      </c>
      <c r="S262" s="184">
        <v>139000</v>
      </c>
      <c r="T262" s="184">
        <v>121000</v>
      </c>
      <c r="U262" s="187">
        <v>18000</v>
      </c>
      <c r="Y262" s="35" t="s">
        <v>463</v>
      </c>
      <c r="Z262" s="284">
        <v>375000</v>
      </c>
      <c r="AA262" s="184">
        <v>369000</v>
      </c>
      <c r="AB262" s="184" t="s">
        <v>271</v>
      </c>
      <c r="AC262" s="184">
        <v>44000</v>
      </c>
      <c r="AD262" s="184">
        <v>231000</v>
      </c>
      <c r="AE262" s="184">
        <v>99000</v>
      </c>
      <c r="AF262" s="184">
        <v>93000</v>
      </c>
      <c r="AG262" s="187" t="s">
        <v>271</v>
      </c>
    </row>
    <row r="263" spans="1:33" ht="21" customHeight="1">
      <c r="A263" s="35" t="s">
        <v>464</v>
      </c>
      <c r="B263" s="284">
        <v>825000</v>
      </c>
      <c r="C263" s="184">
        <v>800000</v>
      </c>
      <c r="D263" s="184" t="s">
        <v>271</v>
      </c>
      <c r="E263" s="184">
        <v>94000</v>
      </c>
      <c r="F263" s="184">
        <v>489000</v>
      </c>
      <c r="G263" s="184">
        <v>235000</v>
      </c>
      <c r="H263" s="184">
        <v>210000</v>
      </c>
      <c r="I263" s="187">
        <v>25000</v>
      </c>
      <c r="M263" s="35" t="s">
        <v>464</v>
      </c>
      <c r="N263" s="284">
        <v>451000</v>
      </c>
      <c r="O263" s="184">
        <v>432000</v>
      </c>
      <c r="P263" s="184" t="s">
        <v>271</v>
      </c>
      <c r="Q263" s="184">
        <v>48000</v>
      </c>
      <c r="R263" s="184">
        <v>260000</v>
      </c>
      <c r="S263" s="184">
        <v>139000</v>
      </c>
      <c r="T263" s="184">
        <v>120000</v>
      </c>
      <c r="U263" s="187">
        <v>19000</v>
      </c>
      <c r="Y263" s="35" t="s">
        <v>464</v>
      </c>
      <c r="Z263" s="284">
        <v>374000</v>
      </c>
      <c r="AA263" s="184">
        <v>368000</v>
      </c>
      <c r="AB263" s="184" t="s">
        <v>271</v>
      </c>
      <c r="AC263" s="184">
        <v>46000</v>
      </c>
      <c r="AD263" s="184">
        <v>230000</v>
      </c>
      <c r="AE263" s="184">
        <v>97000</v>
      </c>
      <c r="AF263" s="184">
        <v>91000</v>
      </c>
      <c r="AG263" s="187" t="s">
        <v>271</v>
      </c>
    </row>
    <row r="264" spans="1:33" ht="21" customHeight="1">
      <c r="A264" s="35" t="s">
        <v>465</v>
      </c>
      <c r="B264" s="288">
        <v>830000</v>
      </c>
      <c r="C264" s="184">
        <v>802000</v>
      </c>
      <c r="D264" s="184" t="s">
        <v>271</v>
      </c>
      <c r="E264" s="184">
        <v>93000</v>
      </c>
      <c r="F264" s="184">
        <v>488000</v>
      </c>
      <c r="G264" s="184">
        <v>243000</v>
      </c>
      <c r="H264" s="184">
        <v>215000</v>
      </c>
      <c r="I264" s="187">
        <v>28000</v>
      </c>
      <c r="M264" s="35" t="s">
        <v>465</v>
      </c>
      <c r="N264" s="288">
        <v>452000</v>
      </c>
      <c r="O264" s="184">
        <v>431000</v>
      </c>
      <c r="P264" s="184" t="s">
        <v>271</v>
      </c>
      <c r="Q264" s="184">
        <v>48000</v>
      </c>
      <c r="R264" s="184">
        <v>259000</v>
      </c>
      <c r="S264" s="184">
        <v>142000</v>
      </c>
      <c r="T264" s="184">
        <v>121000</v>
      </c>
      <c r="U264" s="187">
        <v>21000</v>
      </c>
      <c r="Y264" s="35" t="s">
        <v>465</v>
      </c>
      <c r="Z264" s="288">
        <v>377000</v>
      </c>
      <c r="AA264" s="184">
        <v>371000</v>
      </c>
      <c r="AB264" s="184" t="s">
        <v>271</v>
      </c>
      <c r="AC264" s="184">
        <v>45000</v>
      </c>
      <c r="AD264" s="184">
        <v>229000</v>
      </c>
      <c r="AE264" s="184">
        <v>101000</v>
      </c>
      <c r="AF264" s="184">
        <v>94000</v>
      </c>
      <c r="AG264" s="187" t="s">
        <v>271</v>
      </c>
    </row>
    <row r="265" spans="1:33" ht="21" customHeight="1">
      <c r="A265" s="35" t="s">
        <v>466</v>
      </c>
      <c r="B265" s="288">
        <v>837000</v>
      </c>
      <c r="C265" s="184">
        <v>807000</v>
      </c>
      <c r="D265" s="184" t="s">
        <v>271</v>
      </c>
      <c r="E265" s="184">
        <v>97000</v>
      </c>
      <c r="F265" s="184">
        <v>485000</v>
      </c>
      <c r="G265" s="184">
        <v>250000</v>
      </c>
      <c r="H265" s="184">
        <v>221000</v>
      </c>
      <c r="I265" s="187">
        <v>30000</v>
      </c>
      <c r="M265" s="35" t="s">
        <v>466</v>
      </c>
      <c r="N265" s="288">
        <v>455000</v>
      </c>
      <c r="O265" s="184">
        <v>432000</v>
      </c>
      <c r="P265" s="184" t="s">
        <v>271</v>
      </c>
      <c r="Q265" s="184">
        <v>50000</v>
      </c>
      <c r="R265" s="184">
        <v>257000</v>
      </c>
      <c r="S265" s="184">
        <v>145000</v>
      </c>
      <c r="T265" s="184">
        <v>122000</v>
      </c>
      <c r="U265" s="187">
        <v>23000</v>
      </c>
      <c r="Y265" s="35" t="s">
        <v>466</v>
      </c>
      <c r="Z265" s="288">
        <v>382000</v>
      </c>
      <c r="AA265" s="184">
        <v>375000</v>
      </c>
      <c r="AB265" s="184" t="s">
        <v>271</v>
      </c>
      <c r="AC265" s="184">
        <v>47000</v>
      </c>
      <c r="AD265" s="184">
        <v>228000</v>
      </c>
      <c r="AE265" s="184">
        <v>106000</v>
      </c>
      <c r="AF265" s="184">
        <v>99000</v>
      </c>
      <c r="AG265" s="187" t="s">
        <v>271</v>
      </c>
    </row>
    <row r="266" spans="1:33" ht="21" customHeight="1">
      <c r="A266" s="35" t="s">
        <v>467</v>
      </c>
      <c r="B266" s="288">
        <v>840000</v>
      </c>
      <c r="C266" s="184">
        <v>810000</v>
      </c>
      <c r="D266" s="184" t="s">
        <v>271</v>
      </c>
      <c r="E266" s="184">
        <v>98000</v>
      </c>
      <c r="F266" s="184">
        <v>489000</v>
      </c>
      <c r="G266" s="184">
        <v>247000</v>
      </c>
      <c r="H266" s="184">
        <v>217000</v>
      </c>
      <c r="I266" s="187">
        <v>30000</v>
      </c>
      <c r="M266" s="35" t="s">
        <v>467</v>
      </c>
      <c r="N266" s="288">
        <v>456000</v>
      </c>
      <c r="O266" s="184">
        <v>434000</v>
      </c>
      <c r="P266" s="184" t="s">
        <v>271</v>
      </c>
      <c r="Q266" s="184">
        <v>52000</v>
      </c>
      <c r="R266" s="184">
        <v>258000</v>
      </c>
      <c r="S266" s="184">
        <v>142000</v>
      </c>
      <c r="T266" s="184">
        <v>120000</v>
      </c>
      <c r="U266" s="187">
        <v>22000</v>
      </c>
      <c r="Y266" s="35" t="s">
        <v>467</v>
      </c>
      <c r="Z266" s="288">
        <v>384000</v>
      </c>
      <c r="AA266" s="184">
        <v>376000</v>
      </c>
      <c r="AB266" s="184" t="s">
        <v>271</v>
      </c>
      <c r="AC266" s="184">
        <v>46000</v>
      </c>
      <c r="AD266" s="184">
        <v>231000</v>
      </c>
      <c r="AE266" s="184">
        <v>105000</v>
      </c>
      <c r="AF266" s="184">
        <v>97000</v>
      </c>
      <c r="AG266" s="187">
        <v>8000</v>
      </c>
    </row>
    <row r="267" spans="1:33" ht="21" customHeight="1">
      <c r="A267" s="35" t="s">
        <v>468</v>
      </c>
      <c r="B267" s="288">
        <v>845000</v>
      </c>
      <c r="C267" s="184">
        <v>816000</v>
      </c>
      <c r="D267" s="184" t="s">
        <v>271</v>
      </c>
      <c r="E267" s="184">
        <v>103000</v>
      </c>
      <c r="F267" s="184">
        <v>489000</v>
      </c>
      <c r="G267" s="184">
        <v>248000</v>
      </c>
      <c r="H267" s="184">
        <v>219000</v>
      </c>
      <c r="I267" s="187">
        <v>29000</v>
      </c>
      <c r="M267" s="35" t="s">
        <v>468</v>
      </c>
      <c r="N267" s="288">
        <v>453000</v>
      </c>
      <c r="O267" s="184">
        <v>431000</v>
      </c>
      <c r="P267" s="184" t="s">
        <v>271</v>
      </c>
      <c r="Q267" s="184">
        <v>54000</v>
      </c>
      <c r="R267" s="184">
        <v>255000</v>
      </c>
      <c r="S267" s="184">
        <v>141000</v>
      </c>
      <c r="T267" s="184">
        <v>119000</v>
      </c>
      <c r="U267" s="187">
        <v>22000</v>
      </c>
      <c r="Y267" s="35" t="s">
        <v>468</v>
      </c>
      <c r="Z267" s="288">
        <v>392000</v>
      </c>
      <c r="AA267" s="184">
        <v>385000</v>
      </c>
      <c r="AB267" s="184" t="s">
        <v>271</v>
      </c>
      <c r="AC267" s="184">
        <v>49000</v>
      </c>
      <c r="AD267" s="184">
        <v>234000</v>
      </c>
      <c r="AE267" s="184">
        <v>107000</v>
      </c>
      <c r="AF267" s="184">
        <v>100000</v>
      </c>
      <c r="AG267" s="187" t="s">
        <v>271</v>
      </c>
    </row>
    <row r="268" spans="1:33" ht="21" customHeight="1">
      <c r="A268" s="35" t="s">
        <v>469</v>
      </c>
      <c r="B268" s="288">
        <v>833000</v>
      </c>
      <c r="C268" s="184">
        <v>805000</v>
      </c>
      <c r="D268" s="184" t="s">
        <v>271</v>
      </c>
      <c r="E268" s="184">
        <v>99000</v>
      </c>
      <c r="F268" s="184">
        <v>488000</v>
      </c>
      <c r="G268" s="184">
        <v>239000</v>
      </c>
      <c r="H268" s="184">
        <v>212000</v>
      </c>
      <c r="I268" s="187">
        <v>27000</v>
      </c>
      <c r="M268" s="35" t="s">
        <v>469</v>
      </c>
      <c r="N268" s="288">
        <v>449000</v>
      </c>
      <c r="O268" s="184">
        <v>428000</v>
      </c>
      <c r="P268" s="184" t="s">
        <v>271</v>
      </c>
      <c r="Q268" s="184">
        <v>53000</v>
      </c>
      <c r="R268" s="184">
        <v>258000</v>
      </c>
      <c r="S268" s="184">
        <v>135000</v>
      </c>
      <c r="T268" s="184">
        <v>114000</v>
      </c>
      <c r="U268" s="187">
        <v>21000</v>
      </c>
      <c r="Y268" s="35" t="s">
        <v>469</v>
      </c>
      <c r="Z268" s="288">
        <v>384000</v>
      </c>
      <c r="AA268" s="184">
        <v>377000</v>
      </c>
      <c r="AB268" s="184" t="s">
        <v>271</v>
      </c>
      <c r="AC268" s="184">
        <v>46000</v>
      </c>
      <c r="AD268" s="184">
        <v>230000</v>
      </c>
      <c r="AE268" s="184">
        <v>104000</v>
      </c>
      <c r="AF268" s="184">
        <v>98000</v>
      </c>
      <c r="AG268" s="187" t="s">
        <v>271</v>
      </c>
    </row>
    <row r="269" spans="1:33" ht="21" customHeight="1">
      <c r="A269" s="35" t="s">
        <v>470</v>
      </c>
      <c r="B269" s="288">
        <v>834000</v>
      </c>
      <c r="C269" s="184">
        <v>807000</v>
      </c>
      <c r="D269" s="184" t="s">
        <v>271</v>
      </c>
      <c r="E269" s="184">
        <v>98000</v>
      </c>
      <c r="F269" s="184">
        <v>490000</v>
      </c>
      <c r="G269" s="184">
        <v>241000</v>
      </c>
      <c r="H269" s="184">
        <v>213000</v>
      </c>
      <c r="I269" s="187">
        <v>28000</v>
      </c>
      <c r="M269" s="35" t="s">
        <v>470</v>
      </c>
      <c r="N269" s="288">
        <v>446000</v>
      </c>
      <c r="O269" s="184">
        <v>424000</v>
      </c>
      <c r="P269" s="184" t="s">
        <v>271</v>
      </c>
      <c r="Q269" s="184">
        <v>51000</v>
      </c>
      <c r="R269" s="184">
        <v>257000</v>
      </c>
      <c r="S269" s="184">
        <v>135000</v>
      </c>
      <c r="T269" s="184">
        <v>113000</v>
      </c>
      <c r="U269" s="187">
        <v>22000</v>
      </c>
      <c r="Y269" s="35" t="s">
        <v>470</v>
      </c>
      <c r="Z269" s="288">
        <v>388000</v>
      </c>
      <c r="AA269" s="184">
        <v>383000</v>
      </c>
      <c r="AB269" s="184" t="s">
        <v>271</v>
      </c>
      <c r="AC269" s="184">
        <v>47000</v>
      </c>
      <c r="AD269" s="184">
        <v>232000</v>
      </c>
      <c r="AE269" s="184">
        <v>106000</v>
      </c>
      <c r="AF269" s="184">
        <v>100000</v>
      </c>
      <c r="AG269" s="187" t="s">
        <v>271</v>
      </c>
    </row>
    <row r="270" spans="1:33" ht="21" customHeight="1">
      <c r="A270" s="35" t="s">
        <v>471</v>
      </c>
      <c r="B270" s="288">
        <v>838000</v>
      </c>
      <c r="C270" s="184">
        <v>813000</v>
      </c>
      <c r="D270" s="184" t="s">
        <v>271</v>
      </c>
      <c r="E270" s="184">
        <v>100000</v>
      </c>
      <c r="F270" s="184">
        <v>492000</v>
      </c>
      <c r="G270" s="184">
        <v>239000</v>
      </c>
      <c r="H270" s="184">
        <v>214000</v>
      </c>
      <c r="I270" s="187">
        <v>25000</v>
      </c>
      <c r="M270" s="35" t="s">
        <v>471</v>
      </c>
      <c r="N270" s="288">
        <v>442000</v>
      </c>
      <c r="O270" s="184">
        <v>423000</v>
      </c>
      <c r="P270" s="184" t="s">
        <v>271</v>
      </c>
      <c r="Q270" s="184">
        <v>50000</v>
      </c>
      <c r="R270" s="184">
        <v>257000</v>
      </c>
      <c r="S270" s="184">
        <v>132000</v>
      </c>
      <c r="T270" s="184">
        <v>112000</v>
      </c>
      <c r="U270" s="187">
        <v>19000</v>
      </c>
      <c r="Y270" s="35" t="s">
        <v>471</v>
      </c>
      <c r="Z270" s="288">
        <v>396000</v>
      </c>
      <c r="AA270" s="184">
        <v>390000</v>
      </c>
      <c r="AB270" s="184" t="s">
        <v>271</v>
      </c>
      <c r="AC270" s="184">
        <v>51000</v>
      </c>
      <c r="AD270" s="184">
        <v>235000</v>
      </c>
      <c r="AE270" s="184">
        <v>108000</v>
      </c>
      <c r="AF270" s="184">
        <v>102000</v>
      </c>
      <c r="AG270" s="187" t="s">
        <v>271</v>
      </c>
    </row>
    <row r="271" spans="1:33" ht="21" customHeight="1">
      <c r="A271" s="35" t="s">
        <v>472</v>
      </c>
      <c r="B271" s="288">
        <v>844000</v>
      </c>
      <c r="C271" s="184">
        <v>819000</v>
      </c>
      <c r="D271" s="184" t="s">
        <v>271</v>
      </c>
      <c r="E271" s="184">
        <v>101000</v>
      </c>
      <c r="F271" s="184">
        <v>492000</v>
      </c>
      <c r="G271" s="184">
        <v>245000</v>
      </c>
      <c r="H271" s="184">
        <v>219000</v>
      </c>
      <c r="I271" s="187">
        <v>26000</v>
      </c>
      <c r="M271" s="35" t="s">
        <v>472</v>
      </c>
      <c r="N271" s="288">
        <v>440000</v>
      </c>
      <c r="O271" s="184">
        <v>421000</v>
      </c>
      <c r="P271" s="184" t="s">
        <v>271</v>
      </c>
      <c r="Q271" s="184">
        <v>48000</v>
      </c>
      <c r="R271" s="184">
        <v>255000</v>
      </c>
      <c r="S271" s="184">
        <v>135000</v>
      </c>
      <c r="T271" s="184">
        <v>116000</v>
      </c>
      <c r="U271" s="187">
        <v>19000</v>
      </c>
      <c r="Y271" s="35" t="s">
        <v>472</v>
      </c>
      <c r="Z271" s="288">
        <v>404000</v>
      </c>
      <c r="AA271" s="184">
        <v>397000</v>
      </c>
      <c r="AB271" s="184" t="s">
        <v>271</v>
      </c>
      <c r="AC271" s="184">
        <v>53000</v>
      </c>
      <c r="AD271" s="184">
        <v>237000</v>
      </c>
      <c r="AE271" s="184">
        <v>110000</v>
      </c>
      <c r="AF271" s="184">
        <v>103000</v>
      </c>
      <c r="AG271" s="187" t="s">
        <v>271</v>
      </c>
    </row>
    <row r="272" spans="1:33" ht="21" customHeight="1">
      <c r="A272" s="35" t="s">
        <v>473</v>
      </c>
      <c r="B272" s="288">
        <v>842000</v>
      </c>
      <c r="C272" s="184">
        <v>819000</v>
      </c>
      <c r="D272" s="184" t="s">
        <v>271</v>
      </c>
      <c r="E272" s="184">
        <v>98000</v>
      </c>
      <c r="F272" s="184">
        <v>491000</v>
      </c>
      <c r="G272" s="184">
        <v>246000</v>
      </c>
      <c r="H272" s="184">
        <v>223000</v>
      </c>
      <c r="I272" s="187">
        <v>23000</v>
      </c>
      <c r="M272" s="35" t="s">
        <v>473</v>
      </c>
      <c r="N272" s="288">
        <v>438000</v>
      </c>
      <c r="O272" s="184">
        <v>421000</v>
      </c>
      <c r="P272" s="184" t="s">
        <v>271</v>
      </c>
      <c r="Q272" s="184">
        <v>46000</v>
      </c>
      <c r="R272" s="184">
        <v>255000</v>
      </c>
      <c r="S272" s="184">
        <v>135000</v>
      </c>
      <c r="T272" s="184">
        <v>118000</v>
      </c>
      <c r="U272" s="187">
        <v>16000</v>
      </c>
      <c r="Y272" s="35" t="s">
        <v>473</v>
      </c>
      <c r="Z272" s="288">
        <v>404000</v>
      </c>
      <c r="AA272" s="184">
        <v>398000</v>
      </c>
      <c r="AB272" s="184" t="s">
        <v>271</v>
      </c>
      <c r="AC272" s="184">
        <v>53000</v>
      </c>
      <c r="AD272" s="184">
        <v>236000</v>
      </c>
      <c r="AE272" s="184">
        <v>112000</v>
      </c>
      <c r="AF272" s="184">
        <v>105000</v>
      </c>
      <c r="AG272" s="187" t="s">
        <v>271</v>
      </c>
    </row>
    <row r="273" spans="1:33" ht="21" customHeight="1">
      <c r="A273" s="35" t="s">
        <v>474</v>
      </c>
      <c r="B273" s="288">
        <v>838000</v>
      </c>
      <c r="C273" s="184">
        <v>814000</v>
      </c>
      <c r="D273" s="184" t="s">
        <v>271</v>
      </c>
      <c r="E273" s="184">
        <v>95000</v>
      </c>
      <c r="F273" s="184">
        <v>493000</v>
      </c>
      <c r="G273" s="184">
        <v>245000</v>
      </c>
      <c r="H273" s="184">
        <v>220000</v>
      </c>
      <c r="I273" s="187">
        <v>24000</v>
      </c>
      <c r="M273" s="35" t="s">
        <v>474</v>
      </c>
      <c r="N273" s="288">
        <v>440000</v>
      </c>
      <c r="O273" s="184">
        <v>422000</v>
      </c>
      <c r="P273" s="184" t="s">
        <v>271</v>
      </c>
      <c r="Q273" s="184">
        <v>47000</v>
      </c>
      <c r="R273" s="184">
        <v>257000</v>
      </c>
      <c r="S273" s="184">
        <v>134000</v>
      </c>
      <c r="T273" s="184">
        <v>116000</v>
      </c>
      <c r="U273" s="187">
        <v>18000</v>
      </c>
      <c r="Y273" s="35" t="s">
        <v>474</v>
      </c>
      <c r="Z273" s="288">
        <v>398000</v>
      </c>
      <c r="AA273" s="184">
        <v>392000</v>
      </c>
      <c r="AB273" s="184" t="s">
        <v>271</v>
      </c>
      <c r="AC273" s="184">
        <v>48000</v>
      </c>
      <c r="AD273" s="184">
        <v>236000</v>
      </c>
      <c r="AE273" s="184">
        <v>111000</v>
      </c>
      <c r="AF273" s="184">
        <v>104000</v>
      </c>
      <c r="AG273" s="187" t="s">
        <v>271</v>
      </c>
    </row>
    <row r="274" spans="1:33" ht="21" customHeight="1">
      <c r="A274" s="35" t="s">
        <v>475</v>
      </c>
      <c r="B274" s="288">
        <v>833000</v>
      </c>
      <c r="C274" s="184">
        <v>807000</v>
      </c>
      <c r="D274" s="184" t="s">
        <v>271</v>
      </c>
      <c r="E274" s="184">
        <v>96000</v>
      </c>
      <c r="F274" s="184">
        <v>484000</v>
      </c>
      <c r="G274" s="184">
        <v>244000</v>
      </c>
      <c r="H274" s="184">
        <v>219000</v>
      </c>
      <c r="I274" s="187">
        <v>25000</v>
      </c>
      <c r="M274" s="35" t="s">
        <v>475</v>
      </c>
      <c r="N274" s="288">
        <v>435000</v>
      </c>
      <c r="O274" s="184">
        <v>417000</v>
      </c>
      <c r="P274" s="184" t="s">
        <v>271</v>
      </c>
      <c r="Q274" s="184">
        <v>48000</v>
      </c>
      <c r="R274" s="184">
        <v>250000</v>
      </c>
      <c r="S274" s="184">
        <v>133000</v>
      </c>
      <c r="T274" s="184">
        <v>115000</v>
      </c>
      <c r="U274" s="187">
        <v>18000</v>
      </c>
      <c r="Y274" s="35" t="s">
        <v>475</v>
      </c>
      <c r="Z274" s="288">
        <v>397000</v>
      </c>
      <c r="AA274" s="184">
        <v>390000</v>
      </c>
      <c r="AB274" s="184" t="s">
        <v>271</v>
      </c>
      <c r="AC274" s="184">
        <v>49000</v>
      </c>
      <c r="AD274" s="184">
        <v>234000</v>
      </c>
      <c r="AE274" s="184">
        <v>112000</v>
      </c>
      <c r="AF274" s="184">
        <v>104000</v>
      </c>
      <c r="AG274" s="187" t="s">
        <v>271</v>
      </c>
    </row>
    <row r="275" spans="1:33" ht="21" customHeight="1">
      <c r="A275" s="35" t="s">
        <v>476</v>
      </c>
      <c r="B275" s="288">
        <v>841000</v>
      </c>
      <c r="C275" s="184">
        <v>815000</v>
      </c>
      <c r="D275" s="184">
        <v>8000</v>
      </c>
      <c r="E275" s="184">
        <v>98000</v>
      </c>
      <c r="F275" s="184">
        <v>488000</v>
      </c>
      <c r="G275" s="184">
        <v>247000</v>
      </c>
      <c r="H275" s="184">
        <v>221000</v>
      </c>
      <c r="I275" s="187">
        <v>26000</v>
      </c>
      <c r="M275" s="35" t="s">
        <v>476</v>
      </c>
      <c r="N275" s="288">
        <v>444000</v>
      </c>
      <c r="O275" s="184">
        <v>424000</v>
      </c>
      <c r="P275" s="184" t="s">
        <v>271</v>
      </c>
      <c r="Q275" s="184">
        <v>49000</v>
      </c>
      <c r="R275" s="184">
        <v>253000</v>
      </c>
      <c r="S275" s="184">
        <v>137000</v>
      </c>
      <c r="T275" s="184">
        <v>117000</v>
      </c>
      <c r="U275" s="187">
        <v>20000</v>
      </c>
      <c r="Y275" s="35" t="s">
        <v>476</v>
      </c>
      <c r="Z275" s="288">
        <v>397000</v>
      </c>
      <c r="AA275" s="184">
        <v>391000</v>
      </c>
      <c r="AB275" s="184" t="s">
        <v>271</v>
      </c>
      <c r="AC275" s="184">
        <v>48000</v>
      </c>
      <c r="AD275" s="184">
        <v>235000</v>
      </c>
      <c r="AE275" s="184">
        <v>111000</v>
      </c>
      <c r="AF275" s="184">
        <v>105000</v>
      </c>
      <c r="AG275" s="187" t="s">
        <v>271</v>
      </c>
    </row>
    <row r="276" spans="1:33" ht="21" customHeight="1">
      <c r="A276" s="35" t="s">
        <v>477</v>
      </c>
      <c r="B276" s="288">
        <v>835000</v>
      </c>
      <c r="C276" s="184">
        <v>809000</v>
      </c>
      <c r="D276" s="184" t="s">
        <v>271</v>
      </c>
      <c r="E276" s="184">
        <v>95000</v>
      </c>
      <c r="F276" s="184">
        <v>483000</v>
      </c>
      <c r="G276" s="184">
        <v>249000</v>
      </c>
      <c r="H276" s="184">
        <v>223000</v>
      </c>
      <c r="I276" s="187">
        <v>26000</v>
      </c>
      <c r="M276" s="35" t="s">
        <v>477</v>
      </c>
      <c r="N276" s="288">
        <v>437000</v>
      </c>
      <c r="O276" s="184">
        <v>418000</v>
      </c>
      <c r="P276" s="184" t="s">
        <v>271</v>
      </c>
      <c r="Q276" s="184">
        <v>47000</v>
      </c>
      <c r="R276" s="184">
        <v>249000</v>
      </c>
      <c r="S276" s="184">
        <v>136000</v>
      </c>
      <c r="T276" s="184">
        <v>117000</v>
      </c>
      <c r="U276" s="187">
        <v>18000</v>
      </c>
      <c r="Y276" s="35" t="s">
        <v>477</v>
      </c>
      <c r="Z276" s="288">
        <v>398000</v>
      </c>
      <c r="AA276" s="184">
        <v>390000</v>
      </c>
      <c r="AB276" s="184" t="s">
        <v>271</v>
      </c>
      <c r="AC276" s="184">
        <v>47000</v>
      </c>
      <c r="AD276" s="184">
        <v>234000</v>
      </c>
      <c r="AE276" s="184">
        <v>113000</v>
      </c>
      <c r="AF276" s="184">
        <v>105000</v>
      </c>
      <c r="AG276" s="187" t="s">
        <v>271</v>
      </c>
    </row>
    <row r="277" spans="1:33" ht="21" customHeight="1">
      <c r="A277" s="35" t="s">
        <v>478</v>
      </c>
      <c r="B277" s="284">
        <v>830000</v>
      </c>
      <c r="C277" s="184">
        <v>806000</v>
      </c>
      <c r="D277" s="184" t="s">
        <v>271</v>
      </c>
      <c r="E277" s="184">
        <v>92000</v>
      </c>
      <c r="F277" s="184">
        <v>489000</v>
      </c>
      <c r="G277" s="184">
        <v>244000</v>
      </c>
      <c r="H277" s="184">
        <v>220000</v>
      </c>
      <c r="I277" s="187">
        <v>24000</v>
      </c>
      <c r="M277" s="35" t="s">
        <v>478</v>
      </c>
      <c r="N277" s="284">
        <v>435000</v>
      </c>
      <c r="O277" s="184">
        <v>418000</v>
      </c>
      <c r="P277" s="184" t="s">
        <v>271</v>
      </c>
      <c r="Q277" s="184">
        <v>47000</v>
      </c>
      <c r="R277" s="184">
        <v>251000</v>
      </c>
      <c r="S277" s="184">
        <v>134000</v>
      </c>
      <c r="T277" s="184">
        <v>118000</v>
      </c>
      <c r="U277" s="187">
        <v>16000</v>
      </c>
      <c r="Y277" s="35" t="s">
        <v>478</v>
      </c>
      <c r="Z277" s="284">
        <v>395000</v>
      </c>
      <c r="AA277" s="184">
        <v>388000</v>
      </c>
      <c r="AB277" s="184" t="s">
        <v>271</v>
      </c>
      <c r="AC277" s="184">
        <v>45000</v>
      </c>
      <c r="AD277" s="184">
        <v>237000</v>
      </c>
      <c r="AE277" s="184">
        <v>110000</v>
      </c>
      <c r="AF277" s="184">
        <v>103000</v>
      </c>
      <c r="AG277" s="187" t="s">
        <v>271</v>
      </c>
    </row>
    <row r="278" spans="1:33" ht="21" customHeight="1">
      <c r="A278" s="35" t="s">
        <v>479</v>
      </c>
      <c r="B278" s="284">
        <v>826000</v>
      </c>
      <c r="C278" s="184">
        <v>802000</v>
      </c>
      <c r="D278" s="184" t="s">
        <v>271</v>
      </c>
      <c r="E278" s="184">
        <v>92000</v>
      </c>
      <c r="F278" s="184">
        <v>482000</v>
      </c>
      <c r="G278" s="184">
        <v>246000</v>
      </c>
      <c r="H278" s="184">
        <v>222000</v>
      </c>
      <c r="I278" s="187">
        <v>24000</v>
      </c>
      <c r="M278" s="35" t="s">
        <v>479</v>
      </c>
      <c r="N278" s="284">
        <v>433000</v>
      </c>
      <c r="O278" s="184">
        <v>416000</v>
      </c>
      <c r="P278" s="184" t="s">
        <v>271</v>
      </c>
      <c r="Q278" s="184">
        <v>48000</v>
      </c>
      <c r="R278" s="184">
        <v>247000</v>
      </c>
      <c r="S278" s="184">
        <v>135000</v>
      </c>
      <c r="T278" s="184">
        <v>118000</v>
      </c>
      <c r="U278" s="187">
        <v>17000</v>
      </c>
      <c r="Y278" s="35" t="s">
        <v>479</v>
      </c>
      <c r="Z278" s="284">
        <v>393000</v>
      </c>
      <c r="AA278" s="184">
        <v>385000</v>
      </c>
      <c r="AB278" s="184" t="s">
        <v>271</v>
      </c>
      <c r="AC278" s="184">
        <v>44000</v>
      </c>
      <c r="AD278" s="184">
        <v>234000</v>
      </c>
      <c r="AE278" s="184">
        <v>111000</v>
      </c>
      <c r="AF278" s="184">
        <v>104000</v>
      </c>
      <c r="AG278" s="187" t="s">
        <v>271</v>
      </c>
    </row>
    <row r="279" spans="1:33" ht="21" customHeight="1">
      <c r="A279" s="35" t="s">
        <v>480</v>
      </c>
      <c r="B279" s="284">
        <v>831000</v>
      </c>
      <c r="C279" s="184">
        <v>806000</v>
      </c>
      <c r="D279" s="184" t="s">
        <v>271</v>
      </c>
      <c r="E279" s="184">
        <v>93000</v>
      </c>
      <c r="F279" s="184">
        <v>486000</v>
      </c>
      <c r="G279" s="184">
        <v>247000</v>
      </c>
      <c r="H279" s="184">
        <v>222000</v>
      </c>
      <c r="I279" s="187">
        <v>24000</v>
      </c>
      <c r="M279" s="35" t="s">
        <v>480</v>
      </c>
      <c r="N279" s="284">
        <v>439000</v>
      </c>
      <c r="O279" s="184">
        <v>421000</v>
      </c>
      <c r="P279" s="184" t="s">
        <v>271</v>
      </c>
      <c r="Q279" s="184">
        <v>47000</v>
      </c>
      <c r="R279" s="184">
        <v>251000</v>
      </c>
      <c r="S279" s="184">
        <v>139000</v>
      </c>
      <c r="T279" s="184">
        <v>120000</v>
      </c>
      <c r="U279" s="187">
        <v>19000</v>
      </c>
      <c r="Y279" s="35" t="s">
        <v>480</v>
      </c>
      <c r="Z279" s="284">
        <v>391000</v>
      </c>
      <c r="AA279" s="184">
        <v>385000</v>
      </c>
      <c r="AB279" s="184" t="s">
        <v>271</v>
      </c>
      <c r="AC279" s="184">
        <v>46000</v>
      </c>
      <c r="AD279" s="184">
        <v>234000</v>
      </c>
      <c r="AE279" s="184">
        <v>108000</v>
      </c>
      <c r="AF279" s="184">
        <v>102000</v>
      </c>
      <c r="AG279" s="187" t="s">
        <v>271</v>
      </c>
    </row>
    <row r="280" spans="1:33" ht="21" customHeight="1">
      <c r="A280" s="35" t="s">
        <v>481</v>
      </c>
      <c r="B280" s="284">
        <v>824000</v>
      </c>
      <c r="C280" s="184">
        <v>804000</v>
      </c>
      <c r="D280" s="184" t="s">
        <v>271</v>
      </c>
      <c r="E280" s="184">
        <v>90000</v>
      </c>
      <c r="F280" s="184">
        <v>490000</v>
      </c>
      <c r="G280" s="184">
        <v>239000</v>
      </c>
      <c r="H280" s="184">
        <v>219000</v>
      </c>
      <c r="I280" s="187">
        <v>20000</v>
      </c>
      <c r="M280" s="35" t="s">
        <v>481</v>
      </c>
      <c r="N280" s="284">
        <v>432000</v>
      </c>
      <c r="O280" s="184">
        <v>418000</v>
      </c>
      <c r="P280" s="184" t="s">
        <v>271</v>
      </c>
      <c r="Q280" s="184">
        <v>47000</v>
      </c>
      <c r="R280" s="184">
        <v>251000</v>
      </c>
      <c r="S280" s="184">
        <v>132000</v>
      </c>
      <c r="T280" s="184">
        <v>118000</v>
      </c>
      <c r="U280" s="187">
        <v>14000</v>
      </c>
      <c r="Y280" s="35" t="s">
        <v>481</v>
      </c>
      <c r="Z280" s="284">
        <v>392000</v>
      </c>
      <c r="AA280" s="184">
        <v>386000</v>
      </c>
      <c r="AB280" s="184" t="s">
        <v>271</v>
      </c>
      <c r="AC280" s="184">
        <v>43000</v>
      </c>
      <c r="AD280" s="184">
        <v>239000</v>
      </c>
      <c r="AE280" s="184">
        <v>107000</v>
      </c>
      <c r="AF280" s="184">
        <v>101000</v>
      </c>
      <c r="AG280" s="187" t="s">
        <v>271</v>
      </c>
    </row>
    <row r="281" spans="1:33" ht="21" customHeight="1">
      <c r="A281" s="35" t="s">
        <v>482</v>
      </c>
      <c r="B281" s="288">
        <v>834000</v>
      </c>
      <c r="C281" s="184">
        <v>809000</v>
      </c>
      <c r="D281" s="184" t="s">
        <v>271</v>
      </c>
      <c r="E281" s="184">
        <v>96000</v>
      </c>
      <c r="F281" s="184">
        <v>490000</v>
      </c>
      <c r="G281" s="184">
        <v>243000</v>
      </c>
      <c r="H281" s="184">
        <v>218000</v>
      </c>
      <c r="I281" s="187">
        <v>25000</v>
      </c>
      <c r="M281" s="35" t="s">
        <v>482</v>
      </c>
      <c r="N281" s="288">
        <v>436000</v>
      </c>
      <c r="O281" s="184">
        <v>418000</v>
      </c>
      <c r="P281" s="184" t="s">
        <v>271</v>
      </c>
      <c r="Q281" s="184">
        <v>49000</v>
      </c>
      <c r="R281" s="184">
        <v>250000</v>
      </c>
      <c r="S281" s="184">
        <v>135000</v>
      </c>
      <c r="T281" s="184">
        <v>117000</v>
      </c>
      <c r="U281" s="187">
        <v>18000</v>
      </c>
      <c r="Y281" s="35" t="s">
        <v>482</v>
      </c>
      <c r="Z281" s="288">
        <v>399000</v>
      </c>
      <c r="AA281" s="184">
        <v>391000</v>
      </c>
      <c r="AB281" s="184" t="s">
        <v>271</v>
      </c>
      <c r="AC281" s="184">
        <v>47000</v>
      </c>
      <c r="AD281" s="184">
        <v>240000</v>
      </c>
      <c r="AE281" s="184">
        <v>109000</v>
      </c>
      <c r="AF281" s="184">
        <v>102000</v>
      </c>
      <c r="AG281" s="187" t="s">
        <v>271</v>
      </c>
    </row>
    <row r="282" spans="1:33" ht="21" customHeight="1">
      <c r="A282" s="35" t="s">
        <v>483</v>
      </c>
      <c r="B282" s="288">
        <v>825000</v>
      </c>
      <c r="C282" s="184">
        <v>798000</v>
      </c>
      <c r="D282" s="184" t="s">
        <v>271</v>
      </c>
      <c r="E282" s="184">
        <v>94000</v>
      </c>
      <c r="F282" s="184">
        <v>485000</v>
      </c>
      <c r="G282" s="184">
        <v>240000</v>
      </c>
      <c r="H282" s="184">
        <v>213000</v>
      </c>
      <c r="I282" s="187">
        <v>27000</v>
      </c>
      <c r="M282" s="35" t="s">
        <v>483</v>
      </c>
      <c r="N282" s="288">
        <v>433000</v>
      </c>
      <c r="O282" s="184">
        <v>414000</v>
      </c>
      <c r="P282" s="184" t="s">
        <v>271</v>
      </c>
      <c r="Q282" s="184">
        <v>49000</v>
      </c>
      <c r="R282" s="184">
        <v>251000</v>
      </c>
      <c r="S282" s="184">
        <v>130000</v>
      </c>
      <c r="T282" s="184">
        <v>112000</v>
      </c>
      <c r="U282" s="187">
        <v>19000</v>
      </c>
      <c r="Y282" s="35" t="s">
        <v>483</v>
      </c>
      <c r="Z282" s="288">
        <v>392000</v>
      </c>
      <c r="AA282" s="184">
        <v>383000</v>
      </c>
      <c r="AB282" s="184" t="s">
        <v>271</v>
      </c>
      <c r="AC282" s="184">
        <v>45000</v>
      </c>
      <c r="AD282" s="184">
        <v>235000</v>
      </c>
      <c r="AE282" s="184">
        <v>109000</v>
      </c>
      <c r="AF282" s="184">
        <v>101000</v>
      </c>
      <c r="AG282" s="187">
        <v>8000</v>
      </c>
    </row>
    <row r="283" spans="1:33" ht="21" customHeight="1">
      <c r="A283" s="35" t="s">
        <v>484</v>
      </c>
      <c r="B283" s="288">
        <v>829000</v>
      </c>
      <c r="C283" s="184">
        <v>800000</v>
      </c>
      <c r="D283" s="184" t="s">
        <v>271</v>
      </c>
      <c r="E283" s="184">
        <v>95000</v>
      </c>
      <c r="F283" s="184">
        <v>483000</v>
      </c>
      <c r="G283" s="184">
        <v>246000</v>
      </c>
      <c r="H283" s="184">
        <v>216000</v>
      </c>
      <c r="I283" s="187">
        <v>30000</v>
      </c>
      <c r="M283" s="35" t="s">
        <v>484</v>
      </c>
      <c r="N283" s="288">
        <v>436000</v>
      </c>
      <c r="O283" s="184">
        <v>416000</v>
      </c>
      <c r="P283" s="184" t="s">
        <v>271</v>
      </c>
      <c r="Q283" s="184">
        <v>48000</v>
      </c>
      <c r="R283" s="184">
        <v>252000</v>
      </c>
      <c r="S283" s="184">
        <v>132000</v>
      </c>
      <c r="T283" s="184">
        <v>113000</v>
      </c>
      <c r="U283" s="187">
        <v>20000</v>
      </c>
      <c r="Y283" s="35" t="s">
        <v>484</v>
      </c>
      <c r="Z283" s="288">
        <v>394000</v>
      </c>
      <c r="AA283" s="184">
        <v>383000</v>
      </c>
      <c r="AB283" s="184" t="s">
        <v>271</v>
      </c>
      <c r="AC283" s="184">
        <v>47000</v>
      </c>
      <c r="AD283" s="184">
        <v>231000</v>
      </c>
      <c r="AE283" s="184">
        <v>113000</v>
      </c>
      <c r="AF283" s="184">
        <v>103000</v>
      </c>
      <c r="AG283" s="187">
        <v>10000</v>
      </c>
    </row>
    <row r="284" spans="1:33" ht="21" customHeight="1">
      <c r="A284" s="35" t="s">
        <v>485</v>
      </c>
      <c r="B284" s="288">
        <v>824000</v>
      </c>
      <c r="C284" s="184">
        <v>798000</v>
      </c>
      <c r="D284" s="184" t="s">
        <v>271</v>
      </c>
      <c r="E284" s="184">
        <v>92000</v>
      </c>
      <c r="F284" s="184">
        <v>484000</v>
      </c>
      <c r="G284" s="184">
        <v>242000</v>
      </c>
      <c r="H284" s="184">
        <v>217000</v>
      </c>
      <c r="I284" s="187">
        <v>26000</v>
      </c>
      <c r="M284" s="35" t="s">
        <v>485</v>
      </c>
      <c r="N284" s="288">
        <v>433000</v>
      </c>
      <c r="O284" s="184">
        <v>417000</v>
      </c>
      <c r="P284" s="184" t="s">
        <v>271</v>
      </c>
      <c r="Q284" s="184">
        <v>46000</v>
      </c>
      <c r="R284" s="184">
        <v>254000</v>
      </c>
      <c r="S284" s="184">
        <v>130000</v>
      </c>
      <c r="T284" s="184">
        <v>114000</v>
      </c>
      <c r="U284" s="187">
        <v>16000</v>
      </c>
      <c r="Y284" s="35" t="s">
        <v>485</v>
      </c>
      <c r="Z284" s="288">
        <v>391000</v>
      </c>
      <c r="AA284" s="184">
        <v>381000</v>
      </c>
      <c r="AB284" s="184" t="s">
        <v>271</v>
      </c>
      <c r="AC284" s="184">
        <v>46000</v>
      </c>
      <c r="AD284" s="184">
        <v>230000</v>
      </c>
      <c r="AE284" s="184">
        <v>113000</v>
      </c>
      <c r="AF284" s="184">
        <v>102000</v>
      </c>
      <c r="AG284" s="187">
        <v>10000</v>
      </c>
    </row>
    <row r="285" spans="1:33" ht="21" customHeight="1">
      <c r="A285" s="35" t="s">
        <v>486</v>
      </c>
      <c r="B285" s="288">
        <v>824000</v>
      </c>
      <c r="C285" s="184">
        <v>798000</v>
      </c>
      <c r="D285" s="184" t="s">
        <v>271</v>
      </c>
      <c r="E285" s="184">
        <v>92000</v>
      </c>
      <c r="F285" s="184">
        <v>483000</v>
      </c>
      <c r="G285" s="184">
        <v>243000</v>
      </c>
      <c r="H285" s="184">
        <v>217000</v>
      </c>
      <c r="I285" s="187">
        <v>26000</v>
      </c>
      <c r="M285" s="35" t="s">
        <v>486</v>
      </c>
      <c r="N285" s="288">
        <v>431000</v>
      </c>
      <c r="O285" s="184">
        <v>415000</v>
      </c>
      <c r="P285" s="184" t="s">
        <v>271</v>
      </c>
      <c r="Q285" s="184">
        <v>42000</v>
      </c>
      <c r="R285" s="184">
        <v>255000</v>
      </c>
      <c r="S285" s="184">
        <v>130000</v>
      </c>
      <c r="T285" s="184">
        <v>115000</v>
      </c>
      <c r="U285" s="187">
        <v>15000</v>
      </c>
      <c r="Y285" s="35" t="s">
        <v>486</v>
      </c>
      <c r="Z285" s="288">
        <v>394000</v>
      </c>
      <c r="AA285" s="184">
        <v>383000</v>
      </c>
      <c r="AB285" s="184" t="s">
        <v>271</v>
      </c>
      <c r="AC285" s="184">
        <v>50000</v>
      </c>
      <c r="AD285" s="184">
        <v>228000</v>
      </c>
      <c r="AE285" s="184">
        <v>112000</v>
      </c>
      <c r="AF285" s="184">
        <v>102000</v>
      </c>
      <c r="AG285" s="187">
        <v>11000</v>
      </c>
    </row>
    <row r="286" spans="1:33" s="48" customFormat="1" ht="21" customHeight="1">
      <c r="A286" s="35" t="s">
        <v>496</v>
      </c>
      <c r="B286" s="288">
        <v>835000</v>
      </c>
      <c r="C286" s="184">
        <v>806000</v>
      </c>
      <c r="D286" s="184">
        <v>9000</v>
      </c>
      <c r="E286" s="184">
        <v>91000</v>
      </c>
      <c r="F286" s="184">
        <v>490000</v>
      </c>
      <c r="G286" s="184">
        <v>245000</v>
      </c>
      <c r="H286" s="184">
        <v>216000</v>
      </c>
      <c r="I286" s="187">
        <v>29000</v>
      </c>
      <c r="K286" s="3"/>
      <c r="L286" s="3"/>
      <c r="M286" s="35" t="s">
        <v>496</v>
      </c>
      <c r="N286" s="288">
        <v>438000</v>
      </c>
      <c r="O286" s="184">
        <v>421000</v>
      </c>
      <c r="P286" s="184" t="s">
        <v>271</v>
      </c>
      <c r="Q286" s="184">
        <v>42000</v>
      </c>
      <c r="R286" s="184">
        <v>260000</v>
      </c>
      <c r="S286" s="184">
        <v>132000</v>
      </c>
      <c r="T286" s="184">
        <v>115000</v>
      </c>
      <c r="U286" s="187">
        <v>17000</v>
      </c>
      <c r="Y286" s="35" t="s">
        <v>496</v>
      </c>
      <c r="Z286" s="288">
        <v>397000</v>
      </c>
      <c r="AA286" s="184">
        <v>385000</v>
      </c>
      <c r="AB286" s="184" t="s">
        <v>271</v>
      </c>
      <c r="AC286" s="184">
        <v>49000</v>
      </c>
      <c r="AD286" s="184">
        <v>230000</v>
      </c>
      <c r="AE286" s="184">
        <v>113000</v>
      </c>
      <c r="AF286" s="184">
        <v>101000</v>
      </c>
      <c r="AG286" s="187">
        <v>12000</v>
      </c>
    </row>
    <row r="287" spans="1:33" ht="21" customHeight="1">
      <c r="A287" s="35" t="s">
        <v>497</v>
      </c>
      <c r="B287" s="288" t="s">
        <v>494</v>
      </c>
      <c r="C287" s="184"/>
      <c r="D287" s="184"/>
      <c r="E287" s="184"/>
      <c r="F287" s="184"/>
      <c r="G287" s="184"/>
      <c r="H287" s="184"/>
      <c r="I287" s="187"/>
      <c r="M287" s="35" t="s">
        <v>497</v>
      </c>
      <c r="N287" s="288" t="s">
        <v>494</v>
      </c>
      <c r="O287" s="184"/>
      <c r="P287" s="184"/>
      <c r="Q287" s="184"/>
      <c r="R287" s="184"/>
      <c r="S287" s="184"/>
      <c r="T287" s="184"/>
      <c r="U287" s="187"/>
      <c r="W287" s="3"/>
      <c r="Y287" s="35" t="s">
        <v>497</v>
      </c>
      <c r="Z287" s="288" t="s">
        <v>494</v>
      </c>
      <c r="AA287" s="184"/>
      <c r="AB287" s="184"/>
      <c r="AC287" s="184"/>
      <c r="AD287" s="184"/>
      <c r="AE287" s="184"/>
      <c r="AF287" s="184"/>
      <c r="AG287" s="187"/>
    </row>
    <row r="288" spans="1:33" ht="21" customHeight="1">
      <c r="A288" s="35" t="s">
        <v>498</v>
      </c>
      <c r="B288" s="288" t="s">
        <v>495</v>
      </c>
      <c r="C288" s="184"/>
      <c r="D288" s="184"/>
      <c r="E288" s="184"/>
      <c r="F288" s="184"/>
      <c r="G288" s="184"/>
      <c r="H288" s="184"/>
      <c r="I288" s="187"/>
      <c r="M288" s="35" t="s">
        <v>498</v>
      </c>
      <c r="N288" s="288" t="s">
        <v>495</v>
      </c>
      <c r="O288" s="184"/>
      <c r="P288" s="184"/>
      <c r="Q288" s="184"/>
      <c r="R288" s="184"/>
      <c r="S288" s="184"/>
      <c r="T288" s="184"/>
      <c r="U288" s="187"/>
      <c r="V288" s="48"/>
      <c r="Y288" s="35" t="s">
        <v>498</v>
      </c>
      <c r="Z288" s="288" t="s">
        <v>495</v>
      </c>
      <c r="AA288" s="184"/>
      <c r="AB288" s="184"/>
      <c r="AC288" s="184"/>
      <c r="AD288" s="184"/>
      <c r="AE288" s="184"/>
      <c r="AF288" s="184"/>
      <c r="AG288" s="187"/>
    </row>
    <row r="289" spans="1:33" ht="21" customHeight="1" thickBot="1">
      <c r="A289" s="36" t="s">
        <v>506</v>
      </c>
      <c r="B289" s="414" t="s">
        <v>507</v>
      </c>
      <c r="C289" s="310"/>
      <c r="D289" s="310"/>
      <c r="E289" s="310"/>
      <c r="F289" s="310"/>
      <c r="G289" s="310"/>
      <c r="H289" s="310"/>
      <c r="I289" s="316"/>
      <c r="M289" s="36" t="s">
        <v>506</v>
      </c>
      <c r="N289" s="414" t="s">
        <v>507</v>
      </c>
      <c r="O289" s="310"/>
      <c r="P289" s="310"/>
      <c r="Q289" s="310"/>
      <c r="R289" s="310"/>
      <c r="S289" s="310"/>
      <c r="T289" s="310"/>
      <c r="U289" s="316"/>
      <c r="V289" s="48"/>
      <c r="Y289" s="36" t="s">
        <v>506</v>
      </c>
      <c r="Z289" s="414" t="s">
        <v>507</v>
      </c>
      <c r="AA289" s="310"/>
      <c r="AB289" s="310"/>
      <c r="AC289" s="310"/>
      <c r="AD289" s="310"/>
      <c r="AE289" s="310"/>
      <c r="AF289" s="310"/>
      <c r="AG289" s="316"/>
    </row>
    <row r="290" spans="1:33" ht="21" customHeight="1" thickTop="1">
      <c r="H290" s="40"/>
      <c r="I290" s="40"/>
      <c r="J290" s="41"/>
      <c r="K290" s="41"/>
      <c r="M290" s="13"/>
      <c r="N290" s="40"/>
      <c r="O290" s="40"/>
      <c r="P290" s="40"/>
      <c r="Q290" s="40"/>
      <c r="R290" s="40"/>
      <c r="S290" s="40"/>
      <c r="T290" s="40"/>
      <c r="U290" s="40"/>
      <c r="V290" s="41"/>
      <c r="W290" s="41"/>
      <c r="Y290" s="13"/>
      <c r="Z290" s="40"/>
      <c r="AA290" s="40"/>
      <c r="AB290" s="40"/>
      <c r="AC290" s="40"/>
      <c r="AD290" s="40"/>
      <c r="AE290" s="40"/>
      <c r="AF290" s="40"/>
      <c r="AG290" s="40"/>
    </row>
    <row r="291" spans="1:33" ht="21" customHeight="1">
      <c r="H291" s="42"/>
      <c r="I291" s="42"/>
      <c r="J291" s="41"/>
      <c r="K291" s="41"/>
      <c r="M291" s="13"/>
      <c r="V291" s="41"/>
      <c r="W291" s="41"/>
      <c r="Y291" s="13"/>
    </row>
    <row r="292" spans="1:33" ht="21" customHeight="1">
      <c r="M292" s="13"/>
      <c r="Y292" s="13"/>
    </row>
    <row r="293" spans="1:33" ht="21" customHeight="1">
      <c r="M293" s="13"/>
      <c r="Y293" s="13"/>
    </row>
    <row r="294" spans="1:33" ht="21" customHeight="1"/>
    <row r="295" spans="1:33" ht="21" customHeight="1">
      <c r="A295" s="382" t="s">
        <v>447</v>
      </c>
      <c r="B295" s="25" t="s">
        <v>433</v>
      </c>
    </row>
    <row r="296" spans="1:33" ht="21" customHeight="1">
      <c r="B296" s="39" t="s">
        <v>434</v>
      </c>
      <c r="C296" s="40"/>
      <c r="D296" s="40"/>
      <c r="E296" s="40"/>
      <c r="F296" s="40"/>
      <c r="G296" s="40"/>
    </row>
    <row r="297" spans="1:33" ht="21" customHeight="1">
      <c r="A297" s="381">
        <v>1</v>
      </c>
      <c r="B297" s="39" t="s">
        <v>445</v>
      </c>
      <c r="C297" s="40"/>
      <c r="D297" s="40"/>
      <c r="E297" s="40"/>
      <c r="F297" s="40"/>
      <c r="G297" s="40"/>
    </row>
    <row r="298" spans="1:33" ht="21" customHeight="1">
      <c r="A298" s="381">
        <v>2</v>
      </c>
      <c r="B298" s="39" t="s">
        <v>189</v>
      </c>
      <c r="C298" s="42"/>
      <c r="D298" s="42"/>
      <c r="E298" s="42"/>
      <c r="F298" s="42"/>
      <c r="G298" s="42"/>
    </row>
    <row r="299" spans="1:33" ht="21" customHeight="1">
      <c r="A299" s="381">
        <v>3</v>
      </c>
      <c r="B299" s="13" t="s">
        <v>267</v>
      </c>
    </row>
    <row r="300" spans="1:33" ht="21" customHeight="1">
      <c r="A300" s="381">
        <v>4</v>
      </c>
      <c r="B300" s="13" t="s">
        <v>288</v>
      </c>
    </row>
    <row r="301" spans="1:33" ht="21" customHeight="1">
      <c r="A301" s="381">
        <v>5</v>
      </c>
      <c r="B301" s="13" t="s">
        <v>291</v>
      </c>
      <c r="H301" s="3"/>
      <c r="I301" s="3"/>
    </row>
    <row r="302" spans="1:33" ht="21" customHeight="1">
      <c r="A302" s="381">
        <v>6</v>
      </c>
      <c r="B302" s="13" t="s">
        <v>292</v>
      </c>
      <c r="H302" s="3"/>
      <c r="I302" s="3"/>
    </row>
    <row r="303" spans="1:33" ht="21" customHeight="1">
      <c r="A303" s="381">
        <v>7</v>
      </c>
      <c r="B303" s="13" t="s">
        <v>293</v>
      </c>
      <c r="H303" s="3"/>
      <c r="I303" s="3"/>
    </row>
    <row r="304" spans="1:33" ht="21" customHeight="1">
      <c r="A304" s="381">
        <v>8</v>
      </c>
      <c r="H304" s="3"/>
      <c r="I304" s="3"/>
    </row>
    <row r="305" spans="1:9" ht="21" customHeight="1">
      <c r="A305" s="381">
        <v>9</v>
      </c>
      <c r="H305" s="3"/>
      <c r="I305" s="3"/>
    </row>
    <row r="306" spans="1:9" ht="21" customHeight="1">
      <c r="A306" s="3"/>
      <c r="B306" s="3"/>
      <c r="C306" s="3"/>
      <c r="D306" s="3"/>
      <c r="E306" s="3"/>
      <c r="F306" s="3"/>
      <c r="G306" s="3"/>
      <c r="H306" s="3"/>
      <c r="I306" s="3"/>
    </row>
    <row r="307" spans="1:9" ht="21" customHeight="1">
      <c r="A307" s="3"/>
      <c r="B307" s="3"/>
      <c r="C307" s="3"/>
      <c r="D307" s="3"/>
      <c r="E307" s="3"/>
      <c r="F307" s="3"/>
      <c r="G307" s="3"/>
      <c r="H307" s="3"/>
      <c r="I307" s="3"/>
    </row>
    <row r="308" spans="1:9" ht="21" customHeight="1">
      <c r="A308" s="3"/>
      <c r="B308" s="3"/>
      <c r="C308" s="3"/>
      <c r="D308" s="3"/>
      <c r="E308" s="3"/>
      <c r="F308" s="3"/>
      <c r="G308" s="3"/>
      <c r="H308" s="3"/>
      <c r="I308" s="3"/>
    </row>
    <row r="309" spans="1:9" ht="21" customHeight="1">
      <c r="A309" s="3"/>
      <c r="B309" s="3"/>
      <c r="C309" s="3"/>
      <c r="D309" s="3"/>
      <c r="E309" s="3"/>
      <c r="F309" s="3"/>
      <c r="G309" s="3"/>
      <c r="H309" s="3"/>
      <c r="I309" s="3"/>
    </row>
    <row r="310" spans="1:9" ht="21" customHeight="1"/>
    <row r="311" spans="1:9" ht="21" customHeight="1"/>
    <row r="312" spans="1:9" ht="21" customHeight="1"/>
    <row r="313" spans="1:9" ht="21" customHeight="1"/>
    <row r="314" spans="1:9" ht="21" customHeight="1"/>
    <row r="315" spans="1:9" ht="21" customHeight="1"/>
    <row r="316" spans="1:9" ht="21" customHeight="1"/>
    <row r="317" spans="1:9" ht="21" customHeight="1"/>
    <row r="318" spans="1:9" ht="21" customHeight="1"/>
    <row r="319" spans="1:9" ht="21" customHeight="1"/>
    <row r="320" spans="1:9"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spans="1:11" ht="12.75" customHeight="1"/>
    <row r="482" spans="1:11" ht="14.45" customHeight="1"/>
    <row r="483" spans="1:11" ht="12.75" customHeight="1">
      <c r="A483" s="484"/>
      <c r="B483" s="485"/>
      <c r="C483" s="485"/>
      <c r="D483" s="485"/>
      <c r="E483" s="485"/>
      <c r="F483" s="485"/>
      <c r="G483" s="485"/>
      <c r="H483" s="485"/>
      <c r="I483" s="485"/>
    </row>
    <row r="484" spans="1:11" ht="12.75" customHeight="1"/>
    <row r="485" spans="1:11" ht="12.75" customHeight="1">
      <c r="A485" s="47"/>
      <c r="B485" s="47"/>
      <c r="C485" s="47"/>
      <c r="D485" s="47"/>
      <c r="E485" s="47"/>
      <c r="F485" s="47"/>
      <c r="G485" s="47"/>
      <c r="H485" s="47"/>
      <c r="I485" s="47"/>
    </row>
    <row r="486" spans="1:11" ht="12.75" customHeight="1">
      <c r="J486" s="47"/>
      <c r="K486" s="47"/>
    </row>
  </sheetData>
  <mergeCells count="1">
    <mergeCell ref="A483:I483"/>
  </mergeCells>
  <phoneticPr fontId="5"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AI700"/>
  <sheetViews>
    <sheetView showGridLines="0" topLeftCell="A263" zoomScale="60" zoomScaleNormal="60" workbookViewId="0">
      <selection activeCell="B286" sqref="B286"/>
    </sheetView>
  </sheetViews>
  <sheetFormatPr defaultColWidth="8.85546875" defaultRowHeight="18.75"/>
  <cols>
    <col min="1" max="1" width="23.42578125" style="1" customWidth="1"/>
    <col min="2" max="2" width="20.42578125" style="15" customWidth="1"/>
    <col min="3" max="7" width="17.28515625" style="1" customWidth="1"/>
    <col min="8" max="8" width="18.5703125" style="1" customWidth="1"/>
    <col min="9" max="9" width="17.28515625" style="1" customWidth="1"/>
    <col min="10" max="10" width="21.28515625" style="1" customWidth="1"/>
    <col min="11" max="11" width="15.28515625" style="3" customWidth="1"/>
    <col min="12" max="12" width="12" style="401" customWidth="1"/>
    <col min="13" max="13" width="25.28515625" style="401" customWidth="1"/>
    <col min="14" max="14" width="12" style="401" customWidth="1"/>
    <col min="15" max="15" width="9.140625" style="401" customWidth="1"/>
    <col min="16" max="24" width="8.85546875" style="401"/>
    <col min="25" max="25" width="24.7109375" style="401" customWidth="1"/>
    <col min="26" max="26" width="8.85546875" style="401"/>
    <col min="27" max="16384" width="8.85546875" style="1"/>
  </cols>
  <sheetData>
    <row r="1" spans="1:25" ht="15" customHeight="1">
      <c r="A1" s="4" t="s">
        <v>193</v>
      </c>
    </row>
    <row r="2" spans="1:25" ht="15" customHeight="1">
      <c r="A2" s="5" t="s">
        <v>40</v>
      </c>
    </row>
    <row r="3" spans="1:25" ht="15" customHeight="1" thickBot="1">
      <c r="I3" s="2"/>
    </row>
    <row r="4" spans="1:25" ht="23.45" customHeight="1" thickTop="1">
      <c r="A4" s="398">
        <v>1</v>
      </c>
      <c r="B4" s="16"/>
      <c r="C4" s="17"/>
      <c r="D4" s="17"/>
      <c r="E4" s="17"/>
      <c r="F4" s="17"/>
      <c r="G4" s="17"/>
      <c r="H4" s="17"/>
      <c r="I4" s="18"/>
    </row>
    <row r="5" spans="1:25" ht="23.45" customHeight="1">
      <c r="A5" s="399">
        <v>2</v>
      </c>
      <c r="B5" s="19" t="s">
        <v>15</v>
      </c>
      <c r="C5" s="20" t="s">
        <v>41</v>
      </c>
      <c r="D5" s="20" t="s">
        <v>16</v>
      </c>
      <c r="E5" s="20" t="s">
        <v>41</v>
      </c>
      <c r="F5" s="20" t="s">
        <v>17</v>
      </c>
      <c r="G5" s="20" t="s">
        <v>41</v>
      </c>
      <c r="H5" s="20" t="s">
        <v>42</v>
      </c>
      <c r="I5" s="21" t="s">
        <v>41</v>
      </c>
    </row>
    <row r="6" spans="1:25" ht="23.45" customHeight="1">
      <c r="A6" s="400">
        <v>3</v>
      </c>
      <c r="B6" s="158" t="s">
        <v>3</v>
      </c>
      <c r="C6" s="22"/>
      <c r="D6" s="6" t="s">
        <v>4</v>
      </c>
      <c r="E6" s="22"/>
      <c r="F6" s="6" t="s">
        <v>5</v>
      </c>
      <c r="G6" s="22"/>
      <c r="H6" s="6" t="s">
        <v>6</v>
      </c>
      <c r="I6" s="23"/>
    </row>
    <row r="7" spans="1:25" ht="21" customHeight="1">
      <c r="A7" s="24" t="s">
        <v>21</v>
      </c>
      <c r="B7" s="246"/>
      <c r="C7" s="9"/>
      <c r="D7" s="9"/>
      <c r="E7" s="9"/>
      <c r="F7" s="9"/>
      <c r="G7" s="9"/>
      <c r="H7" s="9"/>
      <c r="I7" s="10"/>
    </row>
    <row r="8" spans="1:25" ht="21" customHeight="1">
      <c r="A8" s="11" t="s">
        <v>47</v>
      </c>
      <c r="B8" s="360">
        <v>20000</v>
      </c>
      <c r="C8" s="361">
        <v>0.16200000000000001</v>
      </c>
      <c r="D8" s="362">
        <v>51000</v>
      </c>
      <c r="E8" s="361">
        <v>0.121</v>
      </c>
      <c r="F8" s="362">
        <v>11000</v>
      </c>
      <c r="G8" s="363">
        <v>8.4000000000000005E-2</v>
      </c>
      <c r="H8" s="362">
        <v>85000</v>
      </c>
      <c r="I8" s="364">
        <v>0.121</v>
      </c>
      <c r="M8" s="402" t="s">
        <v>47</v>
      </c>
      <c r="Y8" s="401" t="s">
        <v>47</v>
      </c>
    </row>
    <row r="9" spans="1:25" ht="21" customHeight="1">
      <c r="A9" s="11" t="s">
        <v>48</v>
      </c>
      <c r="B9" s="360">
        <v>23000</v>
      </c>
      <c r="C9" s="361">
        <v>0.19400000000000001</v>
      </c>
      <c r="D9" s="362">
        <v>50000</v>
      </c>
      <c r="E9" s="361">
        <v>0.11899999999999999</v>
      </c>
      <c r="F9" s="362">
        <v>12000</v>
      </c>
      <c r="G9" s="363">
        <v>0.09</v>
      </c>
      <c r="H9" s="362">
        <v>88000</v>
      </c>
      <c r="I9" s="364">
        <v>0.127</v>
      </c>
      <c r="M9" s="402" t="s">
        <v>48</v>
      </c>
      <c r="Y9" s="401" t="s">
        <v>48</v>
      </c>
    </row>
    <row r="10" spans="1:25" ht="21" customHeight="1">
      <c r="A10" s="11" t="s">
        <v>49</v>
      </c>
      <c r="B10" s="360">
        <v>20000</v>
      </c>
      <c r="C10" s="361">
        <v>0.182</v>
      </c>
      <c r="D10" s="362">
        <v>49000</v>
      </c>
      <c r="E10" s="361">
        <v>0.114</v>
      </c>
      <c r="F10" s="362">
        <v>9000</v>
      </c>
      <c r="G10" s="363">
        <v>6.7000000000000004E-2</v>
      </c>
      <c r="H10" s="362">
        <v>79000</v>
      </c>
      <c r="I10" s="364">
        <v>0.115</v>
      </c>
      <c r="M10" s="402" t="s">
        <v>49</v>
      </c>
      <c r="Y10" s="401" t="s">
        <v>49</v>
      </c>
    </row>
    <row r="11" spans="1:25" ht="21" customHeight="1">
      <c r="A11" s="11" t="s">
        <v>265</v>
      </c>
      <c r="B11" s="350" t="s">
        <v>46</v>
      </c>
      <c r="C11" s="349" t="s">
        <v>46</v>
      </c>
      <c r="D11" s="349" t="s">
        <v>46</v>
      </c>
      <c r="E11" s="349" t="s">
        <v>46</v>
      </c>
      <c r="F11" s="349" t="s">
        <v>46</v>
      </c>
      <c r="G11" s="349" t="s">
        <v>46</v>
      </c>
      <c r="H11" s="349" t="s">
        <v>46</v>
      </c>
      <c r="I11" s="351" t="s">
        <v>46</v>
      </c>
      <c r="M11" s="402" t="s">
        <v>265</v>
      </c>
      <c r="Y11" s="401" t="s">
        <v>265</v>
      </c>
    </row>
    <row r="12" spans="1:25" ht="21" customHeight="1">
      <c r="A12" s="11" t="s">
        <v>198</v>
      </c>
      <c r="B12" s="360">
        <v>23000</v>
      </c>
      <c r="C12" s="361">
        <v>0.20100000000000001</v>
      </c>
      <c r="D12" s="362">
        <v>44000</v>
      </c>
      <c r="E12" s="361">
        <v>0.10199999999999999</v>
      </c>
      <c r="F12" s="362">
        <v>10000</v>
      </c>
      <c r="G12" s="363">
        <v>7.8E-2</v>
      </c>
      <c r="H12" s="362">
        <v>78000</v>
      </c>
      <c r="I12" s="364">
        <v>0.112</v>
      </c>
      <c r="M12" s="402" t="s">
        <v>198</v>
      </c>
      <c r="Y12" s="401" t="s">
        <v>198</v>
      </c>
    </row>
    <row r="13" spans="1:25" ht="21" customHeight="1">
      <c r="A13" s="11" t="s">
        <v>50</v>
      </c>
      <c r="B13" s="360">
        <v>22000</v>
      </c>
      <c r="C13" s="361">
        <v>0.19400000000000001</v>
      </c>
      <c r="D13" s="362">
        <v>43000</v>
      </c>
      <c r="E13" s="361">
        <v>9.9000000000000005E-2</v>
      </c>
      <c r="F13" s="362">
        <v>10000</v>
      </c>
      <c r="G13" s="363">
        <v>7.6999999999999999E-2</v>
      </c>
      <c r="H13" s="362">
        <v>77000</v>
      </c>
      <c r="I13" s="364">
        <v>0.111</v>
      </c>
      <c r="M13" s="402" t="s">
        <v>50</v>
      </c>
      <c r="Y13" s="401" t="s">
        <v>50</v>
      </c>
    </row>
    <row r="14" spans="1:25" ht="21" customHeight="1">
      <c r="A14" s="11" t="s">
        <v>51</v>
      </c>
      <c r="B14" s="360">
        <v>19000</v>
      </c>
      <c r="C14" s="361">
        <v>0.16700000000000001</v>
      </c>
      <c r="D14" s="362">
        <v>47000</v>
      </c>
      <c r="E14" s="361">
        <v>0.107</v>
      </c>
      <c r="F14" s="362">
        <v>11000</v>
      </c>
      <c r="G14" s="363">
        <v>7.9000000000000001E-2</v>
      </c>
      <c r="H14" s="362">
        <v>79000</v>
      </c>
      <c r="I14" s="364">
        <v>0.111</v>
      </c>
      <c r="M14" s="402" t="s">
        <v>51</v>
      </c>
      <c r="Y14" s="401" t="s">
        <v>51</v>
      </c>
    </row>
    <row r="15" spans="1:25" ht="21" customHeight="1">
      <c r="A15" s="11" t="s">
        <v>52</v>
      </c>
      <c r="B15" s="360">
        <v>18000</v>
      </c>
      <c r="C15" s="361">
        <v>0.16400000000000001</v>
      </c>
      <c r="D15" s="362">
        <v>47000</v>
      </c>
      <c r="E15" s="361">
        <v>0.107</v>
      </c>
      <c r="F15" s="362">
        <v>10000</v>
      </c>
      <c r="G15" s="363">
        <v>7.2999999999999995E-2</v>
      </c>
      <c r="H15" s="362">
        <v>77000</v>
      </c>
      <c r="I15" s="364">
        <v>0.109</v>
      </c>
      <c r="M15" s="402" t="s">
        <v>52</v>
      </c>
      <c r="Y15" s="401" t="s">
        <v>52</v>
      </c>
    </row>
    <row r="16" spans="1:25" ht="21" customHeight="1">
      <c r="A16" s="11" t="s">
        <v>53</v>
      </c>
      <c r="B16" s="360">
        <v>18000</v>
      </c>
      <c r="C16" s="361">
        <v>0.17</v>
      </c>
      <c r="D16" s="362">
        <v>44000</v>
      </c>
      <c r="E16" s="361">
        <v>9.9000000000000005E-2</v>
      </c>
      <c r="F16" s="362">
        <v>11000</v>
      </c>
      <c r="G16" s="363">
        <v>8.2000000000000003E-2</v>
      </c>
      <c r="H16" s="362">
        <v>76000</v>
      </c>
      <c r="I16" s="364">
        <v>0.108</v>
      </c>
      <c r="M16" s="402" t="s">
        <v>53</v>
      </c>
      <c r="Y16" s="401" t="s">
        <v>53</v>
      </c>
    </row>
    <row r="17" spans="1:25" ht="21" customHeight="1">
      <c r="A17" s="11" t="s">
        <v>54</v>
      </c>
      <c r="B17" s="360">
        <v>19000</v>
      </c>
      <c r="C17" s="361">
        <v>0.16500000000000001</v>
      </c>
      <c r="D17" s="362">
        <v>41000</v>
      </c>
      <c r="E17" s="361">
        <v>9.4E-2</v>
      </c>
      <c r="F17" s="362">
        <v>11000</v>
      </c>
      <c r="G17" s="363">
        <v>8.1000000000000003E-2</v>
      </c>
      <c r="H17" s="362">
        <v>73000</v>
      </c>
      <c r="I17" s="364">
        <v>0.104</v>
      </c>
      <c r="M17" s="402" t="s">
        <v>54</v>
      </c>
      <c r="Y17" s="401" t="s">
        <v>54</v>
      </c>
    </row>
    <row r="18" spans="1:25" ht="21" customHeight="1">
      <c r="A18" s="11" t="s">
        <v>55</v>
      </c>
      <c r="B18" s="360">
        <v>19000</v>
      </c>
      <c r="C18" s="361">
        <v>0.16200000000000001</v>
      </c>
      <c r="D18" s="362">
        <v>45000</v>
      </c>
      <c r="E18" s="361">
        <v>0.10100000000000001</v>
      </c>
      <c r="F18" s="362">
        <v>11000</v>
      </c>
      <c r="G18" s="363">
        <v>8.1000000000000003E-2</v>
      </c>
      <c r="H18" s="362">
        <v>79000</v>
      </c>
      <c r="I18" s="364">
        <v>0.11</v>
      </c>
      <c r="M18" s="402" t="s">
        <v>55</v>
      </c>
      <c r="Y18" s="401" t="s">
        <v>55</v>
      </c>
    </row>
    <row r="19" spans="1:25" ht="21" customHeight="1">
      <c r="A19" s="11" t="s">
        <v>56</v>
      </c>
      <c r="B19" s="360">
        <v>20000</v>
      </c>
      <c r="C19" s="361">
        <v>0.16800000000000001</v>
      </c>
      <c r="D19" s="362">
        <v>43000</v>
      </c>
      <c r="E19" s="361">
        <v>9.9000000000000005E-2</v>
      </c>
      <c r="F19" s="362">
        <v>9000</v>
      </c>
      <c r="G19" s="363">
        <v>6.7000000000000004E-2</v>
      </c>
      <c r="H19" s="362">
        <v>75000</v>
      </c>
      <c r="I19" s="364">
        <v>0.105</v>
      </c>
      <c r="M19" s="402" t="s">
        <v>56</v>
      </c>
      <c r="Y19" s="401" t="s">
        <v>56</v>
      </c>
    </row>
    <row r="20" spans="1:25" ht="21" customHeight="1">
      <c r="A20" s="11" t="s">
        <v>57</v>
      </c>
      <c r="B20" s="360">
        <v>22000</v>
      </c>
      <c r="C20" s="361">
        <v>0.182</v>
      </c>
      <c r="D20" s="362">
        <v>47000</v>
      </c>
      <c r="E20" s="361">
        <v>0.106</v>
      </c>
      <c r="F20" s="362">
        <v>9000</v>
      </c>
      <c r="G20" s="363">
        <v>6.3E-2</v>
      </c>
      <c r="H20" s="362">
        <v>80000</v>
      </c>
      <c r="I20" s="364">
        <v>0.111</v>
      </c>
      <c r="M20" s="402" t="s">
        <v>57</v>
      </c>
      <c r="Y20" s="401" t="s">
        <v>57</v>
      </c>
    </row>
    <row r="21" spans="1:25" ht="21" customHeight="1">
      <c r="A21" s="11" t="s">
        <v>58</v>
      </c>
      <c r="B21" s="360">
        <v>22000</v>
      </c>
      <c r="C21" s="361">
        <v>0.17799999999999999</v>
      </c>
      <c r="D21" s="362">
        <v>44000</v>
      </c>
      <c r="E21" s="361">
        <v>9.8000000000000004E-2</v>
      </c>
      <c r="F21" s="362">
        <v>9000</v>
      </c>
      <c r="G21" s="363">
        <v>6.3E-2</v>
      </c>
      <c r="H21" s="362">
        <v>76000</v>
      </c>
      <c r="I21" s="364">
        <v>0.105</v>
      </c>
      <c r="M21" s="402" t="s">
        <v>58</v>
      </c>
      <c r="Y21" s="401" t="s">
        <v>58</v>
      </c>
    </row>
    <row r="22" spans="1:25" ht="21" customHeight="1">
      <c r="A22" s="11" t="s">
        <v>59</v>
      </c>
      <c r="B22" s="360">
        <v>20000</v>
      </c>
      <c r="C22" s="361">
        <v>0.16400000000000001</v>
      </c>
      <c r="D22" s="362">
        <v>42000</v>
      </c>
      <c r="E22" s="361">
        <v>9.4E-2</v>
      </c>
      <c r="F22" s="362">
        <v>10000</v>
      </c>
      <c r="G22" s="363">
        <v>6.7000000000000004E-2</v>
      </c>
      <c r="H22" s="362">
        <v>73000</v>
      </c>
      <c r="I22" s="364">
        <v>0.1</v>
      </c>
      <c r="M22" s="402" t="s">
        <v>59</v>
      </c>
      <c r="Y22" s="401" t="s">
        <v>59</v>
      </c>
    </row>
    <row r="23" spans="1:25" ht="21" customHeight="1">
      <c r="A23" s="11" t="s">
        <v>199</v>
      </c>
      <c r="B23" s="360">
        <v>20000</v>
      </c>
      <c r="C23" s="361">
        <v>0.16800000000000001</v>
      </c>
      <c r="D23" s="362">
        <v>39000</v>
      </c>
      <c r="E23" s="361">
        <v>8.5999999999999993E-2</v>
      </c>
      <c r="F23" s="362">
        <v>9000</v>
      </c>
      <c r="G23" s="363">
        <v>5.8999999999999997E-2</v>
      </c>
      <c r="H23" s="362">
        <v>69000</v>
      </c>
      <c r="I23" s="364">
        <v>9.4E-2</v>
      </c>
      <c r="M23" s="402" t="s">
        <v>199</v>
      </c>
      <c r="Y23" s="401" t="s">
        <v>199</v>
      </c>
    </row>
    <row r="24" spans="1:25" ht="21" customHeight="1">
      <c r="A24" s="11" t="s">
        <v>200</v>
      </c>
      <c r="B24" s="360">
        <v>18000</v>
      </c>
      <c r="C24" s="361">
        <v>0.155</v>
      </c>
      <c r="D24" s="362">
        <v>40000</v>
      </c>
      <c r="E24" s="361">
        <v>8.7999999999999995E-2</v>
      </c>
      <c r="F24" s="362">
        <v>9000</v>
      </c>
      <c r="G24" s="363">
        <v>6.4000000000000001E-2</v>
      </c>
      <c r="H24" s="362">
        <v>68000</v>
      </c>
      <c r="I24" s="364">
        <v>9.2999999999999999E-2</v>
      </c>
      <c r="M24" s="402" t="s">
        <v>200</v>
      </c>
      <c r="Y24" s="401" t="s">
        <v>200</v>
      </c>
    </row>
    <row r="25" spans="1:25" ht="21" customHeight="1">
      <c r="A25" s="11" t="s">
        <v>60</v>
      </c>
      <c r="B25" s="360">
        <v>16000</v>
      </c>
      <c r="C25" s="361">
        <v>0.13600000000000001</v>
      </c>
      <c r="D25" s="362">
        <v>42000</v>
      </c>
      <c r="E25" s="361">
        <v>9.1999999999999998E-2</v>
      </c>
      <c r="F25" s="362">
        <v>8000</v>
      </c>
      <c r="G25" s="363">
        <v>5.7000000000000002E-2</v>
      </c>
      <c r="H25" s="362">
        <v>66000</v>
      </c>
      <c r="I25" s="364">
        <v>9.0999999999999998E-2</v>
      </c>
      <c r="M25" s="402" t="s">
        <v>60</v>
      </c>
      <c r="Y25" s="401" t="s">
        <v>60</v>
      </c>
    </row>
    <row r="26" spans="1:25" ht="21" customHeight="1">
      <c r="A26" s="11" t="s">
        <v>61</v>
      </c>
      <c r="B26" s="360">
        <v>15000</v>
      </c>
      <c r="C26" s="361">
        <v>0.13100000000000001</v>
      </c>
      <c r="D26" s="362">
        <v>43000</v>
      </c>
      <c r="E26" s="361">
        <v>9.4E-2</v>
      </c>
      <c r="F26" s="362">
        <v>10000</v>
      </c>
      <c r="G26" s="363">
        <v>7.1999999999999995E-2</v>
      </c>
      <c r="H26" s="362">
        <v>68000</v>
      </c>
      <c r="I26" s="364">
        <v>9.5000000000000001E-2</v>
      </c>
      <c r="M26" s="402" t="s">
        <v>61</v>
      </c>
      <c r="Y26" s="401" t="s">
        <v>61</v>
      </c>
    </row>
    <row r="27" spans="1:25" ht="21" customHeight="1">
      <c r="A27" s="11" t="s">
        <v>62</v>
      </c>
      <c r="B27" s="360">
        <v>17000</v>
      </c>
      <c r="C27" s="361">
        <v>0.14299999999999999</v>
      </c>
      <c r="D27" s="362">
        <v>41000</v>
      </c>
      <c r="E27" s="361">
        <v>0.09</v>
      </c>
      <c r="F27" s="362">
        <v>10000</v>
      </c>
      <c r="G27" s="363">
        <v>7.0999999999999994E-2</v>
      </c>
      <c r="H27" s="362">
        <v>68000</v>
      </c>
      <c r="I27" s="364">
        <v>9.4E-2</v>
      </c>
      <c r="M27" s="402" t="s">
        <v>62</v>
      </c>
      <c r="Y27" s="401" t="s">
        <v>62</v>
      </c>
    </row>
    <row r="28" spans="1:25" ht="21" customHeight="1">
      <c r="A28" s="11" t="s">
        <v>63</v>
      </c>
      <c r="B28" s="360">
        <v>20000</v>
      </c>
      <c r="C28" s="361">
        <v>0.17299999999999999</v>
      </c>
      <c r="D28" s="362">
        <v>44000</v>
      </c>
      <c r="E28" s="361">
        <v>9.8000000000000004E-2</v>
      </c>
      <c r="F28" s="362">
        <v>10000</v>
      </c>
      <c r="G28" s="363">
        <v>7.2999999999999995E-2</v>
      </c>
      <c r="H28" s="362">
        <v>76000</v>
      </c>
      <c r="I28" s="364">
        <v>0.105</v>
      </c>
      <c r="M28" s="402" t="s">
        <v>63</v>
      </c>
      <c r="Y28" s="401" t="s">
        <v>63</v>
      </c>
    </row>
    <row r="29" spans="1:25" ht="21" customHeight="1">
      <c r="A29" s="11" t="s">
        <v>64</v>
      </c>
      <c r="B29" s="360">
        <v>19000</v>
      </c>
      <c r="C29" s="361">
        <v>0.161</v>
      </c>
      <c r="D29" s="362">
        <v>42000</v>
      </c>
      <c r="E29" s="361">
        <v>9.2999999999999999E-2</v>
      </c>
      <c r="F29" s="362">
        <v>10000</v>
      </c>
      <c r="G29" s="363">
        <v>7.3999999999999996E-2</v>
      </c>
      <c r="H29" s="362">
        <v>73000</v>
      </c>
      <c r="I29" s="364">
        <v>0.1</v>
      </c>
      <c r="M29" s="402" t="s">
        <v>64</v>
      </c>
      <c r="Y29" s="401" t="s">
        <v>64</v>
      </c>
    </row>
    <row r="30" spans="1:25" ht="21" customHeight="1">
      <c r="A30" s="11" t="s">
        <v>65</v>
      </c>
      <c r="B30" s="360">
        <v>18000</v>
      </c>
      <c r="C30" s="361">
        <v>0.14899999999999999</v>
      </c>
      <c r="D30" s="362">
        <v>44000</v>
      </c>
      <c r="E30" s="361">
        <v>9.6000000000000002E-2</v>
      </c>
      <c r="F30" s="362">
        <v>11000</v>
      </c>
      <c r="G30" s="363">
        <v>8.1000000000000003E-2</v>
      </c>
      <c r="H30" s="362">
        <v>75000</v>
      </c>
      <c r="I30" s="364">
        <v>0.10199999999999999</v>
      </c>
      <c r="M30" s="402" t="s">
        <v>65</v>
      </c>
      <c r="Y30" s="401" t="s">
        <v>65</v>
      </c>
    </row>
    <row r="31" spans="1:25" ht="21" customHeight="1">
      <c r="A31" s="11" t="s">
        <v>66</v>
      </c>
      <c r="B31" s="360">
        <v>16000</v>
      </c>
      <c r="C31" s="361">
        <v>0.14199999999999999</v>
      </c>
      <c r="D31" s="362">
        <v>45000</v>
      </c>
      <c r="E31" s="361">
        <v>9.8000000000000004E-2</v>
      </c>
      <c r="F31" s="362">
        <v>11000</v>
      </c>
      <c r="G31" s="363">
        <v>7.9000000000000001E-2</v>
      </c>
      <c r="H31" s="362">
        <v>75000</v>
      </c>
      <c r="I31" s="364">
        <v>0.10199999999999999</v>
      </c>
      <c r="M31" s="402" t="s">
        <v>66</v>
      </c>
      <c r="Y31" s="401" t="s">
        <v>66</v>
      </c>
    </row>
    <row r="32" spans="1:25" ht="21" customHeight="1">
      <c r="A32" s="11" t="s">
        <v>67</v>
      </c>
      <c r="B32" s="360">
        <v>16000</v>
      </c>
      <c r="C32" s="361">
        <v>0.13600000000000001</v>
      </c>
      <c r="D32" s="362">
        <v>45000</v>
      </c>
      <c r="E32" s="361">
        <v>9.9000000000000005E-2</v>
      </c>
      <c r="F32" s="362">
        <v>10000</v>
      </c>
      <c r="G32" s="363">
        <v>6.9000000000000006E-2</v>
      </c>
      <c r="H32" s="362">
        <v>73000</v>
      </c>
      <c r="I32" s="364">
        <v>0.1</v>
      </c>
      <c r="M32" s="402" t="s">
        <v>67</v>
      </c>
      <c r="Y32" s="401" t="s">
        <v>67</v>
      </c>
    </row>
    <row r="33" spans="1:25" ht="21" customHeight="1">
      <c r="A33" s="11" t="s">
        <v>68</v>
      </c>
      <c r="B33" s="360">
        <v>13000</v>
      </c>
      <c r="C33" s="361">
        <v>0.11700000000000001</v>
      </c>
      <c r="D33" s="362">
        <v>45000</v>
      </c>
      <c r="E33" s="361">
        <v>9.9000000000000005E-2</v>
      </c>
      <c r="F33" s="362">
        <v>12000</v>
      </c>
      <c r="G33" s="363">
        <v>8.4000000000000005E-2</v>
      </c>
      <c r="H33" s="362">
        <v>72000</v>
      </c>
      <c r="I33" s="364">
        <v>9.9000000000000005E-2</v>
      </c>
      <c r="M33" s="402" t="s">
        <v>68</v>
      </c>
      <c r="Y33" s="401" t="s">
        <v>68</v>
      </c>
    </row>
    <row r="34" spans="1:25" ht="21" customHeight="1">
      <c r="A34" s="11" t="s">
        <v>69</v>
      </c>
      <c r="B34" s="360">
        <v>10000</v>
      </c>
      <c r="C34" s="361">
        <v>9.2999999999999999E-2</v>
      </c>
      <c r="D34" s="362">
        <v>44000</v>
      </c>
      <c r="E34" s="361">
        <v>9.6000000000000002E-2</v>
      </c>
      <c r="F34" s="362">
        <v>12000</v>
      </c>
      <c r="G34" s="363">
        <v>8.1000000000000003E-2</v>
      </c>
      <c r="H34" s="362">
        <v>67000</v>
      </c>
      <c r="I34" s="364">
        <v>9.1999999999999998E-2</v>
      </c>
      <c r="M34" s="402" t="s">
        <v>69</v>
      </c>
      <c r="Y34" s="401" t="s">
        <v>69</v>
      </c>
    </row>
    <row r="35" spans="1:25" ht="21" customHeight="1">
      <c r="A35" s="11" t="s">
        <v>201</v>
      </c>
      <c r="B35" s="360">
        <v>11000</v>
      </c>
      <c r="C35" s="361">
        <v>9.8000000000000004E-2</v>
      </c>
      <c r="D35" s="362">
        <v>42000</v>
      </c>
      <c r="E35" s="361">
        <v>9.0999999999999998E-2</v>
      </c>
      <c r="F35" s="362">
        <v>12000</v>
      </c>
      <c r="G35" s="363">
        <v>8.3000000000000004E-2</v>
      </c>
      <c r="H35" s="362">
        <v>66000</v>
      </c>
      <c r="I35" s="364">
        <v>0.09</v>
      </c>
      <c r="M35" s="402" t="s">
        <v>201</v>
      </c>
      <c r="Y35" s="401" t="s">
        <v>201</v>
      </c>
    </row>
    <row r="36" spans="1:25" ht="21" customHeight="1">
      <c r="A36" s="11" t="s">
        <v>202</v>
      </c>
      <c r="B36" s="360">
        <v>14000</v>
      </c>
      <c r="C36" s="361">
        <v>0.122</v>
      </c>
      <c r="D36" s="362">
        <v>41000</v>
      </c>
      <c r="E36" s="361">
        <v>8.8999999999999996E-2</v>
      </c>
      <c r="F36" s="362">
        <v>12000</v>
      </c>
      <c r="G36" s="363">
        <v>8.5999999999999993E-2</v>
      </c>
      <c r="H36" s="362">
        <v>68000</v>
      </c>
      <c r="I36" s="364">
        <v>9.2999999999999999E-2</v>
      </c>
      <c r="M36" s="402" t="s">
        <v>202</v>
      </c>
      <c r="Y36" s="401" t="s">
        <v>202</v>
      </c>
    </row>
    <row r="37" spans="1:25" ht="21" customHeight="1">
      <c r="A37" s="11" t="s">
        <v>70</v>
      </c>
      <c r="B37" s="360">
        <v>13000</v>
      </c>
      <c r="C37" s="361">
        <v>0.115</v>
      </c>
      <c r="D37" s="362">
        <v>38000</v>
      </c>
      <c r="E37" s="361">
        <v>8.2000000000000003E-2</v>
      </c>
      <c r="F37" s="362">
        <v>12000</v>
      </c>
      <c r="G37" s="363">
        <v>8.2000000000000003E-2</v>
      </c>
      <c r="H37" s="362">
        <v>64000</v>
      </c>
      <c r="I37" s="364">
        <v>8.6999999999999994E-2</v>
      </c>
      <c r="M37" s="402" t="s">
        <v>70</v>
      </c>
      <c r="Y37" s="401" t="s">
        <v>70</v>
      </c>
    </row>
    <row r="38" spans="1:25" ht="21" customHeight="1">
      <c r="A38" s="11" t="s">
        <v>71</v>
      </c>
      <c r="B38" s="360">
        <v>12000</v>
      </c>
      <c r="C38" s="361">
        <v>0.105</v>
      </c>
      <c r="D38" s="362">
        <v>36000</v>
      </c>
      <c r="E38" s="361">
        <v>7.6999999999999999E-2</v>
      </c>
      <c r="F38" s="362">
        <v>12000</v>
      </c>
      <c r="G38" s="363">
        <v>8.4000000000000005E-2</v>
      </c>
      <c r="H38" s="362">
        <v>60000</v>
      </c>
      <c r="I38" s="364">
        <v>8.2000000000000003E-2</v>
      </c>
      <c r="M38" s="402" t="s">
        <v>71</v>
      </c>
      <c r="Y38" s="401" t="s">
        <v>71</v>
      </c>
    </row>
    <row r="39" spans="1:25" ht="21" customHeight="1">
      <c r="A39" s="11" t="s">
        <v>72</v>
      </c>
      <c r="B39" s="360">
        <v>11000</v>
      </c>
      <c r="C39" s="361">
        <v>0.10199999999999999</v>
      </c>
      <c r="D39" s="362">
        <v>32000</v>
      </c>
      <c r="E39" s="361">
        <v>6.9000000000000006E-2</v>
      </c>
      <c r="F39" s="362">
        <v>10000</v>
      </c>
      <c r="G39" s="363">
        <v>7.0000000000000007E-2</v>
      </c>
      <c r="H39" s="362">
        <v>54000</v>
      </c>
      <c r="I39" s="364">
        <v>7.3999999999999996E-2</v>
      </c>
      <c r="M39" s="402" t="s">
        <v>72</v>
      </c>
      <c r="Y39" s="401" t="s">
        <v>72</v>
      </c>
    </row>
    <row r="40" spans="1:25" ht="21" customHeight="1">
      <c r="A40" s="11" t="s">
        <v>73</v>
      </c>
      <c r="B40" s="360">
        <v>14000</v>
      </c>
      <c r="C40" s="361">
        <v>0.13100000000000001</v>
      </c>
      <c r="D40" s="362">
        <v>32000</v>
      </c>
      <c r="E40" s="361">
        <v>6.8000000000000005E-2</v>
      </c>
      <c r="F40" s="362">
        <v>12000</v>
      </c>
      <c r="G40" s="363">
        <v>8.2000000000000003E-2</v>
      </c>
      <c r="H40" s="362">
        <v>59000</v>
      </c>
      <c r="I40" s="364">
        <v>0.08</v>
      </c>
      <c r="M40" s="402" t="s">
        <v>73</v>
      </c>
      <c r="Y40" s="401" t="s">
        <v>73</v>
      </c>
    </row>
    <row r="41" spans="1:25" ht="21" customHeight="1">
      <c r="A41" s="11" t="s">
        <v>74</v>
      </c>
      <c r="B41" s="360">
        <v>16000</v>
      </c>
      <c r="C41" s="361">
        <v>0.14199999999999999</v>
      </c>
      <c r="D41" s="362">
        <v>31000</v>
      </c>
      <c r="E41" s="361">
        <v>6.8000000000000005E-2</v>
      </c>
      <c r="F41" s="362">
        <v>12000</v>
      </c>
      <c r="G41" s="363">
        <v>8.1000000000000003E-2</v>
      </c>
      <c r="H41" s="362">
        <v>61000</v>
      </c>
      <c r="I41" s="364">
        <v>8.2000000000000003E-2</v>
      </c>
      <c r="M41" s="402" t="s">
        <v>74</v>
      </c>
      <c r="Y41" s="401" t="s">
        <v>74</v>
      </c>
    </row>
    <row r="42" spans="1:25" ht="21" customHeight="1">
      <c r="A42" s="11" t="s">
        <v>75</v>
      </c>
      <c r="B42" s="360">
        <v>16000</v>
      </c>
      <c r="C42" s="361">
        <v>0.13900000000000001</v>
      </c>
      <c r="D42" s="362">
        <v>32000</v>
      </c>
      <c r="E42" s="361">
        <v>6.9000000000000006E-2</v>
      </c>
      <c r="F42" s="362">
        <v>12000</v>
      </c>
      <c r="G42" s="363">
        <v>7.8E-2</v>
      </c>
      <c r="H42" s="362">
        <v>63000</v>
      </c>
      <c r="I42" s="364">
        <v>8.4000000000000005E-2</v>
      </c>
      <c r="M42" s="402" t="s">
        <v>75</v>
      </c>
      <c r="Y42" s="401" t="s">
        <v>75</v>
      </c>
    </row>
    <row r="43" spans="1:25" ht="21" customHeight="1">
      <c r="A43" s="11" t="s">
        <v>76</v>
      </c>
      <c r="B43" s="360">
        <v>19000</v>
      </c>
      <c r="C43" s="361">
        <v>0.156</v>
      </c>
      <c r="D43" s="362">
        <v>32000</v>
      </c>
      <c r="E43" s="361">
        <v>6.9000000000000006E-2</v>
      </c>
      <c r="F43" s="362">
        <v>12000</v>
      </c>
      <c r="G43" s="363">
        <v>7.9000000000000001E-2</v>
      </c>
      <c r="H43" s="362">
        <v>67000</v>
      </c>
      <c r="I43" s="364">
        <v>8.7999999999999995E-2</v>
      </c>
      <c r="M43" s="402" t="s">
        <v>76</v>
      </c>
      <c r="Y43" s="401" t="s">
        <v>76</v>
      </c>
    </row>
    <row r="44" spans="1:25" ht="21" customHeight="1">
      <c r="A44" s="11" t="s">
        <v>77</v>
      </c>
      <c r="B44" s="360">
        <v>19000</v>
      </c>
      <c r="C44" s="361">
        <v>0.155</v>
      </c>
      <c r="D44" s="362">
        <v>35000</v>
      </c>
      <c r="E44" s="361">
        <v>7.4999999999999997E-2</v>
      </c>
      <c r="F44" s="362">
        <v>11000</v>
      </c>
      <c r="G44" s="363">
        <v>7.4999999999999997E-2</v>
      </c>
      <c r="H44" s="362">
        <v>69000</v>
      </c>
      <c r="I44" s="364">
        <v>9.0999999999999998E-2</v>
      </c>
      <c r="M44" s="402" t="s">
        <v>77</v>
      </c>
      <c r="Y44" s="401" t="s">
        <v>77</v>
      </c>
    </row>
    <row r="45" spans="1:25" ht="21" customHeight="1">
      <c r="A45" s="11" t="s">
        <v>78</v>
      </c>
      <c r="B45" s="360">
        <v>18000</v>
      </c>
      <c r="C45" s="361">
        <v>0.14399999999999999</v>
      </c>
      <c r="D45" s="362">
        <v>35000</v>
      </c>
      <c r="E45" s="361">
        <v>7.5999999999999998E-2</v>
      </c>
      <c r="F45" s="362">
        <v>10000</v>
      </c>
      <c r="G45" s="363">
        <v>6.9000000000000006E-2</v>
      </c>
      <c r="H45" s="362">
        <v>67000</v>
      </c>
      <c r="I45" s="364">
        <v>8.7999999999999995E-2</v>
      </c>
      <c r="M45" s="402" t="s">
        <v>78</v>
      </c>
      <c r="Y45" s="401" t="s">
        <v>78</v>
      </c>
    </row>
    <row r="46" spans="1:25" ht="21" customHeight="1">
      <c r="A46" s="11" t="s">
        <v>79</v>
      </c>
      <c r="B46" s="360">
        <v>18000</v>
      </c>
      <c r="C46" s="361">
        <v>0.14199999999999999</v>
      </c>
      <c r="D46" s="362">
        <v>35000</v>
      </c>
      <c r="E46" s="361">
        <v>7.4999999999999997E-2</v>
      </c>
      <c r="F46" s="362">
        <v>10000</v>
      </c>
      <c r="G46" s="363">
        <v>6.9000000000000006E-2</v>
      </c>
      <c r="H46" s="362">
        <v>66000</v>
      </c>
      <c r="I46" s="364">
        <v>8.6999999999999994E-2</v>
      </c>
      <c r="M46" s="402" t="s">
        <v>79</v>
      </c>
      <c r="Y46" s="401" t="s">
        <v>79</v>
      </c>
    </row>
    <row r="47" spans="1:25" ht="21" customHeight="1">
      <c r="A47" s="11" t="s">
        <v>203</v>
      </c>
      <c r="B47" s="360">
        <v>18000</v>
      </c>
      <c r="C47" s="361">
        <v>0.14499999999999999</v>
      </c>
      <c r="D47" s="362">
        <v>33000</v>
      </c>
      <c r="E47" s="361">
        <v>7.0000000000000007E-2</v>
      </c>
      <c r="F47" s="362">
        <v>10000</v>
      </c>
      <c r="G47" s="363">
        <v>6.9000000000000006E-2</v>
      </c>
      <c r="H47" s="362">
        <v>64000</v>
      </c>
      <c r="I47" s="364">
        <v>8.4000000000000005E-2</v>
      </c>
      <c r="M47" s="402" t="s">
        <v>203</v>
      </c>
      <c r="Y47" s="401" t="s">
        <v>203</v>
      </c>
    </row>
    <row r="48" spans="1:25" ht="21" customHeight="1">
      <c r="A48" s="11" t="s">
        <v>204</v>
      </c>
      <c r="B48" s="360">
        <v>15000</v>
      </c>
      <c r="C48" s="361">
        <v>0.125</v>
      </c>
      <c r="D48" s="362">
        <v>34000</v>
      </c>
      <c r="E48" s="361">
        <v>7.1999999999999995E-2</v>
      </c>
      <c r="F48" s="362">
        <v>10000</v>
      </c>
      <c r="G48" s="363">
        <v>6.8000000000000005E-2</v>
      </c>
      <c r="H48" s="362">
        <v>61000</v>
      </c>
      <c r="I48" s="364">
        <v>8.2000000000000003E-2</v>
      </c>
      <c r="M48" s="402" t="s">
        <v>204</v>
      </c>
      <c r="Y48" s="401" t="s">
        <v>204</v>
      </c>
    </row>
    <row r="49" spans="1:25" ht="21" customHeight="1">
      <c r="A49" s="11" t="s">
        <v>80</v>
      </c>
      <c r="B49" s="360">
        <v>14000</v>
      </c>
      <c r="C49" s="361">
        <v>0.11600000000000001</v>
      </c>
      <c r="D49" s="362">
        <v>35000</v>
      </c>
      <c r="E49" s="361">
        <v>7.4999999999999997E-2</v>
      </c>
      <c r="F49" s="362">
        <v>11000</v>
      </c>
      <c r="G49" s="363">
        <v>7.9000000000000001E-2</v>
      </c>
      <c r="H49" s="362">
        <v>63000</v>
      </c>
      <c r="I49" s="364">
        <v>8.5000000000000006E-2</v>
      </c>
      <c r="M49" s="402" t="s">
        <v>80</v>
      </c>
      <c r="Y49" s="401" t="s">
        <v>80</v>
      </c>
    </row>
    <row r="50" spans="1:25" ht="21" customHeight="1">
      <c r="A50" s="11" t="s">
        <v>81</v>
      </c>
      <c r="B50" s="360">
        <v>13000</v>
      </c>
      <c r="C50" s="361">
        <v>0.106</v>
      </c>
      <c r="D50" s="362">
        <v>35000</v>
      </c>
      <c r="E50" s="361">
        <v>7.4999999999999997E-2</v>
      </c>
      <c r="F50" s="362">
        <v>10000</v>
      </c>
      <c r="G50" s="363">
        <v>7.4999999999999997E-2</v>
      </c>
      <c r="H50" s="362">
        <v>61000</v>
      </c>
      <c r="I50" s="364">
        <v>8.2000000000000003E-2</v>
      </c>
      <c r="M50" s="402" t="s">
        <v>81</v>
      </c>
      <c r="Y50" s="401" t="s">
        <v>81</v>
      </c>
    </row>
    <row r="51" spans="1:25" ht="21" customHeight="1">
      <c r="A51" s="11" t="s">
        <v>82</v>
      </c>
      <c r="B51" s="360">
        <v>11000</v>
      </c>
      <c r="C51" s="361">
        <v>9.6000000000000002E-2</v>
      </c>
      <c r="D51" s="362">
        <v>30000</v>
      </c>
      <c r="E51" s="361">
        <v>6.6000000000000003E-2</v>
      </c>
      <c r="F51" s="362">
        <v>9000</v>
      </c>
      <c r="G51" s="363">
        <v>6.7000000000000004E-2</v>
      </c>
      <c r="H51" s="362">
        <v>53000</v>
      </c>
      <c r="I51" s="364">
        <v>7.1999999999999995E-2</v>
      </c>
      <c r="M51" s="402" t="s">
        <v>82</v>
      </c>
      <c r="Y51" s="401" t="s">
        <v>82</v>
      </c>
    </row>
    <row r="52" spans="1:25" ht="21" customHeight="1">
      <c r="A52" s="11" t="s">
        <v>83</v>
      </c>
      <c r="B52" s="360">
        <v>11000</v>
      </c>
      <c r="C52" s="361">
        <v>9.7000000000000003E-2</v>
      </c>
      <c r="D52" s="362">
        <v>29000</v>
      </c>
      <c r="E52" s="361">
        <v>6.3E-2</v>
      </c>
      <c r="F52" s="362">
        <v>8000</v>
      </c>
      <c r="G52" s="363">
        <v>6.3E-2</v>
      </c>
      <c r="H52" s="362">
        <v>50000</v>
      </c>
      <c r="I52" s="364">
        <v>6.9000000000000006E-2</v>
      </c>
      <c r="M52" s="402" t="s">
        <v>83</v>
      </c>
      <c r="Y52" s="401" t="s">
        <v>83</v>
      </c>
    </row>
    <row r="53" spans="1:25" ht="21" customHeight="1">
      <c r="A53" s="11" t="s">
        <v>84</v>
      </c>
      <c r="B53" s="360">
        <v>13000</v>
      </c>
      <c r="C53" s="361">
        <v>0.106</v>
      </c>
      <c r="D53" s="362">
        <v>31000</v>
      </c>
      <c r="E53" s="361">
        <v>6.6000000000000003E-2</v>
      </c>
      <c r="F53" s="362">
        <v>8000</v>
      </c>
      <c r="G53" s="363">
        <v>6.0999999999999999E-2</v>
      </c>
      <c r="H53" s="362">
        <v>54000</v>
      </c>
      <c r="I53" s="364">
        <v>7.2999999999999995E-2</v>
      </c>
      <c r="M53" s="402" t="s">
        <v>84</v>
      </c>
      <c r="Y53" s="401" t="s">
        <v>84</v>
      </c>
    </row>
    <row r="54" spans="1:25" ht="21" customHeight="1">
      <c r="A54" s="11" t="s">
        <v>85</v>
      </c>
      <c r="B54" s="360">
        <v>15000</v>
      </c>
      <c r="C54" s="361">
        <v>0.124</v>
      </c>
      <c r="D54" s="362">
        <v>32000</v>
      </c>
      <c r="E54" s="361">
        <v>6.9000000000000006E-2</v>
      </c>
      <c r="F54" s="362">
        <v>9000</v>
      </c>
      <c r="G54" s="363">
        <v>6.6000000000000003E-2</v>
      </c>
      <c r="H54" s="362">
        <v>60000</v>
      </c>
      <c r="I54" s="364">
        <v>8.2000000000000003E-2</v>
      </c>
      <c r="M54" s="402" t="s">
        <v>85</v>
      </c>
      <c r="Y54" s="401" t="s">
        <v>85</v>
      </c>
    </row>
    <row r="55" spans="1:25" ht="21" customHeight="1">
      <c r="A55" s="11" t="s">
        <v>86</v>
      </c>
      <c r="B55" s="360">
        <v>14000</v>
      </c>
      <c r="C55" s="361">
        <v>0.121</v>
      </c>
      <c r="D55" s="362">
        <v>32000</v>
      </c>
      <c r="E55" s="361">
        <v>6.9000000000000006E-2</v>
      </c>
      <c r="F55" s="362">
        <v>9000</v>
      </c>
      <c r="G55" s="363">
        <v>6.6000000000000003E-2</v>
      </c>
      <c r="H55" s="362">
        <v>60000</v>
      </c>
      <c r="I55" s="364">
        <v>8.1000000000000003E-2</v>
      </c>
      <c r="M55" s="402" t="s">
        <v>86</v>
      </c>
      <c r="Y55" s="401" t="s">
        <v>86</v>
      </c>
    </row>
    <row r="56" spans="1:25" ht="21" customHeight="1">
      <c r="A56" s="11" t="s">
        <v>87</v>
      </c>
      <c r="B56" s="360">
        <v>16000</v>
      </c>
      <c r="C56" s="361">
        <v>0.13300000000000001</v>
      </c>
      <c r="D56" s="362">
        <v>28000</v>
      </c>
      <c r="E56" s="361">
        <v>6.0999999999999999E-2</v>
      </c>
      <c r="F56" s="362">
        <v>9000</v>
      </c>
      <c r="G56" s="363">
        <v>7.0000000000000007E-2</v>
      </c>
      <c r="H56" s="362">
        <v>57000</v>
      </c>
      <c r="I56" s="364">
        <v>7.6999999999999999E-2</v>
      </c>
      <c r="M56" s="402" t="s">
        <v>87</v>
      </c>
      <c r="Y56" s="401" t="s">
        <v>87</v>
      </c>
    </row>
    <row r="57" spans="1:25" ht="21" customHeight="1">
      <c r="A57" s="11" t="s">
        <v>88</v>
      </c>
      <c r="B57" s="360">
        <v>15000</v>
      </c>
      <c r="C57" s="361">
        <v>0.13200000000000001</v>
      </c>
      <c r="D57" s="362">
        <v>28000</v>
      </c>
      <c r="E57" s="361">
        <v>0.06</v>
      </c>
      <c r="F57" s="362">
        <v>10000</v>
      </c>
      <c r="G57" s="363">
        <v>7.0000000000000007E-2</v>
      </c>
      <c r="H57" s="362">
        <v>55000</v>
      </c>
      <c r="I57" s="364">
        <v>7.4999999999999997E-2</v>
      </c>
      <c r="M57" s="402" t="s">
        <v>88</v>
      </c>
      <c r="Y57" s="401" t="s">
        <v>88</v>
      </c>
    </row>
    <row r="58" spans="1:25" ht="21" customHeight="1">
      <c r="A58" s="11" t="s">
        <v>89</v>
      </c>
      <c r="B58" s="360">
        <v>13000</v>
      </c>
      <c r="C58" s="361">
        <v>0.11</v>
      </c>
      <c r="D58" s="362">
        <v>27000</v>
      </c>
      <c r="E58" s="361">
        <v>5.8000000000000003E-2</v>
      </c>
      <c r="F58" s="362">
        <v>8000</v>
      </c>
      <c r="G58" s="363">
        <v>5.7000000000000002E-2</v>
      </c>
      <c r="H58" s="362">
        <v>50000</v>
      </c>
      <c r="I58" s="364">
        <v>6.7000000000000004E-2</v>
      </c>
      <c r="M58" s="402" t="s">
        <v>89</v>
      </c>
      <c r="Y58" s="401" t="s">
        <v>89</v>
      </c>
    </row>
    <row r="59" spans="1:25" ht="21" customHeight="1">
      <c r="A59" s="11" t="s">
        <v>205</v>
      </c>
      <c r="B59" s="360">
        <v>11000</v>
      </c>
      <c r="C59" s="361">
        <v>9.7000000000000003E-2</v>
      </c>
      <c r="D59" s="362">
        <v>29000</v>
      </c>
      <c r="E59" s="361">
        <v>6.0999999999999999E-2</v>
      </c>
      <c r="F59" s="362" t="s">
        <v>271</v>
      </c>
      <c r="G59" s="363" t="s">
        <v>271</v>
      </c>
      <c r="H59" s="362">
        <v>50000</v>
      </c>
      <c r="I59" s="364">
        <v>6.7000000000000004E-2</v>
      </c>
      <c r="M59" s="402" t="s">
        <v>205</v>
      </c>
      <c r="Y59" s="401" t="s">
        <v>205</v>
      </c>
    </row>
    <row r="60" spans="1:25" ht="21" customHeight="1">
      <c r="A60" s="11" t="s">
        <v>206</v>
      </c>
      <c r="B60" s="360">
        <v>10000</v>
      </c>
      <c r="C60" s="361">
        <v>9.4E-2</v>
      </c>
      <c r="D60" s="362">
        <v>31000</v>
      </c>
      <c r="E60" s="361">
        <v>6.5000000000000002E-2</v>
      </c>
      <c r="F60" s="362" t="s">
        <v>271</v>
      </c>
      <c r="G60" s="363" t="s">
        <v>271</v>
      </c>
      <c r="H60" s="362">
        <v>50000</v>
      </c>
      <c r="I60" s="364">
        <v>6.8000000000000005E-2</v>
      </c>
      <c r="M60" s="402" t="s">
        <v>206</v>
      </c>
      <c r="Y60" s="401" t="s">
        <v>206</v>
      </c>
    </row>
    <row r="61" spans="1:25" ht="21" customHeight="1">
      <c r="A61" s="11" t="s">
        <v>90</v>
      </c>
      <c r="B61" s="360">
        <v>10000</v>
      </c>
      <c r="C61" s="361">
        <v>9.7000000000000003E-2</v>
      </c>
      <c r="D61" s="362">
        <v>34000</v>
      </c>
      <c r="E61" s="361">
        <v>7.0999999999999994E-2</v>
      </c>
      <c r="F61" s="362" t="s">
        <v>271</v>
      </c>
      <c r="G61" s="363" t="s">
        <v>271</v>
      </c>
      <c r="H61" s="362">
        <v>53000</v>
      </c>
      <c r="I61" s="364">
        <v>7.1999999999999995E-2</v>
      </c>
      <c r="M61" s="402" t="s">
        <v>90</v>
      </c>
      <c r="Y61" s="401" t="s">
        <v>90</v>
      </c>
    </row>
    <row r="62" spans="1:25" ht="21" customHeight="1">
      <c r="A62" s="11" t="s">
        <v>91</v>
      </c>
      <c r="B62" s="360">
        <v>10000</v>
      </c>
      <c r="C62" s="361">
        <v>8.7999999999999995E-2</v>
      </c>
      <c r="D62" s="362">
        <v>36000</v>
      </c>
      <c r="E62" s="361">
        <v>7.6999999999999999E-2</v>
      </c>
      <c r="F62" s="362" t="s">
        <v>271</v>
      </c>
      <c r="G62" s="363" t="s">
        <v>271</v>
      </c>
      <c r="H62" s="362">
        <v>54000</v>
      </c>
      <c r="I62" s="364">
        <v>7.1999999999999995E-2</v>
      </c>
      <c r="M62" s="402" t="s">
        <v>91</v>
      </c>
      <c r="Y62" s="401" t="s">
        <v>91</v>
      </c>
    </row>
    <row r="63" spans="1:25" ht="21" customHeight="1">
      <c r="A63" s="11" t="s">
        <v>92</v>
      </c>
      <c r="B63" s="360">
        <v>11000</v>
      </c>
      <c r="C63" s="361">
        <v>9.9000000000000005E-2</v>
      </c>
      <c r="D63" s="362">
        <v>35000</v>
      </c>
      <c r="E63" s="361">
        <v>7.4999999999999997E-2</v>
      </c>
      <c r="F63" s="362" t="s">
        <v>271</v>
      </c>
      <c r="G63" s="363" t="s">
        <v>271</v>
      </c>
      <c r="H63" s="362">
        <v>53000</v>
      </c>
      <c r="I63" s="364">
        <v>7.0999999999999994E-2</v>
      </c>
      <c r="M63" s="402" t="s">
        <v>92</v>
      </c>
      <c r="Y63" s="401" t="s">
        <v>92</v>
      </c>
    </row>
    <row r="64" spans="1:25" ht="21" customHeight="1">
      <c r="A64" s="11" t="s">
        <v>93</v>
      </c>
      <c r="B64" s="360">
        <v>11000</v>
      </c>
      <c r="C64" s="361">
        <v>0.10199999999999999</v>
      </c>
      <c r="D64" s="362">
        <v>37000</v>
      </c>
      <c r="E64" s="361">
        <v>0.08</v>
      </c>
      <c r="F64" s="362" t="s">
        <v>271</v>
      </c>
      <c r="G64" s="363" t="s">
        <v>271</v>
      </c>
      <c r="H64" s="362">
        <v>56000</v>
      </c>
      <c r="I64" s="364">
        <v>7.4999999999999997E-2</v>
      </c>
      <c r="M64" s="402" t="s">
        <v>93</v>
      </c>
      <c r="Y64" s="401" t="s">
        <v>93</v>
      </c>
    </row>
    <row r="65" spans="1:25" ht="21" customHeight="1">
      <c r="A65" s="11" t="s">
        <v>94</v>
      </c>
      <c r="B65" s="360">
        <v>12000</v>
      </c>
      <c r="C65" s="361">
        <v>0.11</v>
      </c>
      <c r="D65" s="362">
        <v>34000</v>
      </c>
      <c r="E65" s="361">
        <v>7.3999999999999996E-2</v>
      </c>
      <c r="F65" s="362" t="s">
        <v>271</v>
      </c>
      <c r="G65" s="363" t="s">
        <v>271</v>
      </c>
      <c r="H65" s="362">
        <v>56000</v>
      </c>
      <c r="I65" s="364">
        <v>7.4999999999999997E-2</v>
      </c>
      <c r="M65" s="402" t="s">
        <v>94</v>
      </c>
      <c r="Y65" s="401" t="s">
        <v>94</v>
      </c>
    </row>
    <row r="66" spans="1:25" ht="21" customHeight="1">
      <c r="A66" s="11" t="s">
        <v>95</v>
      </c>
      <c r="B66" s="360">
        <v>12000</v>
      </c>
      <c r="C66" s="361">
        <v>0.104</v>
      </c>
      <c r="D66" s="362">
        <v>36000</v>
      </c>
      <c r="E66" s="361">
        <v>7.5999999999999998E-2</v>
      </c>
      <c r="F66" s="362" t="s">
        <v>271</v>
      </c>
      <c r="G66" s="363" t="s">
        <v>271</v>
      </c>
      <c r="H66" s="362">
        <v>58000</v>
      </c>
      <c r="I66" s="364">
        <v>7.6999999999999999E-2</v>
      </c>
      <c r="M66" s="402" t="s">
        <v>95</v>
      </c>
      <c r="Y66" s="401" t="s">
        <v>95</v>
      </c>
    </row>
    <row r="67" spans="1:25" ht="21" customHeight="1">
      <c r="A67" s="11" t="s">
        <v>96</v>
      </c>
      <c r="B67" s="360">
        <v>11000</v>
      </c>
      <c r="C67" s="361">
        <v>0.1</v>
      </c>
      <c r="D67" s="362">
        <v>33000</v>
      </c>
      <c r="E67" s="361">
        <v>7.0000000000000007E-2</v>
      </c>
      <c r="F67" s="362" t="s">
        <v>271</v>
      </c>
      <c r="G67" s="363" t="s">
        <v>271</v>
      </c>
      <c r="H67" s="362">
        <v>54000</v>
      </c>
      <c r="I67" s="364">
        <v>7.1999999999999995E-2</v>
      </c>
      <c r="M67" s="402" t="s">
        <v>96</v>
      </c>
      <c r="Y67" s="401" t="s">
        <v>96</v>
      </c>
    </row>
    <row r="68" spans="1:25" ht="21" customHeight="1">
      <c r="A68" s="11" t="s">
        <v>97</v>
      </c>
      <c r="B68" s="360">
        <v>11000</v>
      </c>
      <c r="C68" s="361">
        <v>0.10199999999999999</v>
      </c>
      <c r="D68" s="362">
        <v>34000</v>
      </c>
      <c r="E68" s="361">
        <v>7.3999999999999996E-2</v>
      </c>
      <c r="F68" s="362" t="s">
        <v>271</v>
      </c>
      <c r="G68" s="363" t="s">
        <v>271</v>
      </c>
      <c r="H68" s="362">
        <v>54000</v>
      </c>
      <c r="I68" s="364">
        <v>7.2999999999999995E-2</v>
      </c>
      <c r="M68" s="402" t="s">
        <v>97</v>
      </c>
      <c r="Y68" s="401" t="s">
        <v>97</v>
      </c>
    </row>
    <row r="69" spans="1:25" ht="21" customHeight="1">
      <c r="A69" s="11" t="s">
        <v>98</v>
      </c>
      <c r="B69" s="360">
        <v>12000</v>
      </c>
      <c r="C69" s="361">
        <v>0.106</v>
      </c>
      <c r="D69" s="362">
        <v>30000</v>
      </c>
      <c r="E69" s="361">
        <v>6.4000000000000001E-2</v>
      </c>
      <c r="F69" s="362" t="s">
        <v>271</v>
      </c>
      <c r="G69" s="363" t="s">
        <v>271</v>
      </c>
      <c r="H69" s="362">
        <v>50000</v>
      </c>
      <c r="I69" s="364">
        <v>6.7000000000000004E-2</v>
      </c>
      <c r="M69" s="402" t="s">
        <v>98</v>
      </c>
      <c r="Y69" s="401" t="s">
        <v>98</v>
      </c>
    </row>
    <row r="70" spans="1:25" ht="21" customHeight="1">
      <c r="A70" s="11" t="s">
        <v>99</v>
      </c>
      <c r="B70" s="360">
        <v>12000</v>
      </c>
      <c r="C70" s="361">
        <v>0.106</v>
      </c>
      <c r="D70" s="362">
        <v>30000</v>
      </c>
      <c r="E70" s="361">
        <v>6.4000000000000001E-2</v>
      </c>
      <c r="F70" s="362" t="s">
        <v>271</v>
      </c>
      <c r="G70" s="363" t="s">
        <v>271</v>
      </c>
      <c r="H70" s="362">
        <v>49000</v>
      </c>
      <c r="I70" s="364">
        <v>6.6000000000000003E-2</v>
      </c>
      <c r="M70" s="402" t="s">
        <v>99</v>
      </c>
      <c r="Y70" s="401" t="s">
        <v>99</v>
      </c>
    </row>
    <row r="71" spans="1:25" ht="21" customHeight="1">
      <c r="A71" s="11" t="s">
        <v>207</v>
      </c>
      <c r="B71" s="360">
        <v>10000</v>
      </c>
      <c r="C71" s="361">
        <v>9.0999999999999998E-2</v>
      </c>
      <c r="D71" s="362">
        <v>30000</v>
      </c>
      <c r="E71" s="361">
        <v>6.4000000000000001E-2</v>
      </c>
      <c r="F71" s="362" t="s">
        <v>271</v>
      </c>
      <c r="G71" s="363" t="s">
        <v>271</v>
      </c>
      <c r="H71" s="362">
        <v>47000</v>
      </c>
      <c r="I71" s="364">
        <v>6.3E-2</v>
      </c>
      <c r="M71" s="402" t="s">
        <v>207</v>
      </c>
      <c r="Y71" s="401" t="s">
        <v>207</v>
      </c>
    </row>
    <row r="72" spans="1:25" ht="21" customHeight="1">
      <c r="A72" s="11" t="s">
        <v>208</v>
      </c>
      <c r="B72" s="360">
        <v>10000</v>
      </c>
      <c r="C72" s="361">
        <v>9.2999999999999999E-2</v>
      </c>
      <c r="D72" s="362">
        <v>32000</v>
      </c>
      <c r="E72" s="361">
        <v>6.8000000000000005E-2</v>
      </c>
      <c r="F72" s="362" t="s">
        <v>271</v>
      </c>
      <c r="G72" s="363" t="s">
        <v>271</v>
      </c>
      <c r="H72" s="362">
        <v>49000</v>
      </c>
      <c r="I72" s="364">
        <v>6.6000000000000003E-2</v>
      </c>
      <c r="M72" s="402" t="s">
        <v>208</v>
      </c>
      <c r="Y72" s="401" t="s">
        <v>208</v>
      </c>
    </row>
    <row r="73" spans="1:25" ht="21" customHeight="1">
      <c r="A73" s="11" t="s">
        <v>100</v>
      </c>
      <c r="B73" s="360">
        <v>12000</v>
      </c>
      <c r="C73" s="361">
        <v>0.106</v>
      </c>
      <c r="D73" s="362">
        <v>30000</v>
      </c>
      <c r="E73" s="361">
        <v>6.4000000000000001E-2</v>
      </c>
      <c r="F73" s="362" t="s">
        <v>271</v>
      </c>
      <c r="G73" s="363" t="s">
        <v>271</v>
      </c>
      <c r="H73" s="362">
        <v>48000</v>
      </c>
      <c r="I73" s="364">
        <v>6.6000000000000003E-2</v>
      </c>
      <c r="M73" s="402" t="s">
        <v>100</v>
      </c>
      <c r="Y73" s="401" t="s">
        <v>100</v>
      </c>
    </row>
    <row r="74" spans="1:25" ht="21" customHeight="1">
      <c r="A74" s="11" t="s">
        <v>101</v>
      </c>
      <c r="B74" s="360">
        <v>12000</v>
      </c>
      <c r="C74" s="361">
        <v>0.109</v>
      </c>
      <c r="D74" s="362">
        <v>29000</v>
      </c>
      <c r="E74" s="361">
        <v>6.4000000000000001E-2</v>
      </c>
      <c r="F74" s="362" t="s">
        <v>271</v>
      </c>
      <c r="G74" s="363" t="s">
        <v>271</v>
      </c>
      <c r="H74" s="362">
        <v>50000</v>
      </c>
      <c r="I74" s="364">
        <v>6.9000000000000006E-2</v>
      </c>
      <c r="M74" s="402" t="s">
        <v>101</v>
      </c>
      <c r="Y74" s="401" t="s">
        <v>101</v>
      </c>
    </row>
    <row r="75" spans="1:25" ht="21" customHeight="1">
      <c r="A75" s="11" t="s">
        <v>102</v>
      </c>
      <c r="B75" s="360">
        <v>11000</v>
      </c>
      <c r="C75" s="361">
        <v>0.104</v>
      </c>
      <c r="D75" s="362">
        <v>30000</v>
      </c>
      <c r="E75" s="361">
        <v>6.6000000000000003E-2</v>
      </c>
      <c r="F75" s="362" t="s">
        <v>271</v>
      </c>
      <c r="G75" s="363" t="s">
        <v>271</v>
      </c>
      <c r="H75" s="362">
        <v>50000</v>
      </c>
      <c r="I75" s="364">
        <v>6.9000000000000006E-2</v>
      </c>
      <c r="M75" s="402" t="s">
        <v>102</v>
      </c>
      <c r="Y75" s="401" t="s">
        <v>102</v>
      </c>
    </row>
    <row r="76" spans="1:25" ht="21" customHeight="1">
      <c r="A76" s="11" t="s">
        <v>103</v>
      </c>
      <c r="B76" s="360">
        <v>10000</v>
      </c>
      <c r="C76" s="361">
        <v>9.5000000000000001E-2</v>
      </c>
      <c r="D76" s="362">
        <v>28000</v>
      </c>
      <c r="E76" s="361">
        <v>6.0999999999999999E-2</v>
      </c>
      <c r="F76" s="362" t="s">
        <v>271</v>
      </c>
      <c r="G76" s="363" t="s">
        <v>271</v>
      </c>
      <c r="H76" s="362">
        <v>48000</v>
      </c>
      <c r="I76" s="364">
        <v>6.7000000000000004E-2</v>
      </c>
      <c r="M76" s="402" t="s">
        <v>103</v>
      </c>
      <c r="Y76" s="401" t="s">
        <v>103</v>
      </c>
    </row>
    <row r="77" spans="1:25" ht="21" customHeight="1">
      <c r="A77" s="11" t="s">
        <v>104</v>
      </c>
      <c r="B77" s="360">
        <v>10000</v>
      </c>
      <c r="C77" s="361">
        <v>9.5000000000000001E-2</v>
      </c>
      <c r="D77" s="362">
        <v>27000</v>
      </c>
      <c r="E77" s="361">
        <v>5.8999999999999997E-2</v>
      </c>
      <c r="F77" s="362" t="s">
        <v>271</v>
      </c>
      <c r="G77" s="363" t="s">
        <v>271</v>
      </c>
      <c r="H77" s="362">
        <v>46000</v>
      </c>
      <c r="I77" s="364">
        <v>6.4000000000000001E-2</v>
      </c>
      <c r="M77" s="402" t="s">
        <v>104</v>
      </c>
      <c r="Y77" s="401" t="s">
        <v>104</v>
      </c>
    </row>
    <row r="78" spans="1:25" ht="21" customHeight="1">
      <c r="A78" s="11" t="s">
        <v>105</v>
      </c>
      <c r="B78" s="360">
        <v>10000</v>
      </c>
      <c r="C78" s="361">
        <v>9.8000000000000004E-2</v>
      </c>
      <c r="D78" s="362">
        <v>24000</v>
      </c>
      <c r="E78" s="361">
        <v>5.0999999999999997E-2</v>
      </c>
      <c r="F78" s="362" t="s">
        <v>271</v>
      </c>
      <c r="G78" s="363" t="s">
        <v>271</v>
      </c>
      <c r="H78" s="362">
        <v>44000</v>
      </c>
      <c r="I78" s="364">
        <v>0.06</v>
      </c>
      <c r="M78" s="402" t="s">
        <v>105</v>
      </c>
      <c r="Y78" s="401" t="s">
        <v>105</v>
      </c>
    </row>
    <row r="79" spans="1:25" ht="21" customHeight="1">
      <c r="A79" s="11" t="s">
        <v>106</v>
      </c>
      <c r="B79" s="360">
        <v>10000</v>
      </c>
      <c r="C79" s="361">
        <v>9.5000000000000001E-2</v>
      </c>
      <c r="D79" s="362">
        <v>22000</v>
      </c>
      <c r="E79" s="361">
        <v>4.8000000000000001E-2</v>
      </c>
      <c r="F79" s="362" t="s">
        <v>271</v>
      </c>
      <c r="G79" s="363" t="s">
        <v>271</v>
      </c>
      <c r="H79" s="362">
        <v>42000</v>
      </c>
      <c r="I79" s="364">
        <v>5.7000000000000002E-2</v>
      </c>
      <c r="M79" s="402" t="s">
        <v>106</v>
      </c>
      <c r="Y79" s="401" t="s">
        <v>106</v>
      </c>
    </row>
    <row r="80" spans="1:25" ht="21" customHeight="1">
      <c r="A80" s="11" t="s">
        <v>107</v>
      </c>
      <c r="B80" s="360">
        <v>9000</v>
      </c>
      <c r="C80" s="361">
        <v>8.6999999999999994E-2</v>
      </c>
      <c r="D80" s="362">
        <v>25000</v>
      </c>
      <c r="E80" s="361">
        <v>5.2999999999999999E-2</v>
      </c>
      <c r="F80" s="362" t="s">
        <v>271</v>
      </c>
      <c r="G80" s="363" t="s">
        <v>271</v>
      </c>
      <c r="H80" s="362">
        <v>44000</v>
      </c>
      <c r="I80" s="364">
        <v>5.8999999999999997E-2</v>
      </c>
      <c r="M80" s="402" t="s">
        <v>107</v>
      </c>
      <c r="Y80" s="401" t="s">
        <v>107</v>
      </c>
    </row>
    <row r="81" spans="1:25" ht="21" customHeight="1">
      <c r="A81" s="11" t="s">
        <v>108</v>
      </c>
      <c r="B81" s="360" t="s">
        <v>271</v>
      </c>
      <c r="C81" s="361" t="s">
        <v>271</v>
      </c>
      <c r="D81" s="362">
        <v>25000</v>
      </c>
      <c r="E81" s="361">
        <v>5.2999999999999999E-2</v>
      </c>
      <c r="F81" s="362" t="s">
        <v>271</v>
      </c>
      <c r="G81" s="363" t="s">
        <v>271</v>
      </c>
      <c r="H81" s="362">
        <v>43000</v>
      </c>
      <c r="I81" s="364">
        <v>5.7000000000000002E-2</v>
      </c>
      <c r="M81" s="402" t="s">
        <v>108</v>
      </c>
      <c r="Y81" s="401" t="s">
        <v>108</v>
      </c>
    </row>
    <row r="82" spans="1:25" ht="21" customHeight="1">
      <c r="A82" s="11" t="s">
        <v>109</v>
      </c>
      <c r="B82" s="360">
        <v>9000</v>
      </c>
      <c r="C82" s="361">
        <v>8.3000000000000004E-2</v>
      </c>
      <c r="D82" s="362">
        <v>26000</v>
      </c>
      <c r="E82" s="361">
        <v>5.6000000000000001E-2</v>
      </c>
      <c r="F82" s="362" t="s">
        <v>271</v>
      </c>
      <c r="G82" s="363" t="s">
        <v>271</v>
      </c>
      <c r="H82" s="362">
        <v>45000</v>
      </c>
      <c r="I82" s="364">
        <v>0.06</v>
      </c>
      <c r="M82" s="402" t="s">
        <v>109</v>
      </c>
      <c r="Y82" s="401" t="s">
        <v>109</v>
      </c>
    </row>
    <row r="83" spans="1:25" ht="21" customHeight="1">
      <c r="A83" s="11" t="s">
        <v>209</v>
      </c>
      <c r="B83" s="360">
        <v>9000</v>
      </c>
      <c r="C83" s="361">
        <v>8.6999999999999994E-2</v>
      </c>
      <c r="D83" s="362">
        <v>24000</v>
      </c>
      <c r="E83" s="361">
        <v>5.0999999999999997E-2</v>
      </c>
      <c r="F83" s="362" t="s">
        <v>271</v>
      </c>
      <c r="G83" s="363" t="s">
        <v>271</v>
      </c>
      <c r="H83" s="362">
        <v>44000</v>
      </c>
      <c r="I83" s="364">
        <v>5.8999999999999997E-2</v>
      </c>
      <c r="M83" s="402" t="s">
        <v>209</v>
      </c>
      <c r="Y83" s="401" t="s">
        <v>209</v>
      </c>
    </row>
    <row r="84" spans="1:25" ht="21" customHeight="1">
      <c r="A84" s="11" t="s">
        <v>210</v>
      </c>
      <c r="B84" s="360">
        <v>9000</v>
      </c>
      <c r="C84" s="361">
        <v>8.3000000000000004E-2</v>
      </c>
      <c r="D84" s="362">
        <v>25000</v>
      </c>
      <c r="E84" s="361">
        <v>5.3999999999999999E-2</v>
      </c>
      <c r="F84" s="362" t="s">
        <v>271</v>
      </c>
      <c r="G84" s="363" t="s">
        <v>271</v>
      </c>
      <c r="H84" s="362">
        <v>44000</v>
      </c>
      <c r="I84" s="364">
        <v>5.8999999999999997E-2</v>
      </c>
      <c r="M84" s="402" t="s">
        <v>210</v>
      </c>
      <c r="Y84" s="401" t="s">
        <v>210</v>
      </c>
    </row>
    <row r="85" spans="1:25" ht="21" customHeight="1">
      <c r="A85" s="11" t="s">
        <v>110</v>
      </c>
      <c r="B85" s="360">
        <v>9000</v>
      </c>
      <c r="C85" s="361">
        <v>8.8999999999999996E-2</v>
      </c>
      <c r="D85" s="362">
        <v>27000</v>
      </c>
      <c r="E85" s="361">
        <v>5.7000000000000002E-2</v>
      </c>
      <c r="F85" s="362" t="s">
        <v>271</v>
      </c>
      <c r="G85" s="363" t="s">
        <v>271</v>
      </c>
      <c r="H85" s="362">
        <v>46000</v>
      </c>
      <c r="I85" s="364">
        <v>6.2E-2</v>
      </c>
      <c r="M85" s="402" t="s">
        <v>110</v>
      </c>
      <c r="Y85" s="401" t="s">
        <v>110</v>
      </c>
    </row>
    <row r="86" spans="1:25" ht="21" customHeight="1">
      <c r="A86" s="11" t="s">
        <v>111</v>
      </c>
      <c r="B86" s="360">
        <v>12000</v>
      </c>
      <c r="C86" s="361">
        <v>0.107</v>
      </c>
      <c r="D86" s="362">
        <v>26000</v>
      </c>
      <c r="E86" s="361">
        <v>5.6000000000000001E-2</v>
      </c>
      <c r="F86" s="362" t="s">
        <v>271</v>
      </c>
      <c r="G86" s="363" t="s">
        <v>271</v>
      </c>
      <c r="H86" s="362">
        <v>46000</v>
      </c>
      <c r="I86" s="364">
        <v>6.2E-2</v>
      </c>
      <c r="M86" s="402" t="s">
        <v>111</v>
      </c>
      <c r="Y86" s="401" t="s">
        <v>111</v>
      </c>
    </row>
    <row r="87" spans="1:25" ht="21" customHeight="1">
      <c r="A87" s="11" t="s">
        <v>112</v>
      </c>
      <c r="B87" s="360">
        <v>11000</v>
      </c>
      <c r="C87" s="361">
        <v>0.10100000000000001</v>
      </c>
      <c r="D87" s="362">
        <v>26000</v>
      </c>
      <c r="E87" s="361">
        <v>5.6000000000000001E-2</v>
      </c>
      <c r="F87" s="362" t="s">
        <v>271</v>
      </c>
      <c r="G87" s="363" t="s">
        <v>271</v>
      </c>
      <c r="H87" s="362">
        <v>46000</v>
      </c>
      <c r="I87" s="364">
        <v>6.2E-2</v>
      </c>
      <c r="M87" s="402" t="s">
        <v>112</v>
      </c>
      <c r="Y87" s="401" t="s">
        <v>112</v>
      </c>
    </row>
    <row r="88" spans="1:25" ht="21" customHeight="1">
      <c r="A88" s="11" t="s">
        <v>113</v>
      </c>
      <c r="B88" s="360">
        <v>11000</v>
      </c>
      <c r="C88" s="361">
        <v>9.7000000000000003E-2</v>
      </c>
      <c r="D88" s="362">
        <v>25000</v>
      </c>
      <c r="E88" s="361">
        <v>5.3999999999999999E-2</v>
      </c>
      <c r="F88" s="362" t="s">
        <v>271</v>
      </c>
      <c r="G88" s="363" t="s">
        <v>271</v>
      </c>
      <c r="H88" s="362">
        <v>45000</v>
      </c>
      <c r="I88" s="364">
        <v>0.06</v>
      </c>
      <c r="M88" s="402" t="s">
        <v>113</v>
      </c>
      <c r="Y88" s="401" t="s">
        <v>113</v>
      </c>
    </row>
    <row r="89" spans="1:25" ht="21" customHeight="1">
      <c r="A89" s="11" t="s">
        <v>114</v>
      </c>
      <c r="B89" s="360">
        <v>12000</v>
      </c>
      <c r="C89" s="361">
        <v>0.107</v>
      </c>
      <c r="D89" s="362">
        <v>23000</v>
      </c>
      <c r="E89" s="361">
        <v>4.9000000000000002E-2</v>
      </c>
      <c r="F89" s="362" t="s">
        <v>271</v>
      </c>
      <c r="G89" s="363" t="s">
        <v>271</v>
      </c>
      <c r="H89" s="362">
        <v>45000</v>
      </c>
      <c r="I89" s="364">
        <v>0.06</v>
      </c>
      <c r="M89" s="402" t="s">
        <v>114</v>
      </c>
      <c r="Y89" s="401" t="s">
        <v>114</v>
      </c>
    </row>
    <row r="90" spans="1:25" ht="21" customHeight="1">
      <c r="A90" s="11" t="s">
        <v>115</v>
      </c>
      <c r="B90" s="360">
        <v>15000</v>
      </c>
      <c r="C90" s="361">
        <v>0.13</v>
      </c>
      <c r="D90" s="362">
        <v>22000</v>
      </c>
      <c r="E90" s="361">
        <v>4.7E-2</v>
      </c>
      <c r="F90" s="362" t="s">
        <v>271</v>
      </c>
      <c r="G90" s="363" t="s">
        <v>271</v>
      </c>
      <c r="H90" s="362">
        <v>47000</v>
      </c>
      <c r="I90" s="364">
        <v>6.0999999999999999E-2</v>
      </c>
      <c r="M90" s="402" t="s">
        <v>115</v>
      </c>
      <c r="Y90" s="401" t="s">
        <v>115</v>
      </c>
    </row>
    <row r="91" spans="1:25" ht="21" customHeight="1">
      <c r="A91" s="11" t="s">
        <v>116</v>
      </c>
      <c r="B91" s="360">
        <v>16000</v>
      </c>
      <c r="C91" s="361">
        <v>0.13900000000000001</v>
      </c>
      <c r="D91" s="362">
        <v>22000</v>
      </c>
      <c r="E91" s="361">
        <v>4.4999999999999998E-2</v>
      </c>
      <c r="F91" s="362" t="s">
        <v>271</v>
      </c>
      <c r="G91" s="363" t="s">
        <v>271</v>
      </c>
      <c r="H91" s="362">
        <v>47000</v>
      </c>
      <c r="I91" s="364">
        <v>6.0999999999999999E-2</v>
      </c>
      <c r="M91" s="402" t="s">
        <v>116</v>
      </c>
      <c r="Y91" s="401" t="s">
        <v>116</v>
      </c>
    </row>
    <row r="92" spans="1:25" ht="21" customHeight="1">
      <c r="A92" s="11" t="s">
        <v>117</v>
      </c>
      <c r="B92" s="360">
        <v>15000</v>
      </c>
      <c r="C92" s="361">
        <v>0.13400000000000001</v>
      </c>
      <c r="D92" s="362">
        <v>22000</v>
      </c>
      <c r="E92" s="361">
        <v>4.5999999999999999E-2</v>
      </c>
      <c r="F92" s="362" t="s">
        <v>271</v>
      </c>
      <c r="G92" s="363" t="s">
        <v>271</v>
      </c>
      <c r="H92" s="362">
        <v>46000</v>
      </c>
      <c r="I92" s="364">
        <v>0.06</v>
      </c>
      <c r="M92" s="402" t="s">
        <v>117</v>
      </c>
      <c r="Y92" s="401" t="s">
        <v>117</v>
      </c>
    </row>
    <row r="93" spans="1:25" ht="21" customHeight="1">
      <c r="A93" s="11" t="s">
        <v>118</v>
      </c>
      <c r="B93" s="360">
        <v>14000</v>
      </c>
      <c r="C93" s="361">
        <v>0.123</v>
      </c>
      <c r="D93" s="362">
        <v>24000</v>
      </c>
      <c r="E93" s="361">
        <v>5.0999999999999997E-2</v>
      </c>
      <c r="F93" s="362" t="s">
        <v>271</v>
      </c>
      <c r="G93" s="363" t="s">
        <v>271</v>
      </c>
      <c r="H93" s="362">
        <v>46000</v>
      </c>
      <c r="I93" s="364">
        <v>6.0999999999999999E-2</v>
      </c>
      <c r="M93" s="402" t="s">
        <v>118</v>
      </c>
      <c r="Y93" s="401" t="s">
        <v>118</v>
      </c>
    </row>
    <row r="94" spans="1:25" ht="21" customHeight="1">
      <c r="A94" s="11" t="s">
        <v>119</v>
      </c>
      <c r="B94" s="360">
        <v>12000</v>
      </c>
      <c r="C94" s="361">
        <v>0.107</v>
      </c>
      <c r="D94" s="362">
        <v>24000</v>
      </c>
      <c r="E94" s="361">
        <v>0.05</v>
      </c>
      <c r="F94" s="362" t="s">
        <v>271</v>
      </c>
      <c r="G94" s="363" t="s">
        <v>271</v>
      </c>
      <c r="H94" s="362">
        <v>43000</v>
      </c>
      <c r="I94" s="364">
        <v>5.8000000000000003E-2</v>
      </c>
      <c r="M94" s="402" t="s">
        <v>119</v>
      </c>
      <c r="Y94" s="401" t="s">
        <v>119</v>
      </c>
    </row>
    <row r="95" spans="1:25" ht="21" customHeight="1">
      <c r="A95" s="11" t="s">
        <v>211</v>
      </c>
      <c r="B95" s="360">
        <v>12000</v>
      </c>
      <c r="C95" s="361">
        <v>0.11600000000000001</v>
      </c>
      <c r="D95" s="362">
        <v>25000</v>
      </c>
      <c r="E95" s="361">
        <v>5.2999999999999999E-2</v>
      </c>
      <c r="F95" s="362" t="s">
        <v>271</v>
      </c>
      <c r="G95" s="363" t="s">
        <v>271</v>
      </c>
      <c r="H95" s="362">
        <v>45000</v>
      </c>
      <c r="I95" s="364">
        <v>0.06</v>
      </c>
      <c r="M95" s="402" t="s">
        <v>211</v>
      </c>
      <c r="Y95" s="401" t="s">
        <v>211</v>
      </c>
    </row>
    <row r="96" spans="1:25" ht="21" customHeight="1">
      <c r="A96" s="11" t="s">
        <v>212</v>
      </c>
      <c r="B96" s="360">
        <v>12000</v>
      </c>
      <c r="C96" s="361">
        <v>0.115</v>
      </c>
      <c r="D96" s="362">
        <v>24000</v>
      </c>
      <c r="E96" s="361">
        <v>0.05</v>
      </c>
      <c r="F96" s="362" t="s">
        <v>271</v>
      </c>
      <c r="G96" s="363" t="s">
        <v>271</v>
      </c>
      <c r="H96" s="362">
        <v>44000</v>
      </c>
      <c r="I96" s="364">
        <v>5.8999999999999997E-2</v>
      </c>
      <c r="M96" s="402" t="s">
        <v>212</v>
      </c>
      <c r="Y96" s="401" t="s">
        <v>212</v>
      </c>
    </row>
    <row r="97" spans="1:25" ht="21" customHeight="1">
      <c r="A97" s="11" t="s">
        <v>120</v>
      </c>
      <c r="B97" s="360">
        <v>14000</v>
      </c>
      <c r="C97" s="361">
        <v>0.126</v>
      </c>
      <c r="D97" s="362">
        <v>24000</v>
      </c>
      <c r="E97" s="361">
        <v>5.0999999999999997E-2</v>
      </c>
      <c r="F97" s="362" t="s">
        <v>271</v>
      </c>
      <c r="G97" s="363" t="s">
        <v>271</v>
      </c>
      <c r="H97" s="362">
        <v>46000</v>
      </c>
      <c r="I97" s="364">
        <v>6.0999999999999999E-2</v>
      </c>
      <c r="M97" s="402" t="s">
        <v>120</v>
      </c>
      <c r="Y97" s="401" t="s">
        <v>120</v>
      </c>
    </row>
    <row r="98" spans="1:25" ht="21" customHeight="1">
      <c r="A98" s="11" t="s">
        <v>121</v>
      </c>
      <c r="B98" s="360">
        <v>12000</v>
      </c>
      <c r="C98" s="361">
        <v>0.113</v>
      </c>
      <c r="D98" s="362">
        <v>24000</v>
      </c>
      <c r="E98" s="361">
        <v>0.05</v>
      </c>
      <c r="F98" s="362" t="s">
        <v>271</v>
      </c>
      <c r="G98" s="363" t="s">
        <v>271</v>
      </c>
      <c r="H98" s="362">
        <v>43000</v>
      </c>
      <c r="I98" s="364">
        <v>5.7000000000000002E-2</v>
      </c>
      <c r="M98" s="402" t="s">
        <v>121</v>
      </c>
      <c r="Y98" s="401" t="s">
        <v>121</v>
      </c>
    </row>
    <row r="99" spans="1:25" ht="21" customHeight="1">
      <c r="A99" s="11" t="s">
        <v>122</v>
      </c>
      <c r="B99" s="360">
        <v>12000</v>
      </c>
      <c r="C99" s="361">
        <v>0.111</v>
      </c>
      <c r="D99" s="362">
        <v>22000</v>
      </c>
      <c r="E99" s="361">
        <v>4.5999999999999999E-2</v>
      </c>
      <c r="F99" s="362" t="s">
        <v>271</v>
      </c>
      <c r="G99" s="363" t="s">
        <v>271</v>
      </c>
      <c r="H99" s="362">
        <v>41000</v>
      </c>
      <c r="I99" s="364">
        <v>5.3999999999999999E-2</v>
      </c>
      <c r="M99" s="402" t="s">
        <v>122</v>
      </c>
      <c r="Y99" s="401" t="s">
        <v>122</v>
      </c>
    </row>
    <row r="100" spans="1:25" ht="21" customHeight="1">
      <c r="A100" s="11" t="s">
        <v>123</v>
      </c>
      <c r="B100" s="360">
        <v>11000</v>
      </c>
      <c r="C100" s="361">
        <v>0.104</v>
      </c>
      <c r="D100" s="362">
        <v>23000</v>
      </c>
      <c r="E100" s="361">
        <v>4.9000000000000002E-2</v>
      </c>
      <c r="F100" s="362" t="s">
        <v>271</v>
      </c>
      <c r="G100" s="363" t="s">
        <v>271</v>
      </c>
      <c r="H100" s="362">
        <v>41000</v>
      </c>
      <c r="I100" s="364">
        <v>5.3999999999999999E-2</v>
      </c>
      <c r="M100" s="402" t="s">
        <v>123</v>
      </c>
      <c r="Y100" s="401" t="s">
        <v>123</v>
      </c>
    </row>
    <row r="101" spans="1:25" ht="21" customHeight="1">
      <c r="A101" s="11" t="s">
        <v>124</v>
      </c>
      <c r="B101" s="360">
        <v>11000</v>
      </c>
      <c r="C101" s="361">
        <v>9.9000000000000005E-2</v>
      </c>
      <c r="D101" s="362">
        <v>24000</v>
      </c>
      <c r="E101" s="361">
        <v>5.0999999999999997E-2</v>
      </c>
      <c r="F101" s="362" t="s">
        <v>271</v>
      </c>
      <c r="G101" s="363" t="s">
        <v>271</v>
      </c>
      <c r="H101" s="362">
        <v>42000</v>
      </c>
      <c r="I101" s="364">
        <v>5.6000000000000001E-2</v>
      </c>
      <c r="M101" s="402" t="s">
        <v>124</v>
      </c>
      <c r="Y101" s="401" t="s">
        <v>124</v>
      </c>
    </row>
    <row r="102" spans="1:25" ht="21" customHeight="1">
      <c r="A102" s="11" t="s">
        <v>125</v>
      </c>
      <c r="B102" s="360">
        <v>14000</v>
      </c>
      <c r="C102" s="361">
        <v>0.124</v>
      </c>
      <c r="D102" s="362">
        <v>27000</v>
      </c>
      <c r="E102" s="361">
        <v>5.8000000000000003E-2</v>
      </c>
      <c r="F102" s="362" t="s">
        <v>271</v>
      </c>
      <c r="G102" s="363" t="s">
        <v>271</v>
      </c>
      <c r="H102" s="362">
        <v>49000</v>
      </c>
      <c r="I102" s="364">
        <v>6.4000000000000001E-2</v>
      </c>
      <c r="M102" s="402" t="s">
        <v>125</v>
      </c>
      <c r="Y102" s="401" t="s">
        <v>125</v>
      </c>
    </row>
    <row r="103" spans="1:25" ht="21" customHeight="1">
      <c r="A103" s="11" t="s">
        <v>126</v>
      </c>
      <c r="B103" s="360">
        <v>14000</v>
      </c>
      <c r="C103" s="361">
        <v>0.128</v>
      </c>
      <c r="D103" s="362">
        <v>28000</v>
      </c>
      <c r="E103" s="361">
        <v>5.8000000000000003E-2</v>
      </c>
      <c r="F103" s="362" t="s">
        <v>271</v>
      </c>
      <c r="G103" s="363" t="s">
        <v>271</v>
      </c>
      <c r="H103" s="362">
        <v>49000</v>
      </c>
      <c r="I103" s="364">
        <v>6.3E-2</v>
      </c>
      <c r="M103" s="402" t="s">
        <v>126</v>
      </c>
      <c r="Y103" s="401" t="s">
        <v>126</v>
      </c>
    </row>
    <row r="104" spans="1:25" ht="21" customHeight="1">
      <c r="A104" s="11" t="s">
        <v>127</v>
      </c>
      <c r="B104" s="360">
        <v>13000</v>
      </c>
      <c r="C104" s="361">
        <v>0.11899999999999999</v>
      </c>
      <c r="D104" s="362">
        <v>26000</v>
      </c>
      <c r="E104" s="361">
        <v>5.5E-2</v>
      </c>
      <c r="F104" s="362" t="s">
        <v>271</v>
      </c>
      <c r="G104" s="363" t="s">
        <v>271</v>
      </c>
      <c r="H104" s="362">
        <v>47000</v>
      </c>
      <c r="I104" s="364">
        <v>0.06</v>
      </c>
      <c r="M104" s="402" t="s">
        <v>127</v>
      </c>
      <c r="Y104" s="401" t="s">
        <v>127</v>
      </c>
    </row>
    <row r="105" spans="1:25" ht="21" customHeight="1">
      <c r="A105" s="11" t="s">
        <v>128</v>
      </c>
      <c r="B105" s="360">
        <v>13000</v>
      </c>
      <c r="C105" s="361">
        <v>0.12</v>
      </c>
      <c r="D105" s="362">
        <v>22000</v>
      </c>
      <c r="E105" s="361">
        <v>4.7E-2</v>
      </c>
      <c r="F105" s="362" t="s">
        <v>271</v>
      </c>
      <c r="G105" s="363" t="s">
        <v>271</v>
      </c>
      <c r="H105" s="362">
        <v>43000</v>
      </c>
      <c r="I105" s="364">
        <v>5.6000000000000001E-2</v>
      </c>
      <c r="M105" s="402" t="s">
        <v>128</v>
      </c>
      <c r="Y105" s="401" t="s">
        <v>128</v>
      </c>
    </row>
    <row r="106" spans="1:25" ht="21" customHeight="1">
      <c r="A106" s="11" t="s">
        <v>129</v>
      </c>
      <c r="B106" s="360">
        <v>12000</v>
      </c>
      <c r="C106" s="361">
        <v>0.104</v>
      </c>
      <c r="D106" s="362">
        <v>21000</v>
      </c>
      <c r="E106" s="361">
        <v>4.4999999999999998E-2</v>
      </c>
      <c r="F106" s="362" t="s">
        <v>271</v>
      </c>
      <c r="G106" s="363" t="s">
        <v>271</v>
      </c>
      <c r="H106" s="362">
        <v>43000</v>
      </c>
      <c r="I106" s="364">
        <v>5.5E-2</v>
      </c>
      <c r="M106" s="402" t="s">
        <v>129</v>
      </c>
      <c r="Y106" s="401" t="s">
        <v>129</v>
      </c>
    </row>
    <row r="107" spans="1:25" ht="21" customHeight="1">
      <c r="A107" s="11" t="s">
        <v>213</v>
      </c>
      <c r="B107" s="360">
        <v>13000</v>
      </c>
      <c r="C107" s="361">
        <v>0.115</v>
      </c>
      <c r="D107" s="362">
        <v>20000</v>
      </c>
      <c r="E107" s="361">
        <v>4.2000000000000003E-2</v>
      </c>
      <c r="F107" s="362" t="s">
        <v>271</v>
      </c>
      <c r="G107" s="363" t="s">
        <v>271</v>
      </c>
      <c r="H107" s="362">
        <v>44000</v>
      </c>
      <c r="I107" s="364">
        <v>5.5E-2</v>
      </c>
      <c r="M107" s="402" t="s">
        <v>213</v>
      </c>
      <c r="Y107" s="401" t="s">
        <v>213</v>
      </c>
    </row>
    <row r="108" spans="1:25" ht="21" customHeight="1">
      <c r="A108" s="11" t="s">
        <v>214</v>
      </c>
      <c r="B108" s="360">
        <v>11000</v>
      </c>
      <c r="C108" s="361">
        <v>9.2999999999999999E-2</v>
      </c>
      <c r="D108" s="362">
        <v>20000</v>
      </c>
      <c r="E108" s="361">
        <v>4.2000000000000003E-2</v>
      </c>
      <c r="F108" s="362">
        <v>8000</v>
      </c>
      <c r="G108" s="363">
        <v>4.7E-2</v>
      </c>
      <c r="H108" s="362">
        <v>43000</v>
      </c>
      <c r="I108" s="364">
        <v>5.3999999999999999E-2</v>
      </c>
      <c r="M108" s="402" t="s">
        <v>214</v>
      </c>
      <c r="Y108" s="401" t="s">
        <v>214</v>
      </c>
    </row>
    <row r="109" spans="1:25" ht="21" customHeight="1">
      <c r="A109" s="11" t="s">
        <v>130</v>
      </c>
      <c r="B109" s="360">
        <v>11000</v>
      </c>
      <c r="C109" s="361">
        <v>0.09</v>
      </c>
      <c r="D109" s="362">
        <v>20000</v>
      </c>
      <c r="E109" s="361">
        <v>4.2000000000000003E-2</v>
      </c>
      <c r="F109" s="362" t="s">
        <v>271</v>
      </c>
      <c r="G109" s="363" t="s">
        <v>271</v>
      </c>
      <c r="H109" s="362">
        <v>41000</v>
      </c>
      <c r="I109" s="364">
        <v>5.1999999999999998E-2</v>
      </c>
      <c r="M109" s="402" t="s">
        <v>130</v>
      </c>
      <c r="Y109" s="401" t="s">
        <v>130</v>
      </c>
    </row>
    <row r="110" spans="1:25" ht="21" customHeight="1">
      <c r="A110" s="11" t="s">
        <v>131</v>
      </c>
      <c r="B110" s="360">
        <v>11000</v>
      </c>
      <c r="C110" s="361">
        <v>9.4E-2</v>
      </c>
      <c r="D110" s="362">
        <v>20000</v>
      </c>
      <c r="E110" s="361">
        <v>4.1000000000000002E-2</v>
      </c>
      <c r="F110" s="362" t="s">
        <v>271</v>
      </c>
      <c r="G110" s="363" t="s">
        <v>271</v>
      </c>
      <c r="H110" s="362">
        <v>41000</v>
      </c>
      <c r="I110" s="364">
        <v>5.0999999999999997E-2</v>
      </c>
      <c r="M110" s="402" t="s">
        <v>131</v>
      </c>
      <c r="Y110" s="401" t="s">
        <v>131</v>
      </c>
    </row>
    <row r="111" spans="1:25" ht="21" customHeight="1">
      <c r="A111" s="11" t="s">
        <v>132</v>
      </c>
      <c r="B111" s="360">
        <v>12000</v>
      </c>
      <c r="C111" s="361">
        <v>9.8000000000000004E-2</v>
      </c>
      <c r="D111" s="362">
        <v>20000</v>
      </c>
      <c r="E111" s="361">
        <v>4.2000000000000003E-2</v>
      </c>
      <c r="F111" s="362" t="s">
        <v>271</v>
      </c>
      <c r="G111" s="363" t="s">
        <v>271</v>
      </c>
      <c r="H111" s="362">
        <v>41000</v>
      </c>
      <c r="I111" s="364">
        <v>5.1999999999999998E-2</v>
      </c>
      <c r="M111" s="402" t="s">
        <v>132</v>
      </c>
      <c r="Y111" s="401" t="s">
        <v>132</v>
      </c>
    </row>
    <row r="112" spans="1:25" ht="21" customHeight="1">
      <c r="A112" s="11" t="s">
        <v>133</v>
      </c>
      <c r="B112" s="360">
        <v>13000</v>
      </c>
      <c r="C112" s="361">
        <v>0.107</v>
      </c>
      <c r="D112" s="362">
        <v>17000</v>
      </c>
      <c r="E112" s="361">
        <v>3.5000000000000003E-2</v>
      </c>
      <c r="F112" s="362" t="s">
        <v>271</v>
      </c>
      <c r="G112" s="363" t="s">
        <v>271</v>
      </c>
      <c r="H112" s="362">
        <v>39000</v>
      </c>
      <c r="I112" s="364">
        <v>0.05</v>
      </c>
      <c r="M112" s="402" t="s">
        <v>133</v>
      </c>
      <c r="Y112" s="401" t="s">
        <v>133</v>
      </c>
    </row>
    <row r="113" spans="1:25" ht="21" customHeight="1">
      <c r="A113" s="11" t="s">
        <v>134</v>
      </c>
      <c r="B113" s="360">
        <v>13000</v>
      </c>
      <c r="C113" s="361">
        <v>0.11</v>
      </c>
      <c r="D113" s="362">
        <v>17000</v>
      </c>
      <c r="E113" s="361">
        <v>3.5000000000000003E-2</v>
      </c>
      <c r="F113" s="362" t="s">
        <v>271</v>
      </c>
      <c r="G113" s="363" t="s">
        <v>271</v>
      </c>
      <c r="H113" s="362">
        <v>40000</v>
      </c>
      <c r="I113" s="364">
        <v>5.1999999999999998E-2</v>
      </c>
      <c r="M113" s="402" t="s">
        <v>134</v>
      </c>
      <c r="Y113" s="401" t="s">
        <v>134</v>
      </c>
    </row>
    <row r="114" spans="1:25" ht="21" customHeight="1">
      <c r="A114" s="11" t="s">
        <v>135</v>
      </c>
      <c r="B114" s="360">
        <v>13000</v>
      </c>
      <c r="C114" s="361">
        <v>0.107</v>
      </c>
      <c r="D114" s="362">
        <v>21000</v>
      </c>
      <c r="E114" s="361">
        <v>4.4999999999999998E-2</v>
      </c>
      <c r="F114" s="362" t="s">
        <v>271</v>
      </c>
      <c r="G114" s="363" t="s">
        <v>271</v>
      </c>
      <c r="H114" s="362">
        <v>45000</v>
      </c>
      <c r="I114" s="364">
        <v>5.8000000000000003E-2</v>
      </c>
      <c r="M114" s="402" t="s">
        <v>135</v>
      </c>
      <c r="Y114" s="401" t="s">
        <v>135</v>
      </c>
    </row>
    <row r="115" spans="1:25" ht="21" customHeight="1">
      <c r="A115" s="11" t="s">
        <v>136</v>
      </c>
      <c r="B115" s="360">
        <v>12000</v>
      </c>
      <c r="C115" s="361">
        <v>0.105</v>
      </c>
      <c r="D115" s="362">
        <v>23000</v>
      </c>
      <c r="E115" s="361">
        <v>4.8000000000000001E-2</v>
      </c>
      <c r="F115" s="362" t="s">
        <v>271</v>
      </c>
      <c r="G115" s="363" t="s">
        <v>271</v>
      </c>
      <c r="H115" s="362">
        <v>46000</v>
      </c>
      <c r="I115" s="364">
        <v>5.8000000000000003E-2</v>
      </c>
      <c r="M115" s="402" t="s">
        <v>136</v>
      </c>
      <c r="Y115" s="401" t="s">
        <v>136</v>
      </c>
    </row>
    <row r="116" spans="1:25" ht="21" customHeight="1">
      <c r="A116" s="11" t="s">
        <v>137</v>
      </c>
      <c r="B116" s="360">
        <v>11000</v>
      </c>
      <c r="C116" s="361">
        <v>9.8000000000000004E-2</v>
      </c>
      <c r="D116" s="362">
        <v>25000</v>
      </c>
      <c r="E116" s="361">
        <v>5.1999999999999998E-2</v>
      </c>
      <c r="F116" s="362" t="s">
        <v>271</v>
      </c>
      <c r="G116" s="363" t="s">
        <v>271</v>
      </c>
      <c r="H116" s="362">
        <v>47000</v>
      </c>
      <c r="I116" s="364">
        <v>0.06</v>
      </c>
      <c r="M116" s="402" t="s">
        <v>137</v>
      </c>
      <c r="Y116" s="401" t="s">
        <v>137</v>
      </c>
    </row>
    <row r="117" spans="1:25" ht="21" customHeight="1">
      <c r="A117" s="11" t="s">
        <v>138</v>
      </c>
      <c r="B117" s="360">
        <v>11000</v>
      </c>
      <c r="C117" s="361">
        <v>9.2999999999999999E-2</v>
      </c>
      <c r="D117" s="362">
        <v>26000</v>
      </c>
      <c r="E117" s="361">
        <v>5.6000000000000001E-2</v>
      </c>
      <c r="F117" s="362" t="s">
        <v>271</v>
      </c>
      <c r="G117" s="363" t="s">
        <v>271</v>
      </c>
      <c r="H117" s="362">
        <v>47000</v>
      </c>
      <c r="I117" s="364">
        <v>0.06</v>
      </c>
      <c r="M117" s="402" t="s">
        <v>138</v>
      </c>
      <c r="Y117" s="401" t="s">
        <v>138</v>
      </c>
    </row>
    <row r="118" spans="1:25" ht="21" customHeight="1">
      <c r="A118" s="11" t="s">
        <v>139</v>
      </c>
      <c r="B118" s="360">
        <v>11000</v>
      </c>
      <c r="C118" s="361">
        <v>9.2999999999999999E-2</v>
      </c>
      <c r="D118" s="362">
        <v>27000</v>
      </c>
      <c r="E118" s="361">
        <v>5.7000000000000002E-2</v>
      </c>
      <c r="F118" s="362" t="s">
        <v>271</v>
      </c>
      <c r="G118" s="363" t="s">
        <v>271</v>
      </c>
      <c r="H118" s="362">
        <v>48000</v>
      </c>
      <c r="I118" s="364">
        <v>6.3E-2</v>
      </c>
      <c r="M118" s="402" t="s">
        <v>139</v>
      </c>
      <c r="Y118" s="401" t="s">
        <v>139</v>
      </c>
    </row>
    <row r="119" spans="1:25" ht="21" customHeight="1">
      <c r="A119" s="11" t="s">
        <v>215</v>
      </c>
      <c r="B119" s="360">
        <v>11000</v>
      </c>
      <c r="C119" s="361">
        <v>9.5000000000000001E-2</v>
      </c>
      <c r="D119" s="362">
        <v>22000</v>
      </c>
      <c r="E119" s="361">
        <v>4.8000000000000001E-2</v>
      </c>
      <c r="F119" s="362" t="s">
        <v>271</v>
      </c>
      <c r="G119" s="363" t="s">
        <v>271</v>
      </c>
      <c r="H119" s="362">
        <v>43000</v>
      </c>
      <c r="I119" s="364">
        <v>5.5E-2</v>
      </c>
      <c r="M119" s="402" t="s">
        <v>215</v>
      </c>
      <c r="Y119" s="401" t="s">
        <v>215</v>
      </c>
    </row>
    <row r="120" spans="1:25" ht="21" customHeight="1">
      <c r="A120" s="11" t="s">
        <v>216</v>
      </c>
      <c r="B120" s="360">
        <v>11000</v>
      </c>
      <c r="C120" s="361">
        <v>9.5000000000000001E-2</v>
      </c>
      <c r="D120" s="362">
        <v>20000</v>
      </c>
      <c r="E120" s="361">
        <v>4.2000000000000003E-2</v>
      </c>
      <c r="F120" s="362" t="s">
        <v>271</v>
      </c>
      <c r="G120" s="363" t="s">
        <v>271</v>
      </c>
      <c r="H120" s="362">
        <v>40000</v>
      </c>
      <c r="I120" s="364">
        <v>5.0999999999999997E-2</v>
      </c>
      <c r="M120" s="402" t="s">
        <v>216</v>
      </c>
      <c r="Y120" s="401" t="s">
        <v>216</v>
      </c>
    </row>
    <row r="121" spans="1:25" ht="21" customHeight="1">
      <c r="A121" s="11" t="s">
        <v>140</v>
      </c>
      <c r="B121" s="360">
        <v>11000</v>
      </c>
      <c r="C121" s="361">
        <v>9.4E-2</v>
      </c>
      <c r="D121" s="362">
        <v>20000</v>
      </c>
      <c r="E121" s="361">
        <v>4.2999999999999997E-2</v>
      </c>
      <c r="F121" s="362" t="s">
        <v>271</v>
      </c>
      <c r="G121" s="363" t="s">
        <v>271</v>
      </c>
      <c r="H121" s="362">
        <v>39000</v>
      </c>
      <c r="I121" s="364">
        <v>5.0999999999999997E-2</v>
      </c>
      <c r="M121" s="402" t="s">
        <v>140</v>
      </c>
      <c r="Y121" s="401" t="s">
        <v>140</v>
      </c>
    </row>
    <row r="122" spans="1:25" ht="21" customHeight="1">
      <c r="A122" s="11" t="s">
        <v>141</v>
      </c>
      <c r="B122" s="360">
        <v>10000</v>
      </c>
      <c r="C122" s="361">
        <v>8.5999999999999993E-2</v>
      </c>
      <c r="D122" s="362">
        <v>19000</v>
      </c>
      <c r="E122" s="361">
        <v>4.2000000000000003E-2</v>
      </c>
      <c r="F122" s="362" t="s">
        <v>271</v>
      </c>
      <c r="G122" s="363" t="s">
        <v>271</v>
      </c>
      <c r="H122" s="362">
        <v>38000</v>
      </c>
      <c r="I122" s="364">
        <v>0.05</v>
      </c>
      <c r="M122" s="402" t="s">
        <v>141</v>
      </c>
      <c r="Y122" s="401" t="s">
        <v>141</v>
      </c>
    </row>
    <row r="123" spans="1:25" ht="21" customHeight="1">
      <c r="A123" s="11" t="s">
        <v>142</v>
      </c>
      <c r="B123" s="360">
        <v>10000</v>
      </c>
      <c r="C123" s="361">
        <v>9.1999999999999998E-2</v>
      </c>
      <c r="D123" s="362">
        <v>17000</v>
      </c>
      <c r="E123" s="361">
        <v>3.6999999999999998E-2</v>
      </c>
      <c r="F123" s="362" t="s">
        <v>271</v>
      </c>
      <c r="G123" s="363" t="s">
        <v>271</v>
      </c>
      <c r="H123" s="362">
        <v>35000</v>
      </c>
      <c r="I123" s="364">
        <v>4.7E-2</v>
      </c>
      <c r="M123" s="402" t="s">
        <v>142</v>
      </c>
      <c r="Y123" s="401" t="s">
        <v>142</v>
      </c>
    </row>
    <row r="124" spans="1:25" ht="21" customHeight="1">
      <c r="A124" s="11" t="s">
        <v>143</v>
      </c>
      <c r="B124" s="360">
        <v>13000</v>
      </c>
      <c r="C124" s="361">
        <v>0.114</v>
      </c>
      <c r="D124" s="362">
        <v>17000</v>
      </c>
      <c r="E124" s="361">
        <v>3.5000000000000003E-2</v>
      </c>
      <c r="F124" s="362" t="s">
        <v>271</v>
      </c>
      <c r="G124" s="363" t="s">
        <v>271</v>
      </c>
      <c r="H124" s="362">
        <v>37000</v>
      </c>
      <c r="I124" s="364">
        <v>4.9000000000000002E-2</v>
      </c>
      <c r="M124" s="402" t="s">
        <v>143</v>
      </c>
      <c r="Y124" s="401" t="s">
        <v>143</v>
      </c>
    </row>
    <row r="125" spans="1:25" ht="21" customHeight="1">
      <c r="A125" s="11" t="s">
        <v>144</v>
      </c>
      <c r="B125" s="360">
        <v>14000</v>
      </c>
      <c r="C125" s="361">
        <v>0.12</v>
      </c>
      <c r="D125" s="362">
        <v>16000</v>
      </c>
      <c r="E125" s="361">
        <v>3.4000000000000002E-2</v>
      </c>
      <c r="F125" s="362" t="s">
        <v>271</v>
      </c>
      <c r="G125" s="363" t="s">
        <v>271</v>
      </c>
      <c r="H125" s="362">
        <v>37000</v>
      </c>
      <c r="I125" s="364">
        <v>4.9000000000000002E-2</v>
      </c>
      <c r="M125" s="402" t="s">
        <v>144</v>
      </c>
      <c r="Y125" s="401" t="s">
        <v>144</v>
      </c>
    </row>
    <row r="126" spans="1:25" ht="21" customHeight="1">
      <c r="A126" s="11" t="s">
        <v>145</v>
      </c>
      <c r="B126" s="360">
        <v>13000</v>
      </c>
      <c r="C126" s="361">
        <v>0.114</v>
      </c>
      <c r="D126" s="362">
        <v>16000</v>
      </c>
      <c r="E126" s="361">
        <v>3.4000000000000002E-2</v>
      </c>
      <c r="F126" s="362" t="s">
        <v>271</v>
      </c>
      <c r="G126" s="363" t="s">
        <v>271</v>
      </c>
      <c r="H126" s="362">
        <v>37000</v>
      </c>
      <c r="I126" s="364">
        <v>4.9000000000000002E-2</v>
      </c>
      <c r="M126" s="402" t="s">
        <v>145</v>
      </c>
      <c r="Y126" s="401" t="s">
        <v>145</v>
      </c>
    </row>
    <row r="127" spans="1:25" ht="21" customHeight="1">
      <c r="A127" s="11" t="s">
        <v>146</v>
      </c>
      <c r="B127" s="360">
        <v>14000</v>
      </c>
      <c r="C127" s="361">
        <v>0.122</v>
      </c>
      <c r="D127" s="362">
        <v>18000</v>
      </c>
      <c r="E127" s="361">
        <v>3.9E-2</v>
      </c>
      <c r="F127" s="362" t="s">
        <v>271</v>
      </c>
      <c r="G127" s="363" t="s">
        <v>271</v>
      </c>
      <c r="H127" s="362">
        <v>41000</v>
      </c>
      <c r="I127" s="364">
        <v>5.2999999999999999E-2</v>
      </c>
      <c r="M127" s="402" t="s">
        <v>146</v>
      </c>
      <c r="Y127" s="401" t="s">
        <v>146</v>
      </c>
    </row>
    <row r="128" spans="1:25" ht="21" customHeight="1">
      <c r="A128" s="11" t="s">
        <v>147</v>
      </c>
      <c r="B128" s="360">
        <v>14000</v>
      </c>
      <c r="C128" s="361">
        <v>0.124</v>
      </c>
      <c r="D128" s="362">
        <v>18000</v>
      </c>
      <c r="E128" s="361">
        <v>3.7999999999999999E-2</v>
      </c>
      <c r="F128" s="362" t="s">
        <v>271</v>
      </c>
      <c r="G128" s="363" t="s">
        <v>271</v>
      </c>
      <c r="H128" s="362">
        <v>42000</v>
      </c>
      <c r="I128" s="364">
        <v>5.3999999999999999E-2</v>
      </c>
      <c r="M128" s="402" t="s">
        <v>147</v>
      </c>
      <c r="Y128" s="401" t="s">
        <v>147</v>
      </c>
    </row>
    <row r="129" spans="1:25" ht="21" customHeight="1">
      <c r="A129" s="11" t="s">
        <v>148</v>
      </c>
      <c r="B129" s="360">
        <v>15000</v>
      </c>
      <c r="C129" s="361">
        <v>0.129</v>
      </c>
      <c r="D129" s="362">
        <v>18000</v>
      </c>
      <c r="E129" s="361">
        <v>3.6999999999999998E-2</v>
      </c>
      <c r="F129" s="362" t="s">
        <v>271</v>
      </c>
      <c r="G129" s="363" t="s">
        <v>271</v>
      </c>
      <c r="H129" s="362">
        <v>41000</v>
      </c>
      <c r="I129" s="364">
        <v>5.2999999999999999E-2</v>
      </c>
      <c r="M129" s="402" t="s">
        <v>148</v>
      </c>
      <c r="Y129" s="401" t="s">
        <v>148</v>
      </c>
    </row>
    <row r="130" spans="1:25" ht="21" customHeight="1">
      <c r="A130" s="11" t="s">
        <v>149</v>
      </c>
      <c r="B130" s="360">
        <v>12000</v>
      </c>
      <c r="C130" s="361">
        <v>0.107</v>
      </c>
      <c r="D130" s="362">
        <v>16000</v>
      </c>
      <c r="E130" s="361">
        <v>3.2000000000000001E-2</v>
      </c>
      <c r="F130" s="362" t="s">
        <v>271</v>
      </c>
      <c r="G130" s="363" t="s">
        <v>271</v>
      </c>
      <c r="H130" s="362">
        <v>36000</v>
      </c>
      <c r="I130" s="364">
        <v>4.5999999999999999E-2</v>
      </c>
      <c r="M130" s="402" t="s">
        <v>149</v>
      </c>
      <c r="Y130" s="401" t="s">
        <v>149</v>
      </c>
    </row>
    <row r="131" spans="1:25" ht="21" customHeight="1">
      <c r="A131" s="11" t="s">
        <v>217</v>
      </c>
      <c r="B131" s="360">
        <v>11000</v>
      </c>
      <c r="C131" s="361">
        <v>0.10100000000000001</v>
      </c>
      <c r="D131" s="362">
        <v>17000</v>
      </c>
      <c r="E131" s="361">
        <v>3.5000000000000003E-2</v>
      </c>
      <c r="F131" s="362" t="s">
        <v>271</v>
      </c>
      <c r="G131" s="363" t="s">
        <v>271</v>
      </c>
      <c r="H131" s="362">
        <v>36000</v>
      </c>
      <c r="I131" s="364">
        <v>4.5999999999999999E-2</v>
      </c>
      <c r="M131" s="402" t="s">
        <v>217</v>
      </c>
      <c r="Y131" s="401" t="s">
        <v>217</v>
      </c>
    </row>
    <row r="132" spans="1:25" ht="21" customHeight="1">
      <c r="A132" s="11" t="s">
        <v>218</v>
      </c>
      <c r="B132" s="360">
        <v>12000</v>
      </c>
      <c r="C132" s="361">
        <v>0.108</v>
      </c>
      <c r="D132" s="362">
        <v>19000</v>
      </c>
      <c r="E132" s="361">
        <v>3.7999999999999999E-2</v>
      </c>
      <c r="F132" s="362" t="s">
        <v>271</v>
      </c>
      <c r="G132" s="363" t="s">
        <v>271</v>
      </c>
      <c r="H132" s="362">
        <v>37000</v>
      </c>
      <c r="I132" s="364">
        <v>4.7E-2</v>
      </c>
      <c r="M132" s="402" t="s">
        <v>218</v>
      </c>
      <c r="Y132" s="401" t="s">
        <v>218</v>
      </c>
    </row>
    <row r="133" spans="1:25" ht="21" customHeight="1">
      <c r="A133" s="11" t="s">
        <v>150</v>
      </c>
      <c r="B133" s="360">
        <v>13000</v>
      </c>
      <c r="C133" s="361">
        <v>0.11899999999999999</v>
      </c>
      <c r="D133" s="362">
        <v>17000</v>
      </c>
      <c r="E133" s="361">
        <v>3.4000000000000002E-2</v>
      </c>
      <c r="F133" s="362" t="s">
        <v>271</v>
      </c>
      <c r="G133" s="363" t="s">
        <v>271</v>
      </c>
      <c r="H133" s="362">
        <v>36000</v>
      </c>
      <c r="I133" s="364">
        <v>4.5999999999999999E-2</v>
      </c>
      <c r="M133" s="402" t="s">
        <v>150</v>
      </c>
      <c r="Y133" s="401" t="s">
        <v>150</v>
      </c>
    </row>
    <row r="134" spans="1:25" ht="21" customHeight="1">
      <c r="A134" s="11" t="s">
        <v>151</v>
      </c>
      <c r="B134" s="360">
        <v>14000</v>
      </c>
      <c r="C134" s="361">
        <v>0.127</v>
      </c>
      <c r="D134" s="362">
        <v>17000</v>
      </c>
      <c r="E134" s="361">
        <v>3.5000000000000003E-2</v>
      </c>
      <c r="F134" s="362" t="s">
        <v>271</v>
      </c>
      <c r="G134" s="363" t="s">
        <v>271</v>
      </c>
      <c r="H134" s="362">
        <v>36000</v>
      </c>
      <c r="I134" s="364">
        <v>4.7E-2</v>
      </c>
      <c r="M134" s="402" t="s">
        <v>151</v>
      </c>
      <c r="Y134" s="401" t="s">
        <v>151</v>
      </c>
    </row>
    <row r="135" spans="1:25" ht="21" customHeight="1">
      <c r="A135" s="11" t="s">
        <v>152</v>
      </c>
      <c r="B135" s="360">
        <v>13000</v>
      </c>
      <c r="C135" s="361">
        <v>0.125</v>
      </c>
      <c r="D135" s="362">
        <v>16000</v>
      </c>
      <c r="E135" s="361">
        <v>3.4000000000000002E-2</v>
      </c>
      <c r="F135" s="362" t="s">
        <v>271</v>
      </c>
      <c r="G135" s="363" t="s">
        <v>271</v>
      </c>
      <c r="H135" s="362">
        <v>36000</v>
      </c>
      <c r="I135" s="364">
        <v>4.5999999999999999E-2</v>
      </c>
      <c r="M135" s="402" t="s">
        <v>152</v>
      </c>
      <c r="Y135" s="401" t="s">
        <v>152</v>
      </c>
    </row>
    <row r="136" spans="1:25" ht="21" customHeight="1">
      <c r="A136" s="11" t="s">
        <v>153</v>
      </c>
      <c r="B136" s="360">
        <v>12000</v>
      </c>
      <c r="C136" s="361">
        <v>0.11</v>
      </c>
      <c r="D136" s="362">
        <v>19000</v>
      </c>
      <c r="E136" s="361">
        <v>3.9E-2</v>
      </c>
      <c r="F136" s="362" t="s">
        <v>271</v>
      </c>
      <c r="G136" s="363" t="s">
        <v>271</v>
      </c>
      <c r="H136" s="362">
        <v>38000</v>
      </c>
      <c r="I136" s="364">
        <v>4.8000000000000001E-2</v>
      </c>
      <c r="M136" s="402" t="s">
        <v>153</v>
      </c>
      <c r="Y136" s="401" t="s">
        <v>153</v>
      </c>
    </row>
    <row r="137" spans="1:25" ht="21" customHeight="1">
      <c r="A137" s="11" t="s">
        <v>154</v>
      </c>
      <c r="B137" s="360">
        <v>14000</v>
      </c>
      <c r="C137" s="361">
        <v>0.11700000000000001</v>
      </c>
      <c r="D137" s="362">
        <v>19000</v>
      </c>
      <c r="E137" s="361">
        <v>3.7999999999999999E-2</v>
      </c>
      <c r="F137" s="362" t="s">
        <v>271</v>
      </c>
      <c r="G137" s="363" t="s">
        <v>271</v>
      </c>
      <c r="H137" s="362">
        <v>40000</v>
      </c>
      <c r="I137" s="364">
        <v>0.05</v>
      </c>
      <c r="M137" s="402" t="s">
        <v>154</v>
      </c>
      <c r="Y137" s="401" t="s">
        <v>154</v>
      </c>
    </row>
    <row r="138" spans="1:25" ht="21" customHeight="1">
      <c r="A138" s="11" t="s">
        <v>155</v>
      </c>
      <c r="B138" s="360">
        <v>11000</v>
      </c>
      <c r="C138" s="361">
        <v>9.1999999999999998E-2</v>
      </c>
      <c r="D138" s="362">
        <v>18000</v>
      </c>
      <c r="E138" s="361">
        <v>3.6999999999999998E-2</v>
      </c>
      <c r="F138" s="362" t="s">
        <v>271</v>
      </c>
      <c r="G138" s="363" t="s">
        <v>271</v>
      </c>
      <c r="H138" s="362">
        <v>38000</v>
      </c>
      <c r="I138" s="364">
        <v>4.8000000000000001E-2</v>
      </c>
      <c r="M138" s="402" t="s">
        <v>155</v>
      </c>
      <c r="Y138" s="401" t="s">
        <v>155</v>
      </c>
    </row>
    <row r="139" spans="1:25" ht="21" customHeight="1">
      <c r="A139" s="11" t="s">
        <v>156</v>
      </c>
      <c r="B139" s="360">
        <v>11000</v>
      </c>
      <c r="C139" s="361">
        <v>9.2999999999999999E-2</v>
      </c>
      <c r="D139" s="362">
        <v>19000</v>
      </c>
      <c r="E139" s="361">
        <v>3.9E-2</v>
      </c>
      <c r="F139" s="362" t="s">
        <v>271</v>
      </c>
      <c r="G139" s="363" t="s">
        <v>271</v>
      </c>
      <c r="H139" s="362">
        <v>37000</v>
      </c>
      <c r="I139" s="364">
        <v>4.4999999999999998E-2</v>
      </c>
      <c r="M139" s="402" t="s">
        <v>156</v>
      </c>
      <c r="Y139" s="401" t="s">
        <v>156</v>
      </c>
    </row>
    <row r="140" spans="1:25" ht="21" customHeight="1">
      <c r="A140" s="11" t="s">
        <v>157</v>
      </c>
      <c r="B140" s="360">
        <v>10000</v>
      </c>
      <c r="C140" s="361">
        <v>8.2000000000000003E-2</v>
      </c>
      <c r="D140" s="362">
        <v>20000</v>
      </c>
      <c r="E140" s="361">
        <v>0.04</v>
      </c>
      <c r="F140" s="362" t="s">
        <v>271</v>
      </c>
      <c r="G140" s="363" t="s">
        <v>271</v>
      </c>
      <c r="H140" s="362">
        <v>35000</v>
      </c>
      <c r="I140" s="364">
        <v>4.3999999999999997E-2</v>
      </c>
      <c r="M140" s="402" t="s">
        <v>157</v>
      </c>
      <c r="Y140" s="401" t="s">
        <v>157</v>
      </c>
    </row>
    <row r="141" spans="1:25" ht="21" customHeight="1">
      <c r="A141" s="11" t="s">
        <v>158</v>
      </c>
      <c r="B141" s="360">
        <v>13000</v>
      </c>
      <c r="C141" s="361">
        <v>0.104</v>
      </c>
      <c r="D141" s="362">
        <v>19000</v>
      </c>
      <c r="E141" s="361">
        <v>3.9E-2</v>
      </c>
      <c r="F141" s="362" t="s">
        <v>271</v>
      </c>
      <c r="G141" s="363" t="s">
        <v>271</v>
      </c>
      <c r="H141" s="362">
        <v>38000</v>
      </c>
      <c r="I141" s="364">
        <v>4.8000000000000001E-2</v>
      </c>
      <c r="M141" s="402" t="s">
        <v>158</v>
      </c>
      <c r="Y141" s="401" t="s">
        <v>158</v>
      </c>
    </row>
    <row r="142" spans="1:25" ht="21" customHeight="1">
      <c r="A142" s="11" t="s">
        <v>159</v>
      </c>
      <c r="B142" s="360">
        <v>12000</v>
      </c>
      <c r="C142" s="361">
        <v>9.4E-2</v>
      </c>
      <c r="D142" s="362">
        <v>17000</v>
      </c>
      <c r="E142" s="361">
        <v>3.5000000000000003E-2</v>
      </c>
      <c r="F142" s="362" t="s">
        <v>271</v>
      </c>
      <c r="G142" s="363" t="s">
        <v>271</v>
      </c>
      <c r="H142" s="362">
        <v>36000</v>
      </c>
      <c r="I142" s="364">
        <v>4.4999999999999998E-2</v>
      </c>
      <c r="M142" s="402" t="s">
        <v>159</v>
      </c>
      <c r="Y142" s="401" t="s">
        <v>159</v>
      </c>
    </row>
    <row r="143" spans="1:25" ht="21" customHeight="1">
      <c r="A143" s="11" t="s">
        <v>219</v>
      </c>
      <c r="B143" s="360">
        <v>9000</v>
      </c>
      <c r="C143" s="361">
        <v>7.6999999999999999E-2</v>
      </c>
      <c r="D143" s="362">
        <v>16000</v>
      </c>
      <c r="E143" s="361">
        <v>3.2000000000000001E-2</v>
      </c>
      <c r="F143" s="362" t="s">
        <v>271</v>
      </c>
      <c r="G143" s="363" t="s">
        <v>271</v>
      </c>
      <c r="H143" s="362">
        <v>31000</v>
      </c>
      <c r="I143" s="364">
        <v>3.9E-2</v>
      </c>
      <c r="M143" s="402" t="s">
        <v>219</v>
      </c>
      <c r="Y143" s="401" t="s">
        <v>219</v>
      </c>
    </row>
    <row r="144" spans="1:25" ht="21" customHeight="1">
      <c r="A144" s="11" t="s">
        <v>220</v>
      </c>
      <c r="B144" s="360">
        <v>10000</v>
      </c>
      <c r="C144" s="361">
        <v>8.3000000000000004E-2</v>
      </c>
      <c r="D144" s="362">
        <v>15000</v>
      </c>
      <c r="E144" s="361">
        <v>2.9000000000000001E-2</v>
      </c>
      <c r="F144" s="362" t="s">
        <v>271</v>
      </c>
      <c r="G144" s="363" t="s">
        <v>271</v>
      </c>
      <c r="H144" s="362">
        <v>31000</v>
      </c>
      <c r="I144" s="364">
        <v>3.7999999999999999E-2</v>
      </c>
      <c r="M144" s="402" t="s">
        <v>220</v>
      </c>
      <c r="Y144" s="401" t="s">
        <v>220</v>
      </c>
    </row>
    <row r="145" spans="1:25" ht="21" customHeight="1">
      <c r="A145" s="11" t="s">
        <v>160</v>
      </c>
      <c r="B145" s="360">
        <v>11000</v>
      </c>
      <c r="C145" s="361">
        <v>8.7999999999999995E-2</v>
      </c>
      <c r="D145" s="362">
        <v>16000</v>
      </c>
      <c r="E145" s="361">
        <v>3.2000000000000001E-2</v>
      </c>
      <c r="F145" s="362" t="s">
        <v>271</v>
      </c>
      <c r="G145" s="363" t="s">
        <v>271</v>
      </c>
      <c r="H145" s="362">
        <v>34000</v>
      </c>
      <c r="I145" s="364">
        <v>4.2000000000000003E-2</v>
      </c>
      <c r="M145" s="402" t="s">
        <v>160</v>
      </c>
      <c r="Y145" s="401" t="s">
        <v>160</v>
      </c>
    </row>
    <row r="146" spans="1:25" ht="21" customHeight="1">
      <c r="A146" s="11" t="s">
        <v>161</v>
      </c>
      <c r="B146" s="360">
        <v>12000</v>
      </c>
      <c r="C146" s="361">
        <v>9.9000000000000005E-2</v>
      </c>
      <c r="D146" s="362">
        <v>18000</v>
      </c>
      <c r="E146" s="361">
        <v>3.6999999999999998E-2</v>
      </c>
      <c r="F146" s="362" t="s">
        <v>271</v>
      </c>
      <c r="G146" s="363" t="s">
        <v>271</v>
      </c>
      <c r="H146" s="362">
        <v>38000</v>
      </c>
      <c r="I146" s="364">
        <v>4.7E-2</v>
      </c>
      <c r="M146" s="402" t="s">
        <v>161</v>
      </c>
      <c r="Y146" s="401" t="s">
        <v>161</v>
      </c>
    </row>
    <row r="147" spans="1:25" ht="21" customHeight="1">
      <c r="A147" s="11" t="s">
        <v>162</v>
      </c>
      <c r="B147" s="360">
        <v>10000</v>
      </c>
      <c r="C147" s="361">
        <v>8.6999999999999994E-2</v>
      </c>
      <c r="D147" s="362">
        <v>17000</v>
      </c>
      <c r="E147" s="361">
        <v>3.4000000000000002E-2</v>
      </c>
      <c r="F147" s="362" t="s">
        <v>271</v>
      </c>
      <c r="G147" s="363" t="s">
        <v>271</v>
      </c>
      <c r="H147" s="362">
        <v>34000</v>
      </c>
      <c r="I147" s="364">
        <v>4.2999999999999997E-2</v>
      </c>
      <c r="M147" s="402" t="s">
        <v>162</v>
      </c>
      <c r="Y147" s="401" t="s">
        <v>162</v>
      </c>
    </row>
    <row r="148" spans="1:25" ht="21" customHeight="1">
      <c r="A148" s="11" t="s">
        <v>163</v>
      </c>
      <c r="B148" s="360">
        <v>10000</v>
      </c>
      <c r="C148" s="361">
        <v>8.4000000000000005E-2</v>
      </c>
      <c r="D148" s="362">
        <v>15000</v>
      </c>
      <c r="E148" s="361">
        <v>3.1E-2</v>
      </c>
      <c r="F148" s="362" t="s">
        <v>271</v>
      </c>
      <c r="G148" s="363" t="s">
        <v>271</v>
      </c>
      <c r="H148" s="362">
        <v>33000</v>
      </c>
      <c r="I148" s="364">
        <v>4.1000000000000002E-2</v>
      </c>
      <c r="M148" s="402" t="s">
        <v>163</v>
      </c>
      <c r="Y148" s="401" t="s">
        <v>163</v>
      </c>
    </row>
    <row r="149" spans="1:25" ht="21" customHeight="1">
      <c r="A149" s="11" t="s">
        <v>164</v>
      </c>
      <c r="B149" s="360">
        <v>11000</v>
      </c>
      <c r="C149" s="361">
        <v>8.7999999999999995E-2</v>
      </c>
      <c r="D149" s="362">
        <v>16000</v>
      </c>
      <c r="E149" s="361">
        <v>3.3000000000000002E-2</v>
      </c>
      <c r="F149" s="362" t="s">
        <v>271</v>
      </c>
      <c r="G149" s="363" t="s">
        <v>271</v>
      </c>
      <c r="H149" s="362">
        <v>36000</v>
      </c>
      <c r="I149" s="364">
        <v>4.3999999999999997E-2</v>
      </c>
      <c r="M149" s="402" t="s">
        <v>164</v>
      </c>
      <c r="Y149" s="401" t="s">
        <v>164</v>
      </c>
    </row>
    <row r="150" spans="1:25" ht="21" customHeight="1">
      <c r="A150" s="11" t="s">
        <v>165</v>
      </c>
      <c r="B150" s="360">
        <v>11000</v>
      </c>
      <c r="C150" s="361">
        <v>8.8999999999999996E-2</v>
      </c>
      <c r="D150" s="362">
        <v>16000</v>
      </c>
      <c r="E150" s="361">
        <v>3.2000000000000001E-2</v>
      </c>
      <c r="F150" s="362" t="s">
        <v>271</v>
      </c>
      <c r="G150" s="363" t="s">
        <v>271</v>
      </c>
      <c r="H150" s="362">
        <v>37000</v>
      </c>
      <c r="I150" s="364">
        <v>4.5999999999999999E-2</v>
      </c>
      <c r="M150" s="402" t="s">
        <v>165</v>
      </c>
      <c r="Y150" s="401" t="s">
        <v>165</v>
      </c>
    </row>
    <row r="151" spans="1:25" ht="21" customHeight="1">
      <c r="A151" s="11" t="s">
        <v>166</v>
      </c>
      <c r="B151" s="360">
        <v>12000</v>
      </c>
      <c r="C151" s="361">
        <v>9.9000000000000005E-2</v>
      </c>
      <c r="D151" s="362">
        <v>18000</v>
      </c>
      <c r="E151" s="361">
        <v>3.5999999999999997E-2</v>
      </c>
      <c r="F151" s="362" t="s">
        <v>271</v>
      </c>
      <c r="G151" s="363" t="s">
        <v>271</v>
      </c>
      <c r="H151" s="362">
        <v>40000</v>
      </c>
      <c r="I151" s="364">
        <v>0.05</v>
      </c>
      <c r="M151" s="402" t="s">
        <v>166</v>
      </c>
      <c r="Y151" s="401" t="s">
        <v>166</v>
      </c>
    </row>
    <row r="152" spans="1:25" ht="21" customHeight="1">
      <c r="A152" s="11" t="s">
        <v>167</v>
      </c>
      <c r="B152" s="360">
        <v>10000</v>
      </c>
      <c r="C152" s="361">
        <v>8.8999999999999996E-2</v>
      </c>
      <c r="D152" s="362">
        <v>20000</v>
      </c>
      <c r="E152" s="361">
        <v>3.9E-2</v>
      </c>
      <c r="F152" s="362" t="s">
        <v>271</v>
      </c>
      <c r="G152" s="363" t="s">
        <v>271</v>
      </c>
      <c r="H152" s="362">
        <v>39000</v>
      </c>
      <c r="I152" s="364">
        <v>4.8000000000000001E-2</v>
      </c>
      <c r="M152" s="402" t="s">
        <v>167</v>
      </c>
      <c r="Y152" s="401" t="s">
        <v>167</v>
      </c>
    </row>
    <row r="153" spans="1:25" ht="21" customHeight="1">
      <c r="A153" s="11" t="s">
        <v>168</v>
      </c>
      <c r="B153" s="360">
        <v>9000</v>
      </c>
      <c r="C153" s="361">
        <v>7.3999999999999996E-2</v>
      </c>
      <c r="D153" s="362">
        <v>19000</v>
      </c>
      <c r="E153" s="361">
        <v>3.6999999999999998E-2</v>
      </c>
      <c r="F153" s="362" t="s">
        <v>271</v>
      </c>
      <c r="G153" s="363" t="s">
        <v>271</v>
      </c>
      <c r="H153" s="362">
        <v>36000</v>
      </c>
      <c r="I153" s="364">
        <v>4.3999999999999997E-2</v>
      </c>
      <c r="M153" s="402" t="s">
        <v>168</v>
      </c>
      <c r="Y153" s="401" t="s">
        <v>168</v>
      </c>
    </row>
    <row r="154" spans="1:25" ht="21" customHeight="1">
      <c r="A154" s="11" t="s">
        <v>169</v>
      </c>
      <c r="B154" s="360">
        <v>8000</v>
      </c>
      <c r="C154" s="361">
        <v>7.0999999999999994E-2</v>
      </c>
      <c r="D154" s="362">
        <v>18000</v>
      </c>
      <c r="E154" s="361">
        <v>3.5000000000000003E-2</v>
      </c>
      <c r="F154" s="362" t="s">
        <v>271</v>
      </c>
      <c r="G154" s="363" t="s">
        <v>271</v>
      </c>
      <c r="H154" s="362">
        <v>34000</v>
      </c>
      <c r="I154" s="364">
        <v>4.2000000000000003E-2</v>
      </c>
      <c r="M154" s="402" t="s">
        <v>169</v>
      </c>
      <c r="Y154" s="401" t="s">
        <v>169</v>
      </c>
    </row>
    <row r="155" spans="1:25" ht="21" customHeight="1">
      <c r="A155" s="11" t="s">
        <v>221</v>
      </c>
      <c r="B155" s="360" t="s">
        <v>271</v>
      </c>
      <c r="C155" s="361" t="s">
        <v>271</v>
      </c>
      <c r="D155" s="362">
        <v>18000</v>
      </c>
      <c r="E155" s="361">
        <v>3.4000000000000002E-2</v>
      </c>
      <c r="F155" s="362" t="s">
        <v>271</v>
      </c>
      <c r="G155" s="363" t="s">
        <v>271</v>
      </c>
      <c r="H155" s="362">
        <v>33000</v>
      </c>
      <c r="I155" s="364">
        <v>0.04</v>
      </c>
      <c r="M155" s="402" t="s">
        <v>221</v>
      </c>
      <c r="Y155" s="401" t="s">
        <v>221</v>
      </c>
    </row>
    <row r="156" spans="1:25" ht="21" customHeight="1">
      <c r="A156" s="11" t="s">
        <v>222</v>
      </c>
      <c r="B156" s="360">
        <v>9000</v>
      </c>
      <c r="C156" s="361">
        <v>7.2999999999999995E-2</v>
      </c>
      <c r="D156" s="362">
        <v>19000</v>
      </c>
      <c r="E156" s="361">
        <v>3.5999999999999997E-2</v>
      </c>
      <c r="F156" s="362" t="s">
        <v>271</v>
      </c>
      <c r="G156" s="363" t="s">
        <v>271</v>
      </c>
      <c r="H156" s="362">
        <v>36000</v>
      </c>
      <c r="I156" s="364">
        <v>4.3999999999999997E-2</v>
      </c>
      <c r="M156" s="402" t="s">
        <v>222</v>
      </c>
      <c r="Y156" s="401" t="s">
        <v>222</v>
      </c>
    </row>
    <row r="157" spans="1:25" ht="21" customHeight="1">
      <c r="A157" s="11" t="s">
        <v>170</v>
      </c>
      <c r="B157" s="360" t="s">
        <v>271</v>
      </c>
      <c r="C157" s="361" t="s">
        <v>271</v>
      </c>
      <c r="D157" s="362">
        <v>17000</v>
      </c>
      <c r="E157" s="361">
        <v>3.4000000000000002E-2</v>
      </c>
      <c r="F157" s="362" t="s">
        <v>271</v>
      </c>
      <c r="G157" s="363" t="s">
        <v>271</v>
      </c>
      <c r="H157" s="362">
        <v>33000</v>
      </c>
      <c r="I157" s="364">
        <v>4.1000000000000002E-2</v>
      </c>
      <c r="M157" s="402" t="s">
        <v>170</v>
      </c>
      <c r="Y157" s="401" t="s">
        <v>170</v>
      </c>
    </row>
    <row r="158" spans="1:25" ht="21" customHeight="1">
      <c r="A158" s="11" t="s">
        <v>171</v>
      </c>
      <c r="B158" s="360">
        <v>9000</v>
      </c>
      <c r="C158" s="361">
        <v>6.9000000000000006E-2</v>
      </c>
      <c r="D158" s="362">
        <v>17000</v>
      </c>
      <c r="E158" s="361">
        <v>3.3000000000000002E-2</v>
      </c>
      <c r="F158" s="362" t="s">
        <v>271</v>
      </c>
      <c r="G158" s="363" t="s">
        <v>271</v>
      </c>
      <c r="H158" s="362">
        <v>35000</v>
      </c>
      <c r="I158" s="364">
        <v>4.2000000000000003E-2</v>
      </c>
      <c r="M158" s="402" t="s">
        <v>171</v>
      </c>
      <c r="Y158" s="401" t="s">
        <v>171</v>
      </c>
    </row>
    <row r="159" spans="1:25" ht="21" customHeight="1">
      <c r="A159" s="11" t="s">
        <v>172</v>
      </c>
      <c r="B159" s="360">
        <v>10000</v>
      </c>
      <c r="C159" s="361">
        <v>8.1000000000000003E-2</v>
      </c>
      <c r="D159" s="362">
        <v>17000</v>
      </c>
      <c r="E159" s="361">
        <v>3.2000000000000001E-2</v>
      </c>
      <c r="F159" s="362" t="s">
        <v>271</v>
      </c>
      <c r="G159" s="363" t="s">
        <v>271</v>
      </c>
      <c r="H159" s="362">
        <v>33000</v>
      </c>
      <c r="I159" s="364">
        <v>0.04</v>
      </c>
      <c r="M159" s="402" t="s">
        <v>172</v>
      </c>
      <c r="Y159" s="401" t="s">
        <v>172</v>
      </c>
    </row>
    <row r="160" spans="1:25" ht="21" customHeight="1">
      <c r="A160" s="11" t="s">
        <v>173</v>
      </c>
      <c r="B160" s="360">
        <v>11000</v>
      </c>
      <c r="C160" s="361">
        <v>8.7999999999999995E-2</v>
      </c>
      <c r="D160" s="362">
        <v>13000</v>
      </c>
      <c r="E160" s="361">
        <v>2.5000000000000001E-2</v>
      </c>
      <c r="F160" s="362" t="s">
        <v>271</v>
      </c>
      <c r="G160" s="363" t="s">
        <v>271</v>
      </c>
      <c r="H160" s="362">
        <v>29000</v>
      </c>
      <c r="I160" s="364">
        <v>3.5000000000000003E-2</v>
      </c>
      <c r="M160" s="402" t="s">
        <v>173</v>
      </c>
      <c r="Y160" s="401" t="s">
        <v>173</v>
      </c>
    </row>
    <row r="161" spans="1:25" ht="21" customHeight="1">
      <c r="A161" s="11" t="s">
        <v>174</v>
      </c>
      <c r="B161" s="360">
        <v>11000</v>
      </c>
      <c r="C161" s="361">
        <v>9.0999999999999998E-2</v>
      </c>
      <c r="D161" s="362">
        <v>11000</v>
      </c>
      <c r="E161" s="361">
        <v>2.1999999999999999E-2</v>
      </c>
      <c r="F161" s="362" t="s">
        <v>271</v>
      </c>
      <c r="G161" s="363" t="s">
        <v>271</v>
      </c>
      <c r="H161" s="362">
        <v>27000</v>
      </c>
      <c r="I161" s="364">
        <v>3.3000000000000002E-2</v>
      </c>
      <c r="M161" s="402" t="s">
        <v>174</v>
      </c>
      <c r="Y161" s="401" t="s">
        <v>174</v>
      </c>
    </row>
    <row r="162" spans="1:25" ht="21" customHeight="1">
      <c r="A162" s="11" t="s">
        <v>175</v>
      </c>
      <c r="B162" s="360">
        <v>12000</v>
      </c>
      <c r="C162" s="361">
        <v>9.9000000000000005E-2</v>
      </c>
      <c r="D162" s="362">
        <v>13000</v>
      </c>
      <c r="E162" s="361">
        <v>2.5000000000000001E-2</v>
      </c>
      <c r="F162" s="362" t="s">
        <v>271</v>
      </c>
      <c r="G162" s="363" t="s">
        <v>271</v>
      </c>
      <c r="H162" s="362">
        <v>30000</v>
      </c>
      <c r="I162" s="364">
        <v>3.6999999999999998E-2</v>
      </c>
      <c r="M162" s="402" t="s">
        <v>175</v>
      </c>
      <c r="Y162" s="401" t="s">
        <v>175</v>
      </c>
    </row>
    <row r="163" spans="1:25" ht="21" customHeight="1">
      <c r="A163" s="11" t="s">
        <v>176</v>
      </c>
      <c r="B163" s="360">
        <v>13000</v>
      </c>
      <c r="C163" s="361">
        <v>0.109</v>
      </c>
      <c r="D163" s="362">
        <v>14000</v>
      </c>
      <c r="E163" s="361">
        <v>2.8000000000000001E-2</v>
      </c>
      <c r="F163" s="362" t="s">
        <v>271</v>
      </c>
      <c r="G163" s="363" t="s">
        <v>271</v>
      </c>
      <c r="H163" s="362">
        <v>33000</v>
      </c>
      <c r="I163" s="364">
        <v>0.04</v>
      </c>
      <c r="M163" s="402" t="s">
        <v>176</v>
      </c>
      <c r="Y163" s="401" t="s">
        <v>176</v>
      </c>
    </row>
    <row r="164" spans="1:25" ht="21" customHeight="1">
      <c r="A164" s="11" t="s">
        <v>177</v>
      </c>
      <c r="B164" s="360">
        <v>15000</v>
      </c>
      <c r="C164" s="361">
        <v>0.11600000000000001</v>
      </c>
      <c r="D164" s="362">
        <v>14000</v>
      </c>
      <c r="E164" s="361">
        <v>2.8000000000000001E-2</v>
      </c>
      <c r="F164" s="362" t="s">
        <v>271</v>
      </c>
      <c r="G164" s="363" t="s">
        <v>271</v>
      </c>
      <c r="H164" s="362">
        <v>35000</v>
      </c>
      <c r="I164" s="364">
        <v>4.2000000000000003E-2</v>
      </c>
      <c r="M164" s="402" t="s">
        <v>177</v>
      </c>
      <c r="Y164" s="401" t="s">
        <v>177</v>
      </c>
    </row>
    <row r="165" spans="1:25" ht="21" customHeight="1">
      <c r="A165" s="11" t="s">
        <v>178</v>
      </c>
      <c r="B165" s="360">
        <v>15000</v>
      </c>
      <c r="C165" s="361">
        <v>0.121</v>
      </c>
      <c r="D165" s="362">
        <v>16000</v>
      </c>
      <c r="E165" s="361">
        <v>3.1E-2</v>
      </c>
      <c r="F165" s="362" t="s">
        <v>271</v>
      </c>
      <c r="G165" s="363" t="s">
        <v>271</v>
      </c>
      <c r="H165" s="362">
        <v>37000</v>
      </c>
      <c r="I165" s="364">
        <v>4.4999999999999998E-2</v>
      </c>
      <c r="M165" s="402" t="s">
        <v>178</v>
      </c>
      <c r="Y165" s="401" t="s">
        <v>178</v>
      </c>
    </row>
    <row r="166" spans="1:25" ht="21" customHeight="1">
      <c r="A166" s="11" t="s">
        <v>179</v>
      </c>
      <c r="B166" s="360">
        <v>13000</v>
      </c>
      <c r="C166" s="361">
        <v>0.107</v>
      </c>
      <c r="D166" s="362">
        <v>15000</v>
      </c>
      <c r="E166" s="361">
        <v>2.9000000000000001E-2</v>
      </c>
      <c r="F166" s="362" t="s">
        <v>271</v>
      </c>
      <c r="G166" s="363" t="s">
        <v>271</v>
      </c>
      <c r="H166" s="362">
        <v>34000</v>
      </c>
      <c r="I166" s="364">
        <v>4.1000000000000002E-2</v>
      </c>
      <c r="M166" s="402" t="s">
        <v>179</v>
      </c>
      <c r="Y166" s="401" t="s">
        <v>179</v>
      </c>
    </row>
    <row r="167" spans="1:25" ht="21" customHeight="1">
      <c r="A167" s="11" t="s">
        <v>233</v>
      </c>
      <c r="B167" s="360">
        <v>14000</v>
      </c>
      <c r="C167" s="361">
        <v>0.113</v>
      </c>
      <c r="D167" s="362">
        <v>14000</v>
      </c>
      <c r="E167" s="361">
        <v>2.8000000000000001E-2</v>
      </c>
      <c r="F167" s="362" t="s">
        <v>271</v>
      </c>
      <c r="G167" s="363" t="s">
        <v>271</v>
      </c>
      <c r="H167" s="362">
        <v>35000</v>
      </c>
      <c r="I167" s="364">
        <v>4.2000000000000003E-2</v>
      </c>
      <c r="M167" s="402" t="s">
        <v>233</v>
      </c>
      <c r="Y167" s="401" t="s">
        <v>233</v>
      </c>
    </row>
    <row r="168" spans="1:25" ht="21" customHeight="1">
      <c r="A168" s="11" t="s">
        <v>234</v>
      </c>
      <c r="B168" s="360">
        <v>12000</v>
      </c>
      <c r="C168" s="361">
        <v>0.10100000000000001</v>
      </c>
      <c r="D168" s="362">
        <v>16000</v>
      </c>
      <c r="E168" s="361">
        <v>3.1E-2</v>
      </c>
      <c r="F168" s="362" t="s">
        <v>271</v>
      </c>
      <c r="G168" s="363" t="s">
        <v>271</v>
      </c>
      <c r="H168" s="362">
        <v>34000</v>
      </c>
      <c r="I168" s="364">
        <v>4.1000000000000002E-2</v>
      </c>
      <c r="M168" s="402" t="s">
        <v>234</v>
      </c>
      <c r="Y168" s="401" t="s">
        <v>234</v>
      </c>
    </row>
    <row r="169" spans="1:25" ht="21" customHeight="1">
      <c r="A169" s="11" t="s">
        <v>180</v>
      </c>
      <c r="B169" s="360">
        <v>15000</v>
      </c>
      <c r="C169" s="361">
        <v>0.11600000000000001</v>
      </c>
      <c r="D169" s="362">
        <v>18000</v>
      </c>
      <c r="E169" s="361">
        <v>3.4000000000000002E-2</v>
      </c>
      <c r="F169" s="362" t="s">
        <v>271</v>
      </c>
      <c r="G169" s="363" t="s">
        <v>271</v>
      </c>
      <c r="H169" s="362">
        <v>38000</v>
      </c>
      <c r="I169" s="364">
        <v>4.4999999999999998E-2</v>
      </c>
      <c r="M169" s="402" t="s">
        <v>180</v>
      </c>
      <c r="Y169" s="401" t="s">
        <v>180</v>
      </c>
    </row>
    <row r="170" spans="1:25" ht="21" customHeight="1">
      <c r="A170" s="11" t="s">
        <v>181</v>
      </c>
      <c r="B170" s="360">
        <v>12000</v>
      </c>
      <c r="C170" s="361">
        <v>9.9000000000000005E-2</v>
      </c>
      <c r="D170" s="362">
        <v>16000</v>
      </c>
      <c r="E170" s="361">
        <v>0.03</v>
      </c>
      <c r="F170" s="362" t="s">
        <v>271</v>
      </c>
      <c r="G170" s="363" t="s">
        <v>271</v>
      </c>
      <c r="H170" s="362">
        <v>33000</v>
      </c>
      <c r="I170" s="364">
        <v>0.04</v>
      </c>
      <c r="M170" s="402" t="s">
        <v>181</v>
      </c>
      <c r="Y170" s="401" t="s">
        <v>181</v>
      </c>
    </row>
    <row r="171" spans="1:25" ht="21" customHeight="1">
      <c r="A171" s="11" t="s">
        <v>182</v>
      </c>
      <c r="B171" s="360">
        <v>14000</v>
      </c>
      <c r="C171" s="361">
        <v>0.112</v>
      </c>
      <c r="D171" s="362">
        <v>14000</v>
      </c>
      <c r="E171" s="361">
        <v>2.7E-2</v>
      </c>
      <c r="F171" s="362" t="s">
        <v>271</v>
      </c>
      <c r="G171" s="363" t="s">
        <v>271</v>
      </c>
      <c r="H171" s="362">
        <v>33000</v>
      </c>
      <c r="I171" s="364">
        <v>0.04</v>
      </c>
      <c r="M171" s="402" t="s">
        <v>182</v>
      </c>
      <c r="Y171" s="401" t="s">
        <v>182</v>
      </c>
    </row>
    <row r="172" spans="1:25" ht="21" customHeight="1">
      <c r="A172" s="11" t="s">
        <v>183</v>
      </c>
      <c r="B172" s="360">
        <v>14000</v>
      </c>
      <c r="C172" s="361">
        <v>0.115</v>
      </c>
      <c r="D172" s="362">
        <v>13000</v>
      </c>
      <c r="E172" s="361">
        <v>2.5000000000000001E-2</v>
      </c>
      <c r="F172" s="362" t="s">
        <v>271</v>
      </c>
      <c r="G172" s="363" t="s">
        <v>271</v>
      </c>
      <c r="H172" s="362">
        <v>32000</v>
      </c>
      <c r="I172" s="364">
        <v>3.7999999999999999E-2</v>
      </c>
      <c r="M172" s="402" t="s">
        <v>183</v>
      </c>
      <c r="Y172" s="401" t="s">
        <v>183</v>
      </c>
    </row>
    <row r="173" spans="1:25" ht="21" customHeight="1">
      <c r="A173" s="11" t="s">
        <v>184</v>
      </c>
      <c r="B173" s="360">
        <v>15000</v>
      </c>
      <c r="C173" s="361">
        <v>0.12</v>
      </c>
      <c r="D173" s="362">
        <v>14000</v>
      </c>
      <c r="E173" s="361">
        <v>2.7E-2</v>
      </c>
      <c r="F173" s="362" t="s">
        <v>271</v>
      </c>
      <c r="G173" s="363" t="s">
        <v>271</v>
      </c>
      <c r="H173" s="362">
        <v>35000</v>
      </c>
      <c r="I173" s="364">
        <v>4.2000000000000003E-2</v>
      </c>
      <c r="M173" s="402" t="s">
        <v>184</v>
      </c>
      <c r="Y173" s="401" t="s">
        <v>184</v>
      </c>
    </row>
    <row r="174" spans="1:25" ht="21" customHeight="1">
      <c r="A174" s="11" t="s">
        <v>185</v>
      </c>
      <c r="B174" s="360">
        <v>15000</v>
      </c>
      <c r="C174" s="361">
        <v>0.126</v>
      </c>
      <c r="D174" s="362">
        <v>15000</v>
      </c>
      <c r="E174" s="361">
        <v>2.8000000000000001E-2</v>
      </c>
      <c r="F174" s="362" t="s">
        <v>271</v>
      </c>
      <c r="G174" s="363" t="s">
        <v>271</v>
      </c>
      <c r="H174" s="362">
        <v>35000</v>
      </c>
      <c r="I174" s="364">
        <v>4.2000000000000003E-2</v>
      </c>
      <c r="M174" s="402" t="s">
        <v>185</v>
      </c>
      <c r="Y174" s="401" t="s">
        <v>185</v>
      </c>
    </row>
    <row r="175" spans="1:25" ht="21" customHeight="1">
      <c r="A175" s="11" t="s">
        <v>186</v>
      </c>
      <c r="B175" s="360">
        <v>15000</v>
      </c>
      <c r="C175" s="361">
        <v>0.121</v>
      </c>
      <c r="D175" s="362">
        <v>16000</v>
      </c>
      <c r="E175" s="361">
        <v>0.03</v>
      </c>
      <c r="F175" s="362" t="s">
        <v>271</v>
      </c>
      <c r="G175" s="363" t="s">
        <v>271</v>
      </c>
      <c r="H175" s="362">
        <v>35000</v>
      </c>
      <c r="I175" s="364">
        <v>4.2999999999999997E-2</v>
      </c>
      <c r="M175" s="402" t="s">
        <v>186</v>
      </c>
      <c r="Y175" s="401" t="s">
        <v>186</v>
      </c>
    </row>
    <row r="176" spans="1:25" ht="21" customHeight="1">
      <c r="A176" s="11" t="s">
        <v>187</v>
      </c>
      <c r="B176" s="360">
        <v>16000</v>
      </c>
      <c r="C176" s="365">
        <v>0.129</v>
      </c>
      <c r="D176" s="245">
        <v>17000</v>
      </c>
      <c r="E176" s="365">
        <v>3.3000000000000002E-2</v>
      </c>
      <c r="F176" s="245" t="s">
        <v>271</v>
      </c>
      <c r="G176" s="366" t="s">
        <v>271</v>
      </c>
      <c r="H176" s="245">
        <v>37000</v>
      </c>
      <c r="I176" s="364">
        <v>4.4999999999999998E-2</v>
      </c>
      <c r="M176" s="402" t="s">
        <v>187</v>
      </c>
      <c r="Y176" s="401" t="s">
        <v>187</v>
      </c>
    </row>
    <row r="177" spans="1:25" ht="21" customHeight="1">
      <c r="A177" s="11" t="s">
        <v>235</v>
      </c>
      <c r="B177" s="245">
        <v>15000</v>
      </c>
      <c r="C177" s="365">
        <v>0.124</v>
      </c>
      <c r="D177" s="245">
        <v>16000</v>
      </c>
      <c r="E177" s="365">
        <v>3.1E-2</v>
      </c>
      <c r="F177" s="245" t="s">
        <v>271</v>
      </c>
      <c r="G177" s="366" t="s">
        <v>271</v>
      </c>
      <c r="H177" s="245">
        <v>36000</v>
      </c>
      <c r="I177" s="364">
        <v>4.3999999999999997E-2</v>
      </c>
      <c r="M177" s="402" t="s">
        <v>235</v>
      </c>
      <c r="Y177" s="401" t="s">
        <v>235</v>
      </c>
    </row>
    <row r="178" spans="1:25" ht="21" customHeight="1">
      <c r="A178" s="11" t="s">
        <v>236</v>
      </c>
      <c r="B178" s="245">
        <v>16000</v>
      </c>
      <c r="C178" s="365">
        <v>0.13400000000000001</v>
      </c>
      <c r="D178" s="245">
        <v>20000</v>
      </c>
      <c r="E178" s="365">
        <v>0.04</v>
      </c>
      <c r="F178" s="245" t="s">
        <v>271</v>
      </c>
      <c r="G178" s="366" t="s">
        <v>271</v>
      </c>
      <c r="H178" s="245">
        <v>42000</v>
      </c>
      <c r="I178" s="364">
        <v>5.0999999999999997E-2</v>
      </c>
      <c r="M178" s="402" t="s">
        <v>236</v>
      </c>
      <c r="Y178" s="401" t="s">
        <v>236</v>
      </c>
    </row>
    <row r="179" spans="1:25" ht="21" customHeight="1">
      <c r="A179" s="11" t="s">
        <v>237</v>
      </c>
      <c r="B179" s="245">
        <v>16000</v>
      </c>
      <c r="C179" s="365">
        <v>0.13800000000000001</v>
      </c>
      <c r="D179" s="245">
        <v>24000</v>
      </c>
      <c r="E179" s="365">
        <v>4.7E-2</v>
      </c>
      <c r="F179" s="245" t="s">
        <v>271</v>
      </c>
      <c r="G179" s="366" t="s">
        <v>271</v>
      </c>
      <c r="H179" s="245">
        <v>46000</v>
      </c>
      <c r="I179" s="364">
        <v>5.6000000000000001E-2</v>
      </c>
      <c r="M179" s="402" t="s">
        <v>237</v>
      </c>
      <c r="Y179" s="401" t="s">
        <v>237</v>
      </c>
    </row>
    <row r="180" spans="1:25" ht="21" customHeight="1">
      <c r="A180" s="11" t="s">
        <v>238</v>
      </c>
      <c r="B180" s="245">
        <v>15000</v>
      </c>
      <c r="C180" s="365">
        <v>0.13</v>
      </c>
      <c r="D180" s="245">
        <v>25000</v>
      </c>
      <c r="E180" s="365">
        <v>4.9000000000000002E-2</v>
      </c>
      <c r="F180" s="245" t="s">
        <v>271</v>
      </c>
      <c r="G180" s="366" t="s">
        <v>271</v>
      </c>
      <c r="H180" s="245">
        <v>47000</v>
      </c>
      <c r="I180" s="364">
        <v>5.8000000000000003E-2</v>
      </c>
      <c r="M180" s="402" t="s">
        <v>238</v>
      </c>
      <c r="Y180" s="401" t="s">
        <v>238</v>
      </c>
    </row>
    <row r="181" spans="1:25" ht="21" customHeight="1">
      <c r="A181" s="11" t="s">
        <v>239</v>
      </c>
      <c r="B181" s="245">
        <v>17000</v>
      </c>
      <c r="C181" s="365">
        <v>0.14799999999999999</v>
      </c>
      <c r="D181" s="245">
        <v>26000</v>
      </c>
      <c r="E181" s="365">
        <v>5.0999999999999997E-2</v>
      </c>
      <c r="F181" s="245" t="s">
        <v>271</v>
      </c>
      <c r="G181" s="366" t="s">
        <v>271</v>
      </c>
      <c r="H181" s="245">
        <v>51000</v>
      </c>
      <c r="I181" s="364">
        <v>6.2E-2</v>
      </c>
      <c r="M181" s="402" t="s">
        <v>239</v>
      </c>
      <c r="Y181" s="401" t="s">
        <v>239</v>
      </c>
    </row>
    <row r="182" spans="1:25" ht="21" customHeight="1">
      <c r="A182" s="11" t="s">
        <v>240</v>
      </c>
      <c r="B182" s="245">
        <v>17000</v>
      </c>
      <c r="C182" s="365">
        <v>0.154</v>
      </c>
      <c r="D182" s="245">
        <v>25000</v>
      </c>
      <c r="E182" s="365">
        <v>0.05</v>
      </c>
      <c r="F182" s="245" t="s">
        <v>271</v>
      </c>
      <c r="G182" s="366" t="s">
        <v>271</v>
      </c>
      <c r="H182" s="245">
        <v>50000</v>
      </c>
      <c r="I182" s="364">
        <v>6.2E-2</v>
      </c>
      <c r="M182" s="402" t="s">
        <v>240</v>
      </c>
      <c r="Y182" s="401" t="s">
        <v>240</v>
      </c>
    </row>
    <row r="183" spans="1:25" ht="21" customHeight="1">
      <c r="A183" s="11" t="s">
        <v>241</v>
      </c>
      <c r="B183" s="245">
        <v>18000</v>
      </c>
      <c r="C183" s="365">
        <v>0.16800000000000001</v>
      </c>
      <c r="D183" s="245">
        <v>25000</v>
      </c>
      <c r="E183" s="365">
        <v>0.05</v>
      </c>
      <c r="F183" s="245" t="s">
        <v>271</v>
      </c>
      <c r="G183" s="366" t="s">
        <v>271</v>
      </c>
      <c r="H183" s="245">
        <v>50000</v>
      </c>
      <c r="I183" s="364">
        <v>6.2E-2</v>
      </c>
      <c r="M183" s="402" t="s">
        <v>241</v>
      </c>
      <c r="Y183" s="401" t="s">
        <v>241</v>
      </c>
    </row>
    <row r="184" spans="1:25" ht="21" customHeight="1">
      <c r="A184" s="11" t="s">
        <v>242</v>
      </c>
      <c r="B184" s="245">
        <v>19000</v>
      </c>
      <c r="C184" s="365">
        <v>0.17499999999999999</v>
      </c>
      <c r="D184" s="245">
        <v>26000</v>
      </c>
      <c r="E184" s="365">
        <v>5.1999999999999998E-2</v>
      </c>
      <c r="F184" s="245" t="s">
        <v>271</v>
      </c>
      <c r="G184" s="366" t="s">
        <v>271</v>
      </c>
      <c r="H184" s="245">
        <v>52000</v>
      </c>
      <c r="I184" s="364">
        <v>6.4000000000000001E-2</v>
      </c>
      <c r="M184" s="402" t="s">
        <v>242</v>
      </c>
      <c r="Y184" s="401" t="s">
        <v>242</v>
      </c>
    </row>
    <row r="185" spans="1:25" ht="21" customHeight="1">
      <c r="A185" s="11" t="s">
        <v>243</v>
      </c>
      <c r="B185" s="245">
        <v>20000</v>
      </c>
      <c r="C185" s="365">
        <v>0.185</v>
      </c>
      <c r="D185" s="245">
        <v>26000</v>
      </c>
      <c r="E185" s="365">
        <v>5.0999999999999997E-2</v>
      </c>
      <c r="F185" s="245" t="s">
        <v>271</v>
      </c>
      <c r="G185" s="366" t="s">
        <v>271</v>
      </c>
      <c r="H185" s="245">
        <v>52000</v>
      </c>
      <c r="I185" s="364">
        <v>6.5000000000000002E-2</v>
      </c>
      <c r="M185" s="402" t="s">
        <v>243</v>
      </c>
      <c r="Y185" s="401" t="s">
        <v>243</v>
      </c>
    </row>
    <row r="186" spans="1:25" ht="21" customHeight="1">
      <c r="A186" s="11" t="s">
        <v>244</v>
      </c>
      <c r="B186" s="245">
        <v>21000</v>
      </c>
      <c r="C186" s="365">
        <v>0.189</v>
      </c>
      <c r="D186" s="245">
        <v>28000</v>
      </c>
      <c r="E186" s="365">
        <v>5.5E-2</v>
      </c>
      <c r="F186" s="245" t="s">
        <v>271</v>
      </c>
      <c r="G186" s="366" t="s">
        <v>271</v>
      </c>
      <c r="H186" s="245">
        <v>56000</v>
      </c>
      <c r="I186" s="364">
        <v>6.9000000000000006E-2</v>
      </c>
      <c r="M186" s="402" t="s">
        <v>244</v>
      </c>
      <c r="Y186" s="401" t="s">
        <v>244</v>
      </c>
    </row>
    <row r="187" spans="1:25" ht="21" customHeight="1">
      <c r="A187" s="11" t="s">
        <v>245</v>
      </c>
      <c r="B187" s="245">
        <v>23000</v>
      </c>
      <c r="C187" s="365">
        <v>0.20499999999999999</v>
      </c>
      <c r="D187" s="245">
        <v>28000</v>
      </c>
      <c r="E187" s="365">
        <v>5.3999999999999999E-2</v>
      </c>
      <c r="F187" s="245" t="s">
        <v>271</v>
      </c>
      <c r="G187" s="366" t="s">
        <v>271</v>
      </c>
      <c r="H187" s="245">
        <v>59000</v>
      </c>
      <c r="I187" s="364">
        <v>7.1999999999999995E-2</v>
      </c>
      <c r="M187" s="402" t="s">
        <v>245</v>
      </c>
      <c r="Y187" s="401" t="s">
        <v>245</v>
      </c>
    </row>
    <row r="188" spans="1:25" ht="21" customHeight="1">
      <c r="A188" s="11" t="s">
        <v>246</v>
      </c>
      <c r="B188" s="245">
        <v>20000</v>
      </c>
      <c r="C188" s="365">
        <v>0.189</v>
      </c>
      <c r="D188" s="245">
        <v>26000</v>
      </c>
      <c r="E188" s="365">
        <v>4.9000000000000002E-2</v>
      </c>
      <c r="F188" s="245" t="s">
        <v>271</v>
      </c>
      <c r="G188" s="366" t="s">
        <v>271</v>
      </c>
      <c r="H188" s="245">
        <v>54000</v>
      </c>
      <c r="I188" s="364">
        <v>6.6000000000000003E-2</v>
      </c>
      <c r="M188" s="402" t="s">
        <v>246</v>
      </c>
      <c r="Y188" s="401" t="s">
        <v>246</v>
      </c>
    </row>
    <row r="189" spans="1:25" ht="21" customHeight="1">
      <c r="A189" s="11" t="s">
        <v>247</v>
      </c>
      <c r="B189" s="245">
        <v>17000</v>
      </c>
      <c r="C189" s="365">
        <v>0.16200000000000001</v>
      </c>
      <c r="D189" s="245">
        <v>29000</v>
      </c>
      <c r="E189" s="365">
        <v>5.5E-2</v>
      </c>
      <c r="F189" s="245" t="s">
        <v>271</v>
      </c>
      <c r="G189" s="366" t="s">
        <v>271</v>
      </c>
      <c r="H189" s="245">
        <v>56000</v>
      </c>
      <c r="I189" s="364">
        <v>6.7000000000000004E-2</v>
      </c>
      <c r="M189" s="402" t="s">
        <v>247</v>
      </c>
      <c r="Y189" s="401" t="s">
        <v>247</v>
      </c>
    </row>
    <row r="190" spans="1:25" ht="21" customHeight="1">
      <c r="A190" s="11" t="s">
        <v>248</v>
      </c>
      <c r="B190" s="245">
        <v>13000</v>
      </c>
      <c r="C190" s="365">
        <v>0.122</v>
      </c>
      <c r="D190" s="245">
        <v>29000</v>
      </c>
      <c r="E190" s="365">
        <v>5.5E-2</v>
      </c>
      <c r="F190" s="245" t="s">
        <v>271</v>
      </c>
      <c r="G190" s="366" t="s">
        <v>271</v>
      </c>
      <c r="H190" s="245">
        <v>48000</v>
      </c>
      <c r="I190" s="364">
        <v>5.8999999999999997E-2</v>
      </c>
      <c r="M190" s="402" t="s">
        <v>248</v>
      </c>
      <c r="Y190" s="401" t="s">
        <v>248</v>
      </c>
    </row>
    <row r="191" spans="1:25" ht="21" customHeight="1">
      <c r="A191" s="11" t="s">
        <v>249</v>
      </c>
      <c r="B191" s="245">
        <v>13000</v>
      </c>
      <c r="C191" s="365">
        <v>0.128</v>
      </c>
      <c r="D191" s="245">
        <v>32000</v>
      </c>
      <c r="E191" s="365">
        <v>6.0999999999999999E-2</v>
      </c>
      <c r="F191" s="245" t="s">
        <v>271</v>
      </c>
      <c r="G191" s="366" t="s">
        <v>271</v>
      </c>
      <c r="H191" s="245">
        <v>51000</v>
      </c>
      <c r="I191" s="364">
        <v>6.2E-2</v>
      </c>
      <c r="M191" s="402" t="s">
        <v>249</v>
      </c>
      <c r="Y191" s="401" t="s">
        <v>249</v>
      </c>
    </row>
    <row r="192" spans="1:25" ht="21" customHeight="1">
      <c r="A192" s="11" t="s">
        <v>250</v>
      </c>
      <c r="B192" s="245">
        <v>16000</v>
      </c>
      <c r="C192" s="365">
        <v>0.14499999999999999</v>
      </c>
      <c r="D192" s="245">
        <v>32000</v>
      </c>
      <c r="E192" s="365">
        <v>6.2E-2</v>
      </c>
      <c r="F192" s="245" t="s">
        <v>271</v>
      </c>
      <c r="G192" s="366" t="s">
        <v>271</v>
      </c>
      <c r="H192" s="245">
        <v>53000</v>
      </c>
      <c r="I192" s="364">
        <v>6.4000000000000001E-2</v>
      </c>
      <c r="M192" s="402" t="s">
        <v>250</v>
      </c>
      <c r="Y192" s="401" t="s">
        <v>250</v>
      </c>
    </row>
    <row r="193" spans="1:25" ht="21" customHeight="1">
      <c r="A193" s="11" t="s">
        <v>251</v>
      </c>
      <c r="B193" s="245">
        <v>18000</v>
      </c>
      <c r="C193" s="365">
        <v>0.16200000000000001</v>
      </c>
      <c r="D193" s="245">
        <v>33000</v>
      </c>
      <c r="E193" s="365">
        <v>6.3E-2</v>
      </c>
      <c r="F193" s="245" t="s">
        <v>271</v>
      </c>
      <c r="G193" s="366" t="s">
        <v>271</v>
      </c>
      <c r="H193" s="245">
        <v>58000</v>
      </c>
      <c r="I193" s="364">
        <v>6.9000000000000006E-2</v>
      </c>
      <c r="M193" s="402" t="s">
        <v>251</v>
      </c>
      <c r="Y193" s="401" t="s">
        <v>251</v>
      </c>
    </row>
    <row r="194" spans="1:25" ht="21" customHeight="1">
      <c r="A194" s="11" t="s">
        <v>252</v>
      </c>
      <c r="B194" s="245">
        <v>18000</v>
      </c>
      <c r="C194" s="365">
        <v>0.161</v>
      </c>
      <c r="D194" s="245">
        <v>32000</v>
      </c>
      <c r="E194" s="365">
        <v>6.0999999999999999E-2</v>
      </c>
      <c r="F194" s="245" t="s">
        <v>271</v>
      </c>
      <c r="G194" s="366" t="s">
        <v>271</v>
      </c>
      <c r="H194" s="245">
        <v>59000</v>
      </c>
      <c r="I194" s="364">
        <v>7.0000000000000007E-2</v>
      </c>
      <c r="M194" s="402" t="s">
        <v>252</v>
      </c>
      <c r="Y194" s="401" t="s">
        <v>252</v>
      </c>
    </row>
    <row r="195" spans="1:25" ht="21" customHeight="1">
      <c r="A195" s="11" t="s">
        <v>253</v>
      </c>
      <c r="B195" s="245">
        <v>20000</v>
      </c>
      <c r="C195" s="365">
        <v>0.17299999999999999</v>
      </c>
      <c r="D195" s="245">
        <v>31000</v>
      </c>
      <c r="E195" s="365">
        <v>5.8999999999999997E-2</v>
      </c>
      <c r="F195" s="245" t="s">
        <v>271</v>
      </c>
      <c r="G195" s="366" t="s">
        <v>271</v>
      </c>
      <c r="H195" s="245">
        <v>59000</v>
      </c>
      <c r="I195" s="364">
        <v>7.0000000000000007E-2</v>
      </c>
      <c r="M195" s="402" t="s">
        <v>253</v>
      </c>
      <c r="Y195" s="401" t="s">
        <v>253</v>
      </c>
    </row>
    <row r="196" spans="1:25" ht="21" customHeight="1">
      <c r="A196" s="11" t="s">
        <v>254</v>
      </c>
      <c r="B196" s="245">
        <v>18000</v>
      </c>
      <c r="C196" s="365">
        <v>0.16</v>
      </c>
      <c r="D196" s="245">
        <v>28000</v>
      </c>
      <c r="E196" s="365">
        <v>5.3999999999999999E-2</v>
      </c>
      <c r="F196" s="245" t="s">
        <v>271</v>
      </c>
      <c r="G196" s="366" t="s">
        <v>271</v>
      </c>
      <c r="H196" s="245">
        <v>55000</v>
      </c>
      <c r="I196" s="364">
        <v>6.6000000000000003E-2</v>
      </c>
      <c r="M196" s="402" t="s">
        <v>254</v>
      </c>
      <c r="Y196" s="401" t="s">
        <v>254</v>
      </c>
    </row>
    <row r="197" spans="1:25" ht="21" customHeight="1">
      <c r="A197" s="11" t="s">
        <v>255</v>
      </c>
      <c r="B197" s="245">
        <v>20000</v>
      </c>
      <c r="C197" s="365">
        <v>0.17199999999999999</v>
      </c>
      <c r="D197" s="245">
        <v>26000</v>
      </c>
      <c r="E197" s="365">
        <v>0.05</v>
      </c>
      <c r="F197" s="245">
        <v>8000</v>
      </c>
      <c r="G197" s="366">
        <v>4.2999999999999997E-2</v>
      </c>
      <c r="H197" s="245">
        <v>57000</v>
      </c>
      <c r="I197" s="364">
        <v>6.7000000000000004E-2</v>
      </c>
      <c r="M197" s="402" t="s">
        <v>255</v>
      </c>
      <c r="Y197" s="401" t="s">
        <v>255</v>
      </c>
    </row>
    <row r="198" spans="1:25" ht="21" customHeight="1">
      <c r="A198" s="11" t="s">
        <v>256</v>
      </c>
      <c r="B198" s="245">
        <v>22000</v>
      </c>
      <c r="C198" s="365">
        <v>0.19</v>
      </c>
      <c r="D198" s="245">
        <v>26000</v>
      </c>
      <c r="E198" s="365">
        <v>4.9000000000000002E-2</v>
      </c>
      <c r="F198" s="245" t="s">
        <v>271</v>
      </c>
      <c r="G198" s="366" t="s">
        <v>271</v>
      </c>
      <c r="H198" s="245">
        <v>59000</v>
      </c>
      <c r="I198" s="364">
        <v>7.0000000000000007E-2</v>
      </c>
      <c r="M198" s="402" t="s">
        <v>256</v>
      </c>
      <c r="Y198" s="401" t="s">
        <v>256</v>
      </c>
    </row>
    <row r="199" spans="1:25" ht="21" customHeight="1">
      <c r="A199" s="11" t="s">
        <v>257</v>
      </c>
      <c r="B199" s="245">
        <v>22000</v>
      </c>
      <c r="C199" s="365">
        <v>0.188</v>
      </c>
      <c r="D199" s="245">
        <v>27000</v>
      </c>
      <c r="E199" s="365">
        <v>5.0999999999999997E-2</v>
      </c>
      <c r="F199" s="245">
        <v>9000</v>
      </c>
      <c r="G199" s="366">
        <v>4.4999999999999998E-2</v>
      </c>
      <c r="H199" s="245">
        <v>59000</v>
      </c>
      <c r="I199" s="364">
        <v>7.0000000000000007E-2</v>
      </c>
      <c r="M199" s="402" t="s">
        <v>257</v>
      </c>
      <c r="Y199" s="401" t="s">
        <v>257</v>
      </c>
    </row>
    <row r="200" spans="1:25" ht="21" customHeight="1">
      <c r="A200" s="11" t="s">
        <v>258</v>
      </c>
      <c r="B200" s="245">
        <v>24000</v>
      </c>
      <c r="C200" s="365">
        <v>0.21099999999999999</v>
      </c>
      <c r="D200" s="245">
        <v>29000</v>
      </c>
      <c r="E200" s="365">
        <v>5.6000000000000001E-2</v>
      </c>
      <c r="F200" s="245">
        <v>8000</v>
      </c>
      <c r="G200" s="366">
        <v>4.2000000000000003E-2</v>
      </c>
      <c r="H200" s="245">
        <v>64000</v>
      </c>
      <c r="I200" s="364">
        <v>7.5999999999999998E-2</v>
      </c>
      <c r="M200" s="402" t="s">
        <v>258</v>
      </c>
      <c r="Y200" s="401" t="s">
        <v>258</v>
      </c>
    </row>
    <row r="201" spans="1:25" ht="21" customHeight="1">
      <c r="A201" s="11" t="s">
        <v>259</v>
      </c>
      <c r="B201" s="245">
        <v>24000</v>
      </c>
      <c r="C201" s="365">
        <v>0.21</v>
      </c>
      <c r="D201" s="245">
        <v>31000</v>
      </c>
      <c r="E201" s="365">
        <v>5.8999999999999997E-2</v>
      </c>
      <c r="F201" s="245">
        <v>9000</v>
      </c>
      <c r="G201" s="366">
        <v>4.4999999999999998E-2</v>
      </c>
      <c r="H201" s="245">
        <v>66000</v>
      </c>
      <c r="I201" s="364">
        <v>7.8E-2</v>
      </c>
      <c r="M201" s="402" t="s">
        <v>259</v>
      </c>
      <c r="Y201" s="401" t="s">
        <v>259</v>
      </c>
    </row>
    <row r="202" spans="1:25" ht="21" customHeight="1">
      <c r="A202" s="11" t="s">
        <v>260</v>
      </c>
      <c r="B202" s="245">
        <v>26000</v>
      </c>
      <c r="C202" s="365">
        <v>0.22600000000000001</v>
      </c>
      <c r="D202" s="245">
        <v>30000</v>
      </c>
      <c r="E202" s="365">
        <v>5.7000000000000002E-2</v>
      </c>
      <c r="F202" s="245">
        <v>8000</v>
      </c>
      <c r="G202" s="366">
        <v>4.1000000000000002E-2</v>
      </c>
      <c r="H202" s="245">
        <v>67000</v>
      </c>
      <c r="I202" s="364">
        <v>7.9000000000000001E-2</v>
      </c>
      <c r="M202" s="402" t="s">
        <v>260</v>
      </c>
      <c r="Y202" s="401" t="s">
        <v>260</v>
      </c>
    </row>
    <row r="203" spans="1:25" ht="21" customHeight="1">
      <c r="A203" s="11" t="s">
        <v>261</v>
      </c>
      <c r="B203" s="245">
        <v>24000</v>
      </c>
      <c r="C203" s="365">
        <v>0.217</v>
      </c>
      <c r="D203" s="245">
        <v>30000</v>
      </c>
      <c r="E203" s="365">
        <v>5.8000000000000003E-2</v>
      </c>
      <c r="F203" s="245">
        <v>8000</v>
      </c>
      <c r="G203" s="366">
        <v>4.1000000000000002E-2</v>
      </c>
      <c r="H203" s="245">
        <v>66000</v>
      </c>
      <c r="I203" s="364">
        <v>7.9000000000000001E-2</v>
      </c>
      <c r="M203" s="402" t="s">
        <v>261</v>
      </c>
      <c r="Y203" s="401" t="s">
        <v>261</v>
      </c>
    </row>
    <row r="204" spans="1:25" ht="21" customHeight="1">
      <c r="A204" s="11" t="s">
        <v>262</v>
      </c>
      <c r="B204" s="245">
        <v>23000</v>
      </c>
      <c r="C204" s="365">
        <v>0.20399999999999999</v>
      </c>
      <c r="D204" s="245">
        <v>25000</v>
      </c>
      <c r="E204" s="365">
        <v>4.8000000000000001E-2</v>
      </c>
      <c r="F204" s="245" t="s">
        <v>271</v>
      </c>
      <c r="G204" s="366" t="s">
        <v>271</v>
      </c>
      <c r="H204" s="245">
        <v>61000</v>
      </c>
      <c r="I204" s="364">
        <v>7.1999999999999995E-2</v>
      </c>
      <c r="M204" s="402" t="s">
        <v>262</v>
      </c>
      <c r="Y204" s="401" t="s">
        <v>262</v>
      </c>
    </row>
    <row r="205" spans="1:25" ht="21" customHeight="1">
      <c r="A205" s="11" t="s">
        <v>263</v>
      </c>
      <c r="B205" s="245">
        <v>21000</v>
      </c>
      <c r="C205" s="365">
        <v>0.18</v>
      </c>
      <c r="D205" s="245">
        <v>27000</v>
      </c>
      <c r="E205" s="365">
        <v>5.0999999999999997E-2</v>
      </c>
      <c r="F205" s="245">
        <v>9000</v>
      </c>
      <c r="G205" s="366">
        <v>4.5999999999999999E-2</v>
      </c>
      <c r="H205" s="245">
        <v>62000</v>
      </c>
      <c r="I205" s="364">
        <v>7.1999999999999995E-2</v>
      </c>
      <c r="M205" s="402" t="s">
        <v>263</v>
      </c>
      <c r="Y205" s="401" t="s">
        <v>263</v>
      </c>
    </row>
    <row r="206" spans="1:25" ht="21" customHeight="1">
      <c r="A206" s="11" t="s">
        <v>272</v>
      </c>
      <c r="B206" s="245">
        <v>20000</v>
      </c>
      <c r="C206" s="365">
        <v>0.16700000000000001</v>
      </c>
      <c r="D206" s="245">
        <v>28000</v>
      </c>
      <c r="E206" s="365">
        <v>5.3999999999999999E-2</v>
      </c>
      <c r="F206" s="245">
        <v>9000</v>
      </c>
      <c r="G206" s="366">
        <v>4.4999999999999998E-2</v>
      </c>
      <c r="H206" s="245">
        <v>61000</v>
      </c>
      <c r="I206" s="364">
        <v>7.0999999999999994E-2</v>
      </c>
      <c r="M206" s="402" t="s">
        <v>272</v>
      </c>
      <c r="Y206" s="401" t="s">
        <v>272</v>
      </c>
    </row>
    <row r="207" spans="1:25" ht="21" customHeight="1">
      <c r="A207" s="11" t="s">
        <v>273</v>
      </c>
      <c r="B207" s="245">
        <v>21000</v>
      </c>
      <c r="C207" s="365">
        <v>0.17100000000000001</v>
      </c>
      <c r="D207" s="245">
        <v>28000</v>
      </c>
      <c r="E207" s="365">
        <v>5.1999999999999998E-2</v>
      </c>
      <c r="F207" s="245">
        <v>10000</v>
      </c>
      <c r="G207" s="366">
        <v>4.8000000000000001E-2</v>
      </c>
      <c r="H207" s="245">
        <v>61000</v>
      </c>
      <c r="I207" s="364">
        <v>7.0999999999999994E-2</v>
      </c>
      <c r="M207" s="402" t="s">
        <v>273</v>
      </c>
      <c r="Y207" s="401" t="s">
        <v>273</v>
      </c>
    </row>
    <row r="208" spans="1:25" ht="21" customHeight="1">
      <c r="A208" s="11" t="s">
        <v>274</v>
      </c>
      <c r="B208" s="245">
        <v>20000</v>
      </c>
      <c r="C208" s="365">
        <v>0.17199999999999999</v>
      </c>
      <c r="D208" s="245">
        <v>30000</v>
      </c>
      <c r="E208" s="365">
        <v>5.7000000000000002E-2</v>
      </c>
      <c r="F208" s="245">
        <v>10000</v>
      </c>
      <c r="G208" s="366">
        <v>4.5999999999999999E-2</v>
      </c>
      <c r="H208" s="245">
        <v>63000</v>
      </c>
      <c r="I208" s="364">
        <v>7.2999999999999995E-2</v>
      </c>
      <c r="M208" s="402" t="s">
        <v>274</v>
      </c>
      <c r="Y208" s="401" t="s">
        <v>274</v>
      </c>
    </row>
    <row r="209" spans="1:25" ht="21" customHeight="1">
      <c r="A209" s="11" t="s">
        <v>275</v>
      </c>
      <c r="B209" s="245">
        <v>21000</v>
      </c>
      <c r="C209" s="365">
        <v>0.185</v>
      </c>
      <c r="D209" s="245">
        <v>31000</v>
      </c>
      <c r="E209" s="365">
        <v>5.8000000000000003E-2</v>
      </c>
      <c r="F209" s="245">
        <v>9000</v>
      </c>
      <c r="G209" s="366">
        <v>4.3999999999999997E-2</v>
      </c>
      <c r="H209" s="245">
        <v>64000</v>
      </c>
      <c r="I209" s="364">
        <v>7.3999999999999996E-2</v>
      </c>
      <c r="M209" s="402" t="s">
        <v>275</v>
      </c>
      <c r="Y209" s="401" t="s">
        <v>275</v>
      </c>
    </row>
    <row r="210" spans="1:25" ht="21" customHeight="1">
      <c r="A210" s="11" t="s">
        <v>276</v>
      </c>
      <c r="B210" s="245">
        <v>21000</v>
      </c>
      <c r="C210" s="365">
        <v>0.184</v>
      </c>
      <c r="D210" s="245">
        <v>31000</v>
      </c>
      <c r="E210" s="365">
        <v>5.8000000000000003E-2</v>
      </c>
      <c r="F210" s="245">
        <v>10000</v>
      </c>
      <c r="G210" s="366">
        <v>4.8000000000000001E-2</v>
      </c>
      <c r="H210" s="245">
        <v>66000</v>
      </c>
      <c r="I210" s="364">
        <v>7.5999999999999998E-2</v>
      </c>
      <c r="M210" s="402" t="s">
        <v>276</v>
      </c>
      <c r="Y210" s="401" t="s">
        <v>276</v>
      </c>
    </row>
    <row r="211" spans="1:25" ht="21" customHeight="1">
      <c r="A211" s="11" t="s">
        <v>277</v>
      </c>
      <c r="B211" s="245">
        <v>22000</v>
      </c>
      <c r="C211" s="365">
        <v>0.193</v>
      </c>
      <c r="D211" s="245">
        <v>29000</v>
      </c>
      <c r="E211" s="365">
        <v>5.3999999999999999E-2</v>
      </c>
      <c r="F211" s="245">
        <v>9000</v>
      </c>
      <c r="G211" s="366">
        <v>4.2000000000000003E-2</v>
      </c>
      <c r="H211" s="245">
        <v>63000</v>
      </c>
      <c r="I211" s="364">
        <v>7.2999999999999995E-2</v>
      </c>
      <c r="M211" s="402" t="s">
        <v>277</v>
      </c>
      <c r="Y211" s="401" t="s">
        <v>277</v>
      </c>
    </row>
    <row r="212" spans="1:25" ht="21" customHeight="1">
      <c r="A212" s="11" t="s">
        <v>278</v>
      </c>
      <c r="B212" s="245">
        <v>20000</v>
      </c>
      <c r="C212" s="365">
        <v>0.184</v>
      </c>
      <c r="D212" s="245">
        <v>28000</v>
      </c>
      <c r="E212" s="365">
        <v>5.2999999999999999E-2</v>
      </c>
      <c r="F212" s="245">
        <v>9000</v>
      </c>
      <c r="G212" s="366">
        <v>3.9E-2</v>
      </c>
      <c r="H212" s="245">
        <v>60000</v>
      </c>
      <c r="I212" s="364">
        <v>6.9000000000000006E-2</v>
      </c>
      <c r="M212" s="402" t="s">
        <v>278</v>
      </c>
      <c r="Y212" s="401" t="s">
        <v>278</v>
      </c>
    </row>
    <row r="213" spans="1:25" ht="21" customHeight="1">
      <c r="A213" s="11" t="s">
        <v>279</v>
      </c>
      <c r="B213" s="245">
        <v>20000</v>
      </c>
      <c r="C213" s="365">
        <v>0.186</v>
      </c>
      <c r="D213" s="245">
        <v>28000</v>
      </c>
      <c r="E213" s="365">
        <v>5.1999999999999998E-2</v>
      </c>
      <c r="F213" s="245">
        <v>8000</v>
      </c>
      <c r="G213" s="366">
        <v>3.9E-2</v>
      </c>
      <c r="H213" s="245">
        <v>58000</v>
      </c>
      <c r="I213" s="364">
        <v>6.7000000000000004E-2</v>
      </c>
      <c r="M213" s="402" t="s">
        <v>279</v>
      </c>
      <c r="Y213" s="401" t="s">
        <v>279</v>
      </c>
    </row>
    <row r="214" spans="1:25" ht="21" customHeight="1">
      <c r="A214" s="11" t="s">
        <v>280</v>
      </c>
      <c r="B214" s="245">
        <v>19000</v>
      </c>
      <c r="C214" s="365">
        <v>0.183</v>
      </c>
      <c r="D214" s="245">
        <v>30000</v>
      </c>
      <c r="E214" s="365">
        <v>5.6000000000000001E-2</v>
      </c>
      <c r="F214" s="245">
        <v>10000</v>
      </c>
      <c r="G214" s="366">
        <v>4.8000000000000001E-2</v>
      </c>
      <c r="H214" s="245">
        <v>61000</v>
      </c>
      <c r="I214" s="364">
        <v>7.0999999999999994E-2</v>
      </c>
      <c r="M214" s="402" t="s">
        <v>280</v>
      </c>
      <c r="Y214" s="401" t="s">
        <v>280</v>
      </c>
    </row>
    <row r="215" spans="1:25" ht="21" customHeight="1">
      <c r="A215" s="11" t="s">
        <v>281</v>
      </c>
      <c r="B215" s="245">
        <v>17000</v>
      </c>
      <c r="C215" s="365">
        <v>0.16200000000000001</v>
      </c>
      <c r="D215" s="245">
        <v>26000</v>
      </c>
      <c r="E215" s="365">
        <v>4.8000000000000001E-2</v>
      </c>
      <c r="F215" s="245">
        <v>10000</v>
      </c>
      <c r="G215" s="366">
        <v>4.7E-2</v>
      </c>
      <c r="H215" s="245">
        <v>55000</v>
      </c>
      <c r="I215" s="364">
        <v>6.4000000000000001E-2</v>
      </c>
      <c r="M215" s="402" t="s">
        <v>281</v>
      </c>
      <c r="Y215" s="401" t="s">
        <v>281</v>
      </c>
    </row>
    <row r="216" spans="1:25" ht="21" customHeight="1">
      <c r="A216" s="11" t="s">
        <v>282</v>
      </c>
      <c r="B216" s="245">
        <v>17000</v>
      </c>
      <c r="C216" s="365">
        <v>0.17199999999999999</v>
      </c>
      <c r="D216" s="245">
        <v>28000</v>
      </c>
      <c r="E216" s="365">
        <v>5.2999999999999999E-2</v>
      </c>
      <c r="F216" s="245">
        <v>9000</v>
      </c>
      <c r="G216" s="366">
        <v>4.2999999999999997E-2</v>
      </c>
      <c r="H216" s="245">
        <v>57000</v>
      </c>
      <c r="I216" s="364">
        <v>6.7000000000000004E-2</v>
      </c>
      <c r="M216" s="402" t="s">
        <v>282</v>
      </c>
      <c r="Y216" s="401" t="s">
        <v>282</v>
      </c>
    </row>
    <row r="217" spans="1:25" ht="21" customHeight="1">
      <c r="A217" s="11" t="s">
        <v>283</v>
      </c>
      <c r="B217" s="245">
        <v>17000</v>
      </c>
      <c r="C217" s="365">
        <v>0.17899999999999999</v>
      </c>
      <c r="D217" s="245">
        <v>30000</v>
      </c>
      <c r="E217" s="365">
        <v>5.6000000000000001E-2</v>
      </c>
      <c r="F217" s="245">
        <v>9000</v>
      </c>
      <c r="G217" s="366">
        <v>4.2000000000000003E-2</v>
      </c>
      <c r="H217" s="245">
        <v>58000</v>
      </c>
      <c r="I217" s="364">
        <v>6.7000000000000004E-2</v>
      </c>
      <c r="M217" s="402" t="s">
        <v>283</v>
      </c>
      <c r="Y217" s="401" t="s">
        <v>283</v>
      </c>
    </row>
    <row r="218" spans="1:25" ht="21" customHeight="1">
      <c r="A218" s="11" t="s">
        <v>284</v>
      </c>
      <c r="B218" s="245">
        <v>20000</v>
      </c>
      <c r="C218" s="365">
        <v>0.21099999999999999</v>
      </c>
      <c r="D218" s="245">
        <v>29000</v>
      </c>
      <c r="E218" s="365">
        <v>5.3999999999999999E-2</v>
      </c>
      <c r="F218" s="245">
        <v>10000</v>
      </c>
      <c r="G218" s="366">
        <v>4.8000000000000001E-2</v>
      </c>
      <c r="H218" s="245">
        <v>60000</v>
      </c>
      <c r="I218" s="364">
        <v>7.0000000000000007E-2</v>
      </c>
      <c r="M218" s="402" t="s">
        <v>284</v>
      </c>
      <c r="Y218" s="401" t="s">
        <v>284</v>
      </c>
    </row>
    <row r="219" spans="1:25" ht="21" customHeight="1">
      <c r="A219" s="11" t="s">
        <v>320</v>
      </c>
      <c r="B219" s="245">
        <v>20000</v>
      </c>
      <c r="C219" s="365">
        <v>0.215</v>
      </c>
      <c r="D219" s="245">
        <v>28000</v>
      </c>
      <c r="E219" s="365">
        <v>5.0999999999999997E-2</v>
      </c>
      <c r="F219" s="245">
        <v>11000</v>
      </c>
      <c r="G219" s="366">
        <v>4.9000000000000002E-2</v>
      </c>
      <c r="H219" s="245">
        <v>60000</v>
      </c>
      <c r="I219" s="364">
        <v>6.9000000000000006E-2</v>
      </c>
      <c r="M219" s="402" t="s">
        <v>320</v>
      </c>
      <c r="Y219" s="401" t="s">
        <v>320</v>
      </c>
    </row>
    <row r="220" spans="1:25" ht="21" customHeight="1">
      <c r="A220" s="11" t="s">
        <v>321</v>
      </c>
      <c r="B220" s="367">
        <v>22000</v>
      </c>
      <c r="C220" s="365">
        <v>0.22600000000000001</v>
      </c>
      <c r="D220" s="367">
        <v>30000</v>
      </c>
      <c r="E220" s="365">
        <v>5.7000000000000002E-2</v>
      </c>
      <c r="F220" s="367">
        <v>13000</v>
      </c>
      <c r="G220" s="365">
        <v>0.06</v>
      </c>
      <c r="H220" s="367">
        <v>66000</v>
      </c>
      <c r="I220" s="364">
        <v>7.6999999999999999E-2</v>
      </c>
      <c r="M220" s="402" t="s">
        <v>321</v>
      </c>
      <c r="Y220" s="401" t="s">
        <v>321</v>
      </c>
    </row>
    <row r="221" spans="1:25" ht="21" customHeight="1">
      <c r="A221" s="35" t="s">
        <v>322</v>
      </c>
      <c r="B221" s="245">
        <v>24000</v>
      </c>
      <c r="C221" s="365">
        <v>0.23699999999999999</v>
      </c>
      <c r="D221" s="245">
        <v>31000</v>
      </c>
      <c r="E221" s="365">
        <v>5.8999999999999997E-2</v>
      </c>
      <c r="F221" s="245">
        <v>15000</v>
      </c>
      <c r="G221" s="366">
        <v>6.6000000000000003E-2</v>
      </c>
      <c r="H221" s="245">
        <v>72000</v>
      </c>
      <c r="I221" s="364">
        <v>8.3000000000000004E-2</v>
      </c>
      <c r="M221" s="402" t="s">
        <v>322</v>
      </c>
      <c r="Y221" s="401" t="s">
        <v>322</v>
      </c>
    </row>
    <row r="222" spans="1:25" ht="21" customHeight="1">
      <c r="A222" s="35" t="s">
        <v>323</v>
      </c>
      <c r="B222" s="245">
        <v>22000</v>
      </c>
      <c r="C222" s="365">
        <v>0.21199999999999999</v>
      </c>
      <c r="D222" s="245">
        <v>33000</v>
      </c>
      <c r="E222" s="365">
        <v>6.2E-2</v>
      </c>
      <c r="F222" s="245">
        <v>14000</v>
      </c>
      <c r="G222" s="366">
        <v>6.2E-2</v>
      </c>
      <c r="H222" s="245">
        <v>72000</v>
      </c>
      <c r="I222" s="364">
        <v>8.3000000000000004E-2</v>
      </c>
      <c r="M222" s="402" t="s">
        <v>323</v>
      </c>
      <c r="Y222" s="401" t="s">
        <v>323</v>
      </c>
    </row>
    <row r="223" spans="1:25" ht="21" customHeight="1">
      <c r="A223" s="35" t="s">
        <v>324</v>
      </c>
      <c r="B223" s="245">
        <v>20000</v>
      </c>
      <c r="C223" s="365">
        <v>0.19400000000000001</v>
      </c>
      <c r="D223" s="245">
        <v>32000</v>
      </c>
      <c r="E223" s="365">
        <v>0.06</v>
      </c>
      <c r="F223" s="245">
        <v>14000</v>
      </c>
      <c r="G223" s="366">
        <v>0.06</v>
      </c>
      <c r="H223" s="245">
        <v>68000</v>
      </c>
      <c r="I223" s="364">
        <v>7.8E-2</v>
      </c>
      <c r="M223" s="402" t="s">
        <v>324</v>
      </c>
      <c r="Y223" s="401" t="s">
        <v>324</v>
      </c>
    </row>
    <row r="224" spans="1:25" ht="21" customHeight="1">
      <c r="A224" s="35" t="s">
        <v>325</v>
      </c>
      <c r="B224" s="245">
        <v>20000</v>
      </c>
      <c r="C224" s="365">
        <v>0.191</v>
      </c>
      <c r="D224" s="245">
        <v>33000</v>
      </c>
      <c r="E224" s="365">
        <v>6.0999999999999999E-2</v>
      </c>
      <c r="F224" s="245">
        <v>14000</v>
      </c>
      <c r="G224" s="366">
        <v>6.0999999999999999E-2</v>
      </c>
      <c r="H224" s="245">
        <v>68000</v>
      </c>
      <c r="I224" s="364">
        <v>7.8E-2</v>
      </c>
      <c r="M224" s="402" t="s">
        <v>325</v>
      </c>
      <c r="Y224" s="401" t="s">
        <v>325</v>
      </c>
    </row>
    <row r="225" spans="1:25" ht="21" customHeight="1">
      <c r="A225" s="35" t="s">
        <v>326</v>
      </c>
      <c r="B225" s="245">
        <v>19000</v>
      </c>
      <c r="C225" s="365">
        <v>0.191</v>
      </c>
      <c r="D225" s="245">
        <v>35000</v>
      </c>
      <c r="E225" s="365">
        <v>6.7000000000000004E-2</v>
      </c>
      <c r="F225" s="245">
        <v>13000</v>
      </c>
      <c r="G225" s="366">
        <v>5.6000000000000001E-2</v>
      </c>
      <c r="H225" s="245">
        <v>68000</v>
      </c>
      <c r="I225" s="364">
        <v>7.8E-2</v>
      </c>
      <c r="M225" s="402" t="s">
        <v>326</v>
      </c>
      <c r="Y225" s="401" t="s">
        <v>326</v>
      </c>
    </row>
    <row r="226" spans="1:25" ht="21" customHeight="1">
      <c r="A226" s="35" t="s">
        <v>327</v>
      </c>
      <c r="B226" s="245">
        <v>21000</v>
      </c>
      <c r="C226" s="365">
        <v>0.20300000000000001</v>
      </c>
      <c r="D226" s="245">
        <v>32000</v>
      </c>
      <c r="E226" s="365">
        <v>0.06</v>
      </c>
      <c r="F226" s="245">
        <v>14000</v>
      </c>
      <c r="G226" s="366">
        <v>5.8000000000000003E-2</v>
      </c>
      <c r="H226" s="245">
        <v>66000</v>
      </c>
      <c r="I226" s="364">
        <v>7.6999999999999999E-2</v>
      </c>
      <c r="M226" s="402" t="s">
        <v>327</v>
      </c>
      <c r="Y226" s="401" t="s">
        <v>327</v>
      </c>
    </row>
    <row r="227" spans="1:25" ht="21" customHeight="1">
      <c r="A227" s="35" t="s">
        <v>328</v>
      </c>
      <c r="B227" s="245">
        <v>23000</v>
      </c>
      <c r="C227" s="365">
        <v>0.23699999999999999</v>
      </c>
      <c r="D227" s="245">
        <v>33000</v>
      </c>
      <c r="E227" s="365">
        <v>6.3E-2</v>
      </c>
      <c r="F227" s="245">
        <v>14000</v>
      </c>
      <c r="G227" s="366">
        <v>0.06</v>
      </c>
      <c r="H227" s="245">
        <v>71000</v>
      </c>
      <c r="I227" s="364">
        <v>8.3000000000000004E-2</v>
      </c>
      <c r="M227" s="402" t="s">
        <v>328</v>
      </c>
      <c r="Y227" s="401" t="s">
        <v>328</v>
      </c>
    </row>
    <row r="228" spans="1:25" ht="21" customHeight="1">
      <c r="A228" s="35" t="s">
        <v>329</v>
      </c>
      <c r="B228" s="245">
        <v>21000</v>
      </c>
      <c r="C228" s="365">
        <v>0.21299999999999999</v>
      </c>
      <c r="D228" s="245">
        <v>32000</v>
      </c>
      <c r="E228" s="365">
        <v>0.06</v>
      </c>
      <c r="F228" s="245">
        <v>15000</v>
      </c>
      <c r="G228" s="366">
        <v>6.6000000000000003E-2</v>
      </c>
      <c r="H228" s="245">
        <v>69000</v>
      </c>
      <c r="I228" s="364">
        <v>8.1000000000000003E-2</v>
      </c>
      <c r="M228" s="402" t="s">
        <v>329</v>
      </c>
      <c r="Y228" s="401" t="s">
        <v>329</v>
      </c>
    </row>
    <row r="229" spans="1:25" ht="21" customHeight="1">
      <c r="A229" s="35" t="s">
        <v>330</v>
      </c>
      <c r="B229" s="245">
        <v>22000</v>
      </c>
      <c r="C229" s="365">
        <v>0.21199999999999999</v>
      </c>
      <c r="D229" s="245">
        <v>33000</v>
      </c>
      <c r="E229" s="365">
        <v>6.3E-2</v>
      </c>
      <c r="F229" s="245">
        <v>12000</v>
      </c>
      <c r="G229" s="366">
        <v>5.3999999999999999E-2</v>
      </c>
      <c r="H229" s="245">
        <v>68000</v>
      </c>
      <c r="I229" s="364">
        <v>7.9000000000000001E-2</v>
      </c>
      <c r="M229" s="402" t="s">
        <v>330</v>
      </c>
      <c r="Y229" s="401" t="s">
        <v>330</v>
      </c>
    </row>
    <row r="230" spans="1:25" ht="21" customHeight="1">
      <c r="A230" s="35" t="s">
        <v>331</v>
      </c>
      <c r="B230" s="245">
        <v>20000</v>
      </c>
      <c r="C230" s="365">
        <v>0.191</v>
      </c>
      <c r="D230" s="245">
        <v>33000</v>
      </c>
      <c r="E230" s="365">
        <v>6.3E-2</v>
      </c>
      <c r="F230" s="245">
        <v>11000</v>
      </c>
      <c r="G230" s="366">
        <v>0.05</v>
      </c>
      <c r="H230" s="245">
        <v>65000</v>
      </c>
      <c r="I230" s="364">
        <v>7.5999999999999998E-2</v>
      </c>
      <c r="M230" s="402" t="s">
        <v>331</v>
      </c>
      <c r="Y230" s="401" t="s">
        <v>331</v>
      </c>
    </row>
    <row r="231" spans="1:25" ht="21" customHeight="1">
      <c r="A231" s="35" t="s">
        <v>332</v>
      </c>
      <c r="B231" s="245">
        <v>20000</v>
      </c>
      <c r="C231" s="365">
        <v>0.186</v>
      </c>
      <c r="D231" s="245">
        <v>33000</v>
      </c>
      <c r="E231" s="365">
        <v>6.4000000000000001E-2</v>
      </c>
      <c r="F231" s="245">
        <v>12000</v>
      </c>
      <c r="G231" s="366">
        <v>0.05</v>
      </c>
      <c r="H231" s="245">
        <v>66000</v>
      </c>
      <c r="I231" s="364">
        <v>7.6999999999999999E-2</v>
      </c>
      <c r="M231" s="402" t="s">
        <v>332</v>
      </c>
      <c r="Y231" s="401" t="s">
        <v>332</v>
      </c>
    </row>
    <row r="232" spans="1:25" ht="21" customHeight="1">
      <c r="A232" s="35" t="s">
        <v>333</v>
      </c>
      <c r="B232" s="245">
        <v>22000</v>
      </c>
      <c r="C232" s="365">
        <v>0.20399999999999999</v>
      </c>
      <c r="D232" s="245">
        <v>30000</v>
      </c>
      <c r="E232" s="365">
        <v>5.8000000000000003E-2</v>
      </c>
      <c r="F232" s="245">
        <v>10000</v>
      </c>
      <c r="G232" s="366">
        <v>4.3999999999999997E-2</v>
      </c>
      <c r="H232" s="245">
        <v>63000</v>
      </c>
      <c r="I232" s="364">
        <v>7.2999999999999995E-2</v>
      </c>
      <c r="M232" s="402" t="s">
        <v>333</v>
      </c>
      <c r="Y232" s="401" t="s">
        <v>333</v>
      </c>
    </row>
    <row r="233" spans="1:25" ht="21" customHeight="1">
      <c r="A233" s="35" t="s">
        <v>334</v>
      </c>
      <c r="B233" s="245">
        <v>21000</v>
      </c>
      <c r="C233" s="365">
        <v>0.189</v>
      </c>
      <c r="D233" s="245">
        <v>28000</v>
      </c>
      <c r="E233" s="365">
        <v>5.3999999999999999E-2</v>
      </c>
      <c r="F233" s="245">
        <v>10000</v>
      </c>
      <c r="G233" s="366">
        <v>4.2999999999999997E-2</v>
      </c>
      <c r="H233" s="245">
        <v>60000</v>
      </c>
      <c r="I233" s="364">
        <v>6.9000000000000006E-2</v>
      </c>
      <c r="M233" s="402" t="s">
        <v>334</v>
      </c>
      <c r="Y233" s="401" t="s">
        <v>334</v>
      </c>
    </row>
    <row r="234" spans="1:25" ht="21" customHeight="1">
      <c r="A234" s="35" t="s">
        <v>335</v>
      </c>
      <c r="B234" s="245">
        <v>24000</v>
      </c>
      <c r="C234" s="365">
        <v>0.22700000000000001</v>
      </c>
      <c r="D234" s="245">
        <v>28000</v>
      </c>
      <c r="E234" s="365">
        <v>5.3999999999999999E-2</v>
      </c>
      <c r="F234" s="245">
        <v>12000</v>
      </c>
      <c r="G234" s="366">
        <v>0.05</v>
      </c>
      <c r="H234" s="245">
        <v>64000</v>
      </c>
      <c r="I234" s="364">
        <v>7.4999999999999997E-2</v>
      </c>
      <c r="M234" s="402" t="s">
        <v>335</v>
      </c>
      <c r="Y234" s="401" t="s">
        <v>335</v>
      </c>
    </row>
    <row r="235" spans="1:25" ht="21" customHeight="1">
      <c r="A235" s="35" t="s">
        <v>357</v>
      </c>
      <c r="B235" s="245">
        <v>28000</v>
      </c>
      <c r="C235" s="365">
        <v>0.25</v>
      </c>
      <c r="D235" s="245">
        <v>25000</v>
      </c>
      <c r="E235" s="365">
        <v>4.8000000000000001E-2</v>
      </c>
      <c r="F235" s="245">
        <v>12000</v>
      </c>
      <c r="G235" s="366">
        <v>4.9000000000000002E-2</v>
      </c>
      <c r="H235" s="245">
        <v>65000</v>
      </c>
      <c r="I235" s="364">
        <v>7.4999999999999997E-2</v>
      </c>
      <c r="M235" s="402" t="s">
        <v>357</v>
      </c>
      <c r="Y235" s="401" t="s">
        <v>357</v>
      </c>
    </row>
    <row r="236" spans="1:25" ht="21" customHeight="1">
      <c r="A236" s="35" t="s">
        <v>358</v>
      </c>
      <c r="B236" s="245">
        <v>26000</v>
      </c>
      <c r="C236" s="365">
        <v>0.24</v>
      </c>
      <c r="D236" s="245">
        <v>28000</v>
      </c>
      <c r="E236" s="365">
        <v>5.3999999999999999E-2</v>
      </c>
      <c r="F236" s="245">
        <v>11000</v>
      </c>
      <c r="G236" s="366">
        <v>4.8000000000000001E-2</v>
      </c>
      <c r="H236" s="245">
        <v>66000</v>
      </c>
      <c r="I236" s="364">
        <v>7.5999999999999998E-2</v>
      </c>
      <c r="M236" s="402" t="s">
        <v>358</v>
      </c>
      <c r="Y236" s="401" t="s">
        <v>358</v>
      </c>
    </row>
    <row r="237" spans="1:25" ht="21" customHeight="1">
      <c r="A237" s="35" t="s">
        <v>359</v>
      </c>
      <c r="B237" s="245">
        <v>25000</v>
      </c>
      <c r="C237" s="365">
        <v>0.22600000000000001</v>
      </c>
      <c r="D237" s="245">
        <v>29000</v>
      </c>
      <c r="E237" s="365">
        <v>5.5E-2</v>
      </c>
      <c r="F237" s="245">
        <v>9000</v>
      </c>
      <c r="G237" s="366">
        <v>3.9E-2</v>
      </c>
      <c r="H237" s="245">
        <v>64000</v>
      </c>
      <c r="I237" s="364">
        <v>7.2999999999999995E-2</v>
      </c>
      <c r="M237" s="402" t="s">
        <v>359</v>
      </c>
      <c r="Y237" s="401" t="s">
        <v>359</v>
      </c>
    </row>
    <row r="238" spans="1:25" ht="21" customHeight="1">
      <c r="A238" s="35" t="s">
        <v>360</v>
      </c>
      <c r="B238" s="245">
        <v>26000</v>
      </c>
      <c r="C238" s="365">
        <v>0.23200000000000001</v>
      </c>
      <c r="D238" s="245">
        <v>28000</v>
      </c>
      <c r="E238" s="365">
        <v>5.5E-2</v>
      </c>
      <c r="F238" s="245" t="s">
        <v>271</v>
      </c>
      <c r="G238" s="366" t="s">
        <v>271</v>
      </c>
      <c r="H238" s="245">
        <v>63000</v>
      </c>
      <c r="I238" s="364">
        <v>7.2999999999999995E-2</v>
      </c>
      <c r="M238" s="402" t="s">
        <v>360</v>
      </c>
      <c r="Y238" s="401" t="s">
        <v>360</v>
      </c>
    </row>
    <row r="239" spans="1:25" ht="21" customHeight="1">
      <c r="A239" s="35" t="s">
        <v>361</v>
      </c>
      <c r="B239" s="245">
        <v>24000</v>
      </c>
      <c r="C239" s="365">
        <v>0.223</v>
      </c>
      <c r="D239" s="245">
        <v>29000</v>
      </c>
      <c r="E239" s="365">
        <v>5.7000000000000002E-2</v>
      </c>
      <c r="F239" s="245">
        <v>9000</v>
      </c>
      <c r="G239" s="366">
        <v>3.6999999999999998E-2</v>
      </c>
      <c r="H239" s="245">
        <v>64000</v>
      </c>
      <c r="I239" s="364">
        <v>7.3999999999999996E-2</v>
      </c>
      <c r="M239" s="402" t="s">
        <v>361</v>
      </c>
      <c r="Y239" s="401" t="s">
        <v>361</v>
      </c>
    </row>
    <row r="240" spans="1:25" ht="21" customHeight="1">
      <c r="A240" s="35" t="s">
        <v>362</v>
      </c>
      <c r="B240" s="245">
        <v>26000</v>
      </c>
      <c r="C240" s="365">
        <v>0.23100000000000001</v>
      </c>
      <c r="D240" s="245">
        <v>29000</v>
      </c>
      <c r="E240" s="365">
        <v>5.7000000000000002E-2</v>
      </c>
      <c r="F240" s="245">
        <v>9000</v>
      </c>
      <c r="G240" s="366">
        <v>3.9E-2</v>
      </c>
      <c r="H240" s="245">
        <v>66000</v>
      </c>
      <c r="I240" s="364">
        <v>7.5999999999999998E-2</v>
      </c>
      <c r="M240" s="402" t="s">
        <v>362</v>
      </c>
      <c r="Y240" s="401" t="s">
        <v>362</v>
      </c>
    </row>
    <row r="241" spans="1:25" ht="21" customHeight="1">
      <c r="A241" s="35" t="s">
        <v>363</v>
      </c>
      <c r="B241" s="245">
        <v>20000</v>
      </c>
      <c r="C241" s="365">
        <v>0.186</v>
      </c>
      <c r="D241" s="245">
        <v>30000</v>
      </c>
      <c r="E241" s="365">
        <v>5.7000000000000002E-2</v>
      </c>
      <c r="F241" s="245">
        <v>9000</v>
      </c>
      <c r="G241" s="366">
        <v>3.9E-2</v>
      </c>
      <c r="H241" s="245">
        <v>62000</v>
      </c>
      <c r="I241" s="364">
        <v>7.0999999999999994E-2</v>
      </c>
      <c r="M241" s="402" t="s">
        <v>363</v>
      </c>
      <c r="Y241" s="401" t="s">
        <v>363</v>
      </c>
    </row>
    <row r="242" spans="1:25" ht="21" customHeight="1">
      <c r="A242" s="35" t="s">
        <v>364</v>
      </c>
      <c r="B242" s="245">
        <v>21000</v>
      </c>
      <c r="C242" s="365">
        <v>0.193</v>
      </c>
      <c r="D242" s="245">
        <v>27000</v>
      </c>
      <c r="E242" s="365">
        <v>5.2999999999999999E-2</v>
      </c>
      <c r="F242" s="245">
        <v>8000</v>
      </c>
      <c r="G242" s="366">
        <v>3.5000000000000003E-2</v>
      </c>
      <c r="H242" s="245">
        <v>59000</v>
      </c>
      <c r="I242" s="364">
        <v>6.7000000000000004E-2</v>
      </c>
      <c r="M242" s="402" t="s">
        <v>364</v>
      </c>
      <c r="Y242" s="401" t="s">
        <v>364</v>
      </c>
    </row>
    <row r="243" spans="1:25" ht="21" customHeight="1">
      <c r="A243" s="35" t="s">
        <v>365</v>
      </c>
      <c r="B243" s="245">
        <v>21000</v>
      </c>
      <c r="C243" s="365">
        <v>0.20599999999999999</v>
      </c>
      <c r="D243" s="245">
        <v>27000</v>
      </c>
      <c r="E243" s="365">
        <v>5.1999999999999998E-2</v>
      </c>
      <c r="F243" s="245" t="s">
        <v>271</v>
      </c>
      <c r="G243" s="366" t="s">
        <v>271</v>
      </c>
      <c r="H243" s="245">
        <v>58000</v>
      </c>
      <c r="I243" s="364">
        <v>6.6000000000000003E-2</v>
      </c>
      <c r="M243" s="402" t="s">
        <v>365</v>
      </c>
      <c r="Y243" s="401" t="s">
        <v>365</v>
      </c>
    </row>
    <row r="244" spans="1:25" ht="21" customHeight="1">
      <c r="A244" s="35" t="s">
        <v>366</v>
      </c>
      <c r="B244" s="245">
        <v>20000</v>
      </c>
      <c r="C244" s="365">
        <v>0.19400000000000001</v>
      </c>
      <c r="D244" s="245">
        <v>27000</v>
      </c>
      <c r="E244" s="365">
        <v>5.0999999999999997E-2</v>
      </c>
      <c r="F244" s="245" t="s">
        <v>271</v>
      </c>
      <c r="G244" s="366" t="s">
        <v>271</v>
      </c>
      <c r="H244" s="245">
        <v>57000</v>
      </c>
      <c r="I244" s="364">
        <v>6.5000000000000002E-2</v>
      </c>
      <c r="M244" s="402" t="s">
        <v>366</v>
      </c>
      <c r="Y244" s="401" t="s">
        <v>366</v>
      </c>
    </row>
    <row r="245" spans="1:25" ht="21" customHeight="1">
      <c r="A245" s="35" t="s">
        <v>367</v>
      </c>
      <c r="B245" s="245">
        <v>20000</v>
      </c>
      <c r="C245" s="365">
        <v>0.2</v>
      </c>
      <c r="D245" s="245">
        <v>26000</v>
      </c>
      <c r="E245" s="365">
        <v>0.05</v>
      </c>
      <c r="F245" s="245">
        <v>9000</v>
      </c>
      <c r="G245" s="366">
        <v>3.5999999999999997E-2</v>
      </c>
      <c r="H245" s="245">
        <v>58000</v>
      </c>
      <c r="I245" s="364">
        <v>6.7000000000000004E-2</v>
      </c>
      <c r="M245" s="402" t="s">
        <v>367</v>
      </c>
      <c r="Y245" s="401" t="s">
        <v>367</v>
      </c>
    </row>
    <row r="246" spans="1:25" ht="21" customHeight="1">
      <c r="A246" s="35" t="s">
        <v>368</v>
      </c>
      <c r="B246" s="245">
        <v>19000</v>
      </c>
      <c r="C246" s="365">
        <v>0.184</v>
      </c>
      <c r="D246" s="245">
        <v>25000</v>
      </c>
      <c r="E246" s="365">
        <v>4.8000000000000001E-2</v>
      </c>
      <c r="F246" s="245">
        <v>10000</v>
      </c>
      <c r="G246" s="366">
        <v>3.9E-2</v>
      </c>
      <c r="H246" s="245">
        <v>55000</v>
      </c>
      <c r="I246" s="364">
        <v>6.3E-2</v>
      </c>
      <c r="M246" s="402" t="s">
        <v>368</v>
      </c>
      <c r="Y246" s="401" t="s">
        <v>368</v>
      </c>
    </row>
    <row r="247" spans="1:25" ht="21" customHeight="1">
      <c r="A247" s="35" t="s">
        <v>369</v>
      </c>
      <c r="B247" s="245">
        <v>21000</v>
      </c>
      <c r="C247" s="365">
        <v>0.2</v>
      </c>
      <c r="D247" s="245">
        <v>24000</v>
      </c>
      <c r="E247" s="365">
        <v>4.7E-2</v>
      </c>
      <c r="F247" s="245">
        <v>8000</v>
      </c>
      <c r="G247" s="366">
        <v>3.3000000000000002E-2</v>
      </c>
      <c r="H247" s="245">
        <v>55000</v>
      </c>
      <c r="I247" s="364">
        <v>6.2E-2</v>
      </c>
      <c r="M247" s="402" t="s">
        <v>369</v>
      </c>
      <c r="Y247" s="401" t="s">
        <v>369</v>
      </c>
    </row>
    <row r="248" spans="1:25" ht="21" customHeight="1">
      <c r="A248" s="35" t="s">
        <v>370</v>
      </c>
      <c r="B248" s="245">
        <v>23000</v>
      </c>
      <c r="C248" s="365">
        <v>0.21299999999999999</v>
      </c>
      <c r="D248" s="245">
        <v>24000</v>
      </c>
      <c r="E248" s="365">
        <v>4.4999999999999998E-2</v>
      </c>
      <c r="F248" s="245">
        <v>9000</v>
      </c>
      <c r="G248" s="366">
        <v>3.5999999999999997E-2</v>
      </c>
      <c r="H248" s="245">
        <v>57000</v>
      </c>
      <c r="I248" s="364">
        <v>6.5000000000000002E-2</v>
      </c>
      <c r="M248" s="402" t="s">
        <v>370</v>
      </c>
      <c r="Y248" s="401" t="s">
        <v>370</v>
      </c>
    </row>
    <row r="249" spans="1:25" ht="21" customHeight="1">
      <c r="A249" s="35" t="s">
        <v>371</v>
      </c>
      <c r="B249" s="245">
        <v>20000</v>
      </c>
      <c r="C249" s="365">
        <v>0.193</v>
      </c>
      <c r="D249" s="245">
        <v>22000</v>
      </c>
      <c r="E249" s="365">
        <v>4.2999999999999997E-2</v>
      </c>
      <c r="F249" s="245">
        <v>8000</v>
      </c>
      <c r="G249" s="366">
        <v>3.5000000000000003E-2</v>
      </c>
      <c r="H249" s="245">
        <v>52000</v>
      </c>
      <c r="I249" s="364">
        <v>0.06</v>
      </c>
      <c r="M249" s="402" t="s">
        <v>371</v>
      </c>
      <c r="Y249" s="401" t="s">
        <v>371</v>
      </c>
    </row>
    <row r="250" spans="1:25" ht="21" customHeight="1">
      <c r="A250" s="35" t="s">
        <v>372</v>
      </c>
      <c r="B250" s="245">
        <v>18000</v>
      </c>
      <c r="C250" s="365">
        <v>0.17799999999999999</v>
      </c>
      <c r="D250" s="245">
        <v>22000</v>
      </c>
      <c r="E250" s="365">
        <v>4.2999999999999997E-2</v>
      </c>
      <c r="F250" s="245">
        <v>8000</v>
      </c>
      <c r="G250" s="366">
        <v>3.5000000000000003E-2</v>
      </c>
      <c r="H250" s="245">
        <v>50000</v>
      </c>
      <c r="I250" s="364">
        <v>5.8000000000000003E-2</v>
      </c>
      <c r="M250" s="402" t="s">
        <v>372</v>
      </c>
      <c r="Y250" s="401" t="s">
        <v>372</v>
      </c>
    </row>
    <row r="251" spans="1:25" ht="21" customHeight="1">
      <c r="A251" s="35" t="s">
        <v>453</v>
      </c>
      <c r="B251" s="245">
        <v>20000</v>
      </c>
      <c r="C251" s="365">
        <v>0.19500000000000001</v>
      </c>
      <c r="D251" s="245">
        <v>22000</v>
      </c>
      <c r="E251" s="365">
        <v>4.2999999999999997E-2</v>
      </c>
      <c r="F251" s="245">
        <v>8000</v>
      </c>
      <c r="G251" s="366">
        <v>3.4000000000000002E-2</v>
      </c>
      <c r="H251" s="245">
        <v>52000</v>
      </c>
      <c r="I251" s="364">
        <v>0.06</v>
      </c>
      <c r="M251" s="402" t="s">
        <v>453</v>
      </c>
      <c r="Y251" s="401" t="s">
        <v>453</v>
      </c>
    </row>
    <row r="252" spans="1:25" ht="21" customHeight="1">
      <c r="A252" s="35" t="s">
        <v>454</v>
      </c>
      <c r="B252" s="245">
        <v>21000</v>
      </c>
      <c r="C252" s="365">
        <v>0.20399999999999999</v>
      </c>
      <c r="D252" s="245">
        <v>22000</v>
      </c>
      <c r="E252" s="365">
        <v>4.1000000000000002E-2</v>
      </c>
      <c r="F252" s="245">
        <v>9000</v>
      </c>
      <c r="G252" s="366">
        <v>3.4000000000000002E-2</v>
      </c>
      <c r="H252" s="245">
        <v>53000</v>
      </c>
      <c r="I252" s="364">
        <v>0.06</v>
      </c>
      <c r="M252" s="402" t="s">
        <v>454</v>
      </c>
      <c r="Y252" s="401" t="s">
        <v>454</v>
      </c>
    </row>
    <row r="253" spans="1:25" ht="21" customHeight="1">
      <c r="A253" s="35" t="s">
        <v>455</v>
      </c>
      <c r="B253" s="245">
        <v>23000</v>
      </c>
      <c r="C253" s="365">
        <v>0.218</v>
      </c>
      <c r="D253" s="245">
        <v>20000</v>
      </c>
      <c r="E253" s="365">
        <v>3.7999999999999999E-2</v>
      </c>
      <c r="F253" s="245">
        <v>11000</v>
      </c>
      <c r="G253" s="366">
        <v>4.3999999999999997E-2</v>
      </c>
      <c r="H253" s="245">
        <v>55000</v>
      </c>
      <c r="I253" s="364">
        <v>6.2E-2</v>
      </c>
      <c r="M253" s="402" t="s">
        <v>455</v>
      </c>
      <c r="Y253" s="401" t="s">
        <v>455</v>
      </c>
    </row>
    <row r="254" spans="1:25" ht="21" customHeight="1">
      <c r="A254" s="35" t="s">
        <v>456</v>
      </c>
      <c r="B254" s="245">
        <v>20000</v>
      </c>
      <c r="C254" s="365">
        <v>0.193</v>
      </c>
      <c r="D254" s="245">
        <v>21000</v>
      </c>
      <c r="E254" s="365">
        <v>4.1000000000000002E-2</v>
      </c>
      <c r="F254" s="245">
        <v>10000</v>
      </c>
      <c r="G254" s="366">
        <v>4.2000000000000003E-2</v>
      </c>
      <c r="H254" s="245">
        <v>53000</v>
      </c>
      <c r="I254" s="364">
        <v>0.06</v>
      </c>
      <c r="M254" s="402" t="s">
        <v>456</v>
      </c>
      <c r="Y254" s="401" t="s">
        <v>456</v>
      </c>
    </row>
    <row r="255" spans="1:25" ht="21" customHeight="1">
      <c r="A255" s="35" t="s">
        <v>457</v>
      </c>
      <c r="B255" s="245">
        <v>21000</v>
      </c>
      <c r="C255" s="365">
        <v>0.19700000000000001</v>
      </c>
      <c r="D255" s="245">
        <v>21000</v>
      </c>
      <c r="E255" s="365">
        <v>0.04</v>
      </c>
      <c r="F255" s="245">
        <v>11000</v>
      </c>
      <c r="G255" s="366">
        <v>4.4999999999999998E-2</v>
      </c>
      <c r="H255" s="245">
        <v>53000</v>
      </c>
      <c r="I255" s="364">
        <v>6.2E-2</v>
      </c>
      <c r="M255" s="402" t="s">
        <v>457</v>
      </c>
      <c r="Y255" s="401" t="s">
        <v>457</v>
      </c>
    </row>
    <row r="256" spans="1:25" ht="21" customHeight="1">
      <c r="A256" s="35" t="s">
        <v>458</v>
      </c>
      <c r="B256" s="245">
        <v>21000</v>
      </c>
      <c r="C256" s="365">
        <v>0.19600000000000001</v>
      </c>
      <c r="D256" s="245">
        <v>22000</v>
      </c>
      <c r="E256" s="365">
        <v>4.2999999999999997E-2</v>
      </c>
      <c r="F256" s="245">
        <v>11000</v>
      </c>
      <c r="G256" s="366">
        <v>4.5999999999999999E-2</v>
      </c>
      <c r="H256" s="245">
        <v>55000</v>
      </c>
      <c r="I256" s="364">
        <v>6.4000000000000001E-2</v>
      </c>
      <c r="M256" s="402" t="s">
        <v>458</v>
      </c>
      <c r="Y256" s="401" t="s">
        <v>458</v>
      </c>
    </row>
    <row r="257" spans="1:25" ht="21" customHeight="1">
      <c r="A257" s="35" t="s">
        <v>459</v>
      </c>
      <c r="B257" s="245">
        <v>22000</v>
      </c>
      <c r="C257" s="365">
        <v>0.20300000000000001</v>
      </c>
      <c r="D257" s="245">
        <v>21000</v>
      </c>
      <c r="E257" s="365">
        <v>4.1000000000000002E-2</v>
      </c>
      <c r="F257" s="245">
        <v>9000</v>
      </c>
      <c r="G257" s="366">
        <v>3.7999999999999999E-2</v>
      </c>
      <c r="H257" s="245">
        <v>54000</v>
      </c>
      <c r="I257" s="364">
        <v>6.2E-2</v>
      </c>
      <c r="M257" s="402" t="s">
        <v>459</v>
      </c>
      <c r="Y257" s="401" t="s">
        <v>459</v>
      </c>
    </row>
    <row r="258" spans="1:25" ht="21" customHeight="1">
      <c r="A258" s="35" t="s">
        <v>460</v>
      </c>
      <c r="B258" s="245">
        <v>21000</v>
      </c>
      <c r="C258" s="365">
        <v>0.188</v>
      </c>
      <c r="D258" s="245">
        <v>21000</v>
      </c>
      <c r="E258" s="365">
        <v>4.2000000000000003E-2</v>
      </c>
      <c r="F258" s="245">
        <v>8000</v>
      </c>
      <c r="G258" s="366">
        <v>3.4000000000000002E-2</v>
      </c>
      <c r="H258" s="245">
        <v>53000</v>
      </c>
      <c r="I258" s="364">
        <v>6.0999999999999999E-2</v>
      </c>
      <c r="M258" s="402" t="s">
        <v>460</v>
      </c>
      <c r="Y258" s="401" t="s">
        <v>460</v>
      </c>
    </row>
    <row r="259" spans="1:25" ht="21" customHeight="1">
      <c r="A259" s="35" t="s">
        <v>461</v>
      </c>
      <c r="B259" s="245">
        <v>20000</v>
      </c>
      <c r="C259" s="365">
        <v>0.182</v>
      </c>
      <c r="D259" s="245">
        <v>23000</v>
      </c>
      <c r="E259" s="365">
        <v>4.4999999999999998E-2</v>
      </c>
      <c r="F259" s="245" t="s">
        <v>271</v>
      </c>
      <c r="G259" s="366" t="s">
        <v>271</v>
      </c>
      <c r="H259" s="245">
        <v>53000</v>
      </c>
      <c r="I259" s="364">
        <v>0.06</v>
      </c>
      <c r="M259" s="402" t="s">
        <v>461</v>
      </c>
      <c r="Y259" s="401" t="s">
        <v>461</v>
      </c>
    </row>
    <row r="260" spans="1:25" ht="21" customHeight="1">
      <c r="A260" s="35" t="s">
        <v>462</v>
      </c>
      <c r="B260" s="245">
        <v>21000</v>
      </c>
      <c r="C260" s="365">
        <v>0.192</v>
      </c>
      <c r="D260" s="245">
        <v>23000</v>
      </c>
      <c r="E260" s="365">
        <v>4.4999999999999998E-2</v>
      </c>
      <c r="F260" s="245" t="s">
        <v>271</v>
      </c>
      <c r="G260" s="366" t="s">
        <v>271</v>
      </c>
      <c r="H260" s="245">
        <v>55000</v>
      </c>
      <c r="I260" s="364">
        <v>6.3E-2</v>
      </c>
      <c r="M260" s="402" t="s">
        <v>462</v>
      </c>
      <c r="Y260" s="401" t="s">
        <v>462</v>
      </c>
    </row>
    <row r="261" spans="1:25" ht="21" customHeight="1">
      <c r="A261" s="35" t="s">
        <v>463</v>
      </c>
      <c r="B261" s="245">
        <v>22000</v>
      </c>
      <c r="C261" s="365">
        <v>0.19600000000000001</v>
      </c>
      <c r="D261" s="245">
        <v>21000</v>
      </c>
      <c r="E261" s="365">
        <v>4.1000000000000002E-2</v>
      </c>
      <c r="F261" s="245" t="s">
        <v>271</v>
      </c>
      <c r="G261" s="366" t="s">
        <v>271</v>
      </c>
      <c r="H261" s="245">
        <v>53000</v>
      </c>
      <c r="I261" s="364">
        <v>6.0999999999999999E-2</v>
      </c>
      <c r="M261" s="402" t="s">
        <v>463</v>
      </c>
      <c r="Y261" s="401" t="s">
        <v>463</v>
      </c>
    </row>
    <row r="262" spans="1:25" ht="21" customHeight="1">
      <c r="A262" s="35" t="s">
        <v>464</v>
      </c>
      <c r="B262" s="245">
        <v>20000</v>
      </c>
      <c r="C262" s="365">
        <v>0.17499999999999999</v>
      </c>
      <c r="D262" s="245">
        <v>21000</v>
      </c>
      <c r="E262" s="365">
        <v>4.1000000000000002E-2</v>
      </c>
      <c r="F262" s="245" t="s">
        <v>271</v>
      </c>
      <c r="G262" s="366" t="s">
        <v>271</v>
      </c>
      <c r="H262" s="245">
        <v>52000</v>
      </c>
      <c r="I262" s="364">
        <v>5.8999999999999997E-2</v>
      </c>
      <c r="M262" s="402" t="s">
        <v>464</v>
      </c>
      <c r="Y262" s="401" t="s">
        <v>464</v>
      </c>
    </row>
    <row r="263" spans="1:25" ht="21" customHeight="1">
      <c r="A263" s="35" t="s">
        <v>465</v>
      </c>
      <c r="B263" s="245">
        <v>21000</v>
      </c>
      <c r="C263" s="365">
        <v>0.185</v>
      </c>
      <c r="D263" s="245">
        <v>22000</v>
      </c>
      <c r="E263" s="365">
        <v>4.3999999999999997E-2</v>
      </c>
      <c r="F263" s="245">
        <v>8000</v>
      </c>
      <c r="G263" s="366">
        <v>3.3000000000000002E-2</v>
      </c>
      <c r="H263" s="245">
        <v>54000</v>
      </c>
      <c r="I263" s="364">
        <v>6.0999999999999999E-2</v>
      </c>
      <c r="M263" s="402" t="s">
        <v>465</v>
      </c>
      <c r="Y263" s="401" t="s">
        <v>465</v>
      </c>
    </row>
    <row r="264" spans="1:25" ht="21" customHeight="1">
      <c r="A264" s="35" t="s">
        <v>466</v>
      </c>
      <c r="B264" s="245">
        <v>22000</v>
      </c>
      <c r="C264" s="365">
        <v>0.186</v>
      </c>
      <c r="D264" s="245">
        <v>25000</v>
      </c>
      <c r="E264" s="365">
        <v>4.8000000000000001E-2</v>
      </c>
      <c r="F264" s="245">
        <v>8000</v>
      </c>
      <c r="G264" s="366">
        <v>3.2000000000000001E-2</v>
      </c>
      <c r="H264" s="245">
        <v>56000</v>
      </c>
      <c r="I264" s="364">
        <v>6.3E-2</v>
      </c>
      <c r="M264" s="402" t="s">
        <v>466</v>
      </c>
      <c r="Y264" s="401" t="s">
        <v>466</v>
      </c>
    </row>
    <row r="265" spans="1:25" ht="21" customHeight="1">
      <c r="A265" s="35" t="s">
        <v>467</v>
      </c>
      <c r="B265" s="245">
        <v>21000</v>
      </c>
      <c r="C265" s="365">
        <v>0.17399999999999999</v>
      </c>
      <c r="D265" s="245">
        <v>24000</v>
      </c>
      <c r="E265" s="365">
        <v>4.5999999999999999E-2</v>
      </c>
      <c r="F265" s="245">
        <v>10000</v>
      </c>
      <c r="G265" s="366">
        <v>3.6999999999999998E-2</v>
      </c>
      <c r="H265" s="245">
        <v>55000</v>
      </c>
      <c r="I265" s="364">
        <v>6.0999999999999999E-2</v>
      </c>
      <c r="M265" s="402" t="s">
        <v>467</v>
      </c>
      <c r="Y265" s="401" t="s">
        <v>467</v>
      </c>
    </row>
    <row r="266" spans="1:25" ht="21" customHeight="1">
      <c r="A266" s="35" t="s">
        <v>468</v>
      </c>
      <c r="B266" s="245">
        <v>16000</v>
      </c>
      <c r="C266" s="365">
        <v>0.13400000000000001</v>
      </c>
      <c r="D266" s="245">
        <v>24000</v>
      </c>
      <c r="E266" s="365">
        <v>4.7E-2</v>
      </c>
      <c r="F266" s="245">
        <v>9000</v>
      </c>
      <c r="G266" s="366">
        <v>3.4000000000000002E-2</v>
      </c>
      <c r="H266" s="245">
        <v>50000</v>
      </c>
      <c r="I266" s="364">
        <v>5.6000000000000001E-2</v>
      </c>
      <c r="M266" s="402" t="s">
        <v>468</v>
      </c>
      <c r="Y266" s="401" t="s">
        <v>468</v>
      </c>
    </row>
    <row r="267" spans="1:25" ht="21" customHeight="1">
      <c r="A267" s="35" t="s">
        <v>469</v>
      </c>
      <c r="B267" s="245">
        <v>15000</v>
      </c>
      <c r="C267" s="365">
        <v>0.13300000000000001</v>
      </c>
      <c r="D267" s="245">
        <v>22000</v>
      </c>
      <c r="E267" s="365">
        <v>4.2999999999999997E-2</v>
      </c>
      <c r="F267" s="245">
        <v>13000</v>
      </c>
      <c r="G267" s="366">
        <v>0.05</v>
      </c>
      <c r="H267" s="245">
        <v>51000</v>
      </c>
      <c r="I267" s="364">
        <v>5.7000000000000002E-2</v>
      </c>
      <c r="M267" s="402" t="s">
        <v>469</v>
      </c>
      <c r="Y267" s="401" t="s">
        <v>469</v>
      </c>
    </row>
    <row r="268" spans="1:25" ht="21" customHeight="1">
      <c r="A268" s="35" t="s">
        <v>470</v>
      </c>
      <c r="B268" s="245">
        <v>16000</v>
      </c>
      <c r="C268" s="365">
        <v>0.13900000000000001</v>
      </c>
      <c r="D268" s="245">
        <v>23000</v>
      </c>
      <c r="E268" s="365">
        <v>4.4999999999999998E-2</v>
      </c>
      <c r="F268" s="245">
        <v>12000</v>
      </c>
      <c r="G268" s="366">
        <v>4.7E-2</v>
      </c>
      <c r="H268" s="245">
        <v>52000</v>
      </c>
      <c r="I268" s="364">
        <v>5.8000000000000003E-2</v>
      </c>
      <c r="M268" s="402" t="s">
        <v>470</v>
      </c>
      <c r="Y268" s="401" t="s">
        <v>470</v>
      </c>
    </row>
    <row r="269" spans="1:25" ht="21" customHeight="1">
      <c r="A269" s="35" t="s">
        <v>471</v>
      </c>
      <c r="B269" s="245">
        <v>15000</v>
      </c>
      <c r="C269" s="365">
        <v>0.13</v>
      </c>
      <c r="D269" s="245">
        <v>20000</v>
      </c>
      <c r="E269" s="365">
        <v>0.04</v>
      </c>
      <c r="F269" s="245">
        <v>12000</v>
      </c>
      <c r="G269" s="366">
        <v>4.5999999999999999E-2</v>
      </c>
      <c r="H269" s="245">
        <v>48000</v>
      </c>
      <c r="I269" s="364">
        <v>5.3999999999999999E-2</v>
      </c>
      <c r="M269" s="402" t="s">
        <v>471</v>
      </c>
      <c r="Y269" s="401" t="s">
        <v>471</v>
      </c>
    </row>
    <row r="270" spans="1:25" ht="21" customHeight="1">
      <c r="A270" s="35" t="s">
        <v>472</v>
      </c>
      <c r="B270" s="245">
        <v>15000</v>
      </c>
      <c r="C270" s="365">
        <v>0.13200000000000001</v>
      </c>
      <c r="D270" s="245">
        <v>22000</v>
      </c>
      <c r="E270" s="365">
        <v>4.2999999999999997E-2</v>
      </c>
      <c r="F270" s="245">
        <v>11000</v>
      </c>
      <c r="G270" s="366">
        <v>4.2999999999999997E-2</v>
      </c>
      <c r="H270" s="245">
        <v>49000</v>
      </c>
      <c r="I270" s="364">
        <v>5.5E-2</v>
      </c>
      <c r="M270" s="402" t="s">
        <v>472</v>
      </c>
      <c r="Y270" s="401" t="s">
        <v>472</v>
      </c>
    </row>
    <row r="271" spans="1:25" ht="21" customHeight="1">
      <c r="A271" s="35" t="s">
        <v>473</v>
      </c>
      <c r="B271" s="245">
        <v>17000</v>
      </c>
      <c r="C271" s="365">
        <v>0.15</v>
      </c>
      <c r="D271" s="245">
        <v>21000</v>
      </c>
      <c r="E271" s="365">
        <v>4.2000000000000003E-2</v>
      </c>
      <c r="F271" s="245">
        <v>11000</v>
      </c>
      <c r="G271" s="366">
        <v>4.2000000000000003E-2</v>
      </c>
      <c r="H271" s="245">
        <v>50000</v>
      </c>
      <c r="I271" s="364">
        <v>5.6000000000000001E-2</v>
      </c>
      <c r="M271" s="402" t="s">
        <v>473</v>
      </c>
      <c r="Y271" s="401" t="s">
        <v>473</v>
      </c>
    </row>
    <row r="272" spans="1:25" ht="21" customHeight="1">
      <c r="A272" s="35" t="s">
        <v>474</v>
      </c>
      <c r="B272" s="245">
        <v>17000</v>
      </c>
      <c r="C272" s="365">
        <v>0.153</v>
      </c>
      <c r="D272" s="245">
        <v>23000</v>
      </c>
      <c r="E272" s="365">
        <v>4.4999999999999998E-2</v>
      </c>
      <c r="F272" s="245">
        <v>10000</v>
      </c>
      <c r="G272" s="366">
        <v>4.1000000000000002E-2</v>
      </c>
      <c r="H272" s="245">
        <v>51000</v>
      </c>
      <c r="I272" s="364">
        <v>5.8000000000000003E-2</v>
      </c>
      <c r="M272" s="402" t="s">
        <v>474</v>
      </c>
      <c r="Y272" s="401" t="s">
        <v>474</v>
      </c>
    </row>
    <row r="273" spans="1:35" ht="21" customHeight="1">
      <c r="A273" s="35" t="s">
        <v>475</v>
      </c>
      <c r="B273" s="245">
        <v>16000</v>
      </c>
      <c r="C273" s="365">
        <v>0.13900000000000001</v>
      </c>
      <c r="D273" s="245">
        <v>28000</v>
      </c>
      <c r="E273" s="365">
        <v>5.3999999999999999E-2</v>
      </c>
      <c r="F273" s="245" t="s">
        <v>271</v>
      </c>
      <c r="G273" s="366" t="s">
        <v>271</v>
      </c>
      <c r="H273" s="245">
        <v>52000</v>
      </c>
      <c r="I273" s="364">
        <v>5.8000000000000003E-2</v>
      </c>
      <c r="M273" s="402" t="s">
        <v>475</v>
      </c>
      <c r="Y273" s="401" t="s">
        <v>475</v>
      </c>
    </row>
    <row r="274" spans="1:35" ht="21" customHeight="1">
      <c r="A274" s="35" t="s">
        <v>476</v>
      </c>
      <c r="B274" s="245">
        <v>15000</v>
      </c>
      <c r="C274" s="365">
        <v>0.13300000000000001</v>
      </c>
      <c r="D274" s="245">
        <v>26000</v>
      </c>
      <c r="E274" s="365">
        <v>0.05</v>
      </c>
      <c r="F274" s="245" t="s">
        <v>271</v>
      </c>
      <c r="G274" s="366" t="s">
        <v>271</v>
      </c>
      <c r="H274" s="245">
        <v>49000</v>
      </c>
      <c r="I274" s="364">
        <v>5.5E-2</v>
      </c>
      <c r="M274" s="402" t="s">
        <v>476</v>
      </c>
      <c r="Y274" s="401" t="s">
        <v>476</v>
      </c>
    </row>
    <row r="275" spans="1:35" ht="21" customHeight="1">
      <c r="A275" s="35" t="s">
        <v>477</v>
      </c>
      <c r="B275" s="245">
        <v>16000</v>
      </c>
      <c r="C275" s="365">
        <v>0.14399999999999999</v>
      </c>
      <c r="D275" s="245">
        <v>28000</v>
      </c>
      <c r="E275" s="365">
        <v>5.5E-2</v>
      </c>
      <c r="F275" s="245" t="s">
        <v>271</v>
      </c>
      <c r="G275" s="366" t="s">
        <v>271</v>
      </c>
      <c r="H275" s="245">
        <v>52000</v>
      </c>
      <c r="I275" s="364">
        <v>5.8999999999999997E-2</v>
      </c>
      <c r="M275" s="402" t="s">
        <v>477</v>
      </c>
      <c r="Y275" s="401" t="s">
        <v>477</v>
      </c>
    </row>
    <row r="276" spans="1:35" ht="21" customHeight="1">
      <c r="A276" s="35" t="s">
        <v>478</v>
      </c>
      <c r="B276" s="245">
        <v>14000</v>
      </c>
      <c r="C276" s="365">
        <v>0.129</v>
      </c>
      <c r="D276" s="245">
        <v>25000</v>
      </c>
      <c r="E276" s="365">
        <v>4.9000000000000002E-2</v>
      </c>
      <c r="F276" s="245" t="s">
        <v>271</v>
      </c>
      <c r="G276" s="366" t="s">
        <v>271</v>
      </c>
      <c r="H276" s="245">
        <v>46000</v>
      </c>
      <c r="I276" s="364">
        <v>5.1999999999999998E-2</v>
      </c>
      <c r="M276" s="402" t="s">
        <v>478</v>
      </c>
      <c r="Y276" s="401" t="s">
        <v>478</v>
      </c>
    </row>
    <row r="277" spans="1:35" ht="21" customHeight="1">
      <c r="A277" s="35" t="s">
        <v>479</v>
      </c>
      <c r="B277" s="245">
        <v>13000</v>
      </c>
      <c r="C277" s="365">
        <v>0.121</v>
      </c>
      <c r="D277" s="245">
        <v>27000</v>
      </c>
      <c r="E277" s="365">
        <v>5.1999999999999998E-2</v>
      </c>
      <c r="F277" s="245" t="s">
        <v>271</v>
      </c>
      <c r="G277" s="366" t="s">
        <v>271</v>
      </c>
      <c r="H277" s="245">
        <v>46000</v>
      </c>
      <c r="I277" s="364">
        <v>5.2999999999999999E-2</v>
      </c>
      <c r="M277" s="402" t="s">
        <v>479</v>
      </c>
      <c r="Y277" s="401" t="s">
        <v>479</v>
      </c>
    </row>
    <row r="278" spans="1:35" ht="21" customHeight="1">
      <c r="A278" s="35" t="s">
        <v>480</v>
      </c>
      <c r="B278" s="245">
        <v>14000</v>
      </c>
      <c r="C278" s="365">
        <v>0.13300000000000001</v>
      </c>
      <c r="D278" s="245">
        <v>24000</v>
      </c>
      <c r="E278" s="365">
        <v>4.8000000000000001E-2</v>
      </c>
      <c r="F278" s="245" t="s">
        <v>271</v>
      </c>
      <c r="G278" s="366" t="s">
        <v>271</v>
      </c>
      <c r="H278" s="245">
        <v>46000</v>
      </c>
      <c r="I278" s="364">
        <v>5.2999999999999999E-2</v>
      </c>
      <c r="M278" s="402" t="s">
        <v>480</v>
      </c>
      <c r="Y278" s="401" t="s">
        <v>480</v>
      </c>
    </row>
    <row r="279" spans="1:35" ht="21" customHeight="1">
      <c r="A279" s="35" t="s">
        <v>481</v>
      </c>
      <c r="B279" s="245">
        <v>14000</v>
      </c>
      <c r="C279" s="365">
        <v>0.13100000000000001</v>
      </c>
      <c r="D279" s="245">
        <v>24000</v>
      </c>
      <c r="E279" s="365">
        <v>4.7E-2</v>
      </c>
      <c r="F279" s="245" t="s">
        <v>271</v>
      </c>
      <c r="G279" s="366" t="s">
        <v>271</v>
      </c>
      <c r="H279" s="245">
        <v>45000</v>
      </c>
      <c r="I279" s="364">
        <v>5.0999999999999997E-2</v>
      </c>
      <c r="M279" s="402" t="s">
        <v>481</v>
      </c>
      <c r="Y279" s="401" t="s">
        <v>481</v>
      </c>
    </row>
    <row r="280" spans="1:35" ht="21" customHeight="1">
      <c r="A280" s="35" t="s">
        <v>482</v>
      </c>
      <c r="B280" s="245">
        <v>14000</v>
      </c>
      <c r="C280" s="365">
        <v>0.126</v>
      </c>
      <c r="D280" s="245">
        <v>24000</v>
      </c>
      <c r="E280" s="365">
        <v>4.5999999999999999E-2</v>
      </c>
      <c r="F280" s="245" t="s">
        <v>271</v>
      </c>
      <c r="G280" s="366" t="s">
        <v>271</v>
      </c>
      <c r="H280" s="245">
        <v>45000</v>
      </c>
      <c r="I280" s="364">
        <v>5.0999999999999997E-2</v>
      </c>
      <c r="M280" s="402" t="s">
        <v>482</v>
      </c>
      <c r="Y280" s="401" t="s">
        <v>482</v>
      </c>
    </row>
    <row r="281" spans="1:35" ht="21" customHeight="1">
      <c r="A281" s="35" t="s">
        <v>483</v>
      </c>
      <c r="B281" s="245">
        <v>12000</v>
      </c>
      <c r="C281" s="365">
        <v>0.11600000000000001</v>
      </c>
      <c r="D281" s="245">
        <v>24000</v>
      </c>
      <c r="E281" s="365">
        <v>4.5999999999999999E-2</v>
      </c>
      <c r="F281" s="245">
        <v>8000</v>
      </c>
      <c r="G281" s="366">
        <v>3.3000000000000002E-2</v>
      </c>
      <c r="H281" s="245">
        <v>44000</v>
      </c>
      <c r="I281" s="364">
        <v>5.0999999999999997E-2</v>
      </c>
      <c r="M281" s="402" t="s">
        <v>483</v>
      </c>
      <c r="Y281" s="401" t="s">
        <v>483</v>
      </c>
    </row>
    <row r="282" spans="1:35" ht="21" customHeight="1">
      <c r="A282" s="35" t="s">
        <v>484</v>
      </c>
      <c r="B282" s="245">
        <v>10000</v>
      </c>
      <c r="C282" s="365">
        <v>0.1</v>
      </c>
      <c r="D282" s="245">
        <v>23000</v>
      </c>
      <c r="E282" s="365">
        <v>4.5999999999999999E-2</v>
      </c>
      <c r="F282" s="245" t="s">
        <v>271</v>
      </c>
      <c r="G282" s="366" t="s">
        <v>271</v>
      </c>
      <c r="H282" s="245">
        <v>40000</v>
      </c>
      <c r="I282" s="364">
        <v>4.5999999999999999E-2</v>
      </c>
      <c r="M282" s="402" t="s">
        <v>484</v>
      </c>
      <c r="Y282" s="401" t="s">
        <v>484</v>
      </c>
    </row>
    <row r="283" spans="1:35" ht="21" customHeight="1">
      <c r="A283" s="35" t="s">
        <v>485</v>
      </c>
      <c r="B283" s="245" t="s">
        <v>271</v>
      </c>
      <c r="C283" s="365" t="s">
        <v>271</v>
      </c>
      <c r="D283" s="245">
        <v>22000</v>
      </c>
      <c r="E283" s="365">
        <v>4.3999999999999997E-2</v>
      </c>
      <c r="F283" s="245" t="s">
        <v>271</v>
      </c>
      <c r="G283" s="366" t="s">
        <v>271</v>
      </c>
      <c r="H283" s="245">
        <v>34000</v>
      </c>
      <c r="I283" s="364">
        <v>0.04</v>
      </c>
      <c r="M283" s="402" t="s">
        <v>485</v>
      </c>
      <c r="Y283" s="401" t="s">
        <v>485</v>
      </c>
    </row>
    <row r="284" spans="1:35" ht="21" customHeight="1">
      <c r="A284" s="35" t="s">
        <v>486</v>
      </c>
      <c r="B284" s="245">
        <v>8000</v>
      </c>
      <c r="C284" s="365">
        <v>8.4000000000000005E-2</v>
      </c>
      <c r="D284" s="245">
        <v>22000</v>
      </c>
      <c r="E284" s="365">
        <v>4.2999999999999997E-2</v>
      </c>
      <c r="F284" s="245" t="s">
        <v>271</v>
      </c>
      <c r="G284" s="366" t="s">
        <v>271</v>
      </c>
      <c r="H284" s="245">
        <v>34000</v>
      </c>
      <c r="I284" s="364">
        <v>0.04</v>
      </c>
      <c r="M284" s="402" t="s">
        <v>486</v>
      </c>
      <c r="Y284" s="401" t="s">
        <v>486</v>
      </c>
    </row>
    <row r="285" spans="1:35" s="3" customFormat="1" ht="21" customHeight="1">
      <c r="A285" s="35" t="s">
        <v>496</v>
      </c>
      <c r="B285" s="245">
        <v>9000</v>
      </c>
      <c r="C285" s="365">
        <v>0.09</v>
      </c>
      <c r="D285" s="245">
        <v>20000</v>
      </c>
      <c r="E285" s="365">
        <v>3.9E-2</v>
      </c>
      <c r="F285" s="245" t="s">
        <v>271</v>
      </c>
      <c r="G285" s="366" t="s">
        <v>271</v>
      </c>
      <c r="H285" s="245">
        <v>35000</v>
      </c>
      <c r="I285" s="364">
        <v>0.04</v>
      </c>
      <c r="L285" s="401"/>
      <c r="M285" s="402" t="s">
        <v>496</v>
      </c>
      <c r="N285" s="401"/>
      <c r="O285" s="401"/>
      <c r="P285" s="401"/>
      <c r="Q285" s="401"/>
      <c r="R285" s="401"/>
      <c r="S285" s="401"/>
      <c r="T285" s="401"/>
      <c r="U285" s="401"/>
      <c r="V285" s="401"/>
      <c r="W285" s="401"/>
      <c r="X285" s="401"/>
      <c r="Y285" s="402" t="s">
        <v>496</v>
      </c>
      <c r="Z285" s="401"/>
    </row>
    <row r="286" spans="1:35" s="3" customFormat="1" ht="21" customHeight="1">
      <c r="A286" s="35" t="s">
        <v>497</v>
      </c>
      <c r="B286" s="245" t="s">
        <v>494</v>
      </c>
      <c r="C286" s="365"/>
      <c r="D286" s="245"/>
      <c r="E286" s="365"/>
      <c r="F286" s="245"/>
      <c r="G286" s="366"/>
      <c r="H286" s="245"/>
      <c r="I286" s="364"/>
    </row>
    <row r="287" spans="1:35" s="25" customFormat="1" ht="21" customHeight="1">
      <c r="A287" s="35" t="s">
        <v>498</v>
      </c>
      <c r="B287" s="288" t="s">
        <v>495</v>
      </c>
      <c r="C287" s="228"/>
      <c r="D287" s="228"/>
      <c r="E287" s="228"/>
      <c r="F287" s="228"/>
      <c r="G287" s="228"/>
      <c r="H287" s="228"/>
      <c r="I287" s="231"/>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row>
    <row r="288" spans="1:35" s="25" customFormat="1" ht="21" customHeight="1" thickBot="1">
      <c r="A288" s="36" t="s">
        <v>506</v>
      </c>
      <c r="B288" s="414" t="s">
        <v>507</v>
      </c>
      <c r="C288" s="310"/>
      <c r="D288" s="310"/>
      <c r="E288" s="310"/>
      <c r="F288" s="310"/>
      <c r="G288" s="310"/>
      <c r="H288" s="310"/>
      <c r="I288" s="316"/>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row>
    <row r="289" spans="1:35" ht="21" customHeight="1" thickTop="1">
      <c r="L289" s="3"/>
      <c r="M289" s="3"/>
      <c r="N289" s="3"/>
      <c r="O289" s="3"/>
      <c r="P289" s="3"/>
      <c r="Q289" s="3"/>
      <c r="R289" s="3"/>
      <c r="S289" s="3"/>
      <c r="T289" s="3"/>
      <c r="U289" s="3"/>
      <c r="V289" s="3"/>
      <c r="W289" s="3"/>
      <c r="X289" s="3"/>
      <c r="Y289" s="3"/>
      <c r="Z289" s="3"/>
      <c r="AA289" s="3"/>
      <c r="AB289" s="3"/>
      <c r="AC289" s="3"/>
      <c r="AD289" s="3"/>
      <c r="AE289" s="3"/>
      <c r="AF289" s="3"/>
      <c r="AG289" s="3"/>
      <c r="AH289" s="3"/>
      <c r="AI289" s="3"/>
    </row>
    <row r="290" spans="1:35" ht="21" customHeight="1"/>
    <row r="291" spans="1:35" ht="21" customHeight="1">
      <c r="H291" s="14"/>
      <c r="I291" s="14"/>
      <c r="J291" s="15"/>
      <c r="K291" s="15"/>
    </row>
    <row r="292" spans="1:35" ht="21" customHeight="1">
      <c r="H292" s="15"/>
      <c r="I292" s="15"/>
      <c r="J292" s="15"/>
    </row>
    <row r="293" spans="1:35" ht="21" customHeight="1"/>
    <row r="294" spans="1:35" ht="21" customHeight="1"/>
    <row r="295" spans="1:35" ht="21" customHeight="1">
      <c r="A295" s="410" t="s">
        <v>447</v>
      </c>
      <c r="B295" s="48" t="s">
        <v>433</v>
      </c>
      <c r="C295" s="48"/>
      <c r="D295" s="48"/>
      <c r="E295" s="3"/>
      <c r="F295" s="3"/>
      <c r="G295" s="3"/>
    </row>
    <row r="296" spans="1:35" ht="21" customHeight="1">
      <c r="A296" s="25"/>
      <c r="B296" s="39" t="s">
        <v>434</v>
      </c>
      <c r="C296" s="40"/>
      <c r="D296" s="40"/>
    </row>
    <row r="297" spans="1:35" ht="21" customHeight="1">
      <c r="A297" s="397">
        <v>1</v>
      </c>
      <c r="B297" s="12" t="s">
        <v>189</v>
      </c>
    </row>
    <row r="298" spans="1:35" ht="21" customHeight="1">
      <c r="A298" s="397">
        <v>2</v>
      </c>
      <c r="B298" s="13" t="s">
        <v>288</v>
      </c>
      <c r="C298" s="14"/>
      <c r="D298" s="14"/>
      <c r="E298" s="14"/>
      <c r="F298" s="14"/>
      <c r="G298" s="14"/>
    </row>
    <row r="299" spans="1:35" ht="21" customHeight="1">
      <c r="A299" s="397">
        <v>3</v>
      </c>
      <c r="B299" s="13" t="s">
        <v>291</v>
      </c>
      <c r="C299" s="15"/>
      <c r="D299" s="15"/>
      <c r="E299" s="15"/>
      <c r="F299" s="15"/>
      <c r="G299" s="15"/>
    </row>
    <row r="300" spans="1:35" ht="21" customHeight="1">
      <c r="A300" s="397">
        <v>4</v>
      </c>
      <c r="B300" s="13" t="s">
        <v>292</v>
      </c>
    </row>
    <row r="301" spans="1:35" ht="21" customHeight="1">
      <c r="A301" s="397">
        <v>5</v>
      </c>
      <c r="B301" s="13" t="s">
        <v>293</v>
      </c>
    </row>
    <row r="302" spans="1:35" ht="21" customHeight="1">
      <c r="A302" s="397">
        <v>6</v>
      </c>
    </row>
    <row r="303" spans="1:35" ht="21" customHeight="1">
      <c r="A303" s="397">
        <v>7</v>
      </c>
    </row>
    <row r="304" spans="1:35" ht="21" customHeight="1">
      <c r="A304" s="397">
        <v>8</v>
      </c>
    </row>
    <row r="305" spans="1:1" ht="21" customHeight="1">
      <c r="A305" s="397">
        <v>9</v>
      </c>
    </row>
    <row r="306" spans="1:1" ht="21" customHeight="1"/>
    <row r="307" spans="1:1" ht="21" customHeight="1"/>
    <row r="308" spans="1:1" ht="21" customHeight="1"/>
    <row r="309" spans="1:1" ht="21" customHeight="1"/>
    <row r="310" spans="1:1" ht="21" customHeight="1"/>
    <row r="311" spans="1:1" ht="21" customHeight="1"/>
    <row r="312" spans="1:1" ht="21" customHeight="1"/>
    <row r="313" spans="1:1" ht="21" customHeight="1"/>
    <row r="314" spans="1:1" ht="21" customHeight="1"/>
    <row r="315" spans="1:1" ht="21" customHeight="1"/>
    <row r="316" spans="1:1" ht="21" customHeight="1"/>
    <row r="317" spans="1:1" ht="21" customHeight="1"/>
    <row r="318" spans="1:1" ht="21" customHeight="1"/>
    <row r="319" spans="1:1" ht="21" customHeight="1"/>
    <row r="320" spans="1:1"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idden="1"/>
    <row r="385" hidden="1"/>
    <row r="387" hidden="1"/>
    <row r="388" hidden="1"/>
    <row r="390" hidden="1"/>
    <row r="391" hidden="1"/>
    <row r="393" hidden="1"/>
    <row r="394" hidden="1"/>
    <row r="396" hidden="1"/>
    <row r="397" hidden="1"/>
    <row r="399" hidden="1"/>
    <row r="400" hidden="1"/>
    <row r="402" hidden="1"/>
    <row r="403" hidden="1"/>
    <row r="405" hidden="1"/>
    <row r="406" hidden="1"/>
    <row r="408" hidden="1"/>
    <row r="409" hidden="1"/>
    <row r="411" hidden="1"/>
    <row r="412" hidden="1"/>
    <row r="414" hidden="1"/>
    <row r="415" hidden="1"/>
    <row r="417" hidden="1"/>
    <row r="418" hidden="1"/>
    <row r="420" hidden="1"/>
    <row r="421" hidden="1"/>
    <row r="423" hidden="1"/>
    <row r="424" hidden="1"/>
    <row r="426" hidden="1"/>
    <row r="427" hidden="1"/>
    <row r="429" hidden="1"/>
    <row r="430" hidden="1"/>
    <row r="432" hidden="1"/>
    <row r="433" hidden="1"/>
    <row r="435" hidden="1"/>
    <row r="436" hidden="1"/>
    <row r="438" hidden="1"/>
    <row r="439" hidden="1"/>
    <row r="441" hidden="1"/>
    <row r="442" hidden="1"/>
    <row r="444" hidden="1"/>
    <row r="445" hidden="1"/>
    <row r="447" hidden="1"/>
    <row r="448" hidden="1"/>
    <row r="450" hidden="1"/>
    <row r="451" hidden="1"/>
    <row r="453" hidden="1"/>
    <row r="454" hidden="1"/>
    <row r="456" hidden="1"/>
    <row r="457" hidden="1"/>
    <row r="459" hidden="1"/>
    <row r="460" hidden="1"/>
    <row r="462" hidden="1"/>
    <row r="463" hidden="1"/>
    <row r="465" hidden="1"/>
    <row r="466" hidden="1"/>
    <row r="468" hidden="1"/>
    <row r="469" hidden="1"/>
    <row r="471" hidden="1"/>
    <row r="472" hidden="1"/>
    <row r="474" hidden="1"/>
    <row r="475" hidden="1"/>
    <row r="477" hidden="1"/>
    <row r="491" hidden="1"/>
    <row r="492" hidden="1"/>
    <row r="493" hidden="1"/>
    <row r="494" hidden="1"/>
    <row r="496" hidden="1"/>
    <row r="497" hidden="1"/>
    <row r="499" hidden="1"/>
    <row r="500" hidden="1"/>
    <row r="502" hidden="1"/>
    <row r="503" hidden="1"/>
    <row r="505" hidden="1"/>
    <row r="506" hidden="1"/>
    <row r="508" hidden="1"/>
    <row r="509" hidden="1"/>
    <row r="511" hidden="1"/>
    <row r="512" hidden="1"/>
    <row r="514" ht="12" hidden="1" customHeight="1"/>
    <row r="515" ht="12" hidden="1" customHeight="1"/>
    <row r="516" ht="12" customHeight="1"/>
    <row r="517" hidden="1"/>
    <row r="518" hidden="1"/>
    <row r="520" hidden="1"/>
    <row r="521" hidden="1"/>
    <row r="523" hidden="1"/>
    <row r="524" hidden="1"/>
    <row r="526" hidden="1"/>
    <row r="527" hidden="1"/>
    <row r="529" hidden="1"/>
    <row r="530" hidden="1"/>
    <row r="532" hidden="1"/>
    <row r="533" hidden="1"/>
    <row r="535" hidden="1"/>
    <row r="536" hidden="1"/>
    <row r="538" hidden="1"/>
    <row r="539" hidden="1"/>
    <row r="541" hidden="1"/>
    <row r="542" hidden="1"/>
    <row r="544" hidden="1"/>
    <row r="545" hidden="1"/>
    <row r="547" hidden="1"/>
    <row r="548" hidden="1"/>
    <row r="550" hidden="1"/>
    <row r="551" hidden="1"/>
    <row r="553" hidden="1"/>
    <row r="554" hidden="1"/>
    <row r="556" hidden="1"/>
    <row r="557" hidden="1"/>
    <row r="559" hidden="1"/>
    <row r="560" hidden="1"/>
    <row r="562" hidden="1"/>
    <row r="563" hidden="1"/>
    <row r="565" hidden="1"/>
    <row r="566" hidden="1"/>
    <row r="568" hidden="1"/>
    <row r="569" hidden="1"/>
    <row r="571" hidden="1"/>
    <row r="572" hidden="1"/>
    <row r="574" hidden="1"/>
    <row r="575" hidden="1"/>
    <row r="577" hidden="1"/>
    <row r="578" hidden="1"/>
    <row r="580" hidden="1"/>
    <row r="581" hidden="1"/>
    <row r="583" hidden="1"/>
    <row r="584" hidden="1"/>
    <row r="586" hidden="1"/>
    <row r="587" hidden="1"/>
    <row r="589" hidden="1"/>
    <row r="590" hidden="1"/>
    <row r="592" hidden="1"/>
    <row r="593" hidden="1"/>
    <row r="595" hidden="1"/>
    <row r="596" hidden="1"/>
    <row r="598" hidden="1"/>
    <row r="599" hidden="1"/>
    <row r="601" hidden="1"/>
    <row r="602" hidden="1"/>
    <row r="604" hidden="1"/>
    <row r="605" hidden="1"/>
    <row r="607" hidden="1"/>
    <row r="608" hidden="1"/>
    <row r="610" hidden="1"/>
    <row r="611" hidden="1"/>
    <row r="613" hidden="1"/>
    <row r="614" hidden="1"/>
    <row r="616" hidden="1"/>
    <row r="617" hidden="1"/>
    <row r="619" hidden="1"/>
    <row r="620" hidden="1"/>
    <row r="622" hidden="1"/>
    <row r="623" hidden="1"/>
    <row r="625" hidden="1"/>
    <row r="626" hidden="1"/>
    <row r="628" hidden="1"/>
    <row r="629" hidden="1"/>
    <row r="631" hidden="1"/>
    <row r="632" hidden="1"/>
    <row r="634" hidden="1"/>
    <row r="635" hidden="1"/>
    <row r="637" hidden="1"/>
    <row r="638" hidden="1"/>
    <row r="640" hidden="1"/>
    <row r="641" hidden="1"/>
    <row r="643" hidden="1"/>
    <row r="644" hidden="1"/>
    <row r="646" hidden="1"/>
    <row r="647" hidden="1"/>
    <row r="649" hidden="1"/>
    <row r="650" hidden="1"/>
    <row r="652" hidden="1"/>
    <row r="653" hidden="1"/>
    <row r="655" hidden="1"/>
    <row r="656" hidden="1"/>
    <row r="658" hidden="1"/>
    <row r="659" hidden="1"/>
    <row r="661" hidden="1"/>
    <row r="662" hidden="1"/>
    <row r="664" hidden="1"/>
    <row r="665" hidden="1"/>
    <row r="667" hidden="1"/>
    <row r="668" hidden="1"/>
    <row r="670" hidden="1"/>
    <row r="671" hidden="1"/>
    <row r="673" hidden="1"/>
    <row r="674" hidden="1"/>
    <row r="676" hidden="1"/>
    <row r="677" hidden="1"/>
    <row r="679" hidden="1"/>
    <row r="680" hidden="1"/>
    <row r="682" hidden="1"/>
    <row r="683" hidden="1"/>
    <row r="685" hidden="1"/>
    <row r="686" hidden="1"/>
    <row r="688" hidden="1"/>
    <row r="689" hidden="1"/>
    <row r="691" hidden="1"/>
    <row r="692" hidden="1"/>
    <row r="694" hidden="1"/>
    <row r="695" hidden="1"/>
    <row r="697" hidden="1"/>
    <row r="698" hidden="1"/>
    <row r="700" hidden="1"/>
  </sheetData>
  <phoneticPr fontId="5"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Y518"/>
  <sheetViews>
    <sheetView showGridLines="0" topLeftCell="A264" zoomScale="60" zoomScaleNormal="60" workbookViewId="0">
      <selection activeCell="B287" sqref="B287"/>
    </sheetView>
  </sheetViews>
  <sheetFormatPr defaultColWidth="8.85546875" defaultRowHeight="18.75"/>
  <cols>
    <col min="1" max="1" width="20" style="1" customWidth="1"/>
    <col min="2" max="2" width="21" style="1" customWidth="1"/>
    <col min="3" max="7" width="17.28515625" style="1" customWidth="1"/>
    <col min="8" max="8" width="18.5703125" style="1" customWidth="1"/>
    <col min="9" max="9" width="17.28515625" style="3" customWidth="1"/>
    <col min="10" max="10" width="21.28515625" style="3" customWidth="1"/>
    <col min="11" max="11" width="15.28515625" style="3" customWidth="1"/>
    <col min="12" max="12" width="9.140625" style="3" customWidth="1"/>
    <col min="13" max="13" width="22.7109375" style="3" customWidth="1"/>
    <col min="14" max="24" width="8.85546875" style="1"/>
    <col min="25" max="25" width="23.28515625" style="1" customWidth="1"/>
    <col min="26" max="16384" width="8.85546875" style="1"/>
  </cols>
  <sheetData>
    <row r="1" spans="1:25" ht="15" customHeight="1"/>
    <row r="2" spans="1:25" ht="15" customHeight="1"/>
    <row r="3" spans="1:25" ht="15" customHeight="1">
      <c r="A3" s="4" t="s">
        <v>194</v>
      </c>
      <c r="M3" s="401"/>
      <c r="N3" s="401"/>
      <c r="O3" s="401"/>
      <c r="P3" s="401"/>
      <c r="Q3" s="401"/>
      <c r="R3" s="401"/>
      <c r="S3" s="401"/>
      <c r="T3" s="401"/>
      <c r="U3" s="401"/>
      <c r="V3" s="401"/>
      <c r="W3" s="401"/>
      <c r="X3" s="401"/>
      <c r="Y3" s="401"/>
    </row>
    <row r="4" spans="1:25" ht="15" customHeight="1" thickBot="1">
      <c r="A4" s="5" t="s">
        <v>43</v>
      </c>
      <c r="G4" s="2" t="s">
        <v>13</v>
      </c>
      <c r="M4" s="401"/>
      <c r="N4" s="401"/>
      <c r="O4" s="401"/>
      <c r="P4" s="401"/>
      <c r="Q4" s="401"/>
      <c r="R4" s="401"/>
      <c r="S4" s="401"/>
      <c r="T4" s="401"/>
      <c r="U4" s="401"/>
      <c r="V4" s="401"/>
      <c r="W4" s="401"/>
      <c r="X4" s="401"/>
      <c r="Y4" s="401"/>
    </row>
    <row r="5" spans="1:25" ht="12.6" customHeight="1" thickTop="1">
      <c r="A5" s="403">
        <v>1</v>
      </c>
      <c r="B5" s="16"/>
      <c r="C5" s="17"/>
      <c r="D5" s="17"/>
      <c r="E5" s="17"/>
      <c r="F5" s="17"/>
      <c r="G5" s="18"/>
      <c r="M5" s="401"/>
      <c r="N5" s="401"/>
      <c r="O5" s="401"/>
      <c r="P5" s="401"/>
      <c r="Q5" s="401"/>
      <c r="R5" s="401"/>
      <c r="S5" s="401"/>
      <c r="T5" s="401"/>
      <c r="U5" s="401"/>
      <c r="V5" s="401"/>
      <c r="W5" s="401"/>
      <c r="X5" s="401"/>
      <c r="Y5" s="401"/>
    </row>
    <row r="6" spans="1:25" ht="63" customHeight="1">
      <c r="A6" s="399">
        <v>2</v>
      </c>
      <c r="B6" s="162" t="s">
        <v>195</v>
      </c>
      <c r="C6" s="156" t="s">
        <v>44</v>
      </c>
      <c r="D6" s="156" t="s">
        <v>196</v>
      </c>
      <c r="E6" s="163" t="s">
        <v>391</v>
      </c>
      <c r="F6" s="156" t="s">
        <v>197</v>
      </c>
      <c r="G6" s="157" t="s">
        <v>45</v>
      </c>
      <c r="M6" s="401"/>
      <c r="N6" s="401"/>
      <c r="O6" s="401"/>
      <c r="P6" s="401"/>
      <c r="Q6" s="401"/>
      <c r="R6" s="401"/>
      <c r="S6" s="401"/>
      <c r="T6" s="401"/>
      <c r="U6" s="401"/>
      <c r="V6" s="401"/>
      <c r="W6" s="401"/>
      <c r="X6" s="401"/>
      <c r="Y6" s="401"/>
    </row>
    <row r="7" spans="1:25" ht="10.9" customHeight="1">
      <c r="A7" s="404">
        <v>3</v>
      </c>
      <c r="B7" s="158"/>
      <c r="C7" s="159"/>
      <c r="D7" s="159"/>
      <c r="E7" s="6"/>
      <c r="F7" s="160"/>
      <c r="G7" s="161"/>
      <c r="M7" s="401"/>
      <c r="N7" s="401"/>
      <c r="O7" s="401"/>
      <c r="P7" s="401"/>
      <c r="Q7" s="401"/>
      <c r="R7" s="401"/>
      <c r="S7" s="401"/>
      <c r="T7" s="401"/>
      <c r="U7" s="401"/>
      <c r="V7" s="401"/>
      <c r="W7" s="401"/>
      <c r="X7" s="401"/>
      <c r="Y7" s="401"/>
    </row>
    <row r="8" spans="1:25" ht="21" customHeight="1">
      <c r="A8" s="7" t="s">
        <v>21</v>
      </c>
      <c r="B8" s="8"/>
      <c r="C8" s="9"/>
      <c r="D8" s="9"/>
      <c r="E8" s="9"/>
      <c r="F8" s="9"/>
      <c r="G8" s="10"/>
      <c r="M8" s="401"/>
      <c r="N8" s="401"/>
      <c r="O8" s="401"/>
      <c r="P8" s="401"/>
      <c r="Q8" s="401"/>
      <c r="R8" s="401"/>
      <c r="S8" s="401"/>
      <c r="T8" s="401"/>
      <c r="U8" s="401"/>
      <c r="V8" s="401"/>
      <c r="W8" s="401"/>
      <c r="X8" s="401"/>
      <c r="Y8" s="401"/>
    </row>
    <row r="9" spans="1:25" ht="21" customHeight="1">
      <c r="A9" s="11" t="s">
        <v>47</v>
      </c>
      <c r="B9" s="368">
        <v>24000</v>
      </c>
      <c r="C9" s="369">
        <v>12000</v>
      </c>
      <c r="D9" s="369">
        <v>49000</v>
      </c>
      <c r="E9" s="369">
        <v>34000</v>
      </c>
      <c r="F9" s="369">
        <v>85000</v>
      </c>
      <c r="G9" s="370">
        <v>0.57599999999999996</v>
      </c>
      <c r="M9" s="402" t="s">
        <v>47</v>
      </c>
      <c r="N9" s="401"/>
      <c r="O9" s="401"/>
      <c r="P9" s="401"/>
      <c r="Q9" s="401"/>
      <c r="R9" s="401"/>
      <c r="S9" s="401"/>
      <c r="T9" s="401"/>
      <c r="U9" s="401"/>
      <c r="V9" s="401"/>
      <c r="W9" s="401"/>
      <c r="X9" s="401"/>
      <c r="Y9" s="401" t="s">
        <v>47</v>
      </c>
    </row>
    <row r="10" spans="1:25" ht="21" customHeight="1">
      <c r="A10" s="11" t="s">
        <v>48</v>
      </c>
      <c r="B10" s="368">
        <v>22000</v>
      </c>
      <c r="C10" s="369">
        <v>14000</v>
      </c>
      <c r="D10" s="369">
        <v>51000</v>
      </c>
      <c r="E10" s="369">
        <v>33000</v>
      </c>
      <c r="F10" s="369">
        <v>88000</v>
      </c>
      <c r="G10" s="370">
        <v>0.57799999999999996</v>
      </c>
      <c r="M10" s="402" t="s">
        <v>48</v>
      </c>
      <c r="N10" s="401"/>
      <c r="O10" s="401"/>
      <c r="P10" s="401"/>
      <c r="Q10" s="401"/>
      <c r="R10" s="401"/>
      <c r="S10" s="401"/>
      <c r="T10" s="401"/>
      <c r="U10" s="401"/>
      <c r="V10" s="401"/>
      <c r="W10" s="401"/>
      <c r="X10" s="401"/>
      <c r="Y10" s="401" t="s">
        <v>48</v>
      </c>
    </row>
    <row r="11" spans="1:25" ht="21" customHeight="1">
      <c r="A11" s="11" t="s">
        <v>49</v>
      </c>
      <c r="B11" s="368">
        <v>20000</v>
      </c>
      <c r="C11" s="369">
        <v>12000</v>
      </c>
      <c r="D11" s="369">
        <v>47000</v>
      </c>
      <c r="E11" s="369">
        <v>35000</v>
      </c>
      <c r="F11" s="369">
        <v>79000</v>
      </c>
      <c r="G11" s="370">
        <v>0.59099999999999997</v>
      </c>
      <c r="M11" s="402" t="s">
        <v>49</v>
      </c>
      <c r="N11" s="401"/>
      <c r="O11" s="401"/>
      <c r="P11" s="401"/>
      <c r="Q11" s="401"/>
      <c r="R11" s="401"/>
      <c r="S11" s="401"/>
      <c r="T11" s="401"/>
      <c r="U11" s="401"/>
      <c r="V11" s="401"/>
      <c r="W11" s="401"/>
      <c r="X11" s="401"/>
      <c r="Y11" s="401" t="s">
        <v>49</v>
      </c>
    </row>
    <row r="12" spans="1:25" ht="21" customHeight="1">
      <c r="A12" s="11" t="s">
        <v>265</v>
      </c>
      <c r="B12" s="368" t="s">
        <v>46</v>
      </c>
      <c r="C12" s="369" t="s">
        <v>46</v>
      </c>
      <c r="D12" s="369" t="s">
        <v>46</v>
      </c>
      <c r="E12" s="369" t="s">
        <v>46</v>
      </c>
      <c r="F12" s="369" t="s">
        <v>46</v>
      </c>
      <c r="G12" s="370" t="s">
        <v>46</v>
      </c>
      <c r="M12" s="402" t="s">
        <v>265</v>
      </c>
      <c r="N12" s="401"/>
      <c r="O12" s="401"/>
      <c r="P12" s="401"/>
      <c r="Q12" s="401"/>
      <c r="R12" s="401"/>
      <c r="S12" s="401"/>
      <c r="T12" s="401"/>
      <c r="U12" s="401"/>
      <c r="V12" s="401"/>
      <c r="W12" s="401"/>
      <c r="X12" s="401"/>
      <c r="Y12" s="401" t="s">
        <v>265</v>
      </c>
    </row>
    <row r="13" spans="1:25" ht="21" customHeight="1">
      <c r="A13" s="11" t="s">
        <v>198</v>
      </c>
      <c r="B13" s="368">
        <v>21000</v>
      </c>
      <c r="C13" s="369">
        <v>10000</v>
      </c>
      <c r="D13" s="369">
        <v>47000</v>
      </c>
      <c r="E13" s="369">
        <v>35000</v>
      </c>
      <c r="F13" s="369">
        <v>78000</v>
      </c>
      <c r="G13" s="370">
        <v>0.60599999999999998</v>
      </c>
      <c r="M13" s="402" t="s">
        <v>198</v>
      </c>
      <c r="N13" s="401"/>
      <c r="O13" s="401"/>
      <c r="P13" s="401"/>
      <c r="Q13" s="401"/>
      <c r="R13" s="401"/>
      <c r="S13" s="401"/>
      <c r="T13" s="401"/>
      <c r="U13" s="401"/>
      <c r="V13" s="401"/>
      <c r="W13" s="401"/>
      <c r="X13" s="401"/>
      <c r="Y13" s="401" t="s">
        <v>198</v>
      </c>
    </row>
    <row r="14" spans="1:25" ht="21" customHeight="1">
      <c r="A14" s="11" t="s">
        <v>50</v>
      </c>
      <c r="B14" s="368">
        <v>23000</v>
      </c>
      <c r="C14" s="369">
        <v>8000</v>
      </c>
      <c r="D14" s="369">
        <v>46000</v>
      </c>
      <c r="E14" s="369">
        <v>32000</v>
      </c>
      <c r="F14" s="369">
        <v>77000</v>
      </c>
      <c r="G14" s="370">
        <v>0.59599999999999997</v>
      </c>
      <c r="M14" s="402" t="s">
        <v>50</v>
      </c>
      <c r="N14" s="401"/>
      <c r="O14" s="401"/>
      <c r="P14" s="401"/>
      <c r="Q14" s="401"/>
      <c r="R14" s="401"/>
      <c r="S14" s="401"/>
      <c r="T14" s="401"/>
      <c r="U14" s="401"/>
      <c r="V14" s="401"/>
      <c r="W14" s="401"/>
      <c r="X14" s="401"/>
      <c r="Y14" s="401" t="s">
        <v>50</v>
      </c>
    </row>
    <row r="15" spans="1:25" ht="21" customHeight="1">
      <c r="A15" s="11" t="s">
        <v>51</v>
      </c>
      <c r="B15" s="368">
        <v>23000</v>
      </c>
      <c r="C15" s="369" t="s">
        <v>271</v>
      </c>
      <c r="D15" s="369">
        <v>49000</v>
      </c>
      <c r="E15" s="369">
        <v>35000</v>
      </c>
      <c r="F15" s="369">
        <v>79000</v>
      </c>
      <c r="G15" s="370">
        <v>0.62</v>
      </c>
      <c r="M15" s="402" t="s">
        <v>51</v>
      </c>
      <c r="N15" s="401"/>
      <c r="O15" s="401"/>
      <c r="P15" s="401"/>
      <c r="Q15" s="401"/>
      <c r="R15" s="401"/>
      <c r="S15" s="401"/>
      <c r="T15" s="401"/>
      <c r="U15" s="401"/>
      <c r="V15" s="401"/>
      <c r="W15" s="401"/>
      <c r="X15" s="401"/>
      <c r="Y15" s="401" t="s">
        <v>51</v>
      </c>
    </row>
    <row r="16" spans="1:25" ht="21" customHeight="1">
      <c r="A16" s="11" t="s">
        <v>52</v>
      </c>
      <c r="B16" s="368">
        <v>21000</v>
      </c>
      <c r="C16" s="369">
        <v>8000</v>
      </c>
      <c r="D16" s="369">
        <v>47000</v>
      </c>
      <c r="E16" s="369">
        <v>35000</v>
      </c>
      <c r="F16" s="369">
        <v>77000</v>
      </c>
      <c r="G16" s="370">
        <v>0.61399999999999999</v>
      </c>
      <c r="M16" s="402" t="s">
        <v>52</v>
      </c>
      <c r="N16" s="401"/>
      <c r="O16" s="401"/>
      <c r="P16" s="401"/>
      <c r="Q16" s="401"/>
      <c r="R16" s="401"/>
      <c r="S16" s="401"/>
      <c r="T16" s="401"/>
      <c r="U16" s="401"/>
      <c r="V16" s="401"/>
      <c r="W16" s="401"/>
      <c r="X16" s="401"/>
      <c r="Y16" s="401" t="s">
        <v>52</v>
      </c>
    </row>
    <row r="17" spans="1:25" ht="21" customHeight="1">
      <c r="A17" s="11" t="s">
        <v>53</v>
      </c>
      <c r="B17" s="368">
        <v>20000</v>
      </c>
      <c r="C17" s="369">
        <v>9000</v>
      </c>
      <c r="D17" s="369">
        <v>47000</v>
      </c>
      <c r="E17" s="369">
        <v>34000</v>
      </c>
      <c r="F17" s="369">
        <v>76000</v>
      </c>
      <c r="G17" s="370">
        <v>0.61599999999999999</v>
      </c>
      <c r="M17" s="402" t="s">
        <v>53</v>
      </c>
      <c r="N17" s="401"/>
      <c r="O17" s="401"/>
      <c r="P17" s="401"/>
      <c r="Q17" s="401"/>
      <c r="R17" s="401"/>
      <c r="S17" s="401"/>
      <c r="T17" s="401"/>
      <c r="U17" s="401"/>
      <c r="V17" s="401"/>
      <c r="W17" s="401"/>
      <c r="X17" s="401"/>
      <c r="Y17" s="401" t="s">
        <v>53</v>
      </c>
    </row>
    <row r="18" spans="1:25" ht="21" customHeight="1">
      <c r="A18" s="11" t="s">
        <v>54</v>
      </c>
      <c r="B18" s="368">
        <v>20000</v>
      </c>
      <c r="C18" s="369">
        <v>11000</v>
      </c>
      <c r="D18" s="369">
        <v>42000</v>
      </c>
      <c r="E18" s="369">
        <v>30000</v>
      </c>
      <c r="F18" s="369">
        <v>73000</v>
      </c>
      <c r="G18" s="370">
        <v>0.57299999999999995</v>
      </c>
      <c r="M18" s="402" t="s">
        <v>54</v>
      </c>
      <c r="N18" s="401"/>
      <c r="O18" s="401"/>
      <c r="P18" s="401"/>
      <c r="Q18" s="401"/>
      <c r="R18" s="401"/>
      <c r="S18" s="401"/>
      <c r="T18" s="401"/>
      <c r="U18" s="401"/>
      <c r="V18" s="401"/>
      <c r="W18" s="401"/>
      <c r="X18" s="401"/>
      <c r="Y18" s="401" t="s">
        <v>54</v>
      </c>
    </row>
    <row r="19" spans="1:25" ht="21" customHeight="1">
      <c r="A19" s="11" t="s">
        <v>55</v>
      </c>
      <c r="B19" s="368">
        <v>24000</v>
      </c>
      <c r="C19" s="369">
        <v>11000</v>
      </c>
      <c r="D19" s="369">
        <v>44000</v>
      </c>
      <c r="E19" s="369">
        <v>31000</v>
      </c>
      <c r="F19" s="369">
        <v>79000</v>
      </c>
      <c r="G19" s="370">
        <v>0.55400000000000005</v>
      </c>
      <c r="M19" s="402" t="s">
        <v>55</v>
      </c>
      <c r="N19" s="401"/>
      <c r="O19" s="401"/>
      <c r="P19" s="401"/>
      <c r="Q19" s="401"/>
      <c r="R19" s="401"/>
      <c r="S19" s="401"/>
      <c r="T19" s="401"/>
      <c r="U19" s="401"/>
      <c r="V19" s="401"/>
      <c r="W19" s="401"/>
      <c r="X19" s="401"/>
      <c r="Y19" s="401" t="s">
        <v>55</v>
      </c>
    </row>
    <row r="20" spans="1:25" ht="21" customHeight="1">
      <c r="A20" s="11" t="s">
        <v>56</v>
      </c>
      <c r="B20" s="368">
        <v>23000</v>
      </c>
      <c r="C20" s="369">
        <v>11000</v>
      </c>
      <c r="D20" s="369">
        <v>41000</v>
      </c>
      <c r="E20" s="369">
        <v>31000</v>
      </c>
      <c r="F20" s="369">
        <v>75000</v>
      </c>
      <c r="G20" s="370">
        <v>0.54900000000000004</v>
      </c>
      <c r="M20" s="402" t="s">
        <v>56</v>
      </c>
      <c r="N20" s="401"/>
      <c r="O20" s="401"/>
      <c r="P20" s="401"/>
      <c r="Q20" s="401"/>
      <c r="R20" s="401"/>
      <c r="S20" s="401"/>
      <c r="T20" s="401"/>
      <c r="U20" s="401"/>
      <c r="V20" s="401"/>
      <c r="W20" s="401"/>
      <c r="X20" s="401"/>
      <c r="Y20" s="401" t="s">
        <v>56</v>
      </c>
    </row>
    <row r="21" spans="1:25" ht="21" customHeight="1">
      <c r="A21" s="11" t="s">
        <v>57</v>
      </c>
      <c r="B21" s="368">
        <v>29000</v>
      </c>
      <c r="C21" s="369">
        <v>10000</v>
      </c>
      <c r="D21" s="369">
        <v>40000</v>
      </c>
      <c r="E21" s="369">
        <v>28000</v>
      </c>
      <c r="F21" s="369">
        <v>80000</v>
      </c>
      <c r="G21" s="370">
        <v>0.503</v>
      </c>
      <c r="M21" s="402" t="s">
        <v>57</v>
      </c>
      <c r="N21" s="401"/>
      <c r="O21" s="401"/>
      <c r="P21" s="401"/>
      <c r="Q21" s="401"/>
      <c r="R21" s="401"/>
      <c r="S21" s="401"/>
      <c r="T21" s="401"/>
      <c r="U21" s="401"/>
      <c r="V21" s="401"/>
      <c r="W21" s="401"/>
      <c r="X21" s="401"/>
      <c r="Y21" s="401" t="s">
        <v>57</v>
      </c>
    </row>
    <row r="22" spans="1:25" ht="21" customHeight="1">
      <c r="A22" s="11" t="s">
        <v>58</v>
      </c>
      <c r="B22" s="368">
        <v>28000</v>
      </c>
      <c r="C22" s="369">
        <v>11000</v>
      </c>
      <c r="D22" s="369">
        <v>36000</v>
      </c>
      <c r="E22" s="369">
        <v>25000</v>
      </c>
      <c r="F22" s="369">
        <v>76000</v>
      </c>
      <c r="G22" s="370">
        <v>0.47699999999999998</v>
      </c>
      <c r="M22" s="402" t="s">
        <v>58</v>
      </c>
      <c r="N22" s="401"/>
      <c r="O22" s="401"/>
      <c r="P22" s="401"/>
      <c r="Q22" s="401"/>
      <c r="R22" s="401"/>
      <c r="S22" s="401"/>
      <c r="T22" s="401"/>
      <c r="U22" s="401"/>
      <c r="V22" s="401"/>
      <c r="W22" s="401"/>
      <c r="X22" s="401"/>
      <c r="Y22" s="401" t="s">
        <v>58</v>
      </c>
    </row>
    <row r="23" spans="1:25" ht="21" customHeight="1">
      <c r="A23" s="11" t="s">
        <v>59</v>
      </c>
      <c r="B23" s="368">
        <v>25000</v>
      </c>
      <c r="C23" s="369">
        <v>12000</v>
      </c>
      <c r="D23" s="369">
        <v>36000</v>
      </c>
      <c r="E23" s="369">
        <v>25000</v>
      </c>
      <c r="F23" s="369">
        <v>73000</v>
      </c>
      <c r="G23" s="370">
        <v>0.49099999999999999</v>
      </c>
      <c r="M23" s="402" t="s">
        <v>59</v>
      </c>
      <c r="N23" s="401"/>
      <c r="O23" s="401"/>
      <c r="P23" s="401"/>
      <c r="Q23" s="401"/>
      <c r="R23" s="401"/>
      <c r="S23" s="401"/>
      <c r="T23" s="401"/>
      <c r="U23" s="401"/>
      <c r="V23" s="401"/>
      <c r="W23" s="401"/>
      <c r="X23" s="401"/>
      <c r="Y23" s="401" t="s">
        <v>59</v>
      </c>
    </row>
    <row r="24" spans="1:25" ht="21" customHeight="1">
      <c r="A24" s="11" t="s">
        <v>199</v>
      </c>
      <c r="B24" s="368">
        <v>21000</v>
      </c>
      <c r="C24" s="369">
        <v>13000</v>
      </c>
      <c r="D24" s="369">
        <v>35000</v>
      </c>
      <c r="E24" s="369">
        <v>24000</v>
      </c>
      <c r="F24" s="369">
        <v>69000</v>
      </c>
      <c r="G24" s="370">
        <v>0.50800000000000001</v>
      </c>
      <c r="M24" s="402" t="s">
        <v>199</v>
      </c>
      <c r="N24" s="401"/>
      <c r="O24" s="401"/>
      <c r="P24" s="401"/>
      <c r="Q24" s="401"/>
      <c r="R24" s="401"/>
      <c r="S24" s="401"/>
      <c r="T24" s="401"/>
      <c r="U24" s="401"/>
      <c r="V24" s="401"/>
      <c r="W24" s="401"/>
      <c r="X24" s="401"/>
      <c r="Y24" s="401" t="s">
        <v>199</v>
      </c>
    </row>
    <row r="25" spans="1:25" ht="21" customHeight="1">
      <c r="A25" s="11" t="s">
        <v>200</v>
      </c>
      <c r="B25" s="368">
        <v>18000</v>
      </c>
      <c r="C25" s="369">
        <v>14000</v>
      </c>
      <c r="D25" s="369">
        <v>36000</v>
      </c>
      <c r="E25" s="369">
        <v>25000</v>
      </c>
      <c r="F25" s="369">
        <v>68000</v>
      </c>
      <c r="G25" s="370">
        <v>0.52900000000000003</v>
      </c>
      <c r="M25" s="402" t="s">
        <v>200</v>
      </c>
      <c r="N25" s="401"/>
      <c r="O25" s="401"/>
      <c r="P25" s="401"/>
      <c r="Q25" s="401"/>
      <c r="R25" s="401"/>
      <c r="S25" s="401"/>
      <c r="T25" s="401"/>
      <c r="U25" s="401"/>
      <c r="V25" s="401"/>
      <c r="W25" s="401"/>
      <c r="X25" s="401"/>
      <c r="Y25" s="401" t="s">
        <v>200</v>
      </c>
    </row>
    <row r="26" spans="1:25" ht="21" customHeight="1">
      <c r="A26" s="11" t="s">
        <v>60</v>
      </c>
      <c r="B26" s="368">
        <v>19000</v>
      </c>
      <c r="C26" s="369">
        <v>12000</v>
      </c>
      <c r="D26" s="369">
        <v>35000</v>
      </c>
      <c r="E26" s="369">
        <v>25000</v>
      </c>
      <c r="F26" s="369">
        <v>66000</v>
      </c>
      <c r="G26" s="370">
        <v>0.53400000000000003</v>
      </c>
      <c r="M26" s="402" t="s">
        <v>60</v>
      </c>
      <c r="N26" s="401"/>
      <c r="O26" s="401"/>
      <c r="P26" s="401"/>
      <c r="Q26" s="401"/>
      <c r="R26" s="401"/>
      <c r="S26" s="401"/>
      <c r="T26" s="401"/>
      <c r="U26" s="401"/>
      <c r="V26" s="401"/>
      <c r="W26" s="401"/>
      <c r="X26" s="401"/>
      <c r="Y26" s="401" t="s">
        <v>60</v>
      </c>
    </row>
    <row r="27" spans="1:25" ht="21" customHeight="1">
      <c r="A27" s="11" t="s">
        <v>61</v>
      </c>
      <c r="B27" s="368">
        <v>19000</v>
      </c>
      <c r="C27" s="369">
        <v>11000</v>
      </c>
      <c r="D27" s="369">
        <v>38000</v>
      </c>
      <c r="E27" s="369">
        <v>29000</v>
      </c>
      <c r="F27" s="369">
        <v>68000</v>
      </c>
      <c r="G27" s="370">
        <v>0.55200000000000005</v>
      </c>
      <c r="M27" s="402" t="s">
        <v>61</v>
      </c>
      <c r="N27" s="401"/>
      <c r="O27" s="401"/>
      <c r="P27" s="401"/>
      <c r="Q27" s="401"/>
      <c r="R27" s="401"/>
      <c r="S27" s="401"/>
      <c r="T27" s="401"/>
      <c r="U27" s="401"/>
      <c r="V27" s="401"/>
      <c r="W27" s="401"/>
      <c r="X27" s="401"/>
      <c r="Y27" s="401" t="s">
        <v>61</v>
      </c>
    </row>
    <row r="28" spans="1:25" ht="21" customHeight="1">
      <c r="A28" s="11" t="s">
        <v>62</v>
      </c>
      <c r="B28" s="368">
        <v>20000</v>
      </c>
      <c r="C28" s="369">
        <v>9000</v>
      </c>
      <c r="D28" s="369">
        <v>38000</v>
      </c>
      <c r="E28" s="369">
        <v>28000</v>
      </c>
      <c r="F28" s="369">
        <v>68000</v>
      </c>
      <c r="G28" s="370">
        <v>0.56000000000000005</v>
      </c>
      <c r="M28" s="402" t="s">
        <v>62</v>
      </c>
      <c r="N28" s="401"/>
      <c r="O28" s="401"/>
      <c r="P28" s="401"/>
      <c r="Q28" s="401"/>
      <c r="R28" s="401"/>
      <c r="S28" s="401"/>
      <c r="T28" s="401"/>
      <c r="U28" s="401"/>
      <c r="V28" s="401"/>
      <c r="W28" s="401"/>
      <c r="X28" s="401"/>
      <c r="Y28" s="401" t="s">
        <v>62</v>
      </c>
    </row>
    <row r="29" spans="1:25" ht="21" customHeight="1">
      <c r="A29" s="11" t="s">
        <v>63</v>
      </c>
      <c r="B29" s="368">
        <v>25000</v>
      </c>
      <c r="C29" s="369">
        <v>11000</v>
      </c>
      <c r="D29" s="369">
        <v>39000</v>
      </c>
      <c r="E29" s="369">
        <v>29000</v>
      </c>
      <c r="F29" s="369">
        <v>76000</v>
      </c>
      <c r="G29" s="370">
        <v>0.52</v>
      </c>
      <c r="M29" s="402" t="s">
        <v>63</v>
      </c>
      <c r="N29" s="401"/>
      <c r="O29" s="401"/>
      <c r="P29" s="401"/>
      <c r="Q29" s="401"/>
      <c r="R29" s="401"/>
      <c r="S29" s="401"/>
      <c r="T29" s="401"/>
      <c r="U29" s="401"/>
      <c r="V29" s="401"/>
      <c r="W29" s="401"/>
      <c r="X29" s="401"/>
      <c r="Y29" s="401" t="s">
        <v>63</v>
      </c>
    </row>
    <row r="30" spans="1:25" ht="21" customHeight="1">
      <c r="A30" s="11" t="s">
        <v>64</v>
      </c>
      <c r="B30" s="368">
        <v>25000</v>
      </c>
      <c r="C30" s="369">
        <v>10000</v>
      </c>
      <c r="D30" s="369">
        <v>37000</v>
      </c>
      <c r="E30" s="369">
        <v>27000</v>
      </c>
      <c r="F30" s="369">
        <v>73000</v>
      </c>
      <c r="G30" s="370">
        <v>0.51200000000000001</v>
      </c>
      <c r="M30" s="402" t="s">
        <v>64</v>
      </c>
      <c r="N30" s="401"/>
      <c r="O30" s="401"/>
      <c r="P30" s="401"/>
      <c r="Q30" s="401"/>
      <c r="R30" s="401"/>
      <c r="S30" s="401"/>
      <c r="T30" s="401"/>
      <c r="U30" s="401"/>
      <c r="V30" s="401"/>
      <c r="W30" s="401"/>
      <c r="X30" s="401"/>
      <c r="Y30" s="401" t="s">
        <v>64</v>
      </c>
    </row>
    <row r="31" spans="1:25" ht="21" customHeight="1">
      <c r="A31" s="11" t="s">
        <v>65</v>
      </c>
      <c r="B31" s="368">
        <v>27000</v>
      </c>
      <c r="C31" s="369">
        <v>10000</v>
      </c>
      <c r="D31" s="369">
        <v>38000</v>
      </c>
      <c r="E31" s="369">
        <v>27000</v>
      </c>
      <c r="F31" s="369">
        <v>75000</v>
      </c>
      <c r="G31" s="370">
        <v>0.502</v>
      </c>
      <c r="M31" s="402" t="s">
        <v>65</v>
      </c>
      <c r="N31" s="401"/>
      <c r="O31" s="401"/>
      <c r="P31" s="401"/>
      <c r="Q31" s="401"/>
      <c r="R31" s="401"/>
      <c r="S31" s="401"/>
      <c r="T31" s="401"/>
      <c r="U31" s="401"/>
      <c r="V31" s="401"/>
      <c r="W31" s="401"/>
      <c r="X31" s="401"/>
      <c r="Y31" s="401" t="s">
        <v>65</v>
      </c>
    </row>
    <row r="32" spans="1:25" ht="21" customHeight="1">
      <c r="A32" s="11" t="s">
        <v>66</v>
      </c>
      <c r="B32" s="368">
        <v>27000</v>
      </c>
      <c r="C32" s="369">
        <v>10000</v>
      </c>
      <c r="D32" s="369">
        <v>38000</v>
      </c>
      <c r="E32" s="369">
        <v>27000</v>
      </c>
      <c r="F32" s="369">
        <v>75000</v>
      </c>
      <c r="G32" s="370">
        <v>0.501</v>
      </c>
      <c r="M32" s="402" t="s">
        <v>66</v>
      </c>
      <c r="N32" s="401"/>
      <c r="O32" s="401"/>
      <c r="P32" s="401"/>
      <c r="Q32" s="401"/>
      <c r="R32" s="401"/>
      <c r="S32" s="401"/>
      <c r="T32" s="401"/>
      <c r="U32" s="401"/>
      <c r="V32" s="401"/>
      <c r="W32" s="401"/>
      <c r="X32" s="401"/>
      <c r="Y32" s="401" t="s">
        <v>66</v>
      </c>
    </row>
    <row r="33" spans="1:25" ht="21" customHeight="1">
      <c r="A33" s="11" t="s">
        <v>67</v>
      </c>
      <c r="B33" s="368">
        <v>26000</v>
      </c>
      <c r="C33" s="369">
        <v>11000</v>
      </c>
      <c r="D33" s="369">
        <v>35000</v>
      </c>
      <c r="E33" s="369">
        <v>25000</v>
      </c>
      <c r="F33" s="369">
        <v>73000</v>
      </c>
      <c r="G33" s="370">
        <v>0.48299999999999998</v>
      </c>
      <c r="M33" s="402" t="s">
        <v>67</v>
      </c>
      <c r="N33" s="401"/>
      <c r="O33" s="401"/>
      <c r="P33" s="401"/>
      <c r="Q33" s="401"/>
      <c r="R33" s="401"/>
      <c r="S33" s="401"/>
      <c r="T33" s="401"/>
      <c r="U33" s="401"/>
      <c r="V33" s="401"/>
      <c r="W33" s="401"/>
      <c r="X33" s="401"/>
      <c r="Y33" s="401" t="s">
        <v>67</v>
      </c>
    </row>
    <row r="34" spans="1:25" ht="21" customHeight="1">
      <c r="A34" s="11" t="s">
        <v>68</v>
      </c>
      <c r="B34" s="368">
        <v>26000</v>
      </c>
      <c r="C34" s="369">
        <v>10000</v>
      </c>
      <c r="D34" s="369">
        <v>36000</v>
      </c>
      <c r="E34" s="369">
        <v>28000</v>
      </c>
      <c r="F34" s="369">
        <v>72000</v>
      </c>
      <c r="G34" s="370">
        <v>0.499</v>
      </c>
      <c r="M34" s="402" t="s">
        <v>68</v>
      </c>
      <c r="N34" s="401"/>
      <c r="O34" s="401"/>
      <c r="P34" s="401"/>
      <c r="Q34" s="401"/>
      <c r="R34" s="401"/>
      <c r="S34" s="401"/>
      <c r="T34" s="401"/>
      <c r="U34" s="401"/>
      <c r="V34" s="401"/>
      <c r="W34" s="401"/>
      <c r="X34" s="401"/>
      <c r="Y34" s="401" t="s">
        <v>68</v>
      </c>
    </row>
    <row r="35" spans="1:25" ht="21" customHeight="1">
      <c r="A35" s="11" t="s">
        <v>69</v>
      </c>
      <c r="B35" s="368">
        <v>24000</v>
      </c>
      <c r="C35" s="369">
        <v>9000</v>
      </c>
      <c r="D35" s="369">
        <v>35000</v>
      </c>
      <c r="E35" s="369">
        <v>27000</v>
      </c>
      <c r="F35" s="369">
        <v>67000</v>
      </c>
      <c r="G35" s="370">
        <v>0.52100000000000002</v>
      </c>
      <c r="M35" s="402" t="s">
        <v>69</v>
      </c>
      <c r="N35" s="401"/>
      <c r="O35" s="401"/>
      <c r="P35" s="401"/>
      <c r="Q35" s="401"/>
      <c r="R35" s="401"/>
      <c r="S35" s="401"/>
      <c r="T35" s="401"/>
      <c r="U35" s="401"/>
      <c r="V35" s="401"/>
      <c r="W35" s="401"/>
      <c r="X35" s="401"/>
      <c r="Y35" s="401" t="s">
        <v>69</v>
      </c>
    </row>
    <row r="36" spans="1:25" ht="21" customHeight="1">
      <c r="A36" s="11" t="s">
        <v>201</v>
      </c>
      <c r="B36" s="368">
        <v>23000</v>
      </c>
      <c r="C36" s="369">
        <v>8000</v>
      </c>
      <c r="D36" s="369">
        <v>34000</v>
      </c>
      <c r="E36" s="369">
        <v>28000</v>
      </c>
      <c r="F36" s="369">
        <v>66000</v>
      </c>
      <c r="G36" s="370">
        <v>0.51900000000000002</v>
      </c>
      <c r="M36" s="402" t="s">
        <v>201</v>
      </c>
      <c r="N36" s="401"/>
      <c r="O36" s="401"/>
      <c r="P36" s="401"/>
      <c r="Q36" s="401"/>
      <c r="R36" s="401"/>
      <c r="S36" s="401"/>
      <c r="T36" s="401"/>
      <c r="U36" s="401"/>
      <c r="V36" s="401"/>
      <c r="W36" s="401"/>
      <c r="X36" s="401"/>
      <c r="Y36" s="401" t="s">
        <v>201</v>
      </c>
    </row>
    <row r="37" spans="1:25" ht="21" customHeight="1">
      <c r="A37" s="11" t="s">
        <v>202</v>
      </c>
      <c r="B37" s="368">
        <v>22000</v>
      </c>
      <c r="C37" s="369">
        <v>10000</v>
      </c>
      <c r="D37" s="369">
        <v>36000</v>
      </c>
      <c r="E37" s="369">
        <v>29000</v>
      </c>
      <c r="F37" s="369">
        <v>68000</v>
      </c>
      <c r="G37" s="370">
        <v>0.52</v>
      </c>
      <c r="M37" s="402" t="s">
        <v>202</v>
      </c>
      <c r="N37" s="401"/>
      <c r="O37" s="401"/>
      <c r="P37" s="401"/>
      <c r="Q37" s="401"/>
      <c r="R37" s="401"/>
      <c r="S37" s="401"/>
      <c r="T37" s="401"/>
      <c r="U37" s="401"/>
      <c r="V37" s="401"/>
      <c r="W37" s="401"/>
      <c r="X37" s="401"/>
      <c r="Y37" s="401" t="s">
        <v>202</v>
      </c>
    </row>
    <row r="38" spans="1:25" ht="21" customHeight="1">
      <c r="A38" s="11" t="s">
        <v>70</v>
      </c>
      <c r="B38" s="368">
        <v>21000</v>
      </c>
      <c r="C38" s="369">
        <v>9000</v>
      </c>
      <c r="D38" s="369">
        <v>34000</v>
      </c>
      <c r="E38" s="369">
        <v>28000</v>
      </c>
      <c r="F38" s="369">
        <v>64000</v>
      </c>
      <c r="G38" s="370">
        <v>0.53</v>
      </c>
      <c r="M38" s="402" t="s">
        <v>70</v>
      </c>
      <c r="N38" s="401"/>
      <c r="O38" s="401"/>
      <c r="P38" s="401"/>
      <c r="Q38" s="401"/>
      <c r="R38" s="401"/>
      <c r="S38" s="401"/>
      <c r="T38" s="401"/>
      <c r="U38" s="401"/>
      <c r="V38" s="401"/>
      <c r="W38" s="401"/>
      <c r="X38" s="401"/>
      <c r="Y38" s="401" t="s">
        <v>70</v>
      </c>
    </row>
    <row r="39" spans="1:25" ht="21" customHeight="1">
      <c r="A39" s="11" t="s">
        <v>71</v>
      </c>
      <c r="B39" s="368">
        <v>19000</v>
      </c>
      <c r="C39" s="369" t="s">
        <v>271</v>
      </c>
      <c r="D39" s="369">
        <v>33000</v>
      </c>
      <c r="E39" s="369">
        <v>25000</v>
      </c>
      <c r="F39" s="369">
        <v>60000</v>
      </c>
      <c r="G39" s="370">
        <v>0.55400000000000005</v>
      </c>
      <c r="M39" s="402" t="s">
        <v>71</v>
      </c>
      <c r="N39" s="401"/>
      <c r="O39" s="401"/>
      <c r="P39" s="401"/>
      <c r="Q39" s="401"/>
      <c r="R39" s="401"/>
      <c r="S39" s="401"/>
      <c r="T39" s="401"/>
      <c r="U39" s="401"/>
      <c r="V39" s="401"/>
      <c r="W39" s="401"/>
      <c r="X39" s="401"/>
      <c r="Y39" s="401" t="s">
        <v>71</v>
      </c>
    </row>
    <row r="40" spans="1:25" ht="21" customHeight="1">
      <c r="A40" s="11" t="s">
        <v>72</v>
      </c>
      <c r="B40" s="368">
        <v>16000</v>
      </c>
      <c r="C40" s="369" t="s">
        <v>271</v>
      </c>
      <c r="D40" s="369">
        <v>31000</v>
      </c>
      <c r="E40" s="369">
        <v>24000</v>
      </c>
      <c r="F40" s="369">
        <v>54000</v>
      </c>
      <c r="G40" s="370">
        <v>0.56399999999999995</v>
      </c>
      <c r="M40" s="402" t="s">
        <v>72</v>
      </c>
      <c r="N40" s="401"/>
      <c r="O40" s="401"/>
      <c r="P40" s="401"/>
      <c r="Q40" s="401"/>
      <c r="R40" s="401"/>
      <c r="S40" s="401"/>
      <c r="T40" s="401"/>
      <c r="U40" s="401"/>
      <c r="V40" s="401"/>
      <c r="W40" s="401"/>
      <c r="X40" s="401"/>
      <c r="Y40" s="401" t="s">
        <v>72</v>
      </c>
    </row>
    <row r="41" spans="1:25" ht="21" customHeight="1">
      <c r="A41" s="11" t="s">
        <v>73</v>
      </c>
      <c r="B41" s="368">
        <v>19000</v>
      </c>
      <c r="C41" s="369" t="s">
        <v>271</v>
      </c>
      <c r="D41" s="369">
        <v>33000</v>
      </c>
      <c r="E41" s="369">
        <v>24000</v>
      </c>
      <c r="F41" s="369">
        <v>59000</v>
      </c>
      <c r="G41" s="370">
        <v>0.55900000000000005</v>
      </c>
      <c r="M41" s="402" t="s">
        <v>73</v>
      </c>
      <c r="N41" s="401"/>
      <c r="O41" s="401"/>
      <c r="P41" s="401"/>
      <c r="Q41" s="401"/>
      <c r="R41" s="401"/>
      <c r="S41" s="401"/>
      <c r="T41" s="401"/>
      <c r="U41" s="401"/>
      <c r="V41" s="401"/>
      <c r="W41" s="401"/>
      <c r="X41" s="401"/>
      <c r="Y41" s="401" t="s">
        <v>73</v>
      </c>
    </row>
    <row r="42" spans="1:25" ht="21" customHeight="1">
      <c r="A42" s="11" t="s">
        <v>74</v>
      </c>
      <c r="B42" s="368">
        <v>19000</v>
      </c>
      <c r="C42" s="369">
        <v>9000</v>
      </c>
      <c r="D42" s="369">
        <v>33000</v>
      </c>
      <c r="E42" s="369">
        <v>24000</v>
      </c>
      <c r="F42" s="369">
        <v>61000</v>
      </c>
      <c r="G42" s="370">
        <v>0.54100000000000004</v>
      </c>
      <c r="M42" s="402" t="s">
        <v>74</v>
      </c>
      <c r="N42" s="401"/>
      <c r="O42" s="401"/>
      <c r="P42" s="401"/>
      <c r="Q42" s="401"/>
      <c r="R42" s="401"/>
      <c r="S42" s="401"/>
      <c r="T42" s="401"/>
      <c r="U42" s="401"/>
      <c r="V42" s="401"/>
      <c r="W42" s="401"/>
      <c r="X42" s="401"/>
      <c r="Y42" s="401" t="s">
        <v>74</v>
      </c>
    </row>
    <row r="43" spans="1:25" ht="21" customHeight="1">
      <c r="A43" s="11" t="s">
        <v>75</v>
      </c>
      <c r="B43" s="368">
        <v>24000</v>
      </c>
      <c r="C43" s="369" t="s">
        <v>271</v>
      </c>
      <c r="D43" s="369">
        <v>32000</v>
      </c>
      <c r="E43" s="369">
        <v>23000</v>
      </c>
      <c r="F43" s="369">
        <v>63000</v>
      </c>
      <c r="G43" s="370">
        <v>0.504</v>
      </c>
      <c r="M43" s="402" t="s">
        <v>75</v>
      </c>
      <c r="N43" s="401"/>
      <c r="O43" s="401"/>
      <c r="P43" s="401"/>
      <c r="Q43" s="401"/>
      <c r="R43" s="401"/>
      <c r="S43" s="401"/>
      <c r="T43" s="401"/>
      <c r="U43" s="401"/>
      <c r="V43" s="401"/>
      <c r="W43" s="401"/>
      <c r="X43" s="401"/>
      <c r="Y43" s="401" t="s">
        <v>75</v>
      </c>
    </row>
    <row r="44" spans="1:25" ht="21" customHeight="1">
      <c r="A44" s="11" t="s">
        <v>76</v>
      </c>
      <c r="B44" s="368">
        <v>28000</v>
      </c>
      <c r="C44" s="369">
        <v>9000</v>
      </c>
      <c r="D44" s="369">
        <v>30000</v>
      </c>
      <c r="E44" s="369">
        <v>21000</v>
      </c>
      <c r="F44" s="369">
        <v>67000</v>
      </c>
      <c r="G44" s="370">
        <v>0.45700000000000002</v>
      </c>
      <c r="M44" s="402" t="s">
        <v>76</v>
      </c>
      <c r="N44" s="401"/>
      <c r="O44" s="401"/>
      <c r="P44" s="401"/>
      <c r="Q44" s="401"/>
      <c r="R44" s="401"/>
      <c r="S44" s="401"/>
      <c r="T44" s="401"/>
      <c r="U44" s="401"/>
      <c r="V44" s="401"/>
      <c r="W44" s="401"/>
      <c r="X44" s="401"/>
      <c r="Y44" s="401" t="s">
        <v>76</v>
      </c>
    </row>
    <row r="45" spans="1:25" ht="21" customHeight="1">
      <c r="A45" s="11" t="s">
        <v>77</v>
      </c>
      <c r="B45" s="368">
        <v>30000</v>
      </c>
      <c r="C45" s="369">
        <v>8000</v>
      </c>
      <c r="D45" s="369">
        <v>31000</v>
      </c>
      <c r="E45" s="369">
        <v>22000</v>
      </c>
      <c r="F45" s="369">
        <v>69000</v>
      </c>
      <c r="G45" s="370">
        <v>0.44800000000000001</v>
      </c>
      <c r="M45" s="402" t="s">
        <v>77</v>
      </c>
      <c r="N45" s="401"/>
      <c r="O45" s="401"/>
      <c r="P45" s="401"/>
      <c r="Q45" s="401"/>
      <c r="R45" s="401"/>
      <c r="S45" s="401"/>
      <c r="T45" s="401"/>
      <c r="U45" s="401"/>
      <c r="V45" s="401"/>
      <c r="W45" s="401"/>
      <c r="X45" s="401"/>
      <c r="Y45" s="401" t="s">
        <v>77</v>
      </c>
    </row>
    <row r="46" spans="1:25" ht="21" customHeight="1">
      <c r="A46" s="11" t="s">
        <v>78</v>
      </c>
      <c r="B46" s="368">
        <v>27000</v>
      </c>
      <c r="C46" s="369">
        <v>9000</v>
      </c>
      <c r="D46" s="369">
        <v>30000</v>
      </c>
      <c r="E46" s="369">
        <v>22000</v>
      </c>
      <c r="F46" s="369">
        <v>67000</v>
      </c>
      <c r="G46" s="370">
        <v>0.45500000000000002</v>
      </c>
      <c r="M46" s="402" t="s">
        <v>78</v>
      </c>
      <c r="N46" s="401"/>
      <c r="O46" s="401"/>
      <c r="P46" s="401"/>
      <c r="Q46" s="401"/>
      <c r="R46" s="401"/>
      <c r="S46" s="401"/>
      <c r="T46" s="401"/>
      <c r="U46" s="401"/>
      <c r="V46" s="401"/>
      <c r="W46" s="401"/>
      <c r="X46" s="401"/>
      <c r="Y46" s="401" t="s">
        <v>78</v>
      </c>
    </row>
    <row r="47" spans="1:25" ht="21" customHeight="1">
      <c r="A47" s="11" t="s">
        <v>79</v>
      </c>
      <c r="B47" s="368">
        <v>26000</v>
      </c>
      <c r="C47" s="369">
        <v>10000</v>
      </c>
      <c r="D47" s="369">
        <v>30000</v>
      </c>
      <c r="E47" s="369">
        <v>22000</v>
      </c>
      <c r="F47" s="369">
        <v>66000</v>
      </c>
      <c r="G47" s="370">
        <v>0.45600000000000002</v>
      </c>
      <c r="M47" s="402" t="s">
        <v>79</v>
      </c>
      <c r="N47" s="401"/>
      <c r="O47" s="401"/>
      <c r="P47" s="401"/>
      <c r="Q47" s="401"/>
      <c r="R47" s="401"/>
      <c r="S47" s="401"/>
      <c r="T47" s="401"/>
      <c r="U47" s="401"/>
      <c r="V47" s="401"/>
      <c r="W47" s="401"/>
      <c r="X47" s="401"/>
      <c r="Y47" s="401" t="s">
        <v>79</v>
      </c>
    </row>
    <row r="48" spans="1:25" ht="21" customHeight="1">
      <c r="A48" s="11" t="s">
        <v>203</v>
      </c>
      <c r="B48" s="368">
        <v>25000</v>
      </c>
      <c r="C48" s="369">
        <v>10000</v>
      </c>
      <c r="D48" s="369">
        <v>28000</v>
      </c>
      <c r="E48" s="369">
        <v>20000</v>
      </c>
      <c r="F48" s="369">
        <v>64000</v>
      </c>
      <c r="G48" s="370">
        <v>0.44600000000000001</v>
      </c>
      <c r="M48" s="402" t="s">
        <v>203</v>
      </c>
      <c r="N48" s="401"/>
      <c r="O48" s="401"/>
      <c r="P48" s="401"/>
      <c r="Q48" s="401"/>
      <c r="R48" s="401"/>
      <c r="S48" s="401"/>
      <c r="T48" s="401"/>
      <c r="U48" s="401"/>
      <c r="V48" s="401"/>
      <c r="W48" s="401"/>
      <c r="X48" s="401"/>
      <c r="Y48" s="401" t="s">
        <v>203</v>
      </c>
    </row>
    <row r="49" spans="1:25" ht="21" customHeight="1">
      <c r="A49" s="11" t="s">
        <v>204</v>
      </c>
      <c r="B49" s="368">
        <v>24000</v>
      </c>
      <c r="C49" s="369">
        <v>10000</v>
      </c>
      <c r="D49" s="369">
        <v>28000</v>
      </c>
      <c r="E49" s="369">
        <v>20000</v>
      </c>
      <c r="F49" s="369">
        <v>61000</v>
      </c>
      <c r="G49" s="370">
        <v>0.44800000000000001</v>
      </c>
      <c r="M49" s="402" t="s">
        <v>204</v>
      </c>
      <c r="N49" s="401"/>
      <c r="O49" s="401"/>
      <c r="P49" s="401"/>
      <c r="Q49" s="401"/>
      <c r="R49" s="401"/>
      <c r="S49" s="401"/>
      <c r="T49" s="401"/>
      <c r="U49" s="401"/>
      <c r="V49" s="401"/>
      <c r="W49" s="401"/>
      <c r="X49" s="401"/>
      <c r="Y49" s="401" t="s">
        <v>204</v>
      </c>
    </row>
    <row r="50" spans="1:25" ht="21" customHeight="1">
      <c r="A50" s="11" t="s">
        <v>80</v>
      </c>
      <c r="B50" s="368">
        <v>24000</v>
      </c>
      <c r="C50" s="369">
        <v>11000</v>
      </c>
      <c r="D50" s="369">
        <v>28000</v>
      </c>
      <c r="E50" s="369">
        <v>20000</v>
      </c>
      <c r="F50" s="369">
        <v>63000</v>
      </c>
      <c r="G50" s="370">
        <v>0.45100000000000001</v>
      </c>
      <c r="M50" s="402" t="s">
        <v>80</v>
      </c>
      <c r="N50" s="401"/>
      <c r="O50" s="401"/>
      <c r="P50" s="401"/>
      <c r="Q50" s="401"/>
      <c r="R50" s="401"/>
      <c r="S50" s="401"/>
      <c r="T50" s="401"/>
      <c r="U50" s="401"/>
      <c r="V50" s="401"/>
      <c r="W50" s="401"/>
      <c r="X50" s="401"/>
      <c r="Y50" s="401" t="s">
        <v>80</v>
      </c>
    </row>
    <row r="51" spans="1:25" ht="21" customHeight="1">
      <c r="A51" s="11" t="s">
        <v>81</v>
      </c>
      <c r="B51" s="368">
        <v>21000</v>
      </c>
      <c r="C51" s="369">
        <v>10000</v>
      </c>
      <c r="D51" s="369">
        <v>29000</v>
      </c>
      <c r="E51" s="369">
        <v>20000</v>
      </c>
      <c r="F51" s="369">
        <v>61000</v>
      </c>
      <c r="G51" s="370">
        <v>0.47099999999999997</v>
      </c>
      <c r="M51" s="402" t="s">
        <v>81</v>
      </c>
      <c r="N51" s="401"/>
      <c r="O51" s="401"/>
      <c r="P51" s="401"/>
      <c r="Q51" s="401"/>
      <c r="R51" s="401"/>
      <c r="S51" s="401"/>
      <c r="T51" s="401"/>
      <c r="U51" s="401"/>
      <c r="V51" s="401"/>
      <c r="W51" s="401"/>
      <c r="X51" s="401"/>
      <c r="Y51" s="401" t="s">
        <v>81</v>
      </c>
    </row>
    <row r="52" spans="1:25" ht="21" customHeight="1">
      <c r="A52" s="11" t="s">
        <v>82</v>
      </c>
      <c r="B52" s="368">
        <v>18000</v>
      </c>
      <c r="C52" s="369">
        <v>11000</v>
      </c>
      <c r="D52" s="369">
        <v>24000</v>
      </c>
      <c r="E52" s="369">
        <v>17000</v>
      </c>
      <c r="F52" s="369">
        <v>53000</v>
      </c>
      <c r="G52" s="370">
        <v>0.45700000000000002</v>
      </c>
      <c r="M52" s="402" t="s">
        <v>82</v>
      </c>
      <c r="N52" s="401"/>
      <c r="O52" s="401"/>
      <c r="P52" s="401"/>
      <c r="Q52" s="401"/>
      <c r="R52" s="401"/>
      <c r="S52" s="401"/>
      <c r="T52" s="401"/>
      <c r="U52" s="401"/>
      <c r="V52" s="401"/>
      <c r="W52" s="401"/>
      <c r="X52" s="401"/>
      <c r="Y52" s="401" t="s">
        <v>82</v>
      </c>
    </row>
    <row r="53" spans="1:25" ht="21" customHeight="1">
      <c r="A53" s="11" t="s">
        <v>83</v>
      </c>
      <c r="B53" s="368">
        <v>15000</v>
      </c>
      <c r="C53" s="369">
        <v>9000</v>
      </c>
      <c r="D53" s="369">
        <v>26000</v>
      </c>
      <c r="E53" s="369">
        <v>18000</v>
      </c>
      <c r="F53" s="369">
        <v>50000</v>
      </c>
      <c r="G53" s="370">
        <v>0.51600000000000001</v>
      </c>
      <c r="M53" s="402" t="s">
        <v>83</v>
      </c>
      <c r="N53" s="401"/>
      <c r="O53" s="401"/>
      <c r="P53" s="401"/>
      <c r="Q53" s="401"/>
      <c r="R53" s="401"/>
      <c r="S53" s="401"/>
      <c r="T53" s="401"/>
      <c r="U53" s="401"/>
      <c r="V53" s="401"/>
      <c r="W53" s="401"/>
      <c r="X53" s="401"/>
      <c r="Y53" s="401" t="s">
        <v>83</v>
      </c>
    </row>
    <row r="54" spans="1:25" ht="21" customHeight="1">
      <c r="A54" s="11" t="s">
        <v>84</v>
      </c>
      <c r="B54" s="368">
        <v>20000</v>
      </c>
      <c r="C54" s="369">
        <v>8000</v>
      </c>
      <c r="D54" s="369">
        <v>25000</v>
      </c>
      <c r="E54" s="369">
        <v>17000</v>
      </c>
      <c r="F54" s="369">
        <v>54000</v>
      </c>
      <c r="G54" s="370">
        <v>0.46899999999999997</v>
      </c>
      <c r="M54" s="402" t="s">
        <v>84</v>
      </c>
      <c r="N54" s="401"/>
      <c r="O54" s="401"/>
      <c r="P54" s="401"/>
      <c r="Q54" s="401"/>
      <c r="R54" s="401"/>
      <c r="S54" s="401"/>
      <c r="T54" s="401"/>
      <c r="U54" s="401"/>
      <c r="V54" s="401"/>
      <c r="W54" s="401"/>
      <c r="X54" s="401"/>
      <c r="Y54" s="401" t="s">
        <v>84</v>
      </c>
    </row>
    <row r="55" spans="1:25" ht="21" customHeight="1">
      <c r="A55" s="11" t="s">
        <v>85</v>
      </c>
      <c r="B55" s="368">
        <v>25000</v>
      </c>
      <c r="C55" s="369">
        <v>9000</v>
      </c>
      <c r="D55" s="369">
        <v>27000</v>
      </c>
      <c r="E55" s="369">
        <v>18000</v>
      </c>
      <c r="F55" s="369">
        <v>60000</v>
      </c>
      <c r="G55" s="370">
        <v>0.439</v>
      </c>
      <c r="M55" s="402" t="s">
        <v>85</v>
      </c>
      <c r="N55" s="401"/>
      <c r="O55" s="401"/>
      <c r="P55" s="401"/>
      <c r="Q55" s="401"/>
      <c r="R55" s="401"/>
      <c r="S55" s="401"/>
      <c r="T55" s="401"/>
      <c r="U55" s="401"/>
      <c r="V55" s="401"/>
      <c r="W55" s="401"/>
      <c r="X55" s="401"/>
      <c r="Y55" s="401" t="s">
        <v>85</v>
      </c>
    </row>
    <row r="56" spans="1:25" ht="21" customHeight="1">
      <c r="A56" s="11" t="s">
        <v>86</v>
      </c>
      <c r="B56" s="368">
        <v>25000</v>
      </c>
      <c r="C56" s="369">
        <v>8000</v>
      </c>
      <c r="D56" s="369">
        <v>27000</v>
      </c>
      <c r="E56" s="369">
        <v>18000</v>
      </c>
      <c r="F56" s="369">
        <v>60000</v>
      </c>
      <c r="G56" s="370">
        <v>0.44500000000000001</v>
      </c>
      <c r="M56" s="402" t="s">
        <v>86</v>
      </c>
      <c r="N56" s="401"/>
      <c r="O56" s="401"/>
      <c r="P56" s="401"/>
      <c r="Q56" s="401"/>
      <c r="R56" s="401"/>
      <c r="S56" s="401"/>
      <c r="T56" s="401"/>
      <c r="U56" s="401"/>
      <c r="V56" s="401"/>
      <c r="W56" s="401"/>
      <c r="X56" s="401"/>
      <c r="Y56" s="401" t="s">
        <v>86</v>
      </c>
    </row>
    <row r="57" spans="1:25" ht="21" customHeight="1">
      <c r="A57" s="11" t="s">
        <v>87</v>
      </c>
      <c r="B57" s="368">
        <v>23000</v>
      </c>
      <c r="C57" s="369" t="s">
        <v>271</v>
      </c>
      <c r="D57" s="369">
        <v>26000</v>
      </c>
      <c r="E57" s="369">
        <v>19000</v>
      </c>
      <c r="F57" s="369">
        <v>57000</v>
      </c>
      <c r="G57" s="370">
        <v>0.46600000000000003</v>
      </c>
      <c r="M57" s="402" t="s">
        <v>87</v>
      </c>
      <c r="N57" s="401"/>
      <c r="O57" s="401"/>
      <c r="P57" s="401"/>
      <c r="Q57" s="401"/>
      <c r="R57" s="401"/>
      <c r="S57" s="401"/>
      <c r="T57" s="401"/>
      <c r="U57" s="401"/>
      <c r="V57" s="401"/>
      <c r="W57" s="401"/>
      <c r="X57" s="401"/>
      <c r="Y57" s="401" t="s">
        <v>87</v>
      </c>
    </row>
    <row r="58" spans="1:25" ht="21" customHeight="1">
      <c r="A58" s="11" t="s">
        <v>88</v>
      </c>
      <c r="B58" s="368">
        <v>22000</v>
      </c>
      <c r="C58" s="369" t="s">
        <v>271</v>
      </c>
      <c r="D58" s="369">
        <v>27000</v>
      </c>
      <c r="E58" s="369">
        <v>18000</v>
      </c>
      <c r="F58" s="369">
        <v>55000</v>
      </c>
      <c r="G58" s="370">
        <v>0.48199999999999998</v>
      </c>
      <c r="M58" s="402" t="s">
        <v>88</v>
      </c>
      <c r="N58" s="401"/>
      <c r="O58" s="401"/>
      <c r="P58" s="401"/>
      <c r="Q58" s="401"/>
      <c r="R58" s="401"/>
      <c r="S58" s="401"/>
      <c r="T58" s="401"/>
      <c r="U58" s="401"/>
      <c r="V58" s="401"/>
      <c r="W58" s="401"/>
      <c r="X58" s="401"/>
      <c r="Y58" s="401" t="s">
        <v>88</v>
      </c>
    </row>
    <row r="59" spans="1:25" ht="21" customHeight="1">
      <c r="A59" s="11" t="s">
        <v>89</v>
      </c>
      <c r="B59" s="368">
        <v>21000</v>
      </c>
      <c r="C59" s="369" t="s">
        <v>271</v>
      </c>
      <c r="D59" s="369">
        <v>24000</v>
      </c>
      <c r="E59" s="369">
        <v>17000</v>
      </c>
      <c r="F59" s="369">
        <v>50000</v>
      </c>
      <c r="G59" s="370">
        <v>0.47599999999999998</v>
      </c>
      <c r="M59" s="402" t="s">
        <v>89</v>
      </c>
      <c r="N59" s="401"/>
      <c r="O59" s="401"/>
      <c r="P59" s="401"/>
      <c r="Q59" s="401"/>
      <c r="R59" s="401"/>
      <c r="S59" s="401"/>
      <c r="T59" s="401"/>
      <c r="U59" s="401"/>
      <c r="V59" s="401"/>
      <c r="W59" s="401"/>
      <c r="X59" s="401"/>
      <c r="Y59" s="401" t="s">
        <v>89</v>
      </c>
    </row>
    <row r="60" spans="1:25" ht="21" customHeight="1">
      <c r="A60" s="11" t="s">
        <v>205</v>
      </c>
      <c r="B60" s="368">
        <v>19000</v>
      </c>
      <c r="C60" s="369" t="s">
        <v>271</v>
      </c>
      <c r="D60" s="369">
        <v>24000</v>
      </c>
      <c r="E60" s="369">
        <v>17000</v>
      </c>
      <c r="F60" s="369">
        <v>50000</v>
      </c>
      <c r="G60" s="370">
        <v>0.48799999999999999</v>
      </c>
      <c r="M60" s="402" t="s">
        <v>205</v>
      </c>
      <c r="N60" s="401"/>
      <c r="O60" s="401"/>
      <c r="P60" s="401"/>
      <c r="Q60" s="401"/>
      <c r="R60" s="401"/>
      <c r="S60" s="401"/>
      <c r="T60" s="401"/>
      <c r="U60" s="401"/>
      <c r="V60" s="401"/>
      <c r="W60" s="401"/>
      <c r="X60" s="401"/>
      <c r="Y60" s="401" t="s">
        <v>205</v>
      </c>
    </row>
    <row r="61" spans="1:25" ht="21" customHeight="1">
      <c r="A61" s="11" t="s">
        <v>206</v>
      </c>
      <c r="B61" s="368">
        <v>19000</v>
      </c>
      <c r="C61" s="369" t="s">
        <v>271</v>
      </c>
      <c r="D61" s="369">
        <v>26000</v>
      </c>
      <c r="E61" s="369">
        <v>17000</v>
      </c>
      <c r="F61" s="369">
        <v>50000</v>
      </c>
      <c r="G61" s="370">
        <v>0.51500000000000001</v>
      </c>
      <c r="M61" s="402" t="s">
        <v>206</v>
      </c>
      <c r="N61" s="401"/>
      <c r="O61" s="401"/>
      <c r="P61" s="401"/>
      <c r="Q61" s="401"/>
      <c r="R61" s="401"/>
      <c r="S61" s="401"/>
      <c r="T61" s="401"/>
      <c r="U61" s="401"/>
      <c r="V61" s="401"/>
      <c r="W61" s="401"/>
      <c r="X61" s="401"/>
      <c r="Y61" s="401" t="s">
        <v>206</v>
      </c>
    </row>
    <row r="62" spans="1:25" ht="21" customHeight="1">
      <c r="A62" s="11" t="s">
        <v>90</v>
      </c>
      <c r="B62" s="368">
        <v>21000</v>
      </c>
      <c r="C62" s="369" t="s">
        <v>271</v>
      </c>
      <c r="D62" s="369">
        <v>26000</v>
      </c>
      <c r="E62" s="369">
        <v>17000</v>
      </c>
      <c r="F62" s="369">
        <v>53000</v>
      </c>
      <c r="G62" s="370">
        <v>0.48099999999999998</v>
      </c>
      <c r="M62" s="402" t="s">
        <v>90</v>
      </c>
      <c r="N62" s="401"/>
      <c r="O62" s="401"/>
      <c r="P62" s="401"/>
      <c r="Q62" s="401"/>
      <c r="R62" s="401"/>
      <c r="S62" s="401"/>
      <c r="T62" s="401"/>
      <c r="U62" s="401"/>
      <c r="V62" s="401"/>
      <c r="W62" s="401"/>
      <c r="X62" s="401"/>
      <c r="Y62" s="401" t="s">
        <v>90</v>
      </c>
    </row>
    <row r="63" spans="1:25" ht="21" customHeight="1">
      <c r="A63" s="11" t="s">
        <v>91</v>
      </c>
      <c r="B63" s="368">
        <v>19000</v>
      </c>
      <c r="C63" s="369" t="s">
        <v>271</v>
      </c>
      <c r="D63" s="369">
        <v>29000</v>
      </c>
      <c r="E63" s="369">
        <v>18000</v>
      </c>
      <c r="F63" s="369">
        <v>54000</v>
      </c>
      <c r="G63" s="370">
        <v>0.53800000000000003</v>
      </c>
      <c r="M63" s="402" t="s">
        <v>91</v>
      </c>
      <c r="N63" s="401"/>
      <c r="O63" s="401"/>
      <c r="P63" s="401"/>
      <c r="Q63" s="401"/>
      <c r="R63" s="401"/>
      <c r="S63" s="401"/>
      <c r="T63" s="401"/>
      <c r="U63" s="401"/>
      <c r="V63" s="401"/>
      <c r="W63" s="401"/>
      <c r="X63" s="401"/>
      <c r="Y63" s="401" t="s">
        <v>91</v>
      </c>
    </row>
    <row r="64" spans="1:25" ht="21" customHeight="1">
      <c r="A64" s="11" t="s">
        <v>92</v>
      </c>
      <c r="B64" s="368">
        <v>20000</v>
      </c>
      <c r="C64" s="369" t="s">
        <v>271</v>
      </c>
      <c r="D64" s="369">
        <v>29000</v>
      </c>
      <c r="E64" s="369">
        <v>18000</v>
      </c>
      <c r="F64" s="369">
        <v>53000</v>
      </c>
      <c r="G64" s="370">
        <v>0.54</v>
      </c>
      <c r="M64" s="402" t="s">
        <v>92</v>
      </c>
      <c r="N64" s="401"/>
      <c r="O64" s="401"/>
      <c r="P64" s="401"/>
      <c r="Q64" s="401"/>
      <c r="R64" s="401"/>
      <c r="S64" s="401"/>
      <c r="T64" s="401"/>
      <c r="U64" s="401"/>
      <c r="V64" s="401"/>
      <c r="W64" s="401"/>
      <c r="X64" s="401"/>
      <c r="Y64" s="401" t="s">
        <v>92</v>
      </c>
    </row>
    <row r="65" spans="1:25" ht="21" customHeight="1">
      <c r="A65" s="11" t="s">
        <v>93</v>
      </c>
      <c r="B65" s="368">
        <v>20000</v>
      </c>
      <c r="C65" s="369" t="s">
        <v>271</v>
      </c>
      <c r="D65" s="369">
        <v>30000</v>
      </c>
      <c r="E65" s="369">
        <v>20000</v>
      </c>
      <c r="F65" s="369">
        <v>56000</v>
      </c>
      <c r="G65" s="370">
        <v>0.53</v>
      </c>
      <c r="M65" s="402" t="s">
        <v>93</v>
      </c>
      <c r="N65" s="401"/>
      <c r="O65" s="401"/>
      <c r="P65" s="401"/>
      <c r="Q65" s="401"/>
      <c r="R65" s="401"/>
      <c r="S65" s="401"/>
      <c r="T65" s="401"/>
      <c r="U65" s="401"/>
      <c r="V65" s="401"/>
      <c r="W65" s="401"/>
      <c r="X65" s="401"/>
      <c r="Y65" s="401" t="s">
        <v>93</v>
      </c>
    </row>
    <row r="66" spans="1:25" ht="21" customHeight="1">
      <c r="A66" s="11" t="s">
        <v>94</v>
      </c>
      <c r="B66" s="368">
        <v>23000</v>
      </c>
      <c r="C66" s="369" t="s">
        <v>271</v>
      </c>
      <c r="D66" s="369">
        <v>27000</v>
      </c>
      <c r="E66" s="369">
        <v>18000</v>
      </c>
      <c r="F66" s="369">
        <v>56000</v>
      </c>
      <c r="G66" s="370">
        <v>0.47199999999999998</v>
      </c>
      <c r="M66" s="402" t="s">
        <v>94</v>
      </c>
      <c r="N66" s="401"/>
      <c r="O66" s="401"/>
      <c r="P66" s="401"/>
      <c r="Q66" s="401"/>
      <c r="R66" s="401"/>
      <c r="S66" s="401"/>
      <c r="T66" s="401"/>
      <c r="U66" s="401"/>
      <c r="V66" s="401"/>
      <c r="W66" s="401"/>
      <c r="X66" s="401"/>
      <c r="Y66" s="401" t="s">
        <v>94</v>
      </c>
    </row>
    <row r="67" spans="1:25" ht="21" customHeight="1">
      <c r="A67" s="11" t="s">
        <v>95</v>
      </c>
      <c r="B67" s="368">
        <v>27000</v>
      </c>
      <c r="C67" s="369" t="s">
        <v>271</v>
      </c>
      <c r="D67" s="369">
        <v>24000</v>
      </c>
      <c r="E67" s="369">
        <v>17000</v>
      </c>
      <c r="F67" s="369">
        <v>58000</v>
      </c>
      <c r="G67" s="370">
        <v>0.42099999999999999</v>
      </c>
      <c r="M67" s="402" t="s">
        <v>95</v>
      </c>
      <c r="N67" s="401"/>
      <c r="O67" s="401"/>
      <c r="P67" s="401"/>
      <c r="Q67" s="401"/>
      <c r="R67" s="401"/>
      <c r="S67" s="401"/>
      <c r="T67" s="401"/>
      <c r="U67" s="401"/>
      <c r="V67" s="401"/>
      <c r="W67" s="401"/>
      <c r="X67" s="401"/>
      <c r="Y67" s="401" t="s">
        <v>95</v>
      </c>
    </row>
    <row r="68" spans="1:25" ht="21" customHeight="1">
      <c r="A68" s="11" t="s">
        <v>96</v>
      </c>
      <c r="B68" s="368">
        <v>24000</v>
      </c>
      <c r="C68" s="369" t="s">
        <v>271</v>
      </c>
      <c r="D68" s="369">
        <v>25000</v>
      </c>
      <c r="E68" s="369">
        <v>16000</v>
      </c>
      <c r="F68" s="369">
        <v>54000</v>
      </c>
      <c r="G68" s="370">
        <v>0.46</v>
      </c>
      <c r="M68" s="402" t="s">
        <v>96</v>
      </c>
      <c r="N68" s="401"/>
      <c r="O68" s="401"/>
      <c r="P68" s="401"/>
      <c r="Q68" s="401"/>
      <c r="R68" s="401"/>
      <c r="S68" s="401"/>
      <c r="T68" s="401"/>
      <c r="U68" s="401"/>
      <c r="V68" s="401"/>
      <c r="W68" s="401"/>
      <c r="X68" s="401"/>
      <c r="Y68" s="401" t="s">
        <v>96</v>
      </c>
    </row>
    <row r="69" spans="1:25" ht="21" customHeight="1">
      <c r="A69" s="11" t="s">
        <v>97</v>
      </c>
      <c r="B69" s="368">
        <v>23000</v>
      </c>
      <c r="C69" s="369" t="s">
        <v>271</v>
      </c>
      <c r="D69" s="369">
        <v>25000</v>
      </c>
      <c r="E69" s="369">
        <v>15000</v>
      </c>
      <c r="F69" s="369">
        <v>54000</v>
      </c>
      <c r="G69" s="370">
        <v>0.46500000000000002</v>
      </c>
      <c r="M69" s="402" t="s">
        <v>97</v>
      </c>
      <c r="N69" s="401"/>
      <c r="O69" s="401"/>
      <c r="P69" s="401"/>
      <c r="Q69" s="401"/>
      <c r="R69" s="401"/>
      <c r="S69" s="401"/>
      <c r="T69" s="401"/>
      <c r="U69" s="401"/>
      <c r="V69" s="401"/>
      <c r="W69" s="401"/>
      <c r="X69" s="401"/>
      <c r="Y69" s="401" t="s">
        <v>97</v>
      </c>
    </row>
    <row r="70" spans="1:25" ht="21" customHeight="1">
      <c r="A70" s="11" t="s">
        <v>98</v>
      </c>
      <c r="B70" s="368">
        <v>19000</v>
      </c>
      <c r="C70" s="369" t="s">
        <v>271</v>
      </c>
      <c r="D70" s="369">
        <v>24000</v>
      </c>
      <c r="E70" s="369">
        <v>16000</v>
      </c>
      <c r="F70" s="369">
        <v>50000</v>
      </c>
      <c r="G70" s="370">
        <v>0.48499999999999999</v>
      </c>
      <c r="M70" s="402" t="s">
        <v>98</v>
      </c>
      <c r="N70" s="401"/>
      <c r="O70" s="401"/>
      <c r="P70" s="401"/>
      <c r="Q70" s="401"/>
      <c r="R70" s="401"/>
      <c r="S70" s="401"/>
      <c r="T70" s="401"/>
      <c r="U70" s="401"/>
      <c r="V70" s="401"/>
      <c r="W70" s="401"/>
      <c r="X70" s="401"/>
      <c r="Y70" s="401" t="s">
        <v>98</v>
      </c>
    </row>
    <row r="71" spans="1:25" ht="21" customHeight="1">
      <c r="A71" s="11" t="s">
        <v>99</v>
      </c>
      <c r="B71" s="368">
        <v>20000</v>
      </c>
      <c r="C71" s="369" t="s">
        <v>271</v>
      </c>
      <c r="D71" s="369">
        <v>24000</v>
      </c>
      <c r="E71" s="369">
        <v>15000</v>
      </c>
      <c r="F71" s="369">
        <v>49000</v>
      </c>
      <c r="G71" s="370">
        <v>0.49199999999999999</v>
      </c>
      <c r="M71" s="402" t="s">
        <v>99</v>
      </c>
      <c r="N71" s="401"/>
      <c r="O71" s="401"/>
      <c r="P71" s="401"/>
      <c r="Q71" s="401"/>
      <c r="R71" s="401"/>
      <c r="S71" s="401"/>
      <c r="T71" s="401"/>
      <c r="U71" s="401"/>
      <c r="V71" s="401"/>
      <c r="W71" s="401"/>
      <c r="X71" s="401"/>
      <c r="Y71" s="401" t="s">
        <v>99</v>
      </c>
    </row>
    <row r="72" spans="1:25" ht="21" customHeight="1">
      <c r="A72" s="11" t="s">
        <v>207</v>
      </c>
      <c r="B72" s="368">
        <v>19000</v>
      </c>
      <c r="C72" s="369" t="s">
        <v>271</v>
      </c>
      <c r="D72" s="369">
        <v>23000</v>
      </c>
      <c r="E72" s="369">
        <v>15000</v>
      </c>
      <c r="F72" s="369">
        <v>47000</v>
      </c>
      <c r="G72" s="370">
        <v>0.48599999999999999</v>
      </c>
      <c r="M72" s="402" t="s">
        <v>207</v>
      </c>
      <c r="N72" s="401"/>
      <c r="O72" s="401"/>
      <c r="P72" s="401"/>
      <c r="Q72" s="401"/>
      <c r="R72" s="401"/>
      <c r="S72" s="401"/>
      <c r="T72" s="401"/>
      <c r="U72" s="401"/>
      <c r="V72" s="401"/>
      <c r="W72" s="401"/>
      <c r="X72" s="401"/>
      <c r="Y72" s="401" t="s">
        <v>207</v>
      </c>
    </row>
    <row r="73" spans="1:25" ht="21" customHeight="1">
      <c r="A73" s="11" t="s">
        <v>208</v>
      </c>
      <c r="B73" s="368">
        <v>21000</v>
      </c>
      <c r="C73" s="369" t="s">
        <v>271</v>
      </c>
      <c r="D73" s="369">
        <v>23000</v>
      </c>
      <c r="E73" s="369">
        <v>15000</v>
      </c>
      <c r="F73" s="369">
        <v>49000</v>
      </c>
      <c r="G73" s="370">
        <v>0.47699999999999998</v>
      </c>
      <c r="M73" s="402" t="s">
        <v>208</v>
      </c>
      <c r="N73" s="401"/>
      <c r="O73" s="401"/>
      <c r="P73" s="401"/>
      <c r="Q73" s="401"/>
      <c r="R73" s="401"/>
      <c r="S73" s="401"/>
      <c r="T73" s="401"/>
      <c r="U73" s="401"/>
      <c r="V73" s="401"/>
      <c r="W73" s="401"/>
      <c r="X73" s="401"/>
      <c r="Y73" s="401" t="s">
        <v>208</v>
      </c>
    </row>
    <row r="74" spans="1:25" ht="21" customHeight="1">
      <c r="A74" s="11" t="s">
        <v>100</v>
      </c>
      <c r="B74" s="368">
        <v>23000</v>
      </c>
      <c r="C74" s="369" t="s">
        <v>271</v>
      </c>
      <c r="D74" s="369">
        <v>20000</v>
      </c>
      <c r="E74" s="369">
        <v>15000</v>
      </c>
      <c r="F74" s="369">
        <v>48000</v>
      </c>
      <c r="G74" s="370">
        <v>0.41299999999999998</v>
      </c>
      <c r="M74" s="402" t="s">
        <v>100</v>
      </c>
      <c r="N74" s="401"/>
      <c r="O74" s="401"/>
      <c r="P74" s="401"/>
      <c r="Q74" s="401"/>
      <c r="R74" s="401"/>
      <c r="S74" s="401"/>
      <c r="T74" s="401"/>
      <c r="U74" s="401"/>
      <c r="V74" s="401"/>
      <c r="W74" s="401"/>
      <c r="X74" s="401"/>
      <c r="Y74" s="401" t="s">
        <v>100</v>
      </c>
    </row>
    <row r="75" spans="1:25" ht="21" customHeight="1">
      <c r="A75" s="11" t="s">
        <v>101</v>
      </c>
      <c r="B75" s="368">
        <v>25000</v>
      </c>
      <c r="C75" s="369" t="s">
        <v>271</v>
      </c>
      <c r="D75" s="369">
        <v>19000</v>
      </c>
      <c r="E75" s="369">
        <v>14000</v>
      </c>
      <c r="F75" s="369">
        <v>50000</v>
      </c>
      <c r="G75" s="370">
        <v>0.38600000000000001</v>
      </c>
      <c r="M75" s="402" t="s">
        <v>101</v>
      </c>
      <c r="N75" s="401"/>
      <c r="O75" s="401"/>
      <c r="P75" s="401"/>
      <c r="Q75" s="401"/>
      <c r="R75" s="401"/>
      <c r="S75" s="401"/>
      <c r="T75" s="401"/>
      <c r="U75" s="401"/>
      <c r="V75" s="401"/>
      <c r="W75" s="401"/>
      <c r="X75" s="401"/>
      <c r="Y75" s="401" t="s">
        <v>101</v>
      </c>
    </row>
    <row r="76" spans="1:25" ht="21" customHeight="1">
      <c r="A76" s="11" t="s">
        <v>102</v>
      </c>
      <c r="B76" s="368">
        <v>24000</v>
      </c>
      <c r="C76" s="369" t="s">
        <v>271</v>
      </c>
      <c r="D76" s="369">
        <v>20000</v>
      </c>
      <c r="E76" s="369">
        <v>14000</v>
      </c>
      <c r="F76" s="369">
        <v>50000</v>
      </c>
      <c r="G76" s="370">
        <v>0.39900000000000002</v>
      </c>
      <c r="M76" s="402" t="s">
        <v>102</v>
      </c>
      <c r="N76" s="401"/>
      <c r="O76" s="401"/>
      <c r="P76" s="401"/>
      <c r="Q76" s="401"/>
      <c r="R76" s="401"/>
      <c r="S76" s="401"/>
      <c r="T76" s="401"/>
      <c r="U76" s="401"/>
      <c r="V76" s="401"/>
      <c r="W76" s="401"/>
      <c r="X76" s="401"/>
      <c r="Y76" s="401" t="s">
        <v>102</v>
      </c>
    </row>
    <row r="77" spans="1:25" ht="21" customHeight="1">
      <c r="A77" s="11" t="s">
        <v>103</v>
      </c>
      <c r="B77" s="368">
        <v>21000</v>
      </c>
      <c r="C77" s="369" t="s">
        <v>271</v>
      </c>
      <c r="D77" s="369">
        <v>21000</v>
      </c>
      <c r="E77" s="369">
        <v>14000</v>
      </c>
      <c r="F77" s="369">
        <v>48000</v>
      </c>
      <c r="G77" s="370">
        <v>0.441</v>
      </c>
      <c r="M77" s="402" t="s">
        <v>103</v>
      </c>
      <c r="N77" s="401"/>
      <c r="O77" s="401"/>
      <c r="P77" s="401"/>
      <c r="Q77" s="401"/>
      <c r="R77" s="401"/>
      <c r="S77" s="401"/>
      <c r="T77" s="401"/>
      <c r="U77" s="401"/>
      <c r="V77" s="401"/>
      <c r="W77" s="401"/>
      <c r="X77" s="401"/>
      <c r="Y77" s="401" t="s">
        <v>103</v>
      </c>
    </row>
    <row r="78" spans="1:25" ht="21" customHeight="1">
      <c r="A78" s="11" t="s">
        <v>104</v>
      </c>
      <c r="B78" s="368">
        <v>20000</v>
      </c>
      <c r="C78" s="369" t="s">
        <v>271</v>
      </c>
      <c r="D78" s="369">
        <v>21000</v>
      </c>
      <c r="E78" s="369">
        <v>13000</v>
      </c>
      <c r="F78" s="369">
        <v>46000</v>
      </c>
      <c r="G78" s="370">
        <v>0.44400000000000001</v>
      </c>
      <c r="M78" s="402" t="s">
        <v>104</v>
      </c>
      <c r="N78" s="401"/>
      <c r="O78" s="401"/>
      <c r="P78" s="401"/>
      <c r="Q78" s="401"/>
      <c r="R78" s="401"/>
      <c r="S78" s="401"/>
      <c r="T78" s="401"/>
      <c r="U78" s="401"/>
      <c r="V78" s="401"/>
      <c r="W78" s="401"/>
      <c r="X78" s="401"/>
      <c r="Y78" s="401" t="s">
        <v>104</v>
      </c>
    </row>
    <row r="79" spans="1:25" ht="21" customHeight="1">
      <c r="A79" s="11" t="s">
        <v>105</v>
      </c>
      <c r="B79" s="368">
        <v>19000</v>
      </c>
      <c r="C79" s="369" t="s">
        <v>271</v>
      </c>
      <c r="D79" s="369">
        <v>19000</v>
      </c>
      <c r="E79" s="369">
        <v>12000</v>
      </c>
      <c r="F79" s="369">
        <v>44000</v>
      </c>
      <c r="G79" s="370">
        <v>0.44</v>
      </c>
      <c r="M79" s="402" t="s">
        <v>105</v>
      </c>
      <c r="N79" s="401"/>
      <c r="O79" s="401"/>
      <c r="P79" s="401"/>
      <c r="Q79" s="401"/>
      <c r="R79" s="401"/>
      <c r="S79" s="401"/>
      <c r="T79" s="401"/>
      <c r="U79" s="401"/>
      <c r="V79" s="401"/>
      <c r="W79" s="401"/>
      <c r="X79" s="401"/>
      <c r="Y79" s="401" t="s">
        <v>105</v>
      </c>
    </row>
    <row r="80" spans="1:25" ht="21" customHeight="1">
      <c r="A80" s="11" t="s">
        <v>106</v>
      </c>
      <c r="B80" s="368">
        <v>18000</v>
      </c>
      <c r="C80" s="369" t="s">
        <v>271</v>
      </c>
      <c r="D80" s="369">
        <v>18000</v>
      </c>
      <c r="E80" s="369">
        <v>11000</v>
      </c>
      <c r="F80" s="369">
        <v>42000</v>
      </c>
      <c r="G80" s="370">
        <v>0.42499999999999999</v>
      </c>
      <c r="M80" s="402" t="s">
        <v>106</v>
      </c>
      <c r="N80" s="401"/>
      <c r="O80" s="401"/>
      <c r="P80" s="401"/>
      <c r="Q80" s="401"/>
      <c r="R80" s="401"/>
      <c r="S80" s="401"/>
      <c r="T80" s="401"/>
      <c r="U80" s="401"/>
      <c r="V80" s="401"/>
      <c r="W80" s="401"/>
      <c r="X80" s="401"/>
      <c r="Y80" s="401" t="s">
        <v>106</v>
      </c>
    </row>
    <row r="81" spans="1:25" ht="21" customHeight="1">
      <c r="A81" s="11" t="s">
        <v>107</v>
      </c>
      <c r="B81" s="368">
        <v>20000</v>
      </c>
      <c r="C81" s="369" t="s">
        <v>271</v>
      </c>
      <c r="D81" s="369">
        <v>19000</v>
      </c>
      <c r="E81" s="369">
        <v>12000</v>
      </c>
      <c r="F81" s="369">
        <v>44000</v>
      </c>
      <c r="G81" s="370">
        <v>0.42699999999999999</v>
      </c>
      <c r="M81" s="402" t="s">
        <v>107</v>
      </c>
      <c r="N81" s="401"/>
      <c r="O81" s="401"/>
      <c r="P81" s="401"/>
      <c r="Q81" s="401"/>
      <c r="R81" s="401"/>
      <c r="S81" s="401"/>
      <c r="T81" s="401"/>
      <c r="U81" s="401"/>
      <c r="V81" s="401"/>
      <c r="W81" s="401"/>
      <c r="X81" s="401"/>
      <c r="Y81" s="401" t="s">
        <v>107</v>
      </c>
    </row>
    <row r="82" spans="1:25" ht="21" customHeight="1">
      <c r="A82" s="11" t="s">
        <v>108</v>
      </c>
      <c r="B82" s="368">
        <v>17000</v>
      </c>
      <c r="C82" s="369" t="s">
        <v>271</v>
      </c>
      <c r="D82" s="369">
        <v>19000</v>
      </c>
      <c r="E82" s="369">
        <v>15000</v>
      </c>
      <c r="F82" s="369">
        <v>43000</v>
      </c>
      <c r="G82" s="370">
        <v>0.45100000000000001</v>
      </c>
      <c r="M82" s="402" t="s">
        <v>108</v>
      </c>
      <c r="N82" s="401"/>
      <c r="O82" s="401"/>
      <c r="P82" s="401"/>
      <c r="Q82" s="401"/>
      <c r="R82" s="401"/>
      <c r="S82" s="401"/>
      <c r="T82" s="401"/>
      <c r="U82" s="401"/>
      <c r="V82" s="401"/>
      <c r="W82" s="401"/>
      <c r="X82" s="401"/>
      <c r="Y82" s="401" t="s">
        <v>108</v>
      </c>
    </row>
    <row r="83" spans="1:25" ht="21" customHeight="1">
      <c r="A83" s="11" t="s">
        <v>109</v>
      </c>
      <c r="B83" s="368">
        <v>19000</v>
      </c>
      <c r="C83" s="369" t="s">
        <v>271</v>
      </c>
      <c r="D83" s="369">
        <v>19000</v>
      </c>
      <c r="E83" s="369">
        <v>14000</v>
      </c>
      <c r="F83" s="369">
        <v>45000</v>
      </c>
      <c r="G83" s="370">
        <v>0.42899999999999999</v>
      </c>
      <c r="M83" s="402" t="s">
        <v>109</v>
      </c>
      <c r="N83" s="401"/>
      <c r="O83" s="401"/>
      <c r="P83" s="401"/>
      <c r="Q83" s="401"/>
      <c r="R83" s="401"/>
      <c r="S83" s="401"/>
      <c r="T83" s="401"/>
      <c r="U83" s="401"/>
      <c r="V83" s="401"/>
      <c r="W83" s="401"/>
      <c r="X83" s="401"/>
      <c r="Y83" s="401" t="s">
        <v>109</v>
      </c>
    </row>
    <row r="84" spans="1:25" ht="21" customHeight="1">
      <c r="A84" s="11" t="s">
        <v>209</v>
      </c>
      <c r="B84" s="368">
        <v>17000</v>
      </c>
      <c r="C84" s="369" t="s">
        <v>271</v>
      </c>
      <c r="D84" s="369">
        <v>19000</v>
      </c>
      <c r="E84" s="369">
        <v>13000</v>
      </c>
      <c r="F84" s="369">
        <v>44000</v>
      </c>
      <c r="G84" s="370">
        <v>0.439</v>
      </c>
      <c r="M84" s="402" t="s">
        <v>209</v>
      </c>
      <c r="N84" s="401"/>
      <c r="O84" s="401"/>
      <c r="P84" s="401"/>
      <c r="Q84" s="401"/>
      <c r="R84" s="401"/>
      <c r="S84" s="401"/>
      <c r="T84" s="401"/>
      <c r="U84" s="401"/>
      <c r="V84" s="401"/>
      <c r="W84" s="401"/>
      <c r="X84" s="401"/>
      <c r="Y84" s="401" t="s">
        <v>209</v>
      </c>
    </row>
    <row r="85" spans="1:25" ht="21" customHeight="1">
      <c r="A85" s="11" t="s">
        <v>210</v>
      </c>
      <c r="B85" s="368">
        <v>17000</v>
      </c>
      <c r="C85" s="369" t="s">
        <v>271</v>
      </c>
      <c r="D85" s="369">
        <v>20000</v>
      </c>
      <c r="E85" s="369">
        <v>13000</v>
      </c>
      <c r="F85" s="369">
        <v>44000</v>
      </c>
      <c r="G85" s="370">
        <v>0.45100000000000001</v>
      </c>
      <c r="M85" s="402" t="s">
        <v>210</v>
      </c>
      <c r="N85" s="401"/>
      <c r="O85" s="401"/>
      <c r="P85" s="401"/>
      <c r="Q85" s="401"/>
      <c r="R85" s="401"/>
      <c r="S85" s="401"/>
      <c r="T85" s="401"/>
      <c r="U85" s="401"/>
      <c r="V85" s="401"/>
      <c r="W85" s="401"/>
      <c r="X85" s="401"/>
      <c r="Y85" s="401" t="s">
        <v>210</v>
      </c>
    </row>
    <row r="86" spans="1:25" ht="21" customHeight="1">
      <c r="A86" s="11" t="s">
        <v>110</v>
      </c>
      <c r="B86" s="368">
        <v>17000</v>
      </c>
      <c r="C86" s="369">
        <v>8000</v>
      </c>
      <c r="D86" s="369">
        <v>21000</v>
      </c>
      <c r="E86" s="369">
        <v>14000</v>
      </c>
      <c r="F86" s="369">
        <v>46000</v>
      </c>
      <c r="G86" s="370">
        <v>0.44500000000000001</v>
      </c>
      <c r="M86" s="402" t="s">
        <v>110</v>
      </c>
      <c r="N86" s="401"/>
      <c r="O86" s="401"/>
      <c r="P86" s="401"/>
      <c r="Q86" s="401"/>
      <c r="R86" s="401"/>
      <c r="S86" s="401"/>
      <c r="T86" s="401"/>
      <c r="U86" s="401"/>
      <c r="V86" s="401"/>
      <c r="W86" s="401"/>
      <c r="X86" s="401"/>
      <c r="Y86" s="401" t="s">
        <v>110</v>
      </c>
    </row>
    <row r="87" spans="1:25" ht="21" customHeight="1">
      <c r="A87" s="11" t="s">
        <v>111</v>
      </c>
      <c r="B87" s="368">
        <v>18000</v>
      </c>
      <c r="C87" s="369">
        <v>8000</v>
      </c>
      <c r="D87" s="369">
        <v>20000</v>
      </c>
      <c r="E87" s="369">
        <v>13000</v>
      </c>
      <c r="F87" s="369">
        <v>46000</v>
      </c>
      <c r="G87" s="370">
        <v>0.437</v>
      </c>
      <c r="M87" s="402" t="s">
        <v>111</v>
      </c>
      <c r="N87" s="401"/>
      <c r="O87" s="401"/>
      <c r="P87" s="401"/>
      <c r="Q87" s="401"/>
      <c r="R87" s="401"/>
      <c r="S87" s="401"/>
      <c r="T87" s="401"/>
      <c r="U87" s="401"/>
      <c r="V87" s="401"/>
      <c r="W87" s="401"/>
      <c r="X87" s="401"/>
      <c r="Y87" s="401" t="s">
        <v>111</v>
      </c>
    </row>
    <row r="88" spans="1:25" ht="21" customHeight="1">
      <c r="A88" s="11" t="s">
        <v>112</v>
      </c>
      <c r="B88" s="368">
        <v>19000</v>
      </c>
      <c r="C88" s="369" t="s">
        <v>271</v>
      </c>
      <c r="D88" s="369">
        <v>20000</v>
      </c>
      <c r="E88" s="369">
        <v>13000</v>
      </c>
      <c r="F88" s="369">
        <v>46000</v>
      </c>
      <c r="G88" s="370">
        <v>0.43099999999999999</v>
      </c>
      <c r="M88" s="402" t="s">
        <v>112</v>
      </c>
      <c r="N88" s="401"/>
      <c r="O88" s="401"/>
      <c r="P88" s="401"/>
      <c r="Q88" s="401"/>
      <c r="R88" s="401"/>
      <c r="S88" s="401"/>
      <c r="T88" s="401"/>
      <c r="U88" s="401"/>
      <c r="V88" s="401"/>
      <c r="W88" s="401"/>
      <c r="X88" s="401"/>
      <c r="Y88" s="401" t="s">
        <v>112</v>
      </c>
    </row>
    <row r="89" spans="1:25" ht="21" customHeight="1">
      <c r="A89" s="11" t="s">
        <v>113</v>
      </c>
      <c r="B89" s="368">
        <v>19000</v>
      </c>
      <c r="C89" s="369" t="s">
        <v>271</v>
      </c>
      <c r="D89" s="369">
        <v>19000</v>
      </c>
      <c r="E89" s="369">
        <v>12000</v>
      </c>
      <c r="F89" s="369">
        <v>45000</v>
      </c>
      <c r="G89" s="370">
        <v>0.41599999999999998</v>
      </c>
      <c r="M89" s="402" t="s">
        <v>113</v>
      </c>
      <c r="N89" s="401"/>
      <c r="O89" s="401"/>
      <c r="P89" s="401"/>
      <c r="Q89" s="401"/>
      <c r="R89" s="401"/>
      <c r="S89" s="401"/>
      <c r="T89" s="401"/>
      <c r="U89" s="401"/>
      <c r="V89" s="401"/>
      <c r="W89" s="401"/>
      <c r="X89" s="401"/>
      <c r="Y89" s="401" t="s">
        <v>113</v>
      </c>
    </row>
    <row r="90" spans="1:25" ht="21" customHeight="1">
      <c r="A90" s="11" t="s">
        <v>114</v>
      </c>
      <c r="B90" s="368">
        <v>21000</v>
      </c>
      <c r="C90" s="369" t="s">
        <v>271</v>
      </c>
      <c r="D90" s="369">
        <v>18000</v>
      </c>
      <c r="E90" s="369">
        <v>11000</v>
      </c>
      <c r="F90" s="369">
        <v>45000</v>
      </c>
      <c r="G90" s="370">
        <v>0.39400000000000002</v>
      </c>
      <c r="M90" s="402" t="s">
        <v>114</v>
      </c>
      <c r="N90" s="401"/>
      <c r="O90" s="401"/>
      <c r="P90" s="401"/>
      <c r="Q90" s="401"/>
      <c r="R90" s="401"/>
      <c r="S90" s="401"/>
      <c r="T90" s="401"/>
      <c r="U90" s="401"/>
      <c r="V90" s="401"/>
      <c r="W90" s="401"/>
      <c r="X90" s="401"/>
      <c r="Y90" s="401" t="s">
        <v>114</v>
      </c>
    </row>
    <row r="91" spans="1:25" ht="21" customHeight="1">
      <c r="A91" s="11" t="s">
        <v>115</v>
      </c>
      <c r="B91" s="368">
        <v>23000</v>
      </c>
      <c r="C91" s="369" t="s">
        <v>271</v>
      </c>
      <c r="D91" s="369">
        <v>16000</v>
      </c>
      <c r="E91" s="369">
        <v>10000</v>
      </c>
      <c r="F91" s="369">
        <v>47000</v>
      </c>
      <c r="G91" s="370">
        <v>0.35099999999999998</v>
      </c>
      <c r="M91" s="402" t="s">
        <v>115</v>
      </c>
      <c r="N91" s="401"/>
      <c r="O91" s="401"/>
      <c r="P91" s="401"/>
      <c r="Q91" s="401"/>
      <c r="R91" s="401"/>
      <c r="S91" s="401"/>
      <c r="T91" s="401"/>
      <c r="U91" s="401"/>
      <c r="V91" s="401"/>
      <c r="W91" s="401"/>
      <c r="X91" s="401"/>
      <c r="Y91" s="401" t="s">
        <v>115</v>
      </c>
    </row>
    <row r="92" spans="1:25" ht="21" customHeight="1">
      <c r="A92" s="11" t="s">
        <v>116</v>
      </c>
      <c r="B92" s="368">
        <v>24000</v>
      </c>
      <c r="C92" s="369" t="s">
        <v>271</v>
      </c>
      <c r="D92" s="369">
        <v>16000</v>
      </c>
      <c r="E92" s="369">
        <v>10000</v>
      </c>
      <c r="F92" s="369">
        <v>47000</v>
      </c>
      <c r="G92" s="370">
        <v>0.34799999999999998</v>
      </c>
      <c r="M92" s="402" t="s">
        <v>116</v>
      </c>
      <c r="N92" s="401"/>
      <c r="O92" s="401"/>
      <c r="P92" s="401"/>
      <c r="Q92" s="401"/>
      <c r="R92" s="401"/>
      <c r="S92" s="401"/>
      <c r="T92" s="401"/>
      <c r="U92" s="401"/>
      <c r="V92" s="401"/>
      <c r="W92" s="401"/>
      <c r="X92" s="401"/>
      <c r="Y92" s="401" t="s">
        <v>116</v>
      </c>
    </row>
    <row r="93" spans="1:25" ht="21" customHeight="1">
      <c r="A93" s="11" t="s">
        <v>117</v>
      </c>
      <c r="B93" s="368">
        <v>24000</v>
      </c>
      <c r="C93" s="369" t="s">
        <v>271</v>
      </c>
      <c r="D93" s="369">
        <v>15000</v>
      </c>
      <c r="E93" s="369">
        <v>10000</v>
      </c>
      <c r="F93" s="369">
        <v>46000</v>
      </c>
      <c r="G93" s="370">
        <v>0.32200000000000001</v>
      </c>
      <c r="M93" s="402" t="s">
        <v>117</v>
      </c>
      <c r="N93" s="401"/>
      <c r="O93" s="401"/>
      <c r="P93" s="401"/>
      <c r="Q93" s="401"/>
      <c r="R93" s="401"/>
      <c r="S93" s="401"/>
      <c r="T93" s="401"/>
      <c r="U93" s="401"/>
      <c r="V93" s="401"/>
      <c r="W93" s="401"/>
      <c r="X93" s="401"/>
      <c r="Y93" s="401" t="s">
        <v>117</v>
      </c>
    </row>
    <row r="94" spans="1:25" ht="21" customHeight="1">
      <c r="A94" s="11" t="s">
        <v>118</v>
      </c>
      <c r="B94" s="368">
        <v>23000</v>
      </c>
      <c r="C94" s="369" t="s">
        <v>271</v>
      </c>
      <c r="D94" s="369">
        <v>17000</v>
      </c>
      <c r="E94" s="369">
        <v>11000</v>
      </c>
      <c r="F94" s="369">
        <v>46000</v>
      </c>
      <c r="G94" s="370">
        <v>0.36499999999999999</v>
      </c>
      <c r="M94" s="402" t="s">
        <v>118</v>
      </c>
      <c r="N94" s="401"/>
      <c r="O94" s="401"/>
      <c r="P94" s="401"/>
      <c r="Q94" s="401"/>
      <c r="R94" s="401"/>
      <c r="S94" s="401"/>
      <c r="T94" s="401"/>
      <c r="U94" s="401"/>
      <c r="V94" s="401"/>
      <c r="W94" s="401"/>
      <c r="X94" s="401"/>
      <c r="Y94" s="401" t="s">
        <v>118</v>
      </c>
    </row>
    <row r="95" spans="1:25" ht="21" customHeight="1">
      <c r="A95" s="11" t="s">
        <v>119</v>
      </c>
      <c r="B95" s="368">
        <v>21000</v>
      </c>
      <c r="C95" s="369" t="s">
        <v>271</v>
      </c>
      <c r="D95" s="369">
        <v>16000</v>
      </c>
      <c r="E95" s="369">
        <v>11000</v>
      </c>
      <c r="F95" s="369">
        <v>43000</v>
      </c>
      <c r="G95" s="370">
        <v>0.373</v>
      </c>
      <c r="M95" s="402" t="s">
        <v>119</v>
      </c>
      <c r="N95" s="401"/>
      <c r="O95" s="401"/>
      <c r="P95" s="401"/>
      <c r="Q95" s="401"/>
      <c r="R95" s="401"/>
      <c r="S95" s="401"/>
      <c r="T95" s="401"/>
      <c r="U95" s="401"/>
      <c r="V95" s="401"/>
      <c r="W95" s="401"/>
      <c r="X95" s="401"/>
      <c r="Y95" s="401" t="s">
        <v>119</v>
      </c>
    </row>
    <row r="96" spans="1:25" ht="21" customHeight="1">
      <c r="A96" s="11" t="s">
        <v>211</v>
      </c>
      <c r="B96" s="368">
        <v>21000</v>
      </c>
      <c r="C96" s="369" t="s">
        <v>271</v>
      </c>
      <c r="D96" s="369">
        <v>17000</v>
      </c>
      <c r="E96" s="369">
        <v>11000</v>
      </c>
      <c r="F96" s="369">
        <v>45000</v>
      </c>
      <c r="G96" s="370">
        <v>0.375</v>
      </c>
      <c r="M96" s="402" t="s">
        <v>211</v>
      </c>
      <c r="N96" s="401"/>
      <c r="O96" s="401"/>
      <c r="P96" s="401"/>
      <c r="Q96" s="401"/>
      <c r="R96" s="401"/>
      <c r="S96" s="401"/>
      <c r="T96" s="401"/>
      <c r="U96" s="401"/>
      <c r="V96" s="401"/>
      <c r="W96" s="401"/>
      <c r="X96" s="401"/>
      <c r="Y96" s="401" t="s">
        <v>211</v>
      </c>
    </row>
    <row r="97" spans="1:25" ht="21" customHeight="1">
      <c r="A97" s="11" t="s">
        <v>212</v>
      </c>
      <c r="B97" s="368">
        <v>22000</v>
      </c>
      <c r="C97" s="369">
        <v>8000</v>
      </c>
      <c r="D97" s="369">
        <v>14000</v>
      </c>
      <c r="E97" s="369">
        <v>8000</v>
      </c>
      <c r="F97" s="369">
        <v>44000</v>
      </c>
      <c r="G97" s="370">
        <v>0.31</v>
      </c>
      <c r="M97" s="402" t="s">
        <v>212</v>
      </c>
      <c r="N97" s="401"/>
      <c r="O97" s="401"/>
      <c r="P97" s="401"/>
      <c r="Q97" s="401"/>
      <c r="R97" s="401"/>
      <c r="S97" s="401"/>
      <c r="T97" s="401"/>
      <c r="U97" s="401"/>
      <c r="V97" s="401"/>
      <c r="W97" s="401"/>
      <c r="X97" s="401"/>
      <c r="Y97" s="401" t="s">
        <v>212</v>
      </c>
    </row>
    <row r="98" spans="1:25" ht="21" customHeight="1">
      <c r="A98" s="11" t="s">
        <v>120</v>
      </c>
      <c r="B98" s="368">
        <v>25000</v>
      </c>
      <c r="C98" s="369" t="s">
        <v>271</v>
      </c>
      <c r="D98" s="369">
        <v>14000</v>
      </c>
      <c r="E98" s="369" t="s">
        <v>271</v>
      </c>
      <c r="F98" s="369">
        <v>46000</v>
      </c>
      <c r="G98" s="370">
        <v>0.29699999999999999</v>
      </c>
      <c r="M98" s="402" t="s">
        <v>120</v>
      </c>
      <c r="N98" s="401"/>
      <c r="O98" s="401"/>
      <c r="P98" s="401"/>
      <c r="Q98" s="401"/>
      <c r="R98" s="401"/>
      <c r="S98" s="401"/>
      <c r="T98" s="401"/>
      <c r="U98" s="401"/>
      <c r="V98" s="401"/>
      <c r="W98" s="401"/>
      <c r="X98" s="401"/>
      <c r="Y98" s="401" t="s">
        <v>120</v>
      </c>
    </row>
    <row r="99" spans="1:25" ht="21" customHeight="1">
      <c r="A99" s="11" t="s">
        <v>121</v>
      </c>
      <c r="B99" s="368">
        <v>23000</v>
      </c>
      <c r="C99" s="369" t="s">
        <v>271</v>
      </c>
      <c r="D99" s="369">
        <v>15000</v>
      </c>
      <c r="E99" s="369">
        <v>9000</v>
      </c>
      <c r="F99" s="369">
        <v>43000</v>
      </c>
      <c r="G99" s="370">
        <v>0.33500000000000002</v>
      </c>
      <c r="M99" s="402" t="s">
        <v>121</v>
      </c>
      <c r="N99" s="401"/>
      <c r="O99" s="401"/>
      <c r="P99" s="401"/>
      <c r="Q99" s="401"/>
      <c r="R99" s="401"/>
      <c r="S99" s="401"/>
      <c r="T99" s="401"/>
      <c r="U99" s="401"/>
      <c r="V99" s="401"/>
      <c r="W99" s="401"/>
      <c r="X99" s="401"/>
      <c r="Y99" s="401" t="s">
        <v>121</v>
      </c>
    </row>
    <row r="100" spans="1:25" ht="21" customHeight="1">
      <c r="A100" s="11" t="s">
        <v>122</v>
      </c>
      <c r="B100" s="368">
        <v>21000</v>
      </c>
      <c r="C100" s="369" t="s">
        <v>271</v>
      </c>
      <c r="D100" s="369">
        <v>15000</v>
      </c>
      <c r="E100" s="369">
        <v>10000</v>
      </c>
      <c r="F100" s="369">
        <v>41000</v>
      </c>
      <c r="G100" s="370">
        <v>0.38</v>
      </c>
      <c r="M100" s="402" t="s">
        <v>122</v>
      </c>
      <c r="N100" s="401"/>
      <c r="O100" s="401"/>
      <c r="P100" s="401"/>
      <c r="Q100" s="401"/>
      <c r="R100" s="401"/>
      <c r="S100" s="401"/>
      <c r="T100" s="401"/>
      <c r="U100" s="401"/>
      <c r="V100" s="401"/>
      <c r="W100" s="401"/>
      <c r="X100" s="401"/>
      <c r="Y100" s="401" t="s">
        <v>122</v>
      </c>
    </row>
    <row r="101" spans="1:25" ht="21" customHeight="1">
      <c r="A101" s="11" t="s">
        <v>123</v>
      </c>
      <c r="B101" s="368">
        <v>17000</v>
      </c>
      <c r="C101" s="369" t="s">
        <v>271</v>
      </c>
      <c r="D101" s="369">
        <v>19000</v>
      </c>
      <c r="E101" s="369">
        <v>11000</v>
      </c>
      <c r="F101" s="369">
        <v>41000</v>
      </c>
      <c r="G101" s="370">
        <v>0.44900000000000001</v>
      </c>
      <c r="M101" s="402" t="s">
        <v>123</v>
      </c>
      <c r="N101" s="401"/>
      <c r="O101" s="401"/>
      <c r="P101" s="401"/>
      <c r="Q101" s="401"/>
      <c r="R101" s="401"/>
      <c r="S101" s="401"/>
      <c r="T101" s="401"/>
      <c r="U101" s="401"/>
      <c r="V101" s="401"/>
      <c r="W101" s="401"/>
      <c r="X101" s="401"/>
      <c r="Y101" s="401" t="s">
        <v>123</v>
      </c>
    </row>
    <row r="102" spans="1:25" ht="21" customHeight="1">
      <c r="A102" s="11" t="s">
        <v>124</v>
      </c>
      <c r="B102" s="368">
        <v>19000</v>
      </c>
      <c r="C102" s="369" t="s">
        <v>271</v>
      </c>
      <c r="D102" s="369">
        <v>17000</v>
      </c>
      <c r="E102" s="369">
        <v>11000</v>
      </c>
      <c r="F102" s="369">
        <v>42000</v>
      </c>
      <c r="G102" s="370">
        <v>0.40400000000000003</v>
      </c>
      <c r="M102" s="402" t="s">
        <v>124</v>
      </c>
      <c r="N102" s="401"/>
      <c r="O102" s="401"/>
      <c r="P102" s="401"/>
      <c r="Q102" s="401"/>
      <c r="R102" s="401"/>
      <c r="S102" s="401"/>
      <c r="T102" s="401"/>
      <c r="U102" s="401"/>
      <c r="V102" s="401"/>
      <c r="W102" s="401"/>
      <c r="X102" s="401"/>
      <c r="Y102" s="401" t="s">
        <v>124</v>
      </c>
    </row>
    <row r="103" spans="1:25" ht="21" customHeight="1">
      <c r="A103" s="11" t="s">
        <v>125</v>
      </c>
      <c r="B103" s="368">
        <v>23000</v>
      </c>
      <c r="C103" s="369" t="s">
        <v>271</v>
      </c>
      <c r="D103" s="369">
        <v>18000</v>
      </c>
      <c r="E103" s="369">
        <v>11000</v>
      </c>
      <c r="F103" s="369">
        <v>49000</v>
      </c>
      <c r="G103" s="370">
        <v>0.372</v>
      </c>
      <c r="M103" s="402" t="s">
        <v>125</v>
      </c>
      <c r="N103" s="401"/>
      <c r="O103" s="401"/>
      <c r="P103" s="401"/>
      <c r="Q103" s="401"/>
      <c r="R103" s="401"/>
      <c r="S103" s="401"/>
      <c r="T103" s="401"/>
      <c r="U103" s="401"/>
      <c r="V103" s="401"/>
      <c r="W103" s="401"/>
      <c r="X103" s="401"/>
      <c r="Y103" s="401" t="s">
        <v>125</v>
      </c>
    </row>
    <row r="104" spans="1:25" ht="21" customHeight="1">
      <c r="A104" s="11" t="s">
        <v>126</v>
      </c>
      <c r="B104" s="368">
        <v>26000</v>
      </c>
      <c r="C104" s="369" t="s">
        <v>271</v>
      </c>
      <c r="D104" s="369">
        <v>17000</v>
      </c>
      <c r="E104" s="369">
        <v>11000</v>
      </c>
      <c r="F104" s="369">
        <v>49000</v>
      </c>
      <c r="G104" s="370">
        <v>0.34899999999999998</v>
      </c>
      <c r="M104" s="402" t="s">
        <v>126</v>
      </c>
      <c r="N104" s="401"/>
      <c r="O104" s="401"/>
      <c r="P104" s="401"/>
      <c r="Q104" s="401"/>
      <c r="R104" s="401"/>
      <c r="S104" s="401"/>
      <c r="T104" s="401"/>
      <c r="U104" s="401"/>
      <c r="V104" s="401"/>
      <c r="W104" s="401"/>
      <c r="X104" s="401"/>
      <c r="Y104" s="401" t="s">
        <v>126</v>
      </c>
    </row>
    <row r="105" spans="1:25" ht="21" customHeight="1">
      <c r="A105" s="11" t="s">
        <v>127</v>
      </c>
      <c r="B105" s="368">
        <v>22000</v>
      </c>
      <c r="C105" s="369" t="s">
        <v>271</v>
      </c>
      <c r="D105" s="369">
        <v>20000</v>
      </c>
      <c r="E105" s="369">
        <v>12000</v>
      </c>
      <c r="F105" s="369">
        <v>47000</v>
      </c>
      <c r="G105" s="370">
        <v>0.42199999999999999</v>
      </c>
      <c r="M105" s="402" t="s">
        <v>127</v>
      </c>
      <c r="N105" s="401"/>
      <c r="O105" s="401"/>
      <c r="P105" s="401"/>
      <c r="Q105" s="401"/>
      <c r="R105" s="401"/>
      <c r="S105" s="401"/>
      <c r="T105" s="401"/>
      <c r="U105" s="401"/>
      <c r="V105" s="401"/>
      <c r="W105" s="401"/>
      <c r="X105" s="401"/>
      <c r="Y105" s="401" t="s">
        <v>127</v>
      </c>
    </row>
    <row r="106" spans="1:25" ht="21" customHeight="1">
      <c r="A106" s="11" t="s">
        <v>128</v>
      </c>
      <c r="B106" s="368">
        <v>21000</v>
      </c>
      <c r="C106" s="369" t="s">
        <v>271</v>
      </c>
      <c r="D106" s="369">
        <v>18000</v>
      </c>
      <c r="E106" s="369">
        <v>10000</v>
      </c>
      <c r="F106" s="369">
        <v>43000</v>
      </c>
      <c r="G106" s="370">
        <v>0.41199999999999998</v>
      </c>
      <c r="M106" s="402" t="s">
        <v>128</v>
      </c>
      <c r="N106" s="401"/>
      <c r="O106" s="401"/>
      <c r="P106" s="401"/>
      <c r="Q106" s="401"/>
      <c r="R106" s="401"/>
      <c r="S106" s="401"/>
      <c r="T106" s="401"/>
      <c r="U106" s="401"/>
      <c r="V106" s="401"/>
      <c r="W106" s="401"/>
      <c r="X106" s="401"/>
      <c r="Y106" s="401" t="s">
        <v>128</v>
      </c>
    </row>
    <row r="107" spans="1:25" ht="21" customHeight="1">
      <c r="A107" s="11" t="s">
        <v>129</v>
      </c>
      <c r="B107" s="368">
        <v>20000</v>
      </c>
      <c r="C107" s="369" t="s">
        <v>271</v>
      </c>
      <c r="D107" s="369">
        <v>18000</v>
      </c>
      <c r="E107" s="369">
        <v>10000</v>
      </c>
      <c r="F107" s="369">
        <v>43000</v>
      </c>
      <c r="G107" s="370">
        <v>0.40899999999999997</v>
      </c>
      <c r="M107" s="402" t="s">
        <v>129</v>
      </c>
      <c r="N107" s="401"/>
      <c r="O107" s="401"/>
      <c r="P107" s="401"/>
      <c r="Q107" s="401"/>
      <c r="R107" s="401"/>
      <c r="S107" s="401"/>
      <c r="T107" s="401"/>
      <c r="U107" s="401"/>
      <c r="V107" s="401"/>
      <c r="W107" s="401"/>
      <c r="X107" s="401"/>
      <c r="Y107" s="401" t="s">
        <v>129</v>
      </c>
    </row>
    <row r="108" spans="1:25" ht="21" customHeight="1">
      <c r="A108" s="11" t="s">
        <v>213</v>
      </c>
      <c r="B108" s="368">
        <v>21000</v>
      </c>
      <c r="C108" s="369" t="s">
        <v>271</v>
      </c>
      <c r="D108" s="369">
        <v>16000</v>
      </c>
      <c r="E108" s="369">
        <v>9000</v>
      </c>
      <c r="F108" s="369">
        <v>44000</v>
      </c>
      <c r="G108" s="370">
        <v>0.36799999999999999</v>
      </c>
      <c r="M108" s="402" t="s">
        <v>213</v>
      </c>
      <c r="N108" s="401"/>
      <c r="O108" s="401"/>
      <c r="P108" s="401"/>
      <c r="Q108" s="401"/>
      <c r="R108" s="401"/>
      <c r="S108" s="401"/>
      <c r="T108" s="401"/>
      <c r="U108" s="401"/>
      <c r="V108" s="401"/>
      <c r="W108" s="401"/>
      <c r="X108" s="401"/>
      <c r="Y108" s="401" t="s">
        <v>213</v>
      </c>
    </row>
    <row r="109" spans="1:25" ht="21" customHeight="1">
      <c r="A109" s="11" t="s">
        <v>214</v>
      </c>
      <c r="B109" s="368">
        <v>20000</v>
      </c>
      <c r="C109" s="369" t="s">
        <v>271</v>
      </c>
      <c r="D109" s="369">
        <v>17000</v>
      </c>
      <c r="E109" s="369">
        <v>12000</v>
      </c>
      <c r="F109" s="369">
        <v>43000</v>
      </c>
      <c r="G109" s="370">
        <v>0.38600000000000001</v>
      </c>
      <c r="M109" s="402" t="s">
        <v>214</v>
      </c>
      <c r="N109" s="401"/>
      <c r="O109" s="401"/>
      <c r="P109" s="401"/>
      <c r="Q109" s="401"/>
      <c r="R109" s="401"/>
      <c r="S109" s="401"/>
      <c r="T109" s="401"/>
      <c r="U109" s="401"/>
      <c r="V109" s="401"/>
      <c r="W109" s="401"/>
      <c r="X109" s="401"/>
      <c r="Y109" s="401" t="s">
        <v>214</v>
      </c>
    </row>
    <row r="110" spans="1:25" ht="21" customHeight="1">
      <c r="A110" s="11" t="s">
        <v>130</v>
      </c>
      <c r="B110" s="368">
        <v>19000</v>
      </c>
      <c r="C110" s="369" t="s">
        <v>271</v>
      </c>
      <c r="D110" s="369">
        <v>16000</v>
      </c>
      <c r="E110" s="369">
        <v>11000</v>
      </c>
      <c r="F110" s="369">
        <v>41000</v>
      </c>
      <c r="G110" s="370">
        <v>0.39500000000000002</v>
      </c>
      <c r="M110" s="402" t="s">
        <v>130</v>
      </c>
      <c r="N110" s="401"/>
      <c r="O110" s="401"/>
      <c r="P110" s="401"/>
      <c r="Q110" s="401"/>
      <c r="R110" s="401"/>
      <c r="S110" s="401"/>
      <c r="T110" s="401"/>
      <c r="U110" s="401"/>
      <c r="V110" s="401"/>
      <c r="W110" s="401"/>
      <c r="X110" s="401"/>
      <c r="Y110" s="401" t="s">
        <v>130</v>
      </c>
    </row>
    <row r="111" spans="1:25" ht="21" customHeight="1">
      <c r="A111" s="11" t="s">
        <v>131</v>
      </c>
      <c r="B111" s="368">
        <v>18000</v>
      </c>
      <c r="C111" s="369" t="s">
        <v>271</v>
      </c>
      <c r="D111" s="369">
        <v>16000</v>
      </c>
      <c r="E111" s="369">
        <v>11000</v>
      </c>
      <c r="F111" s="369">
        <v>41000</v>
      </c>
      <c r="G111" s="370">
        <v>0.38900000000000001</v>
      </c>
      <c r="M111" s="402" t="s">
        <v>131</v>
      </c>
      <c r="N111" s="401"/>
      <c r="O111" s="401"/>
      <c r="P111" s="401"/>
      <c r="Q111" s="401"/>
      <c r="R111" s="401"/>
      <c r="S111" s="401"/>
      <c r="T111" s="401"/>
      <c r="U111" s="401"/>
      <c r="V111" s="401"/>
      <c r="W111" s="401"/>
      <c r="X111" s="401"/>
      <c r="Y111" s="401" t="s">
        <v>131</v>
      </c>
    </row>
    <row r="112" spans="1:25" ht="21" customHeight="1">
      <c r="A112" s="11" t="s">
        <v>132</v>
      </c>
      <c r="B112" s="368">
        <v>17000</v>
      </c>
      <c r="C112" s="369" t="s">
        <v>271</v>
      </c>
      <c r="D112" s="369">
        <v>17000</v>
      </c>
      <c r="E112" s="369">
        <v>11000</v>
      </c>
      <c r="F112" s="369">
        <v>41000</v>
      </c>
      <c r="G112" s="370">
        <v>0.42599999999999999</v>
      </c>
      <c r="M112" s="402" t="s">
        <v>132</v>
      </c>
      <c r="N112" s="401"/>
      <c r="O112" s="401"/>
      <c r="P112" s="401"/>
      <c r="Q112" s="401"/>
      <c r="R112" s="401"/>
      <c r="S112" s="401"/>
      <c r="T112" s="401"/>
      <c r="U112" s="401"/>
      <c r="V112" s="401"/>
      <c r="W112" s="401"/>
      <c r="X112" s="401"/>
      <c r="Y112" s="401" t="s">
        <v>132</v>
      </c>
    </row>
    <row r="113" spans="1:25" ht="21" customHeight="1">
      <c r="A113" s="11" t="s">
        <v>133</v>
      </c>
      <c r="B113" s="368">
        <v>18000</v>
      </c>
      <c r="C113" s="369" t="s">
        <v>271</v>
      </c>
      <c r="D113" s="369">
        <v>16000</v>
      </c>
      <c r="E113" s="369">
        <v>11000</v>
      </c>
      <c r="F113" s="369">
        <v>39000</v>
      </c>
      <c r="G113" s="370">
        <v>0.40899999999999997</v>
      </c>
      <c r="M113" s="402" t="s">
        <v>133</v>
      </c>
      <c r="N113" s="401"/>
      <c r="O113" s="401"/>
      <c r="P113" s="401"/>
      <c r="Q113" s="401"/>
      <c r="R113" s="401"/>
      <c r="S113" s="401"/>
      <c r="T113" s="401"/>
      <c r="U113" s="401"/>
      <c r="V113" s="401"/>
      <c r="W113" s="401"/>
      <c r="X113" s="401"/>
      <c r="Y113" s="401" t="s">
        <v>133</v>
      </c>
    </row>
    <row r="114" spans="1:25" ht="21" customHeight="1">
      <c r="A114" s="11" t="s">
        <v>134</v>
      </c>
      <c r="B114" s="368">
        <v>19000</v>
      </c>
      <c r="C114" s="369" t="s">
        <v>271</v>
      </c>
      <c r="D114" s="369">
        <v>17000</v>
      </c>
      <c r="E114" s="369">
        <v>11000</v>
      </c>
      <c r="F114" s="369">
        <v>40000</v>
      </c>
      <c r="G114" s="370">
        <v>0.41099999999999998</v>
      </c>
      <c r="M114" s="402" t="s">
        <v>134</v>
      </c>
      <c r="N114" s="401"/>
      <c r="O114" s="401"/>
      <c r="P114" s="401"/>
      <c r="Q114" s="401"/>
      <c r="R114" s="401"/>
      <c r="S114" s="401"/>
      <c r="T114" s="401"/>
      <c r="U114" s="401"/>
      <c r="V114" s="401"/>
      <c r="W114" s="401"/>
      <c r="X114" s="401"/>
      <c r="Y114" s="401" t="s">
        <v>134</v>
      </c>
    </row>
    <row r="115" spans="1:25" ht="21" customHeight="1">
      <c r="A115" s="11" t="s">
        <v>135</v>
      </c>
      <c r="B115" s="368">
        <v>21000</v>
      </c>
      <c r="C115" s="369" t="s">
        <v>271</v>
      </c>
      <c r="D115" s="369">
        <v>19000</v>
      </c>
      <c r="E115" s="369">
        <v>12000</v>
      </c>
      <c r="F115" s="369">
        <v>45000</v>
      </c>
      <c r="G115" s="370">
        <v>0.42499999999999999</v>
      </c>
      <c r="M115" s="402" t="s">
        <v>135</v>
      </c>
      <c r="N115" s="401"/>
      <c r="O115" s="401"/>
      <c r="P115" s="401"/>
      <c r="Q115" s="401"/>
      <c r="R115" s="401"/>
      <c r="S115" s="401"/>
      <c r="T115" s="401"/>
      <c r="U115" s="401"/>
      <c r="V115" s="401"/>
      <c r="W115" s="401"/>
      <c r="X115" s="401"/>
      <c r="Y115" s="401" t="s">
        <v>135</v>
      </c>
    </row>
    <row r="116" spans="1:25" ht="21" customHeight="1">
      <c r="A116" s="11" t="s">
        <v>136</v>
      </c>
      <c r="B116" s="368">
        <v>20000</v>
      </c>
      <c r="C116" s="369" t="s">
        <v>271</v>
      </c>
      <c r="D116" s="369">
        <v>20000</v>
      </c>
      <c r="E116" s="369">
        <v>12000</v>
      </c>
      <c r="F116" s="369">
        <v>46000</v>
      </c>
      <c r="G116" s="370">
        <v>0.44600000000000001</v>
      </c>
      <c r="M116" s="402" t="s">
        <v>136</v>
      </c>
      <c r="N116" s="401"/>
      <c r="O116" s="401"/>
      <c r="P116" s="401"/>
      <c r="Q116" s="401"/>
      <c r="R116" s="401"/>
      <c r="S116" s="401"/>
      <c r="T116" s="401"/>
      <c r="U116" s="401"/>
      <c r="V116" s="401"/>
      <c r="W116" s="401"/>
      <c r="X116" s="401"/>
      <c r="Y116" s="401" t="s">
        <v>136</v>
      </c>
    </row>
    <row r="117" spans="1:25" ht="21" customHeight="1">
      <c r="A117" s="11" t="s">
        <v>137</v>
      </c>
      <c r="B117" s="368">
        <v>21000</v>
      </c>
      <c r="C117" s="369" t="s">
        <v>271</v>
      </c>
      <c r="D117" s="369">
        <v>20000</v>
      </c>
      <c r="E117" s="369">
        <v>13000</v>
      </c>
      <c r="F117" s="369">
        <v>47000</v>
      </c>
      <c r="G117" s="370">
        <v>0.437</v>
      </c>
      <c r="M117" s="402" t="s">
        <v>137</v>
      </c>
      <c r="N117" s="401"/>
      <c r="O117" s="401"/>
      <c r="P117" s="401"/>
      <c r="Q117" s="401"/>
      <c r="R117" s="401"/>
      <c r="S117" s="401"/>
      <c r="T117" s="401"/>
      <c r="U117" s="401"/>
      <c r="V117" s="401"/>
      <c r="W117" s="401"/>
      <c r="X117" s="401"/>
      <c r="Y117" s="401" t="s">
        <v>137</v>
      </c>
    </row>
    <row r="118" spans="1:25" ht="21" customHeight="1">
      <c r="A118" s="11" t="s">
        <v>138</v>
      </c>
      <c r="B118" s="368">
        <v>22000</v>
      </c>
      <c r="C118" s="369" t="s">
        <v>271</v>
      </c>
      <c r="D118" s="369">
        <v>19000</v>
      </c>
      <c r="E118" s="369">
        <v>13000</v>
      </c>
      <c r="F118" s="369">
        <v>47000</v>
      </c>
      <c r="G118" s="370">
        <v>0.41499999999999998</v>
      </c>
      <c r="M118" s="402" t="s">
        <v>138</v>
      </c>
      <c r="N118" s="401"/>
      <c r="O118" s="401"/>
      <c r="P118" s="401"/>
      <c r="Q118" s="401"/>
      <c r="R118" s="401"/>
      <c r="S118" s="401"/>
      <c r="T118" s="401"/>
      <c r="U118" s="401"/>
      <c r="V118" s="401"/>
      <c r="W118" s="401"/>
      <c r="X118" s="401"/>
      <c r="Y118" s="401" t="s">
        <v>138</v>
      </c>
    </row>
    <row r="119" spans="1:25" ht="21" customHeight="1">
      <c r="A119" s="11" t="s">
        <v>139</v>
      </c>
      <c r="B119" s="368">
        <v>23000</v>
      </c>
      <c r="C119" s="369" t="s">
        <v>271</v>
      </c>
      <c r="D119" s="369">
        <v>19000</v>
      </c>
      <c r="E119" s="369">
        <v>13000</v>
      </c>
      <c r="F119" s="369">
        <v>48000</v>
      </c>
      <c r="G119" s="370">
        <v>0.39900000000000002</v>
      </c>
      <c r="M119" s="402" t="s">
        <v>139</v>
      </c>
      <c r="N119" s="401"/>
      <c r="O119" s="401"/>
      <c r="P119" s="401"/>
      <c r="Q119" s="401"/>
      <c r="R119" s="401"/>
      <c r="S119" s="401"/>
      <c r="T119" s="401"/>
      <c r="U119" s="401"/>
      <c r="V119" s="401"/>
      <c r="W119" s="401"/>
      <c r="X119" s="401"/>
      <c r="Y119" s="401" t="s">
        <v>139</v>
      </c>
    </row>
    <row r="120" spans="1:25" ht="21" customHeight="1">
      <c r="A120" s="11" t="s">
        <v>215</v>
      </c>
      <c r="B120" s="368">
        <v>19000</v>
      </c>
      <c r="C120" s="369" t="s">
        <v>271</v>
      </c>
      <c r="D120" s="369">
        <v>18000</v>
      </c>
      <c r="E120" s="369">
        <v>12000</v>
      </c>
      <c r="F120" s="369">
        <v>43000</v>
      </c>
      <c r="G120" s="370">
        <v>0.432</v>
      </c>
      <c r="M120" s="402" t="s">
        <v>215</v>
      </c>
      <c r="N120" s="401"/>
      <c r="O120" s="401"/>
      <c r="P120" s="401"/>
      <c r="Q120" s="401"/>
      <c r="R120" s="401"/>
      <c r="S120" s="401"/>
      <c r="T120" s="401"/>
      <c r="U120" s="401"/>
      <c r="V120" s="401"/>
      <c r="W120" s="401"/>
      <c r="X120" s="401"/>
      <c r="Y120" s="401" t="s">
        <v>215</v>
      </c>
    </row>
    <row r="121" spans="1:25" ht="21" customHeight="1">
      <c r="A121" s="11" t="s">
        <v>216</v>
      </c>
      <c r="B121" s="368">
        <v>17000</v>
      </c>
      <c r="C121" s="369" t="s">
        <v>271</v>
      </c>
      <c r="D121" s="369">
        <v>18000</v>
      </c>
      <c r="E121" s="369">
        <v>12000</v>
      </c>
      <c r="F121" s="369">
        <v>40000</v>
      </c>
      <c r="G121" s="370">
        <v>0.44500000000000001</v>
      </c>
      <c r="M121" s="402" t="s">
        <v>216</v>
      </c>
      <c r="N121" s="401"/>
      <c r="O121" s="401"/>
      <c r="P121" s="401"/>
      <c r="Q121" s="401"/>
      <c r="R121" s="401"/>
      <c r="S121" s="401"/>
      <c r="T121" s="401"/>
      <c r="U121" s="401"/>
      <c r="V121" s="401"/>
      <c r="W121" s="401"/>
      <c r="X121" s="401"/>
      <c r="Y121" s="401" t="s">
        <v>216</v>
      </c>
    </row>
    <row r="122" spans="1:25" ht="21" customHeight="1">
      <c r="A122" s="11" t="s">
        <v>140</v>
      </c>
      <c r="B122" s="368">
        <v>16000</v>
      </c>
      <c r="C122" s="369" t="s">
        <v>271</v>
      </c>
      <c r="D122" s="369">
        <v>18000</v>
      </c>
      <c r="E122" s="369">
        <v>13000</v>
      </c>
      <c r="F122" s="369">
        <v>39000</v>
      </c>
      <c r="G122" s="370">
        <v>0.44700000000000001</v>
      </c>
      <c r="M122" s="402" t="s">
        <v>140</v>
      </c>
      <c r="N122" s="401"/>
      <c r="O122" s="401"/>
      <c r="P122" s="401"/>
      <c r="Q122" s="401"/>
      <c r="R122" s="401"/>
      <c r="S122" s="401"/>
      <c r="T122" s="401"/>
      <c r="U122" s="401"/>
      <c r="V122" s="401"/>
      <c r="W122" s="401"/>
      <c r="X122" s="401"/>
      <c r="Y122" s="401" t="s">
        <v>140</v>
      </c>
    </row>
    <row r="123" spans="1:25" ht="21" customHeight="1">
      <c r="A123" s="11" t="s">
        <v>141</v>
      </c>
      <c r="B123" s="368">
        <v>14000</v>
      </c>
      <c r="C123" s="369" t="s">
        <v>271</v>
      </c>
      <c r="D123" s="369">
        <v>18000</v>
      </c>
      <c r="E123" s="369">
        <v>13000</v>
      </c>
      <c r="F123" s="369">
        <v>38000</v>
      </c>
      <c r="G123" s="370">
        <v>0.46400000000000002</v>
      </c>
      <c r="M123" s="402" t="s">
        <v>141</v>
      </c>
      <c r="N123" s="401"/>
      <c r="O123" s="401"/>
      <c r="P123" s="401"/>
      <c r="Q123" s="401"/>
      <c r="R123" s="401"/>
      <c r="S123" s="401"/>
      <c r="T123" s="401"/>
      <c r="U123" s="401"/>
      <c r="V123" s="401"/>
      <c r="W123" s="401"/>
      <c r="X123" s="401"/>
      <c r="Y123" s="401" t="s">
        <v>141</v>
      </c>
    </row>
    <row r="124" spans="1:25" ht="21" customHeight="1">
      <c r="A124" s="11" t="s">
        <v>142</v>
      </c>
      <c r="B124" s="368">
        <v>12000</v>
      </c>
      <c r="C124" s="369" t="s">
        <v>271</v>
      </c>
      <c r="D124" s="369">
        <v>16000</v>
      </c>
      <c r="E124" s="369">
        <v>12000</v>
      </c>
      <c r="F124" s="369">
        <v>35000</v>
      </c>
      <c r="G124" s="370">
        <v>0.45700000000000002</v>
      </c>
      <c r="M124" s="402" t="s">
        <v>142</v>
      </c>
      <c r="N124" s="401"/>
      <c r="O124" s="401"/>
      <c r="P124" s="401"/>
      <c r="Q124" s="401"/>
      <c r="R124" s="401"/>
      <c r="S124" s="401"/>
      <c r="T124" s="401"/>
      <c r="U124" s="401"/>
      <c r="V124" s="401"/>
      <c r="W124" s="401"/>
      <c r="X124" s="401"/>
      <c r="Y124" s="401" t="s">
        <v>142</v>
      </c>
    </row>
    <row r="125" spans="1:25" ht="21" customHeight="1">
      <c r="A125" s="11" t="s">
        <v>143</v>
      </c>
      <c r="B125" s="368">
        <v>13000</v>
      </c>
      <c r="C125" s="369" t="s">
        <v>271</v>
      </c>
      <c r="D125" s="369">
        <v>17000</v>
      </c>
      <c r="E125" s="369">
        <v>13000</v>
      </c>
      <c r="F125" s="369">
        <v>37000</v>
      </c>
      <c r="G125" s="370">
        <v>0.45400000000000001</v>
      </c>
      <c r="M125" s="402" t="s">
        <v>143</v>
      </c>
      <c r="N125" s="401"/>
      <c r="O125" s="401"/>
      <c r="P125" s="401"/>
      <c r="Q125" s="401"/>
      <c r="R125" s="401"/>
      <c r="S125" s="401"/>
      <c r="T125" s="401"/>
      <c r="U125" s="401"/>
      <c r="V125" s="401"/>
      <c r="W125" s="401"/>
      <c r="X125" s="401"/>
      <c r="Y125" s="401" t="s">
        <v>143</v>
      </c>
    </row>
    <row r="126" spans="1:25" ht="21" customHeight="1">
      <c r="A126" s="11" t="s">
        <v>144</v>
      </c>
      <c r="B126" s="368">
        <v>14000</v>
      </c>
      <c r="C126" s="369">
        <v>8000</v>
      </c>
      <c r="D126" s="369">
        <v>16000</v>
      </c>
      <c r="E126" s="369">
        <v>13000</v>
      </c>
      <c r="F126" s="369">
        <v>37000</v>
      </c>
      <c r="G126" s="370">
        <v>0.41899999999999998</v>
      </c>
      <c r="M126" s="402" t="s">
        <v>144</v>
      </c>
      <c r="N126" s="401"/>
      <c r="O126" s="401"/>
      <c r="P126" s="401"/>
      <c r="Q126" s="401"/>
      <c r="R126" s="401"/>
      <c r="S126" s="401"/>
      <c r="T126" s="401"/>
      <c r="U126" s="401"/>
      <c r="V126" s="401"/>
      <c r="W126" s="401"/>
      <c r="X126" s="401"/>
      <c r="Y126" s="401" t="s">
        <v>144</v>
      </c>
    </row>
    <row r="127" spans="1:25" ht="21" customHeight="1">
      <c r="A127" s="11" t="s">
        <v>145</v>
      </c>
      <c r="B127" s="368">
        <v>15000</v>
      </c>
      <c r="C127" s="369" t="s">
        <v>271</v>
      </c>
      <c r="D127" s="369">
        <v>14000</v>
      </c>
      <c r="E127" s="369">
        <v>11000</v>
      </c>
      <c r="F127" s="369">
        <v>37000</v>
      </c>
      <c r="G127" s="370">
        <v>0.38200000000000001</v>
      </c>
      <c r="M127" s="402" t="s">
        <v>145</v>
      </c>
      <c r="N127" s="401"/>
      <c r="O127" s="401"/>
      <c r="P127" s="401"/>
      <c r="Q127" s="401"/>
      <c r="R127" s="401"/>
      <c r="S127" s="401"/>
      <c r="T127" s="401"/>
      <c r="U127" s="401"/>
      <c r="V127" s="401"/>
      <c r="W127" s="401"/>
      <c r="X127" s="401"/>
      <c r="Y127" s="401" t="s">
        <v>145</v>
      </c>
    </row>
    <row r="128" spans="1:25" ht="21" customHeight="1">
      <c r="A128" s="11" t="s">
        <v>146</v>
      </c>
      <c r="B128" s="368">
        <v>16000</v>
      </c>
      <c r="C128" s="369">
        <v>9000</v>
      </c>
      <c r="D128" s="369">
        <v>16000</v>
      </c>
      <c r="E128" s="369">
        <v>10000</v>
      </c>
      <c r="F128" s="369">
        <v>41000</v>
      </c>
      <c r="G128" s="370">
        <v>0.38200000000000001</v>
      </c>
      <c r="M128" s="402" t="s">
        <v>146</v>
      </c>
      <c r="N128" s="401"/>
      <c r="O128" s="401"/>
      <c r="P128" s="401"/>
      <c r="Q128" s="401"/>
      <c r="R128" s="401"/>
      <c r="S128" s="401"/>
      <c r="T128" s="401"/>
      <c r="U128" s="401"/>
      <c r="V128" s="401"/>
      <c r="W128" s="401"/>
      <c r="X128" s="401"/>
      <c r="Y128" s="401" t="s">
        <v>146</v>
      </c>
    </row>
    <row r="129" spans="1:25" ht="21" customHeight="1">
      <c r="A129" s="11" t="s">
        <v>147</v>
      </c>
      <c r="B129" s="368">
        <v>17000</v>
      </c>
      <c r="C129" s="369" t="s">
        <v>271</v>
      </c>
      <c r="D129" s="369">
        <v>18000</v>
      </c>
      <c r="E129" s="369">
        <v>12000</v>
      </c>
      <c r="F129" s="369">
        <v>42000</v>
      </c>
      <c r="G129" s="370">
        <v>0.433</v>
      </c>
      <c r="M129" s="402" t="s">
        <v>147</v>
      </c>
      <c r="N129" s="401"/>
      <c r="O129" s="401"/>
      <c r="P129" s="401"/>
      <c r="Q129" s="401"/>
      <c r="R129" s="401"/>
      <c r="S129" s="401"/>
      <c r="T129" s="401"/>
      <c r="U129" s="401"/>
      <c r="V129" s="401"/>
      <c r="W129" s="401"/>
      <c r="X129" s="401"/>
      <c r="Y129" s="401" t="s">
        <v>147</v>
      </c>
    </row>
    <row r="130" spans="1:25" ht="21" customHeight="1">
      <c r="A130" s="11" t="s">
        <v>148</v>
      </c>
      <c r="B130" s="368">
        <v>18000</v>
      </c>
      <c r="C130" s="369" t="s">
        <v>271</v>
      </c>
      <c r="D130" s="369">
        <v>17000</v>
      </c>
      <c r="E130" s="369">
        <v>12000</v>
      </c>
      <c r="F130" s="369">
        <v>41000</v>
      </c>
      <c r="G130" s="370">
        <v>0.41899999999999998</v>
      </c>
      <c r="M130" s="402" t="s">
        <v>148</v>
      </c>
      <c r="N130" s="401"/>
      <c r="O130" s="401"/>
      <c r="P130" s="401"/>
      <c r="Q130" s="401"/>
      <c r="R130" s="401"/>
      <c r="S130" s="401"/>
      <c r="T130" s="401"/>
      <c r="U130" s="401"/>
      <c r="V130" s="401"/>
      <c r="W130" s="401"/>
      <c r="X130" s="401"/>
      <c r="Y130" s="401" t="s">
        <v>148</v>
      </c>
    </row>
    <row r="131" spans="1:25" ht="21" customHeight="1">
      <c r="A131" s="11" t="s">
        <v>149</v>
      </c>
      <c r="B131" s="368">
        <v>15000</v>
      </c>
      <c r="C131" s="369" t="s">
        <v>271</v>
      </c>
      <c r="D131" s="369">
        <v>16000</v>
      </c>
      <c r="E131" s="369">
        <v>11000</v>
      </c>
      <c r="F131" s="369">
        <v>36000</v>
      </c>
      <c r="G131" s="370">
        <v>0.42899999999999999</v>
      </c>
      <c r="M131" s="402" t="s">
        <v>149</v>
      </c>
      <c r="N131" s="401"/>
      <c r="O131" s="401"/>
      <c r="P131" s="401"/>
      <c r="Q131" s="401"/>
      <c r="R131" s="401"/>
      <c r="S131" s="401"/>
      <c r="T131" s="401"/>
      <c r="U131" s="401"/>
      <c r="V131" s="401"/>
      <c r="W131" s="401"/>
      <c r="X131" s="401"/>
      <c r="Y131" s="401" t="s">
        <v>149</v>
      </c>
    </row>
    <row r="132" spans="1:25" ht="21" customHeight="1">
      <c r="A132" s="11" t="s">
        <v>217</v>
      </c>
      <c r="B132" s="368">
        <v>17000</v>
      </c>
      <c r="C132" s="369" t="s">
        <v>271</v>
      </c>
      <c r="D132" s="369">
        <v>13000</v>
      </c>
      <c r="E132" s="369">
        <v>10000</v>
      </c>
      <c r="F132" s="369">
        <v>36000</v>
      </c>
      <c r="G132" s="370">
        <v>0.35799999999999998</v>
      </c>
      <c r="M132" s="402" t="s">
        <v>217</v>
      </c>
      <c r="N132" s="401"/>
      <c r="O132" s="401"/>
      <c r="P132" s="401"/>
      <c r="Q132" s="401"/>
      <c r="R132" s="401"/>
      <c r="S132" s="401"/>
      <c r="T132" s="401"/>
      <c r="U132" s="401"/>
      <c r="V132" s="401"/>
      <c r="W132" s="401"/>
      <c r="X132" s="401"/>
      <c r="Y132" s="401" t="s">
        <v>217</v>
      </c>
    </row>
    <row r="133" spans="1:25" ht="21" customHeight="1">
      <c r="A133" s="11" t="s">
        <v>218</v>
      </c>
      <c r="B133" s="368">
        <v>17000</v>
      </c>
      <c r="C133" s="369" t="s">
        <v>271</v>
      </c>
      <c r="D133" s="369">
        <v>14000</v>
      </c>
      <c r="E133" s="369">
        <v>10000</v>
      </c>
      <c r="F133" s="369">
        <v>37000</v>
      </c>
      <c r="G133" s="370">
        <v>0.371</v>
      </c>
      <c r="M133" s="402" t="s">
        <v>218</v>
      </c>
      <c r="N133" s="401"/>
      <c r="O133" s="401"/>
      <c r="P133" s="401"/>
      <c r="Q133" s="401"/>
      <c r="R133" s="401"/>
      <c r="S133" s="401"/>
      <c r="T133" s="401"/>
      <c r="U133" s="401"/>
      <c r="V133" s="401"/>
      <c r="W133" s="401"/>
      <c r="X133" s="401"/>
      <c r="Y133" s="401" t="s">
        <v>218</v>
      </c>
    </row>
    <row r="134" spans="1:25" ht="21" customHeight="1">
      <c r="A134" s="11" t="s">
        <v>150</v>
      </c>
      <c r="B134" s="368">
        <v>16000</v>
      </c>
      <c r="C134" s="369" t="s">
        <v>271</v>
      </c>
      <c r="D134" s="369">
        <v>14000</v>
      </c>
      <c r="E134" s="369">
        <v>9000</v>
      </c>
      <c r="F134" s="369">
        <v>36000</v>
      </c>
      <c r="G134" s="370">
        <v>0.39100000000000001</v>
      </c>
      <c r="M134" s="402" t="s">
        <v>150</v>
      </c>
      <c r="N134" s="401"/>
      <c r="O134" s="401"/>
      <c r="P134" s="401"/>
      <c r="Q134" s="401"/>
      <c r="R134" s="401"/>
      <c r="S134" s="401"/>
      <c r="T134" s="401"/>
      <c r="U134" s="401"/>
      <c r="V134" s="401"/>
      <c r="W134" s="401"/>
      <c r="X134" s="401"/>
      <c r="Y134" s="401" t="s">
        <v>150</v>
      </c>
    </row>
    <row r="135" spans="1:25" ht="21" customHeight="1">
      <c r="A135" s="11" t="s">
        <v>151</v>
      </c>
      <c r="B135" s="368">
        <v>17000</v>
      </c>
      <c r="C135" s="369" t="s">
        <v>271</v>
      </c>
      <c r="D135" s="369">
        <v>15000</v>
      </c>
      <c r="E135" s="369">
        <v>9000</v>
      </c>
      <c r="F135" s="369">
        <v>36000</v>
      </c>
      <c r="G135" s="370">
        <v>0.39800000000000002</v>
      </c>
      <c r="M135" s="402" t="s">
        <v>151</v>
      </c>
      <c r="N135" s="401"/>
      <c r="O135" s="401"/>
      <c r="P135" s="401"/>
      <c r="Q135" s="401"/>
      <c r="R135" s="401"/>
      <c r="S135" s="401"/>
      <c r="T135" s="401"/>
      <c r="U135" s="401"/>
      <c r="V135" s="401"/>
      <c r="W135" s="401"/>
      <c r="X135" s="401"/>
      <c r="Y135" s="401" t="s">
        <v>151</v>
      </c>
    </row>
    <row r="136" spans="1:25" ht="21" customHeight="1">
      <c r="A136" s="11" t="s">
        <v>152</v>
      </c>
      <c r="B136" s="368">
        <v>15000</v>
      </c>
      <c r="C136" s="369" t="s">
        <v>271</v>
      </c>
      <c r="D136" s="369">
        <v>16000</v>
      </c>
      <c r="E136" s="369">
        <v>9000</v>
      </c>
      <c r="F136" s="369">
        <v>36000</v>
      </c>
      <c r="G136" s="370">
        <v>0.434</v>
      </c>
      <c r="M136" s="402" t="s">
        <v>152</v>
      </c>
      <c r="N136" s="401"/>
      <c r="O136" s="401"/>
      <c r="P136" s="401"/>
      <c r="Q136" s="401"/>
      <c r="R136" s="401"/>
      <c r="S136" s="401"/>
      <c r="T136" s="401"/>
      <c r="U136" s="401"/>
      <c r="V136" s="401"/>
      <c r="W136" s="401"/>
      <c r="X136" s="401"/>
      <c r="Y136" s="401" t="s">
        <v>152</v>
      </c>
    </row>
    <row r="137" spans="1:25" ht="21" customHeight="1">
      <c r="A137" s="11" t="s">
        <v>153</v>
      </c>
      <c r="B137" s="368">
        <v>16000</v>
      </c>
      <c r="C137" s="369" t="s">
        <v>271</v>
      </c>
      <c r="D137" s="369">
        <v>17000</v>
      </c>
      <c r="E137" s="369">
        <v>10000</v>
      </c>
      <c r="F137" s="369">
        <v>38000</v>
      </c>
      <c r="G137" s="370">
        <v>0.45800000000000002</v>
      </c>
      <c r="M137" s="402" t="s">
        <v>153</v>
      </c>
      <c r="N137" s="401"/>
      <c r="O137" s="401"/>
      <c r="P137" s="401"/>
      <c r="Q137" s="401"/>
      <c r="R137" s="401"/>
      <c r="S137" s="401"/>
      <c r="T137" s="401"/>
      <c r="U137" s="401"/>
      <c r="V137" s="401"/>
      <c r="W137" s="401"/>
      <c r="X137" s="401"/>
      <c r="Y137" s="401" t="s">
        <v>153</v>
      </c>
    </row>
    <row r="138" spans="1:25" ht="21" customHeight="1">
      <c r="A138" s="11" t="s">
        <v>154</v>
      </c>
      <c r="B138" s="368">
        <v>15000</v>
      </c>
      <c r="C138" s="369" t="s">
        <v>271</v>
      </c>
      <c r="D138" s="369">
        <v>19000</v>
      </c>
      <c r="E138" s="369">
        <v>9000</v>
      </c>
      <c r="F138" s="369">
        <v>40000</v>
      </c>
      <c r="G138" s="370">
        <v>0.47099999999999997</v>
      </c>
      <c r="M138" s="402" t="s">
        <v>154</v>
      </c>
      <c r="N138" s="401"/>
      <c r="O138" s="401"/>
      <c r="P138" s="401"/>
      <c r="Q138" s="401"/>
      <c r="R138" s="401"/>
      <c r="S138" s="401"/>
      <c r="T138" s="401"/>
      <c r="U138" s="401"/>
      <c r="V138" s="401"/>
      <c r="W138" s="401"/>
      <c r="X138" s="401"/>
      <c r="Y138" s="401" t="s">
        <v>154</v>
      </c>
    </row>
    <row r="139" spans="1:25" ht="21" customHeight="1">
      <c r="A139" s="11" t="s">
        <v>155</v>
      </c>
      <c r="B139" s="368">
        <v>13000</v>
      </c>
      <c r="C139" s="369" t="s">
        <v>271</v>
      </c>
      <c r="D139" s="369">
        <v>18000</v>
      </c>
      <c r="E139" s="369">
        <v>9000</v>
      </c>
      <c r="F139" s="369">
        <v>38000</v>
      </c>
      <c r="G139" s="370">
        <v>0.47</v>
      </c>
      <c r="M139" s="402" t="s">
        <v>155</v>
      </c>
      <c r="N139" s="401"/>
      <c r="O139" s="401"/>
      <c r="P139" s="401"/>
      <c r="Q139" s="401"/>
      <c r="R139" s="401"/>
      <c r="S139" s="401"/>
      <c r="T139" s="401"/>
      <c r="U139" s="401"/>
      <c r="V139" s="401"/>
      <c r="W139" s="401"/>
      <c r="X139" s="401"/>
      <c r="Y139" s="401" t="s">
        <v>155</v>
      </c>
    </row>
    <row r="140" spans="1:25" ht="21" customHeight="1">
      <c r="A140" s="11" t="s">
        <v>156</v>
      </c>
      <c r="B140" s="368">
        <v>15000</v>
      </c>
      <c r="C140" s="369" t="s">
        <v>271</v>
      </c>
      <c r="D140" s="369">
        <v>14000</v>
      </c>
      <c r="E140" s="369" t="s">
        <v>271</v>
      </c>
      <c r="F140" s="369">
        <v>37000</v>
      </c>
      <c r="G140" s="370">
        <v>0.376</v>
      </c>
      <c r="M140" s="402" t="s">
        <v>156</v>
      </c>
      <c r="N140" s="401"/>
      <c r="O140" s="401"/>
      <c r="P140" s="401"/>
      <c r="Q140" s="401"/>
      <c r="R140" s="401"/>
      <c r="S140" s="401"/>
      <c r="T140" s="401"/>
      <c r="U140" s="401"/>
      <c r="V140" s="401"/>
      <c r="W140" s="401"/>
      <c r="X140" s="401"/>
      <c r="Y140" s="401" t="s">
        <v>156</v>
      </c>
    </row>
    <row r="141" spans="1:25" ht="21" customHeight="1">
      <c r="A141" s="11" t="s">
        <v>157</v>
      </c>
      <c r="B141" s="368">
        <v>17000</v>
      </c>
      <c r="C141" s="369" t="s">
        <v>271</v>
      </c>
      <c r="D141" s="369">
        <v>11000</v>
      </c>
      <c r="E141" s="369" t="s">
        <v>271</v>
      </c>
      <c r="F141" s="369">
        <v>35000</v>
      </c>
      <c r="G141" s="370">
        <v>0.32800000000000001</v>
      </c>
      <c r="M141" s="402" t="s">
        <v>157</v>
      </c>
      <c r="N141" s="401"/>
      <c r="O141" s="401"/>
      <c r="P141" s="401"/>
      <c r="Q141" s="401"/>
      <c r="R141" s="401"/>
      <c r="S141" s="401"/>
      <c r="T141" s="401"/>
      <c r="U141" s="401"/>
      <c r="V141" s="401"/>
      <c r="W141" s="401"/>
      <c r="X141" s="401"/>
      <c r="Y141" s="401" t="s">
        <v>157</v>
      </c>
    </row>
    <row r="142" spans="1:25" ht="21" customHeight="1">
      <c r="A142" s="11" t="s">
        <v>158</v>
      </c>
      <c r="B142" s="368">
        <v>18000</v>
      </c>
      <c r="C142" s="369" t="s">
        <v>271</v>
      </c>
      <c r="D142" s="369">
        <v>13000</v>
      </c>
      <c r="E142" s="369">
        <v>9000</v>
      </c>
      <c r="F142" s="369">
        <v>38000</v>
      </c>
      <c r="G142" s="370">
        <v>0.33500000000000002</v>
      </c>
      <c r="M142" s="402" t="s">
        <v>158</v>
      </c>
      <c r="N142" s="401"/>
      <c r="O142" s="401"/>
      <c r="P142" s="401"/>
      <c r="Q142" s="401"/>
      <c r="R142" s="401"/>
      <c r="S142" s="401"/>
      <c r="T142" s="401"/>
      <c r="U142" s="401"/>
      <c r="V142" s="401"/>
      <c r="W142" s="401"/>
      <c r="X142" s="401"/>
      <c r="Y142" s="401" t="s">
        <v>158</v>
      </c>
    </row>
    <row r="143" spans="1:25" ht="21" customHeight="1">
      <c r="A143" s="11" t="s">
        <v>159</v>
      </c>
      <c r="B143" s="368">
        <v>15000</v>
      </c>
      <c r="C143" s="369">
        <v>8000</v>
      </c>
      <c r="D143" s="369">
        <v>13000</v>
      </c>
      <c r="E143" s="369" t="s">
        <v>271</v>
      </c>
      <c r="F143" s="369">
        <v>36000</v>
      </c>
      <c r="G143" s="370">
        <v>0.35499999999999998</v>
      </c>
      <c r="M143" s="402" t="s">
        <v>159</v>
      </c>
      <c r="N143" s="401"/>
      <c r="O143" s="401"/>
      <c r="P143" s="401"/>
      <c r="Q143" s="401"/>
      <c r="R143" s="401"/>
      <c r="S143" s="401"/>
      <c r="T143" s="401"/>
      <c r="U143" s="401"/>
      <c r="V143" s="401"/>
      <c r="W143" s="401"/>
      <c r="X143" s="401"/>
      <c r="Y143" s="401" t="s">
        <v>159</v>
      </c>
    </row>
    <row r="144" spans="1:25" ht="21" customHeight="1">
      <c r="A144" s="11" t="s">
        <v>219</v>
      </c>
      <c r="B144" s="368">
        <v>13000</v>
      </c>
      <c r="C144" s="369" t="s">
        <v>271</v>
      </c>
      <c r="D144" s="369">
        <v>11000</v>
      </c>
      <c r="E144" s="369" t="s">
        <v>271</v>
      </c>
      <c r="F144" s="369">
        <v>31000</v>
      </c>
      <c r="G144" s="370">
        <v>0.35199999999999998</v>
      </c>
      <c r="M144" s="402" t="s">
        <v>219</v>
      </c>
      <c r="N144" s="401"/>
      <c r="O144" s="401"/>
      <c r="P144" s="401"/>
      <c r="Q144" s="401"/>
      <c r="R144" s="401"/>
      <c r="S144" s="401"/>
      <c r="T144" s="401"/>
      <c r="U144" s="401"/>
      <c r="V144" s="401"/>
      <c r="W144" s="401"/>
      <c r="X144" s="401"/>
      <c r="Y144" s="401" t="s">
        <v>219</v>
      </c>
    </row>
    <row r="145" spans="1:25" ht="21" customHeight="1">
      <c r="A145" s="11" t="s">
        <v>220</v>
      </c>
      <c r="B145" s="368">
        <v>13000</v>
      </c>
      <c r="C145" s="369" t="s">
        <v>271</v>
      </c>
      <c r="D145" s="369">
        <v>10000</v>
      </c>
      <c r="E145" s="369" t="s">
        <v>271</v>
      </c>
      <c r="F145" s="369">
        <v>31000</v>
      </c>
      <c r="G145" s="370">
        <v>0.32900000000000001</v>
      </c>
      <c r="M145" s="402" t="s">
        <v>220</v>
      </c>
      <c r="N145" s="401"/>
      <c r="O145" s="401"/>
      <c r="P145" s="401"/>
      <c r="Q145" s="401"/>
      <c r="R145" s="401"/>
      <c r="S145" s="401"/>
      <c r="T145" s="401"/>
      <c r="U145" s="401"/>
      <c r="V145" s="401"/>
      <c r="W145" s="401"/>
      <c r="X145" s="401"/>
      <c r="Y145" s="401" t="s">
        <v>220</v>
      </c>
    </row>
    <row r="146" spans="1:25" ht="21" customHeight="1">
      <c r="A146" s="11" t="s">
        <v>160</v>
      </c>
      <c r="B146" s="368">
        <v>14000</v>
      </c>
      <c r="C146" s="369" t="s">
        <v>271</v>
      </c>
      <c r="D146" s="369">
        <v>12000</v>
      </c>
      <c r="E146" s="369" t="s">
        <v>271</v>
      </c>
      <c r="F146" s="369">
        <v>34000</v>
      </c>
      <c r="G146" s="370">
        <v>0.36099999999999999</v>
      </c>
      <c r="M146" s="402" t="s">
        <v>160</v>
      </c>
      <c r="N146" s="401"/>
      <c r="O146" s="401"/>
      <c r="P146" s="401"/>
      <c r="Q146" s="401"/>
      <c r="R146" s="401"/>
      <c r="S146" s="401"/>
      <c r="T146" s="401"/>
      <c r="U146" s="401"/>
      <c r="V146" s="401"/>
      <c r="W146" s="401"/>
      <c r="X146" s="401"/>
      <c r="Y146" s="401" t="s">
        <v>160</v>
      </c>
    </row>
    <row r="147" spans="1:25" ht="21" customHeight="1">
      <c r="A147" s="11" t="s">
        <v>161</v>
      </c>
      <c r="B147" s="368">
        <v>15000</v>
      </c>
      <c r="C147" s="369" t="s">
        <v>271</v>
      </c>
      <c r="D147" s="369">
        <v>14000</v>
      </c>
      <c r="E147" s="369" t="s">
        <v>271</v>
      </c>
      <c r="F147" s="369">
        <v>38000</v>
      </c>
      <c r="G147" s="370">
        <v>0.36699999999999999</v>
      </c>
      <c r="M147" s="402" t="s">
        <v>161</v>
      </c>
      <c r="N147" s="401"/>
      <c r="O147" s="401"/>
      <c r="P147" s="401"/>
      <c r="Q147" s="401"/>
      <c r="R147" s="401"/>
      <c r="S147" s="401"/>
      <c r="T147" s="401"/>
      <c r="U147" s="401"/>
      <c r="V147" s="401"/>
      <c r="W147" s="401"/>
      <c r="X147" s="401"/>
      <c r="Y147" s="401" t="s">
        <v>161</v>
      </c>
    </row>
    <row r="148" spans="1:25" ht="21" customHeight="1">
      <c r="A148" s="11" t="s">
        <v>162</v>
      </c>
      <c r="B148" s="368">
        <v>13000</v>
      </c>
      <c r="C148" s="369" t="s">
        <v>271</v>
      </c>
      <c r="D148" s="369">
        <v>13000</v>
      </c>
      <c r="E148" s="369" t="s">
        <v>271</v>
      </c>
      <c r="F148" s="369">
        <v>34000</v>
      </c>
      <c r="G148" s="370">
        <v>0.375</v>
      </c>
      <c r="M148" s="402" t="s">
        <v>162</v>
      </c>
      <c r="N148" s="401"/>
      <c r="O148" s="401"/>
      <c r="P148" s="401"/>
      <c r="Q148" s="401"/>
      <c r="R148" s="401"/>
      <c r="S148" s="401"/>
      <c r="T148" s="401"/>
      <c r="U148" s="401"/>
      <c r="V148" s="401"/>
      <c r="W148" s="401"/>
      <c r="X148" s="401"/>
      <c r="Y148" s="401" t="s">
        <v>162</v>
      </c>
    </row>
    <row r="149" spans="1:25" ht="21" customHeight="1">
      <c r="A149" s="11" t="s">
        <v>163</v>
      </c>
      <c r="B149" s="368">
        <v>13000</v>
      </c>
      <c r="C149" s="369">
        <v>8000</v>
      </c>
      <c r="D149" s="369">
        <v>11000</v>
      </c>
      <c r="E149" s="369" t="s">
        <v>271</v>
      </c>
      <c r="F149" s="369">
        <v>33000</v>
      </c>
      <c r="G149" s="370">
        <v>0.32600000000000001</v>
      </c>
      <c r="M149" s="402" t="s">
        <v>163</v>
      </c>
      <c r="N149" s="401"/>
      <c r="O149" s="401"/>
      <c r="P149" s="401"/>
      <c r="Q149" s="401"/>
      <c r="R149" s="401"/>
      <c r="S149" s="401"/>
      <c r="T149" s="401"/>
      <c r="U149" s="401"/>
      <c r="V149" s="401"/>
      <c r="W149" s="401"/>
      <c r="X149" s="401"/>
      <c r="Y149" s="401" t="s">
        <v>163</v>
      </c>
    </row>
    <row r="150" spans="1:25" ht="21" customHeight="1">
      <c r="A150" s="11" t="s">
        <v>164</v>
      </c>
      <c r="B150" s="368">
        <v>16000</v>
      </c>
      <c r="C150" s="369" t="s">
        <v>271</v>
      </c>
      <c r="D150" s="369">
        <v>12000</v>
      </c>
      <c r="E150" s="369" t="s">
        <v>271</v>
      </c>
      <c r="F150" s="369">
        <v>36000</v>
      </c>
      <c r="G150" s="370">
        <v>0.34699999999999998</v>
      </c>
      <c r="M150" s="402" t="s">
        <v>164</v>
      </c>
      <c r="N150" s="401"/>
      <c r="O150" s="401"/>
      <c r="P150" s="401"/>
      <c r="Q150" s="401"/>
      <c r="R150" s="401"/>
      <c r="S150" s="401"/>
      <c r="T150" s="401"/>
      <c r="U150" s="401"/>
      <c r="V150" s="401"/>
      <c r="W150" s="401"/>
      <c r="X150" s="401"/>
      <c r="Y150" s="401" t="s">
        <v>164</v>
      </c>
    </row>
    <row r="151" spans="1:25" ht="21" customHeight="1">
      <c r="A151" s="11" t="s">
        <v>165</v>
      </c>
      <c r="B151" s="368">
        <v>18000</v>
      </c>
      <c r="C151" s="369" t="s">
        <v>271</v>
      </c>
      <c r="D151" s="369">
        <v>12000</v>
      </c>
      <c r="E151" s="369" t="s">
        <v>271</v>
      </c>
      <c r="F151" s="369">
        <v>37000</v>
      </c>
      <c r="G151" s="370">
        <v>0.33400000000000002</v>
      </c>
      <c r="M151" s="402" t="s">
        <v>165</v>
      </c>
      <c r="N151" s="401"/>
      <c r="O151" s="401"/>
      <c r="P151" s="401"/>
      <c r="Q151" s="401"/>
      <c r="R151" s="401"/>
      <c r="S151" s="401"/>
      <c r="T151" s="401"/>
      <c r="U151" s="401"/>
      <c r="V151" s="401"/>
      <c r="W151" s="401"/>
      <c r="X151" s="401"/>
      <c r="Y151" s="401" t="s">
        <v>165</v>
      </c>
    </row>
    <row r="152" spans="1:25" ht="21" customHeight="1">
      <c r="A152" s="11" t="s">
        <v>166</v>
      </c>
      <c r="B152" s="368">
        <v>22000</v>
      </c>
      <c r="C152" s="369" t="s">
        <v>271</v>
      </c>
      <c r="D152" s="369">
        <v>13000</v>
      </c>
      <c r="E152" s="369" t="s">
        <v>271</v>
      </c>
      <c r="F152" s="369">
        <v>40000</v>
      </c>
      <c r="G152" s="370">
        <v>0.318</v>
      </c>
      <c r="M152" s="402" t="s">
        <v>166</v>
      </c>
      <c r="N152" s="401"/>
      <c r="O152" s="401"/>
      <c r="P152" s="401"/>
      <c r="Q152" s="401"/>
      <c r="R152" s="401"/>
      <c r="S152" s="401"/>
      <c r="T152" s="401"/>
      <c r="U152" s="401"/>
      <c r="V152" s="401"/>
      <c r="W152" s="401"/>
      <c r="X152" s="401"/>
      <c r="Y152" s="401" t="s">
        <v>166</v>
      </c>
    </row>
    <row r="153" spans="1:25" ht="21" customHeight="1">
      <c r="A153" s="11" t="s">
        <v>167</v>
      </c>
      <c r="B153" s="368">
        <v>21000</v>
      </c>
      <c r="C153" s="369" t="s">
        <v>271</v>
      </c>
      <c r="D153" s="369">
        <v>12000</v>
      </c>
      <c r="E153" s="369" t="s">
        <v>271</v>
      </c>
      <c r="F153" s="369">
        <v>39000</v>
      </c>
      <c r="G153" s="370">
        <v>0.30499999999999999</v>
      </c>
      <c r="M153" s="402" t="s">
        <v>167</v>
      </c>
      <c r="N153" s="401"/>
      <c r="O153" s="401"/>
      <c r="P153" s="401"/>
      <c r="Q153" s="401"/>
      <c r="R153" s="401"/>
      <c r="S153" s="401"/>
      <c r="T153" s="401"/>
      <c r="U153" s="401"/>
      <c r="V153" s="401"/>
      <c r="W153" s="401"/>
      <c r="X153" s="401"/>
      <c r="Y153" s="401" t="s">
        <v>167</v>
      </c>
    </row>
    <row r="154" spans="1:25" ht="21" customHeight="1">
      <c r="A154" s="11" t="s">
        <v>168</v>
      </c>
      <c r="B154" s="368">
        <v>20000</v>
      </c>
      <c r="C154" s="369" t="s">
        <v>271</v>
      </c>
      <c r="D154" s="369">
        <v>10000</v>
      </c>
      <c r="E154" s="369" t="s">
        <v>271</v>
      </c>
      <c r="F154" s="369">
        <v>36000</v>
      </c>
      <c r="G154" s="370">
        <v>0.28299999999999997</v>
      </c>
      <c r="M154" s="402" t="s">
        <v>168</v>
      </c>
      <c r="N154" s="401"/>
      <c r="O154" s="401"/>
      <c r="P154" s="401"/>
      <c r="Q154" s="401"/>
      <c r="R154" s="401"/>
      <c r="S154" s="401"/>
      <c r="T154" s="401"/>
      <c r="U154" s="401"/>
      <c r="V154" s="401"/>
      <c r="W154" s="401"/>
      <c r="X154" s="401"/>
      <c r="Y154" s="401" t="s">
        <v>168</v>
      </c>
    </row>
    <row r="155" spans="1:25" ht="21" customHeight="1">
      <c r="A155" s="11" t="s">
        <v>169</v>
      </c>
      <c r="B155" s="368">
        <v>19000</v>
      </c>
      <c r="C155" s="369" t="s">
        <v>271</v>
      </c>
      <c r="D155" s="369">
        <v>12000</v>
      </c>
      <c r="E155" s="369" t="s">
        <v>271</v>
      </c>
      <c r="F155" s="369">
        <v>34000</v>
      </c>
      <c r="G155" s="370">
        <v>0.35499999999999998</v>
      </c>
      <c r="M155" s="402" t="s">
        <v>169</v>
      </c>
      <c r="N155" s="401"/>
      <c r="O155" s="401"/>
      <c r="P155" s="401"/>
      <c r="Q155" s="401"/>
      <c r="R155" s="401"/>
      <c r="S155" s="401"/>
      <c r="T155" s="401"/>
      <c r="U155" s="401"/>
      <c r="V155" s="401"/>
      <c r="W155" s="401"/>
      <c r="X155" s="401"/>
      <c r="Y155" s="401" t="s">
        <v>169</v>
      </c>
    </row>
    <row r="156" spans="1:25" ht="21" customHeight="1">
      <c r="A156" s="11" t="s">
        <v>221</v>
      </c>
      <c r="B156" s="368">
        <v>19000</v>
      </c>
      <c r="C156" s="369" t="s">
        <v>271</v>
      </c>
      <c r="D156" s="369">
        <v>11000</v>
      </c>
      <c r="E156" s="369" t="s">
        <v>271</v>
      </c>
      <c r="F156" s="369">
        <v>33000</v>
      </c>
      <c r="G156" s="370">
        <v>0.32900000000000001</v>
      </c>
      <c r="M156" s="402" t="s">
        <v>221</v>
      </c>
      <c r="N156" s="401"/>
      <c r="O156" s="401"/>
      <c r="P156" s="401"/>
      <c r="Q156" s="401"/>
      <c r="R156" s="401"/>
      <c r="S156" s="401"/>
      <c r="T156" s="401"/>
      <c r="U156" s="401"/>
      <c r="V156" s="401"/>
      <c r="W156" s="401"/>
      <c r="X156" s="401"/>
      <c r="Y156" s="401" t="s">
        <v>221</v>
      </c>
    </row>
    <row r="157" spans="1:25" ht="21" customHeight="1">
      <c r="A157" s="11" t="s">
        <v>222</v>
      </c>
      <c r="B157" s="368">
        <v>22000</v>
      </c>
      <c r="C157" s="369" t="s">
        <v>271</v>
      </c>
      <c r="D157" s="369">
        <v>12000</v>
      </c>
      <c r="E157" s="369" t="s">
        <v>271</v>
      </c>
      <c r="F157" s="369">
        <v>36000</v>
      </c>
      <c r="G157" s="370">
        <v>0.33800000000000002</v>
      </c>
      <c r="M157" s="402" t="s">
        <v>222</v>
      </c>
      <c r="N157" s="401"/>
      <c r="O157" s="401"/>
      <c r="P157" s="401"/>
      <c r="Q157" s="401"/>
      <c r="R157" s="401"/>
      <c r="S157" s="401"/>
      <c r="T157" s="401"/>
      <c r="U157" s="401"/>
      <c r="V157" s="401"/>
      <c r="W157" s="401"/>
      <c r="X157" s="401"/>
      <c r="Y157" s="401" t="s">
        <v>222</v>
      </c>
    </row>
    <row r="158" spans="1:25" ht="21" customHeight="1">
      <c r="A158" s="11" t="s">
        <v>170</v>
      </c>
      <c r="B158" s="368">
        <v>18000</v>
      </c>
      <c r="C158" s="369" t="s">
        <v>271</v>
      </c>
      <c r="D158" s="369">
        <v>12000</v>
      </c>
      <c r="E158" s="369" t="s">
        <v>271</v>
      </c>
      <c r="F158" s="369">
        <v>33000</v>
      </c>
      <c r="G158" s="370">
        <v>0.36499999999999999</v>
      </c>
      <c r="M158" s="402" t="s">
        <v>170</v>
      </c>
      <c r="N158" s="401"/>
      <c r="O158" s="401"/>
      <c r="P158" s="401"/>
      <c r="Q158" s="401"/>
      <c r="R158" s="401"/>
      <c r="S158" s="401"/>
      <c r="T158" s="401"/>
      <c r="U158" s="401"/>
      <c r="V158" s="401"/>
      <c r="W158" s="401"/>
      <c r="X158" s="401"/>
      <c r="Y158" s="401" t="s">
        <v>170</v>
      </c>
    </row>
    <row r="159" spans="1:25" ht="21" customHeight="1">
      <c r="A159" s="11" t="s">
        <v>171</v>
      </c>
      <c r="B159" s="368">
        <v>16000</v>
      </c>
      <c r="C159" s="369" t="s">
        <v>271</v>
      </c>
      <c r="D159" s="369">
        <v>14000</v>
      </c>
      <c r="E159" s="369" t="s">
        <v>271</v>
      </c>
      <c r="F159" s="369">
        <v>35000</v>
      </c>
      <c r="G159" s="370">
        <v>0.40699999999999997</v>
      </c>
      <c r="M159" s="402" t="s">
        <v>171</v>
      </c>
      <c r="N159" s="401"/>
      <c r="O159" s="401"/>
      <c r="P159" s="401"/>
      <c r="Q159" s="401"/>
      <c r="R159" s="401"/>
      <c r="S159" s="401"/>
      <c r="T159" s="401"/>
      <c r="U159" s="401"/>
      <c r="V159" s="401"/>
      <c r="W159" s="401"/>
      <c r="X159" s="401"/>
      <c r="Y159" s="401" t="s">
        <v>171</v>
      </c>
    </row>
    <row r="160" spans="1:25" ht="21" customHeight="1">
      <c r="A160" s="11" t="s">
        <v>172</v>
      </c>
      <c r="B160" s="368">
        <v>14000</v>
      </c>
      <c r="C160" s="369" t="s">
        <v>271</v>
      </c>
      <c r="D160" s="369">
        <v>15000</v>
      </c>
      <c r="E160" s="369" t="s">
        <v>271</v>
      </c>
      <c r="F160" s="369">
        <v>33000</v>
      </c>
      <c r="G160" s="370">
        <v>0.437</v>
      </c>
      <c r="M160" s="402" t="s">
        <v>172</v>
      </c>
      <c r="N160" s="401"/>
      <c r="O160" s="401"/>
      <c r="P160" s="401"/>
      <c r="Q160" s="401"/>
      <c r="R160" s="401"/>
      <c r="S160" s="401"/>
      <c r="T160" s="401"/>
      <c r="U160" s="401"/>
      <c r="V160" s="401"/>
      <c r="W160" s="401"/>
      <c r="X160" s="401"/>
      <c r="Y160" s="401" t="s">
        <v>172</v>
      </c>
    </row>
    <row r="161" spans="1:25" ht="21" customHeight="1">
      <c r="A161" s="11" t="s">
        <v>173</v>
      </c>
      <c r="B161" s="368">
        <v>12000</v>
      </c>
      <c r="C161" s="369" t="s">
        <v>271</v>
      </c>
      <c r="D161" s="369">
        <v>13000</v>
      </c>
      <c r="E161" s="369" t="s">
        <v>271</v>
      </c>
      <c r="F161" s="369">
        <v>29000</v>
      </c>
      <c r="G161" s="370">
        <v>0.439</v>
      </c>
      <c r="M161" s="402" t="s">
        <v>173</v>
      </c>
      <c r="N161" s="401"/>
      <c r="O161" s="401"/>
      <c r="P161" s="401"/>
      <c r="Q161" s="401"/>
      <c r="R161" s="401"/>
      <c r="S161" s="401"/>
      <c r="T161" s="401"/>
      <c r="U161" s="401"/>
      <c r="V161" s="401"/>
      <c r="W161" s="401"/>
      <c r="X161" s="401"/>
      <c r="Y161" s="401" t="s">
        <v>173</v>
      </c>
    </row>
    <row r="162" spans="1:25" ht="21" customHeight="1">
      <c r="A162" s="11" t="s">
        <v>174</v>
      </c>
      <c r="B162" s="368">
        <v>12000</v>
      </c>
      <c r="C162" s="369" t="s">
        <v>271</v>
      </c>
      <c r="D162" s="369">
        <v>11000</v>
      </c>
      <c r="E162" s="369" t="s">
        <v>271</v>
      </c>
      <c r="F162" s="369">
        <v>27000</v>
      </c>
      <c r="G162" s="370">
        <v>0.41099999999999998</v>
      </c>
      <c r="M162" s="402" t="s">
        <v>174</v>
      </c>
      <c r="N162" s="401"/>
      <c r="O162" s="401"/>
      <c r="P162" s="401"/>
      <c r="Q162" s="401"/>
      <c r="R162" s="401"/>
      <c r="S162" s="401"/>
      <c r="T162" s="401"/>
      <c r="U162" s="401"/>
      <c r="V162" s="401"/>
      <c r="W162" s="401"/>
      <c r="X162" s="401"/>
      <c r="Y162" s="401" t="s">
        <v>174</v>
      </c>
    </row>
    <row r="163" spans="1:25" ht="21" customHeight="1">
      <c r="A163" s="11" t="s">
        <v>175</v>
      </c>
      <c r="B163" s="368">
        <v>13000</v>
      </c>
      <c r="C163" s="369" t="s">
        <v>271</v>
      </c>
      <c r="D163" s="369">
        <v>12000</v>
      </c>
      <c r="E163" s="369" t="s">
        <v>271</v>
      </c>
      <c r="F163" s="369">
        <v>30000</v>
      </c>
      <c r="G163" s="370">
        <v>0.40699999999999997</v>
      </c>
      <c r="M163" s="402" t="s">
        <v>175</v>
      </c>
      <c r="N163" s="401"/>
      <c r="O163" s="401"/>
      <c r="P163" s="401"/>
      <c r="Q163" s="401"/>
      <c r="R163" s="401"/>
      <c r="S163" s="401"/>
      <c r="T163" s="401"/>
      <c r="U163" s="401"/>
      <c r="V163" s="401"/>
      <c r="W163" s="401"/>
      <c r="X163" s="401"/>
      <c r="Y163" s="401" t="s">
        <v>175</v>
      </c>
    </row>
    <row r="164" spans="1:25" ht="21" customHeight="1">
      <c r="A164" s="11" t="s">
        <v>176</v>
      </c>
      <c r="B164" s="368">
        <v>15000</v>
      </c>
      <c r="C164" s="369" t="s">
        <v>271</v>
      </c>
      <c r="D164" s="369">
        <v>12000</v>
      </c>
      <c r="E164" s="369" t="s">
        <v>271</v>
      </c>
      <c r="F164" s="369">
        <v>33000</v>
      </c>
      <c r="G164" s="370">
        <v>0.376</v>
      </c>
      <c r="M164" s="402" t="s">
        <v>176</v>
      </c>
      <c r="N164" s="401"/>
      <c r="O164" s="401"/>
      <c r="P164" s="401"/>
      <c r="Q164" s="401"/>
      <c r="R164" s="401"/>
      <c r="S164" s="401"/>
      <c r="T164" s="401"/>
      <c r="U164" s="401"/>
      <c r="V164" s="401"/>
      <c r="W164" s="401"/>
      <c r="X164" s="401"/>
      <c r="Y164" s="401" t="s">
        <v>176</v>
      </c>
    </row>
    <row r="165" spans="1:25" ht="21" customHeight="1">
      <c r="A165" s="11" t="s">
        <v>177</v>
      </c>
      <c r="B165" s="368">
        <v>15000</v>
      </c>
      <c r="C165" s="369" t="s">
        <v>271</v>
      </c>
      <c r="D165" s="369">
        <v>13000</v>
      </c>
      <c r="E165" s="369" t="s">
        <v>271</v>
      </c>
      <c r="F165" s="369">
        <v>35000</v>
      </c>
      <c r="G165" s="370">
        <v>0.36299999999999999</v>
      </c>
      <c r="M165" s="402" t="s">
        <v>177</v>
      </c>
      <c r="N165" s="401"/>
      <c r="O165" s="401"/>
      <c r="P165" s="401"/>
      <c r="Q165" s="401"/>
      <c r="R165" s="401"/>
      <c r="S165" s="401"/>
      <c r="T165" s="401"/>
      <c r="U165" s="401"/>
      <c r="V165" s="401"/>
      <c r="W165" s="401"/>
      <c r="X165" s="401"/>
      <c r="Y165" s="401" t="s">
        <v>177</v>
      </c>
    </row>
    <row r="166" spans="1:25" ht="21" customHeight="1">
      <c r="A166" s="11" t="s">
        <v>178</v>
      </c>
      <c r="B166" s="368">
        <v>19000</v>
      </c>
      <c r="C166" s="369" t="s">
        <v>271</v>
      </c>
      <c r="D166" s="369">
        <v>12000</v>
      </c>
      <c r="E166" s="369" t="s">
        <v>271</v>
      </c>
      <c r="F166" s="369">
        <v>37000</v>
      </c>
      <c r="G166" s="370">
        <v>0.33500000000000002</v>
      </c>
      <c r="M166" s="402" t="s">
        <v>178</v>
      </c>
      <c r="N166" s="401"/>
      <c r="O166" s="401"/>
      <c r="P166" s="401"/>
      <c r="Q166" s="401"/>
      <c r="R166" s="401"/>
      <c r="S166" s="401"/>
      <c r="T166" s="401"/>
      <c r="U166" s="401"/>
      <c r="V166" s="401"/>
      <c r="W166" s="401"/>
      <c r="X166" s="401"/>
      <c r="Y166" s="401" t="s">
        <v>178</v>
      </c>
    </row>
    <row r="167" spans="1:25" ht="21" customHeight="1">
      <c r="A167" s="11" t="s">
        <v>179</v>
      </c>
      <c r="B167" s="368">
        <v>17000</v>
      </c>
      <c r="C167" s="369" t="s">
        <v>271</v>
      </c>
      <c r="D167" s="369">
        <v>9000</v>
      </c>
      <c r="E167" s="369" t="s">
        <v>271</v>
      </c>
      <c r="F167" s="369">
        <v>34000</v>
      </c>
      <c r="G167" s="370">
        <v>0.26700000000000002</v>
      </c>
      <c r="M167" s="402" t="s">
        <v>179</v>
      </c>
      <c r="N167" s="401"/>
      <c r="O167" s="401"/>
      <c r="P167" s="401"/>
      <c r="Q167" s="401"/>
      <c r="R167" s="401"/>
      <c r="S167" s="401"/>
      <c r="T167" s="401"/>
      <c r="U167" s="401"/>
      <c r="V167" s="401"/>
      <c r="W167" s="401"/>
      <c r="X167" s="401"/>
      <c r="Y167" s="401" t="s">
        <v>179</v>
      </c>
    </row>
    <row r="168" spans="1:25" ht="21" customHeight="1">
      <c r="A168" s="11" t="s">
        <v>233</v>
      </c>
      <c r="B168" s="368">
        <v>17000</v>
      </c>
      <c r="C168" s="369" t="s">
        <v>271</v>
      </c>
      <c r="D168" s="369">
        <v>11000</v>
      </c>
      <c r="E168" s="369" t="s">
        <v>271</v>
      </c>
      <c r="F168" s="369">
        <v>35000</v>
      </c>
      <c r="G168" s="370">
        <v>0.31</v>
      </c>
      <c r="M168" s="402" t="s">
        <v>233</v>
      </c>
      <c r="N168" s="401"/>
      <c r="O168" s="401"/>
      <c r="P168" s="401"/>
      <c r="Q168" s="401"/>
      <c r="R168" s="401"/>
      <c r="S168" s="401"/>
      <c r="T168" s="401"/>
      <c r="U168" s="401"/>
      <c r="V168" s="401"/>
      <c r="W168" s="401"/>
      <c r="X168" s="401"/>
      <c r="Y168" s="401" t="s">
        <v>233</v>
      </c>
    </row>
    <row r="169" spans="1:25" ht="21" customHeight="1">
      <c r="A169" s="11" t="s">
        <v>234</v>
      </c>
      <c r="B169" s="368">
        <v>17000</v>
      </c>
      <c r="C169" s="369" t="s">
        <v>271</v>
      </c>
      <c r="D169" s="369">
        <v>10000</v>
      </c>
      <c r="E169" s="369" t="s">
        <v>271</v>
      </c>
      <c r="F169" s="369">
        <v>34000</v>
      </c>
      <c r="G169" s="370">
        <v>0.29399999999999998</v>
      </c>
      <c r="M169" s="402" t="s">
        <v>234</v>
      </c>
      <c r="N169" s="401"/>
      <c r="O169" s="401"/>
      <c r="P169" s="401"/>
      <c r="Q169" s="401"/>
      <c r="R169" s="401"/>
      <c r="S169" s="401"/>
      <c r="T169" s="401"/>
      <c r="U169" s="401"/>
      <c r="V169" s="401"/>
      <c r="W169" s="401"/>
      <c r="X169" s="401"/>
      <c r="Y169" s="401" t="s">
        <v>234</v>
      </c>
    </row>
    <row r="170" spans="1:25" ht="21" customHeight="1">
      <c r="A170" s="11" t="s">
        <v>180</v>
      </c>
      <c r="B170" s="368">
        <v>19000</v>
      </c>
      <c r="C170" s="369" t="s">
        <v>271</v>
      </c>
      <c r="D170" s="369">
        <v>13000</v>
      </c>
      <c r="E170" s="369" t="s">
        <v>271</v>
      </c>
      <c r="F170" s="369">
        <v>38000</v>
      </c>
      <c r="G170" s="370">
        <v>0.33900000000000002</v>
      </c>
      <c r="M170" s="402" t="s">
        <v>180</v>
      </c>
      <c r="N170" s="401"/>
      <c r="O170" s="401"/>
      <c r="P170" s="401"/>
      <c r="Q170" s="401"/>
      <c r="R170" s="401"/>
      <c r="S170" s="401"/>
      <c r="T170" s="401"/>
      <c r="U170" s="401"/>
      <c r="V170" s="401"/>
      <c r="W170" s="401"/>
      <c r="X170" s="401"/>
      <c r="Y170" s="401" t="s">
        <v>180</v>
      </c>
    </row>
    <row r="171" spans="1:25" ht="21" customHeight="1">
      <c r="A171" s="11" t="s">
        <v>181</v>
      </c>
      <c r="B171" s="368">
        <v>18000</v>
      </c>
      <c r="C171" s="369" t="s">
        <v>271</v>
      </c>
      <c r="D171" s="369">
        <v>10000</v>
      </c>
      <c r="E171" s="369" t="s">
        <v>271</v>
      </c>
      <c r="F171" s="369">
        <v>33000</v>
      </c>
      <c r="G171" s="370">
        <v>0.315</v>
      </c>
      <c r="M171" s="402" t="s">
        <v>181</v>
      </c>
      <c r="N171" s="401"/>
      <c r="O171" s="401"/>
      <c r="P171" s="401"/>
      <c r="Q171" s="401"/>
      <c r="R171" s="401"/>
      <c r="S171" s="401"/>
      <c r="T171" s="401"/>
      <c r="U171" s="401"/>
      <c r="V171" s="401"/>
      <c r="W171" s="401"/>
      <c r="X171" s="401"/>
      <c r="Y171" s="401" t="s">
        <v>181</v>
      </c>
    </row>
    <row r="172" spans="1:25" ht="21" customHeight="1">
      <c r="A172" s="11" t="s">
        <v>182</v>
      </c>
      <c r="B172" s="368">
        <v>16000</v>
      </c>
      <c r="C172" s="369" t="s">
        <v>271</v>
      </c>
      <c r="D172" s="369">
        <v>10000</v>
      </c>
      <c r="E172" s="369" t="s">
        <v>271</v>
      </c>
      <c r="F172" s="369">
        <v>33000</v>
      </c>
      <c r="G172" s="370">
        <v>0.30099999999999999</v>
      </c>
      <c r="M172" s="402" t="s">
        <v>182</v>
      </c>
      <c r="N172" s="401"/>
      <c r="O172" s="401"/>
      <c r="P172" s="401"/>
      <c r="Q172" s="401"/>
      <c r="R172" s="401"/>
      <c r="S172" s="401"/>
      <c r="T172" s="401"/>
      <c r="U172" s="401"/>
      <c r="V172" s="401"/>
      <c r="W172" s="401"/>
      <c r="X172" s="401"/>
      <c r="Y172" s="401" t="s">
        <v>182</v>
      </c>
    </row>
    <row r="173" spans="1:25" ht="21" customHeight="1">
      <c r="A173" s="11" t="s">
        <v>183</v>
      </c>
      <c r="B173" s="368">
        <v>16000</v>
      </c>
      <c r="C173" s="369" t="s">
        <v>271</v>
      </c>
      <c r="D173" s="369">
        <v>9000</v>
      </c>
      <c r="E173" s="369" t="s">
        <v>271</v>
      </c>
      <c r="F173" s="369">
        <v>32000</v>
      </c>
      <c r="G173" s="370">
        <v>0.27100000000000002</v>
      </c>
      <c r="M173" s="402" t="s">
        <v>183</v>
      </c>
      <c r="N173" s="401"/>
      <c r="O173" s="401"/>
      <c r="P173" s="401"/>
      <c r="Q173" s="401"/>
      <c r="R173" s="401"/>
      <c r="S173" s="401"/>
      <c r="T173" s="401"/>
      <c r="U173" s="401"/>
      <c r="V173" s="401"/>
      <c r="W173" s="401"/>
      <c r="X173" s="401"/>
      <c r="Y173" s="401" t="s">
        <v>183</v>
      </c>
    </row>
    <row r="174" spans="1:25" ht="21" customHeight="1">
      <c r="A174" s="11" t="s">
        <v>184</v>
      </c>
      <c r="B174" s="368">
        <v>17000</v>
      </c>
      <c r="C174" s="369" t="s">
        <v>271</v>
      </c>
      <c r="D174" s="369">
        <v>11000</v>
      </c>
      <c r="E174" s="369" t="s">
        <v>271</v>
      </c>
      <c r="F174" s="369">
        <v>35000</v>
      </c>
      <c r="G174" s="370">
        <v>0.312</v>
      </c>
      <c r="M174" s="402" t="s">
        <v>184</v>
      </c>
      <c r="N174" s="401"/>
      <c r="O174" s="401"/>
      <c r="P174" s="401"/>
      <c r="Q174" s="401"/>
      <c r="R174" s="401"/>
      <c r="S174" s="401"/>
      <c r="T174" s="401"/>
      <c r="U174" s="401"/>
      <c r="V174" s="401"/>
      <c r="W174" s="401"/>
      <c r="X174" s="401"/>
      <c r="Y174" s="401" t="s">
        <v>184</v>
      </c>
    </row>
    <row r="175" spans="1:25" ht="21" customHeight="1">
      <c r="A175" s="11" t="s">
        <v>185</v>
      </c>
      <c r="B175" s="368">
        <v>16000</v>
      </c>
      <c r="C175" s="369" t="s">
        <v>271</v>
      </c>
      <c r="D175" s="369">
        <v>14000</v>
      </c>
      <c r="E175" s="369" t="s">
        <v>271</v>
      </c>
      <c r="F175" s="369">
        <v>35000</v>
      </c>
      <c r="G175" s="370">
        <v>0.39900000000000002</v>
      </c>
      <c r="M175" s="402" t="s">
        <v>185</v>
      </c>
      <c r="N175" s="401"/>
      <c r="O175" s="401"/>
      <c r="P175" s="401"/>
      <c r="Q175" s="401"/>
      <c r="R175" s="401"/>
      <c r="S175" s="401"/>
      <c r="T175" s="401"/>
      <c r="U175" s="401"/>
      <c r="V175" s="401"/>
      <c r="W175" s="401"/>
      <c r="X175" s="401"/>
      <c r="Y175" s="401" t="s">
        <v>185</v>
      </c>
    </row>
    <row r="176" spans="1:25" ht="21" customHeight="1">
      <c r="A176" s="11" t="s">
        <v>186</v>
      </c>
      <c r="B176" s="368">
        <v>16000</v>
      </c>
      <c r="C176" s="369" t="s">
        <v>271</v>
      </c>
      <c r="D176" s="369">
        <v>14000</v>
      </c>
      <c r="E176" s="369" t="s">
        <v>271</v>
      </c>
      <c r="F176" s="369">
        <v>35000</v>
      </c>
      <c r="G176" s="370">
        <v>0.38400000000000001</v>
      </c>
      <c r="M176" s="402" t="s">
        <v>186</v>
      </c>
      <c r="N176" s="401"/>
      <c r="O176" s="401"/>
      <c r="P176" s="401"/>
      <c r="Q176" s="401"/>
      <c r="R176" s="401"/>
      <c r="S176" s="401"/>
      <c r="T176" s="401"/>
      <c r="U176" s="401"/>
      <c r="V176" s="401"/>
      <c r="W176" s="401"/>
      <c r="X176" s="401"/>
      <c r="Y176" s="401" t="s">
        <v>186</v>
      </c>
    </row>
    <row r="177" spans="1:25" ht="21" customHeight="1">
      <c r="A177" s="11" t="s">
        <v>187</v>
      </c>
      <c r="B177" s="371">
        <v>19000</v>
      </c>
      <c r="C177" s="371" t="s">
        <v>271</v>
      </c>
      <c r="D177" s="371">
        <v>12000</v>
      </c>
      <c r="E177" s="371" t="s">
        <v>271</v>
      </c>
      <c r="F177" s="371">
        <v>37000</v>
      </c>
      <c r="G177" s="370">
        <v>0.32700000000000001</v>
      </c>
      <c r="M177" s="402" t="s">
        <v>187</v>
      </c>
      <c r="N177" s="401"/>
      <c r="O177" s="401"/>
      <c r="P177" s="401"/>
      <c r="Q177" s="401"/>
      <c r="R177" s="401"/>
      <c r="S177" s="401"/>
      <c r="T177" s="401"/>
      <c r="U177" s="401"/>
      <c r="V177" s="401"/>
      <c r="W177" s="401"/>
      <c r="X177" s="401"/>
      <c r="Y177" s="401" t="s">
        <v>187</v>
      </c>
    </row>
    <row r="178" spans="1:25" ht="21" customHeight="1">
      <c r="A178" s="11" t="s">
        <v>235</v>
      </c>
      <c r="B178" s="371">
        <v>17000</v>
      </c>
      <c r="C178" s="371" t="s">
        <v>271</v>
      </c>
      <c r="D178" s="371">
        <v>12000</v>
      </c>
      <c r="E178" s="371" t="s">
        <v>271</v>
      </c>
      <c r="F178" s="371">
        <v>36000</v>
      </c>
      <c r="G178" s="370">
        <v>0.33900000000000002</v>
      </c>
      <c r="M178" s="402" t="s">
        <v>235</v>
      </c>
      <c r="N178" s="401"/>
      <c r="O178" s="401"/>
      <c r="P178" s="401"/>
      <c r="Q178" s="401"/>
      <c r="R178" s="401"/>
      <c r="S178" s="401"/>
      <c r="T178" s="401"/>
      <c r="U178" s="401"/>
      <c r="V178" s="401"/>
      <c r="W178" s="401"/>
      <c r="X178" s="401"/>
      <c r="Y178" s="401" t="s">
        <v>235</v>
      </c>
    </row>
    <row r="179" spans="1:25" ht="21" customHeight="1">
      <c r="A179" s="11" t="s">
        <v>236</v>
      </c>
      <c r="B179" s="371">
        <v>22000</v>
      </c>
      <c r="C179" s="371" t="s">
        <v>271</v>
      </c>
      <c r="D179" s="371">
        <v>14000</v>
      </c>
      <c r="E179" s="371" t="s">
        <v>271</v>
      </c>
      <c r="F179" s="371">
        <v>42000</v>
      </c>
      <c r="G179" s="370">
        <v>0.33700000000000002</v>
      </c>
      <c r="M179" s="402" t="s">
        <v>236</v>
      </c>
      <c r="N179" s="401"/>
      <c r="O179" s="401"/>
      <c r="P179" s="401"/>
      <c r="Q179" s="401"/>
      <c r="R179" s="401"/>
      <c r="S179" s="401"/>
      <c r="T179" s="401"/>
      <c r="U179" s="401"/>
      <c r="V179" s="401"/>
      <c r="W179" s="401"/>
      <c r="X179" s="401"/>
      <c r="Y179" s="401" t="s">
        <v>236</v>
      </c>
    </row>
    <row r="180" spans="1:25" ht="21" customHeight="1">
      <c r="A180" s="11" t="s">
        <v>237</v>
      </c>
      <c r="B180" s="371">
        <v>25000</v>
      </c>
      <c r="C180" s="371" t="s">
        <v>271</v>
      </c>
      <c r="D180" s="371">
        <v>15000</v>
      </c>
      <c r="E180" s="371" t="s">
        <v>271</v>
      </c>
      <c r="F180" s="371">
        <v>46000</v>
      </c>
      <c r="G180" s="370">
        <v>0.32700000000000001</v>
      </c>
      <c r="M180" s="402" t="s">
        <v>237</v>
      </c>
      <c r="N180" s="401"/>
      <c r="O180" s="401"/>
      <c r="P180" s="401"/>
      <c r="Q180" s="401"/>
      <c r="R180" s="401"/>
      <c r="S180" s="401"/>
      <c r="T180" s="401"/>
      <c r="U180" s="401"/>
      <c r="V180" s="401"/>
      <c r="W180" s="401"/>
      <c r="X180" s="401"/>
      <c r="Y180" s="401" t="s">
        <v>237</v>
      </c>
    </row>
    <row r="181" spans="1:25" ht="21" customHeight="1">
      <c r="A181" s="11" t="s">
        <v>238</v>
      </c>
      <c r="B181" s="371">
        <v>28000</v>
      </c>
      <c r="C181" s="371" t="s">
        <v>271</v>
      </c>
      <c r="D181" s="371">
        <v>14000</v>
      </c>
      <c r="E181" s="371" t="s">
        <v>271</v>
      </c>
      <c r="F181" s="371">
        <v>47000</v>
      </c>
      <c r="G181" s="370">
        <v>0.30199999999999999</v>
      </c>
      <c r="M181" s="402" t="s">
        <v>238</v>
      </c>
      <c r="N181" s="401"/>
      <c r="O181" s="401"/>
      <c r="P181" s="401"/>
      <c r="Q181" s="401"/>
      <c r="R181" s="401"/>
      <c r="S181" s="401"/>
      <c r="T181" s="401"/>
      <c r="U181" s="401"/>
      <c r="V181" s="401"/>
      <c r="W181" s="401"/>
      <c r="X181" s="401"/>
      <c r="Y181" s="401" t="s">
        <v>238</v>
      </c>
    </row>
    <row r="182" spans="1:25" ht="21" customHeight="1">
      <c r="A182" s="11" t="s">
        <v>239</v>
      </c>
      <c r="B182" s="371">
        <v>30000</v>
      </c>
      <c r="C182" s="371" t="s">
        <v>271</v>
      </c>
      <c r="D182" s="371">
        <v>15000</v>
      </c>
      <c r="E182" s="371" t="s">
        <v>271</v>
      </c>
      <c r="F182" s="371">
        <v>51000</v>
      </c>
      <c r="G182" s="370">
        <v>0.29899999999999999</v>
      </c>
      <c r="M182" s="402" t="s">
        <v>239</v>
      </c>
      <c r="N182" s="401"/>
      <c r="O182" s="401"/>
      <c r="P182" s="401"/>
      <c r="Q182" s="401"/>
      <c r="R182" s="401"/>
      <c r="S182" s="401"/>
      <c r="T182" s="401"/>
      <c r="U182" s="401"/>
      <c r="V182" s="401"/>
      <c r="W182" s="401"/>
      <c r="X182" s="401"/>
      <c r="Y182" s="401" t="s">
        <v>239</v>
      </c>
    </row>
    <row r="183" spans="1:25" ht="21" customHeight="1">
      <c r="A183" s="11" t="s">
        <v>240</v>
      </c>
      <c r="B183" s="371">
        <v>27000</v>
      </c>
      <c r="C183" s="371" t="s">
        <v>271</v>
      </c>
      <c r="D183" s="371">
        <v>16000</v>
      </c>
      <c r="E183" s="371">
        <v>9000</v>
      </c>
      <c r="F183" s="371">
        <v>50000</v>
      </c>
      <c r="G183" s="370">
        <v>0.309</v>
      </c>
      <c r="M183" s="402" t="s">
        <v>240</v>
      </c>
      <c r="N183" s="401"/>
      <c r="O183" s="401"/>
      <c r="P183" s="401"/>
      <c r="Q183" s="401"/>
      <c r="R183" s="401"/>
      <c r="S183" s="401"/>
      <c r="T183" s="401"/>
      <c r="U183" s="401"/>
      <c r="V183" s="401"/>
      <c r="W183" s="401"/>
      <c r="X183" s="401"/>
      <c r="Y183" s="401" t="s">
        <v>240</v>
      </c>
    </row>
    <row r="184" spans="1:25" ht="21" customHeight="1">
      <c r="A184" s="11" t="s">
        <v>241</v>
      </c>
      <c r="B184" s="371">
        <v>29000</v>
      </c>
      <c r="C184" s="371" t="s">
        <v>271</v>
      </c>
      <c r="D184" s="371">
        <v>14000</v>
      </c>
      <c r="E184" s="371" t="s">
        <v>271</v>
      </c>
      <c r="F184" s="371">
        <v>50000</v>
      </c>
      <c r="G184" s="370">
        <v>0.28100000000000003</v>
      </c>
      <c r="M184" s="402" t="s">
        <v>241</v>
      </c>
      <c r="N184" s="401"/>
      <c r="O184" s="401"/>
      <c r="P184" s="401"/>
      <c r="Q184" s="401"/>
      <c r="R184" s="401"/>
      <c r="S184" s="401"/>
      <c r="T184" s="401"/>
      <c r="U184" s="401"/>
      <c r="V184" s="401"/>
      <c r="W184" s="401"/>
      <c r="X184" s="401"/>
      <c r="Y184" s="401" t="s">
        <v>241</v>
      </c>
    </row>
    <row r="185" spans="1:25" ht="21" customHeight="1">
      <c r="A185" s="11" t="s">
        <v>242</v>
      </c>
      <c r="B185" s="371">
        <v>24000</v>
      </c>
      <c r="C185" s="371">
        <v>10000</v>
      </c>
      <c r="D185" s="371">
        <v>17000</v>
      </c>
      <c r="E185" s="371">
        <v>9000</v>
      </c>
      <c r="F185" s="371">
        <v>52000</v>
      </c>
      <c r="G185" s="370">
        <v>0.33400000000000002</v>
      </c>
      <c r="M185" s="402" t="s">
        <v>242</v>
      </c>
      <c r="N185" s="401"/>
      <c r="O185" s="401"/>
      <c r="P185" s="401"/>
      <c r="Q185" s="401"/>
      <c r="R185" s="401"/>
      <c r="S185" s="401"/>
      <c r="T185" s="401"/>
      <c r="U185" s="401"/>
      <c r="V185" s="401"/>
      <c r="W185" s="401"/>
      <c r="X185" s="401"/>
      <c r="Y185" s="401" t="s">
        <v>242</v>
      </c>
    </row>
    <row r="186" spans="1:25" ht="21" customHeight="1">
      <c r="A186" s="11" t="s">
        <v>243</v>
      </c>
      <c r="B186" s="371">
        <v>22000</v>
      </c>
      <c r="C186" s="371">
        <v>13000</v>
      </c>
      <c r="D186" s="371">
        <v>16000</v>
      </c>
      <c r="E186" s="371">
        <v>8000</v>
      </c>
      <c r="F186" s="371">
        <v>52000</v>
      </c>
      <c r="G186" s="370">
        <v>0.308</v>
      </c>
      <c r="M186" s="402" t="s">
        <v>243</v>
      </c>
      <c r="N186" s="401"/>
      <c r="O186" s="401"/>
      <c r="P186" s="401"/>
      <c r="Q186" s="401"/>
      <c r="R186" s="401"/>
      <c r="S186" s="401"/>
      <c r="T186" s="401"/>
      <c r="U186" s="401"/>
      <c r="V186" s="401"/>
      <c r="W186" s="401"/>
      <c r="X186" s="401"/>
      <c r="Y186" s="401" t="s">
        <v>243</v>
      </c>
    </row>
    <row r="187" spans="1:25" ht="21" customHeight="1">
      <c r="A187" s="11" t="s">
        <v>244</v>
      </c>
      <c r="B187" s="371">
        <v>22000</v>
      </c>
      <c r="C187" s="371">
        <v>16000</v>
      </c>
      <c r="D187" s="371">
        <v>17000</v>
      </c>
      <c r="E187" s="371" t="s">
        <v>271</v>
      </c>
      <c r="F187" s="371">
        <v>56000</v>
      </c>
      <c r="G187" s="370">
        <v>0.29799999999999999</v>
      </c>
      <c r="M187" s="402" t="s">
        <v>244</v>
      </c>
      <c r="N187" s="401"/>
      <c r="O187" s="401"/>
      <c r="P187" s="401"/>
      <c r="Q187" s="401"/>
      <c r="R187" s="401"/>
      <c r="S187" s="401"/>
      <c r="T187" s="401"/>
      <c r="U187" s="401"/>
      <c r="V187" s="401"/>
      <c r="W187" s="401"/>
      <c r="X187" s="401"/>
      <c r="Y187" s="401" t="s">
        <v>244</v>
      </c>
    </row>
    <row r="188" spans="1:25" ht="21" customHeight="1">
      <c r="A188" s="11" t="s">
        <v>245</v>
      </c>
      <c r="B188" s="371">
        <v>25000</v>
      </c>
      <c r="C188" s="371">
        <v>15000</v>
      </c>
      <c r="D188" s="371">
        <v>19000</v>
      </c>
      <c r="E188" s="371" t="s">
        <v>271</v>
      </c>
      <c r="F188" s="371">
        <v>59000</v>
      </c>
      <c r="G188" s="370">
        <v>0.32500000000000001</v>
      </c>
      <c r="M188" s="402" t="s">
        <v>245</v>
      </c>
      <c r="N188" s="401"/>
      <c r="O188" s="401"/>
      <c r="P188" s="401"/>
      <c r="Q188" s="401"/>
      <c r="R188" s="401"/>
      <c r="S188" s="401"/>
      <c r="T188" s="401"/>
      <c r="U188" s="401"/>
      <c r="V188" s="401"/>
      <c r="W188" s="401"/>
      <c r="X188" s="401"/>
      <c r="Y188" s="401" t="s">
        <v>245</v>
      </c>
    </row>
    <row r="189" spans="1:25" ht="21" customHeight="1">
      <c r="A189" s="11" t="s">
        <v>246</v>
      </c>
      <c r="B189" s="371">
        <v>23000</v>
      </c>
      <c r="C189" s="371">
        <v>11000</v>
      </c>
      <c r="D189" s="371">
        <v>19000</v>
      </c>
      <c r="E189" s="371" t="s">
        <v>271</v>
      </c>
      <c r="F189" s="371">
        <v>54000</v>
      </c>
      <c r="G189" s="370">
        <v>0.35899999999999999</v>
      </c>
      <c r="M189" s="402" t="s">
        <v>246</v>
      </c>
      <c r="N189" s="401"/>
      <c r="O189" s="401"/>
      <c r="P189" s="401"/>
      <c r="Q189" s="401"/>
      <c r="R189" s="401"/>
      <c r="S189" s="401"/>
      <c r="T189" s="401"/>
      <c r="U189" s="401"/>
      <c r="V189" s="401"/>
      <c r="W189" s="401"/>
      <c r="X189" s="401"/>
      <c r="Y189" s="401" t="s">
        <v>246</v>
      </c>
    </row>
    <row r="190" spans="1:25" ht="21" customHeight="1">
      <c r="A190" s="11" t="s">
        <v>247</v>
      </c>
      <c r="B190" s="371">
        <v>23000</v>
      </c>
      <c r="C190" s="371">
        <v>11000</v>
      </c>
      <c r="D190" s="371">
        <v>21000</v>
      </c>
      <c r="E190" s="371" t="s">
        <v>271</v>
      </c>
      <c r="F190" s="371">
        <v>56000</v>
      </c>
      <c r="G190" s="370">
        <v>0.373</v>
      </c>
      <c r="M190" s="402" t="s">
        <v>247</v>
      </c>
      <c r="N190" s="401"/>
      <c r="O190" s="401"/>
      <c r="P190" s="401"/>
      <c r="Q190" s="401"/>
      <c r="R190" s="401"/>
      <c r="S190" s="401"/>
      <c r="T190" s="401"/>
      <c r="U190" s="401"/>
      <c r="V190" s="401"/>
      <c r="W190" s="401"/>
      <c r="X190" s="401"/>
      <c r="Y190" s="401" t="s">
        <v>247</v>
      </c>
    </row>
    <row r="191" spans="1:25" ht="21" customHeight="1">
      <c r="A191" s="11" t="s">
        <v>248</v>
      </c>
      <c r="B191" s="371">
        <v>17000</v>
      </c>
      <c r="C191" s="371">
        <v>12000</v>
      </c>
      <c r="D191" s="371">
        <v>19000</v>
      </c>
      <c r="E191" s="371" t="s">
        <v>271</v>
      </c>
      <c r="F191" s="371">
        <v>48000</v>
      </c>
      <c r="G191" s="370">
        <v>0.4</v>
      </c>
      <c r="M191" s="402" t="s">
        <v>248</v>
      </c>
      <c r="N191" s="401"/>
      <c r="O191" s="401"/>
      <c r="P191" s="401"/>
      <c r="Q191" s="401"/>
      <c r="R191" s="401"/>
      <c r="S191" s="401"/>
      <c r="T191" s="401"/>
      <c r="U191" s="401"/>
      <c r="V191" s="401"/>
      <c r="W191" s="401"/>
      <c r="X191" s="401"/>
      <c r="Y191" s="401" t="s">
        <v>248</v>
      </c>
    </row>
    <row r="192" spans="1:25" ht="21" customHeight="1">
      <c r="A192" s="11" t="s">
        <v>249</v>
      </c>
      <c r="B192" s="371">
        <v>19000</v>
      </c>
      <c r="C192" s="371">
        <v>12000</v>
      </c>
      <c r="D192" s="371">
        <v>20000</v>
      </c>
      <c r="E192" s="371" t="s">
        <v>271</v>
      </c>
      <c r="F192" s="371">
        <v>51000</v>
      </c>
      <c r="G192" s="370">
        <v>0.38600000000000001</v>
      </c>
      <c r="M192" s="402" t="s">
        <v>249</v>
      </c>
      <c r="N192" s="401"/>
      <c r="O192" s="401"/>
      <c r="P192" s="401"/>
      <c r="Q192" s="401"/>
      <c r="R192" s="401"/>
      <c r="S192" s="401"/>
      <c r="T192" s="401"/>
      <c r="U192" s="401"/>
      <c r="V192" s="401"/>
      <c r="W192" s="401"/>
      <c r="X192" s="401"/>
      <c r="Y192" s="401" t="s">
        <v>249</v>
      </c>
    </row>
    <row r="193" spans="1:25" ht="21" customHeight="1">
      <c r="A193" s="11" t="s">
        <v>250</v>
      </c>
      <c r="B193" s="371">
        <v>18000</v>
      </c>
      <c r="C193" s="371">
        <v>13000</v>
      </c>
      <c r="D193" s="371">
        <v>22000</v>
      </c>
      <c r="E193" s="371" t="s">
        <v>271</v>
      </c>
      <c r="F193" s="371">
        <v>53000</v>
      </c>
      <c r="G193" s="370">
        <v>0.41099999999999998</v>
      </c>
      <c r="M193" s="402" t="s">
        <v>250</v>
      </c>
      <c r="N193" s="401"/>
      <c r="O193" s="401"/>
      <c r="P193" s="401"/>
      <c r="Q193" s="401"/>
      <c r="R193" s="401"/>
      <c r="S193" s="401"/>
      <c r="T193" s="401"/>
      <c r="U193" s="401"/>
      <c r="V193" s="401"/>
      <c r="W193" s="401"/>
      <c r="X193" s="401"/>
      <c r="Y193" s="401" t="s">
        <v>250</v>
      </c>
    </row>
    <row r="194" spans="1:25" ht="21" customHeight="1">
      <c r="A194" s="11" t="s">
        <v>251</v>
      </c>
      <c r="B194" s="371">
        <v>20000</v>
      </c>
      <c r="C194" s="371">
        <v>15000</v>
      </c>
      <c r="D194" s="371">
        <v>22000</v>
      </c>
      <c r="E194" s="371">
        <v>8000</v>
      </c>
      <c r="F194" s="371">
        <v>58000</v>
      </c>
      <c r="G194" s="370">
        <v>0.377</v>
      </c>
      <c r="M194" s="402" t="s">
        <v>251</v>
      </c>
      <c r="N194" s="401"/>
      <c r="O194" s="401"/>
      <c r="P194" s="401"/>
      <c r="Q194" s="401"/>
      <c r="R194" s="401"/>
      <c r="S194" s="401"/>
      <c r="T194" s="401"/>
      <c r="U194" s="401"/>
      <c r="V194" s="401"/>
      <c r="W194" s="401"/>
      <c r="X194" s="401"/>
      <c r="Y194" s="401" t="s">
        <v>251</v>
      </c>
    </row>
    <row r="195" spans="1:25" ht="21" customHeight="1">
      <c r="A195" s="11" t="s">
        <v>252</v>
      </c>
      <c r="B195" s="371">
        <v>19000</v>
      </c>
      <c r="C195" s="371">
        <v>15000</v>
      </c>
      <c r="D195" s="371">
        <v>24000</v>
      </c>
      <c r="E195" s="371">
        <v>9000</v>
      </c>
      <c r="F195" s="371">
        <v>59000</v>
      </c>
      <c r="G195" s="370">
        <v>0.41</v>
      </c>
      <c r="M195" s="402" t="s">
        <v>252</v>
      </c>
      <c r="N195" s="401"/>
      <c r="O195" s="401"/>
      <c r="P195" s="401"/>
      <c r="Q195" s="401"/>
      <c r="R195" s="401"/>
      <c r="S195" s="401"/>
      <c r="T195" s="401"/>
      <c r="U195" s="401"/>
      <c r="V195" s="401"/>
      <c r="W195" s="401"/>
      <c r="X195" s="401"/>
      <c r="Y195" s="401" t="s">
        <v>252</v>
      </c>
    </row>
    <row r="196" spans="1:25" ht="21" customHeight="1">
      <c r="A196" s="11" t="s">
        <v>253</v>
      </c>
      <c r="B196" s="371">
        <v>21000</v>
      </c>
      <c r="C196" s="371">
        <v>14000</v>
      </c>
      <c r="D196" s="371">
        <v>24000</v>
      </c>
      <c r="E196" s="371">
        <v>9000</v>
      </c>
      <c r="F196" s="371">
        <v>59000</v>
      </c>
      <c r="G196" s="370">
        <v>0.40799999999999997</v>
      </c>
      <c r="M196" s="402" t="s">
        <v>253</v>
      </c>
      <c r="N196" s="401"/>
      <c r="O196" s="401"/>
      <c r="P196" s="401"/>
      <c r="Q196" s="401"/>
      <c r="R196" s="401"/>
      <c r="S196" s="401"/>
      <c r="T196" s="401"/>
      <c r="U196" s="401"/>
      <c r="V196" s="401"/>
      <c r="W196" s="401"/>
      <c r="X196" s="401"/>
      <c r="Y196" s="401" t="s">
        <v>253</v>
      </c>
    </row>
    <row r="197" spans="1:25" ht="21" customHeight="1">
      <c r="A197" s="11" t="s">
        <v>254</v>
      </c>
      <c r="B197" s="371">
        <v>18000</v>
      </c>
      <c r="C197" s="371">
        <v>13000</v>
      </c>
      <c r="D197" s="371">
        <v>24000</v>
      </c>
      <c r="E197" s="371" t="s">
        <v>271</v>
      </c>
      <c r="F197" s="371">
        <v>55000</v>
      </c>
      <c r="G197" s="370">
        <v>0.42899999999999999</v>
      </c>
      <c r="M197" s="402" t="s">
        <v>254</v>
      </c>
      <c r="N197" s="401"/>
      <c r="O197" s="401"/>
      <c r="P197" s="401"/>
      <c r="Q197" s="401"/>
      <c r="R197" s="401"/>
      <c r="S197" s="401"/>
      <c r="T197" s="401"/>
      <c r="U197" s="401"/>
      <c r="V197" s="401"/>
      <c r="W197" s="401"/>
      <c r="X197" s="401"/>
      <c r="Y197" s="401" t="s">
        <v>254</v>
      </c>
    </row>
    <row r="198" spans="1:25" ht="21" customHeight="1">
      <c r="A198" s="11" t="s">
        <v>255</v>
      </c>
      <c r="B198" s="371">
        <v>18000</v>
      </c>
      <c r="C198" s="371">
        <v>15000</v>
      </c>
      <c r="D198" s="371">
        <v>23000</v>
      </c>
      <c r="E198" s="371">
        <v>8000</v>
      </c>
      <c r="F198" s="371">
        <v>57000</v>
      </c>
      <c r="G198" s="370">
        <v>0.41099999999999998</v>
      </c>
      <c r="M198" s="402" t="s">
        <v>255</v>
      </c>
      <c r="N198" s="401"/>
      <c r="O198" s="401"/>
      <c r="P198" s="401"/>
      <c r="Q198" s="401"/>
      <c r="R198" s="401"/>
      <c r="S198" s="401"/>
      <c r="T198" s="401"/>
      <c r="U198" s="401"/>
      <c r="V198" s="401"/>
      <c r="W198" s="401"/>
      <c r="X198" s="401"/>
      <c r="Y198" s="401" t="s">
        <v>255</v>
      </c>
    </row>
    <row r="199" spans="1:25" ht="21" customHeight="1">
      <c r="A199" s="11" t="s">
        <v>256</v>
      </c>
      <c r="B199" s="371">
        <v>17000</v>
      </c>
      <c r="C199" s="371">
        <v>17000</v>
      </c>
      <c r="D199" s="371">
        <v>25000</v>
      </c>
      <c r="E199" s="371">
        <v>9000</v>
      </c>
      <c r="F199" s="371">
        <v>59000</v>
      </c>
      <c r="G199" s="370">
        <v>0.42299999999999999</v>
      </c>
      <c r="M199" s="402" t="s">
        <v>256</v>
      </c>
      <c r="N199" s="401"/>
      <c r="O199" s="401"/>
      <c r="P199" s="401"/>
      <c r="Q199" s="401"/>
      <c r="R199" s="401"/>
      <c r="S199" s="401"/>
      <c r="T199" s="401"/>
      <c r="U199" s="401"/>
      <c r="V199" s="401"/>
      <c r="W199" s="401"/>
      <c r="X199" s="401"/>
      <c r="Y199" s="401" t="s">
        <v>256</v>
      </c>
    </row>
    <row r="200" spans="1:25" ht="21" customHeight="1">
      <c r="A200" s="11" t="s">
        <v>257</v>
      </c>
      <c r="B200" s="371">
        <v>18000</v>
      </c>
      <c r="C200" s="371">
        <v>14000</v>
      </c>
      <c r="D200" s="371">
        <v>27000</v>
      </c>
      <c r="E200" s="371">
        <v>10000</v>
      </c>
      <c r="F200" s="371">
        <v>59000</v>
      </c>
      <c r="G200" s="370">
        <v>0.44900000000000001</v>
      </c>
      <c r="M200" s="402" t="s">
        <v>257</v>
      </c>
      <c r="N200" s="401"/>
      <c r="O200" s="401"/>
      <c r="P200" s="401"/>
      <c r="Q200" s="401"/>
      <c r="R200" s="401"/>
      <c r="S200" s="401"/>
      <c r="T200" s="401"/>
      <c r="U200" s="401"/>
      <c r="V200" s="401"/>
      <c r="W200" s="401"/>
      <c r="X200" s="401"/>
      <c r="Y200" s="401" t="s">
        <v>257</v>
      </c>
    </row>
    <row r="201" spans="1:25" ht="21" customHeight="1">
      <c r="A201" s="11" t="s">
        <v>258</v>
      </c>
      <c r="B201" s="371">
        <v>19000</v>
      </c>
      <c r="C201" s="371">
        <v>14000</v>
      </c>
      <c r="D201" s="371">
        <v>30000</v>
      </c>
      <c r="E201" s="371">
        <v>11000</v>
      </c>
      <c r="F201" s="371">
        <v>64000</v>
      </c>
      <c r="G201" s="370">
        <v>0.47599999999999998</v>
      </c>
      <c r="M201" s="402" t="s">
        <v>258</v>
      </c>
      <c r="N201" s="401"/>
      <c r="O201" s="401"/>
      <c r="P201" s="401"/>
      <c r="Q201" s="401"/>
      <c r="R201" s="401"/>
      <c r="S201" s="401"/>
      <c r="T201" s="401"/>
      <c r="U201" s="401"/>
      <c r="V201" s="401"/>
      <c r="W201" s="401"/>
      <c r="X201" s="401"/>
      <c r="Y201" s="401" t="s">
        <v>258</v>
      </c>
    </row>
    <row r="202" spans="1:25" ht="21" customHeight="1">
      <c r="A202" s="11" t="s">
        <v>259</v>
      </c>
      <c r="B202" s="371">
        <v>18000</v>
      </c>
      <c r="C202" s="371">
        <v>15000</v>
      </c>
      <c r="D202" s="371">
        <v>32000</v>
      </c>
      <c r="E202" s="371">
        <v>12000</v>
      </c>
      <c r="F202" s="371">
        <v>66000</v>
      </c>
      <c r="G202" s="370">
        <v>0.49399999999999999</v>
      </c>
      <c r="M202" s="402" t="s">
        <v>259</v>
      </c>
      <c r="N202" s="401"/>
      <c r="O202" s="401"/>
      <c r="P202" s="401"/>
      <c r="Q202" s="401"/>
      <c r="R202" s="401"/>
      <c r="S202" s="401"/>
      <c r="T202" s="401"/>
      <c r="U202" s="401"/>
      <c r="V202" s="401"/>
      <c r="W202" s="401"/>
      <c r="X202" s="401"/>
      <c r="Y202" s="401" t="s">
        <v>259</v>
      </c>
    </row>
    <row r="203" spans="1:25" ht="21" customHeight="1">
      <c r="A203" s="11" t="s">
        <v>260</v>
      </c>
      <c r="B203" s="371">
        <v>19000</v>
      </c>
      <c r="C203" s="371">
        <v>17000</v>
      </c>
      <c r="D203" s="371">
        <v>31000</v>
      </c>
      <c r="E203" s="371">
        <v>12000</v>
      </c>
      <c r="F203" s="371">
        <v>67000</v>
      </c>
      <c r="G203" s="370">
        <v>0.46400000000000002</v>
      </c>
      <c r="M203" s="402" t="s">
        <v>260</v>
      </c>
      <c r="N203" s="401"/>
      <c r="O203" s="401"/>
      <c r="P203" s="401"/>
      <c r="Q203" s="401"/>
      <c r="R203" s="401"/>
      <c r="S203" s="401"/>
      <c r="T203" s="401"/>
      <c r="U203" s="401"/>
      <c r="V203" s="401"/>
      <c r="W203" s="401"/>
      <c r="X203" s="401"/>
      <c r="Y203" s="401" t="s">
        <v>260</v>
      </c>
    </row>
    <row r="204" spans="1:25" ht="21" customHeight="1">
      <c r="A204" s="11" t="s">
        <v>261</v>
      </c>
      <c r="B204" s="371">
        <v>18000</v>
      </c>
      <c r="C204" s="371">
        <v>16000</v>
      </c>
      <c r="D204" s="371">
        <v>32000</v>
      </c>
      <c r="E204" s="371">
        <v>13000</v>
      </c>
      <c r="F204" s="371">
        <v>66000</v>
      </c>
      <c r="G204" s="370">
        <v>0.48099999999999998</v>
      </c>
      <c r="M204" s="402" t="s">
        <v>261</v>
      </c>
      <c r="N204" s="401"/>
      <c r="O204" s="401"/>
      <c r="P204" s="401"/>
      <c r="Q204" s="401"/>
      <c r="R204" s="401"/>
      <c r="S204" s="401"/>
      <c r="T204" s="401"/>
      <c r="U204" s="401"/>
      <c r="V204" s="401"/>
      <c r="W204" s="401"/>
      <c r="X204" s="401"/>
      <c r="Y204" s="401" t="s">
        <v>261</v>
      </c>
    </row>
    <row r="205" spans="1:25" ht="21" customHeight="1">
      <c r="A205" s="11" t="s">
        <v>262</v>
      </c>
      <c r="B205" s="371">
        <v>18000</v>
      </c>
      <c r="C205" s="371">
        <v>14000</v>
      </c>
      <c r="D205" s="371">
        <v>29000</v>
      </c>
      <c r="E205" s="371">
        <v>14000</v>
      </c>
      <c r="F205" s="371">
        <v>61000</v>
      </c>
      <c r="G205" s="370">
        <v>0.47</v>
      </c>
      <c r="M205" s="402" t="s">
        <v>262</v>
      </c>
      <c r="N205" s="401"/>
      <c r="O205" s="401"/>
      <c r="P205" s="401"/>
      <c r="Q205" s="401"/>
      <c r="R205" s="401"/>
      <c r="S205" s="401"/>
      <c r="T205" s="401"/>
      <c r="U205" s="401"/>
      <c r="V205" s="401"/>
      <c r="W205" s="401"/>
      <c r="X205" s="401"/>
      <c r="Y205" s="401" t="s">
        <v>262</v>
      </c>
    </row>
    <row r="206" spans="1:25" ht="21" customHeight="1">
      <c r="A206" s="11" t="s">
        <v>263</v>
      </c>
      <c r="B206" s="371">
        <v>19000</v>
      </c>
      <c r="C206" s="371">
        <v>13000</v>
      </c>
      <c r="D206" s="371">
        <v>29000</v>
      </c>
      <c r="E206" s="371">
        <v>13000</v>
      </c>
      <c r="F206" s="371">
        <v>62000</v>
      </c>
      <c r="G206" s="370">
        <v>0.47599999999999998</v>
      </c>
      <c r="M206" s="402" t="s">
        <v>263</v>
      </c>
      <c r="N206" s="401"/>
      <c r="O206" s="401"/>
      <c r="P206" s="401"/>
      <c r="Q206" s="401"/>
      <c r="R206" s="401"/>
      <c r="S206" s="401"/>
      <c r="T206" s="401"/>
      <c r="U206" s="401"/>
      <c r="V206" s="401"/>
      <c r="W206" s="401"/>
      <c r="X206" s="401"/>
      <c r="Y206" s="401" t="s">
        <v>263</v>
      </c>
    </row>
    <row r="207" spans="1:25" ht="21" customHeight="1">
      <c r="A207" s="11" t="s">
        <v>272</v>
      </c>
      <c r="B207" s="371">
        <v>17000</v>
      </c>
      <c r="C207" s="371">
        <v>14000</v>
      </c>
      <c r="D207" s="371">
        <v>30000</v>
      </c>
      <c r="E207" s="371">
        <v>13000</v>
      </c>
      <c r="F207" s="371">
        <v>61000</v>
      </c>
      <c r="G207" s="370">
        <v>0.48899999999999999</v>
      </c>
      <c r="M207" s="402" t="s">
        <v>272</v>
      </c>
      <c r="N207" s="401"/>
      <c r="O207" s="401"/>
      <c r="P207" s="401"/>
      <c r="Q207" s="401"/>
      <c r="R207" s="401"/>
      <c r="S207" s="401"/>
      <c r="T207" s="401"/>
      <c r="U207" s="401"/>
      <c r="V207" s="401"/>
      <c r="W207" s="401"/>
      <c r="X207" s="401"/>
      <c r="Y207" s="401" t="s">
        <v>272</v>
      </c>
    </row>
    <row r="208" spans="1:25" ht="21" customHeight="1">
      <c r="A208" s="11" t="s">
        <v>273</v>
      </c>
      <c r="B208" s="371">
        <v>16000</v>
      </c>
      <c r="C208" s="371">
        <v>15000</v>
      </c>
      <c r="D208" s="371">
        <v>30000</v>
      </c>
      <c r="E208" s="371">
        <v>14000</v>
      </c>
      <c r="F208" s="371">
        <v>61000</v>
      </c>
      <c r="G208" s="370">
        <v>0.48899999999999999</v>
      </c>
      <c r="M208" s="402" t="s">
        <v>273</v>
      </c>
      <c r="N208" s="401"/>
      <c r="O208" s="401"/>
      <c r="P208" s="401"/>
      <c r="Q208" s="401"/>
      <c r="R208" s="401"/>
      <c r="S208" s="401"/>
      <c r="T208" s="401"/>
      <c r="U208" s="401"/>
      <c r="V208" s="401"/>
      <c r="W208" s="401"/>
      <c r="X208" s="401"/>
      <c r="Y208" s="401" t="s">
        <v>273</v>
      </c>
    </row>
    <row r="209" spans="1:25" ht="21" customHeight="1">
      <c r="A209" s="11" t="s">
        <v>274</v>
      </c>
      <c r="B209" s="371">
        <v>18000</v>
      </c>
      <c r="C209" s="371">
        <v>15000</v>
      </c>
      <c r="D209" s="371">
        <v>30000</v>
      </c>
      <c r="E209" s="371">
        <v>14000</v>
      </c>
      <c r="F209" s="371">
        <v>63000</v>
      </c>
      <c r="G209" s="370">
        <v>0.48</v>
      </c>
      <c r="M209" s="402" t="s">
        <v>274</v>
      </c>
      <c r="N209" s="401"/>
      <c r="O209" s="401"/>
      <c r="P209" s="401"/>
      <c r="Q209" s="401"/>
      <c r="R209" s="401"/>
      <c r="S209" s="401"/>
      <c r="T209" s="401"/>
      <c r="U209" s="401"/>
      <c r="V209" s="401"/>
      <c r="W209" s="401"/>
      <c r="X209" s="401"/>
      <c r="Y209" s="401" t="s">
        <v>274</v>
      </c>
    </row>
    <row r="210" spans="1:25" ht="21" customHeight="1">
      <c r="A210" s="11" t="s">
        <v>275</v>
      </c>
      <c r="B210" s="371">
        <v>21000</v>
      </c>
      <c r="C210" s="371">
        <v>15000</v>
      </c>
      <c r="D210" s="371">
        <v>29000</v>
      </c>
      <c r="E210" s="371">
        <v>14000</v>
      </c>
      <c r="F210" s="371">
        <v>64000</v>
      </c>
      <c r="G210" s="370">
        <v>0.45300000000000001</v>
      </c>
      <c r="M210" s="402" t="s">
        <v>275</v>
      </c>
      <c r="N210" s="401"/>
      <c r="O210" s="401"/>
      <c r="P210" s="401"/>
      <c r="Q210" s="401"/>
      <c r="R210" s="401"/>
      <c r="S210" s="401"/>
      <c r="T210" s="401"/>
      <c r="U210" s="401"/>
      <c r="V210" s="401"/>
      <c r="W210" s="401"/>
      <c r="X210" s="401"/>
      <c r="Y210" s="401" t="s">
        <v>275</v>
      </c>
    </row>
    <row r="211" spans="1:25" ht="21" customHeight="1">
      <c r="A211" s="11" t="s">
        <v>276</v>
      </c>
      <c r="B211" s="371">
        <v>21000</v>
      </c>
      <c r="C211" s="371">
        <v>15000</v>
      </c>
      <c r="D211" s="371">
        <v>30000</v>
      </c>
      <c r="E211" s="371">
        <v>13000</v>
      </c>
      <c r="F211" s="371">
        <v>66000</v>
      </c>
      <c r="G211" s="370">
        <v>0.45100000000000001</v>
      </c>
      <c r="M211" s="402" t="s">
        <v>276</v>
      </c>
      <c r="N211" s="401"/>
      <c r="O211" s="401"/>
      <c r="P211" s="401"/>
      <c r="Q211" s="401"/>
      <c r="R211" s="401"/>
      <c r="S211" s="401"/>
      <c r="T211" s="401"/>
      <c r="U211" s="401"/>
      <c r="V211" s="401"/>
      <c r="W211" s="401"/>
      <c r="X211" s="401"/>
      <c r="Y211" s="401" t="s">
        <v>276</v>
      </c>
    </row>
    <row r="212" spans="1:25" ht="21" customHeight="1">
      <c r="A212" s="11" t="s">
        <v>277</v>
      </c>
      <c r="B212" s="371">
        <v>20000</v>
      </c>
      <c r="C212" s="371">
        <v>18000</v>
      </c>
      <c r="D212" s="371">
        <v>26000</v>
      </c>
      <c r="E212" s="371">
        <v>12000</v>
      </c>
      <c r="F212" s="371">
        <v>63000</v>
      </c>
      <c r="G212" s="370">
        <v>0.40600000000000003</v>
      </c>
      <c r="M212" s="402" t="s">
        <v>277</v>
      </c>
      <c r="N212" s="401"/>
      <c r="O212" s="401"/>
      <c r="P212" s="401"/>
      <c r="Q212" s="401"/>
      <c r="R212" s="401"/>
      <c r="S212" s="401"/>
      <c r="T212" s="401"/>
      <c r="U212" s="401"/>
      <c r="V212" s="401"/>
      <c r="W212" s="401"/>
      <c r="X212" s="401"/>
      <c r="Y212" s="401" t="s">
        <v>277</v>
      </c>
    </row>
    <row r="213" spans="1:25" ht="21" customHeight="1">
      <c r="A213" s="11" t="s">
        <v>278</v>
      </c>
      <c r="B213" s="371">
        <v>18000</v>
      </c>
      <c r="C213" s="371">
        <v>19000</v>
      </c>
      <c r="D213" s="371">
        <v>23000</v>
      </c>
      <c r="E213" s="371">
        <v>13000</v>
      </c>
      <c r="F213" s="371">
        <v>60000</v>
      </c>
      <c r="G213" s="370">
        <v>0.38400000000000001</v>
      </c>
      <c r="M213" s="402" t="s">
        <v>278</v>
      </c>
      <c r="N213" s="401"/>
      <c r="O213" s="401"/>
      <c r="P213" s="401"/>
      <c r="Q213" s="401"/>
      <c r="R213" s="401"/>
      <c r="S213" s="401"/>
      <c r="T213" s="401"/>
      <c r="U213" s="401"/>
      <c r="V213" s="401"/>
      <c r="W213" s="401"/>
      <c r="X213" s="401"/>
      <c r="Y213" s="401" t="s">
        <v>278</v>
      </c>
    </row>
    <row r="214" spans="1:25" ht="21" customHeight="1">
      <c r="A214" s="11" t="s">
        <v>279</v>
      </c>
      <c r="B214" s="371">
        <v>20000</v>
      </c>
      <c r="C214" s="371">
        <v>16000</v>
      </c>
      <c r="D214" s="371">
        <v>22000</v>
      </c>
      <c r="E214" s="371">
        <v>12000</v>
      </c>
      <c r="F214" s="371">
        <v>58000</v>
      </c>
      <c r="G214" s="370">
        <v>0.37</v>
      </c>
      <c r="M214" s="402" t="s">
        <v>279</v>
      </c>
      <c r="N214" s="401"/>
      <c r="O214" s="401"/>
      <c r="P214" s="401"/>
      <c r="Q214" s="401"/>
      <c r="R214" s="401"/>
      <c r="S214" s="401"/>
      <c r="T214" s="401"/>
      <c r="U214" s="401"/>
      <c r="V214" s="401"/>
      <c r="W214" s="401"/>
      <c r="X214" s="401"/>
      <c r="Y214" s="401" t="s">
        <v>279</v>
      </c>
    </row>
    <row r="215" spans="1:25" ht="21" customHeight="1">
      <c r="A215" s="11" t="s">
        <v>280</v>
      </c>
      <c r="B215" s="371">
        <v>23000</v>
      </c>
      <c r="C215" s="371">
        <v>12000</v>
      </c>
      <c r="D215" s="371">
        <v>25000</v>
      </c>
      <c r="E215" s="371">
        <v>13000</v>
      </c>
      <c r="F215" s="371">
        <v>61000</v>
      </c>
      <c r="G215" s="370">
        <v>0.40400000000000003</v>
      </c>
      <c r="M215" s="402" t="s">
        <v>280</v>
      </c>
      <c r="N215" s="401"/>
      <c r="O215" s="401"/>
      <c r="P215" s="401"/>
      <c r="Q215" s="401"/>
      <c r="R215" s="401"/>
      <c r="S215" s="401"/>
      <c r="T215" s="401"/>
      <c r="U215" s="401"/>
      <c r="V215" s="401"/>
      <c r="W215" s="401"/>
      <c r="X215" s="401"/>
      <c r="Y215" s="401" t="s">
        <v>280</v>
      </c>
    </row>
    <row r="216" spans="1:25" ht="21" customHeight="1">
      <c r="A216" s="11" t="s">
        <v>281</v>
      </c>
      <c r="B216" s="371">
        <v>22000</v>
      </c>
      <c r="C216" s="371">
        <v>9000</v>
      </c>
      <c r="D216" s="371">
        <v>23000</v>
      </c>
      <c r="E216" s="371">
        <v>11000</v>
      </c>
      <c r="F216" s="371">
        <v>55000</v>
      </c>
      <c r="G216" s="370">
        <v>0.42899999999999999</v>
      </c>
      <c r="M216" s="402" t="s">
        <v>281</v>
      </c>
      <c r="N216" s="401"/>
      <c r="O216" s="401"/>
      <c r="P216" s="401"/>
      <c r="Q216" s="401"/>
      <c r="R216" s="401"/>
      <c r="S216" s="401"/>
      <c r="T216" s="401"/>
      <c r="U216" s="401"/>
      <c r="V216" s="401"/>
      <c r="W216" s="401"/>
      <c r="X216" s="401"/>
      <c r="Y216" s="401" t="s">
        <v>281</v>
      </c>
    </row>
    <row r="217" spans="1:25" ht="21" customHeight="1">
      <c r="A217" s="11" t="s">
        <v>282</v>
      </c>
      <c r="B217" s="371">
        <v>21000</v>
      </c>
      <c r="C217" s="371">
        <v>9000</v>
      </c>
      <c r="D217" s="371">
        <v>26000</v>
      </c>
      <c r="E217" s="371">
        <v>15000</v>
      </c>
      <c r="F217" s="371">
        <v>57000</v>
      </c>
      <c r="G217" s="370">
        <v>0.44800000000000001</v>
      </c>
      <c r="M217" s="402" t="s">
        <v>282</v>
      </c>
      <c r="N217" s="401"/>
      <c r="O217" s="401"/>
      <c r="P217" s="401"/>
      <c r="Q217" s="401"/>
      <c r="R217" s="401"/>
      <c r="S217" s="401"/>
      <c r="T217" s="401"/>
      <c r="U217" s="401"/>
      <c r="V217" s="401"/>
      <c r="W217" s="401"/>
      <c r="X217" s="401"/>
      <c r="Y217" s="401" t="s">
        <v>282</v>
      </c>
    </row>
    <row r="218" spans="1:25" ht="21" customHeight="1">
      <c r="A218" s="11" t="s">
        <v>283</v>
      </c>
      <c r="B218" s="368">
        <v>19000</v>
      </c>
      <c r="C218" s="369">
        <v>10000</v>
      </c>
      <c r="D218" s="369">
        <v>27000</v>
      </c>
      <c r="E218" s="369">
        <v>16000</v>
      </c>
      <c r="F218" s="369">
        <v>58000</v>
      </c>
      <c r="G218" s="370">
        <v>0.46500000000000002</v>
      </c>
      <c r="M218" s="402" t="s">
        <v>283</v>
      </c>
      <c r="N218" s="401"/>
      <c r="O218" s="401"/>
      <c r="P218" s="401"/>
      <c r="Q218" s="401"/>
      <c r="R218" s="401"/>
      <c r="S218" s="401"/>
      <c r="T218" s="401"/>
      <c r="U218" s="401"/>
      <c r="V218" s="401"/>
      <c r="W218" s="401"/>
      <c r="X218" s="401"/>
      <c r="Y218" s="401" t="s">
        <v>283</v>
      </c>
    </row>
    <row r="219" spans="1:25" ht="21" customHeight="1">
      <c r="A219" s="11" t="s">
        <v>284</v>
      </c>
      <c r="B219" s="368">
        <v>21000</v>
      </c>
      <c r="C219" s="369">
        <v>10000</v>
      </c>
      <c r="D219" s="369">
        <v>27000</v>
      </c>
      <c r="E219" s="369">
        <v>16000</v>
      </c>
      <c r="F219" s="369">
        <v>60000</v>
      </c>
      <c r="G219" s="370">
        <v>0.45100000000000001</v>
      </c>
      <c r="M219" s="402" t="s">
        <v>284</v>
      </c>
      <c r="N219" s="401"/>
      <c r="O219" s="401"/>
      <c r="P219" s="401"/>
      <c r="Q219" s="401"/>
      <c r="R219" s="401"/>
      <c r="S219" s="401"/>
      <c r="T219" s="401"/>
      <c r="U219" s="401"/>
      <c r="V219" s="401"/>
      <c r="W219" s="401"/>
      <c r="X219" s="401"/>
      <c r="Y219" s="401" t="s">
        <v>284</v>
      </c>
    </row>
    <row r="220" spans="1:25" ht="21" customHeight="1">
      <c r="A220" s="11" t="s">
        <v>320</v>
      </c>
      <c r="B220" s="368">
        <v>19000</v>
      </c>
      <c r="C220" s="369">
        <v>14000</v>
      </c>
      <c r="D220" s="369">
        <v>26000</v>
      </c>
      <c r="E220" s="369">
        <v>16000</v>
      </c>
      <c r="F220" s="369">
        <v>60000</v>
      </c>
      <c r="G220" s="370">
        <v>0.43</v>
      </c>
      <c r="M220" s="402" t="s">
        <v>320</v>
      </c>
      <c r="N220" s="401"/>
      <c r="O220" s="401"/>
      <c r="P220" s="401"/>
      <c r="Q220" s="401"/>
      <c r="R220" s="401"/>
      <c r="S220" s="401"/>
      <c r="T220" s="401"/>
      <c r="U220" s="401"/>
      <c r="V220" s="401"/>
      <c r="W220" s="401"/>
      <c r="X220" s="401"/>
      <c r="Y220" s="401" t="s">
        <v>320</v>
      </c>
    </row>
    <row r="221" spans="1:25" ht="21" customHeight="1">
      <c r="A221" s="11" t="s">
        <v>321</v>
      </c>
      <c r="B221" s="368">
        <v>22000</v>
      </c>
      <c r="C221" s="369">
        <v>14000</v>
      </c>
      <c r="D221" s="369">
        <v>29000</v>
      </c>
      <c r="E221" s="369">
        <v>19000</v>
      </c>
      <c r="F221" s="369">
        <v>66000</v>
      </c>
      <c r="G221" s="370">
        <v>0.443</v>
      </c>
      <c r="M221" s="402" t="s">
        <v>321</v>
      </c>
      <c r="N221" s="401"/>
      <c r="O221" s="401"/>
      <c r="P221" s="401"/>
      <c r="Q221" s="401"/>
      <c r="R221" s="401"/>
      <c r="S221" s="401"/>
      <c r="T221" s="401"/>
      <c r="U221" s="401"/>
      <c r="V221" s="401"/>
      <c r="W221" s="401"/>
      <c r="X221" s="401"/>
      <c r="Y221" s="401" t="s">
        <v>321</v>
      </c>
    </row>
    <row r="222" spans="1:25" ht="21" customHeight="1">
      <c r="A222" s="35" t="s">
        <v>322</v>
      </c>
      <c r="B222" s="368">
        <v>22000</v>
      </c>
      <c r="C222" s="369">
        <v>16000</v>
      </c>
      <c r="D222" s="369">
        <v>33000</v>
      </c>
      <c r="E222" s="369">
        <v>20000</v>
      </c>
      <c r="F222" s="369">
        <v>72000</v>
      </c>
      <c r="G222" s="370">
        <v>0.45500000000000002</v>
      </c>
      <c r="M222" s="402" t="s">
        <v>322</v>
      </c>
      <c r="N222" s="401"/>
      <c r="O222" s="401"/>
      <c r="P222" s="401"/>
      <c r="Q222" s="401"/>
      <c r="R222" s="401"/>
      <c r="S222" s="401"/>
      <c r="T222" s="401"/>
      <c r="U222" s="401"/>
      <c r="V222" s="401"/>
      <c r="W222" s="401"/>
      <c r="X222" s="401"/>
      <c r="Y222" s="401" t="s">
        <v>322</v>
      </c>
    </row>
    <row r="223" spans="1:25" ht="21" customHeight="1">
      <c r="A223" s="35" t="s">
        <v>323</v>
      </c>
      <c r="B223" s="368">
        <v>26000</v>
      </c>
      <c r="C223" s="369">
        <v>10000</v>
      </c>
      <c r="D223" s="369">
        <v>35000</v>
      </c>
      <c r="E223" s="369">
        <v>21000</v>
      </c>
      <c r="F223" s="369">
        <v>72000</v>
      </c>
      <c r="G223" s="370">
        <v>0.48499999999999999</v>
      </c>
      <c r="M223" s="402" t="s">
        <v>323</v>
      </c>
      <c r="N223" s="401"/>
      <c r="O223" s="401"/>
      <c r="P223" s="401"/>
      <c r="Q223" s="401"/>
      <c r="R223" s="401"/>
      <c r="S223" s="401"/>
      <c r="T223" s="401"/>
      <c r="U223" s="401"/>
      <c r="V223" s="401"/>
      <c r="W223" s="401"/>
      <c r="X223" s="401"/>
      <c r="Y223" s="401" t="s">
        <v>323</v>
      </c>
    </row>
    <row r="224" spans="1:25" ht="21" customHeight="1">
      <c r="A224" s="35" t="s">
        <v>324</v>
      </c>
      <c r="B224" s="368">
        <v>19000</v>
      </c>
      <c r="C224" s="369">
        <v>12000</v>
      </c>
      <c r="D224" s="369">
        <v>36000</v>
      </c>
      <c r="E224" s="369">
        <v>22000</v>
      </c>
      <c r="F224" s="369">
        <v>68000</v>
      </c>
      <c r="G224" s="370">
        <v>0.53200000000000003</v>
      </c>
      <c r="M224" s="402" t="s">
        <v>324</v>
      </c>
      <c r="N224" s="401"/>
      <c r="O224" s="401"/>
      <c r="P224" s="401"/>
      <c r="Q224" s="401"/>
      <c r="R224" s="401"/>
      <c r="S224" s="401"/>
      <c r="T224" s="401"/>
      <c r="U224" s="401"/>
      <c r="V224" s="401"/>
      <c r="W224" s="401"/>
      <c r="X224" s="401"/>
      <c r="Y224" s="401" t="s">
        <v>324</v>
      </c>
    </row>
    <row r="225" spans="1:25" ht="21" customHeight="1">
      <c r="A225" s="35" t="s">
        <v>325</v>
      </c>
      <c r="B225" s="368">
        <v>19000</v>
      </c>
      <c r="C225" s="369">
        <v>12000</v>
      </c>
      <c r="D225" s="369">
        <v>37000</v>
      </c>
      <c r="E225" s="369">
        <v>23000</v>
      </c>
      <c r="F225" s="369">
        <v>68000</v>
      </c>
      <c r="G225" s="370">
        <v>0.54500000000000004</v>
      </c>
      <c r="M225" s="402" t="s">
        <v>325</v>
      </c>
      <c r="N225" s="401"/>
      <c r="O225" s="401"/>
      <c r="P225" s="401"/>
      <c r="Q225" s="401"/>
      <c r="R225" s="401"/>
      <c r="S225" s="401"/>
      <c r="T225" s="401"/>
      <c r="U225" s="401"/>
      <c r="V225" s="401"/>
      <c r="W225" s="401"/>
      <c r="X225" s="401"/>
      <c r="Y225" s="401" t="s">
        <v>325</v>
      </c>
    </row>
    <row r="226" spans="1:25" ht="21" customHeight="1">
      <c r="A226" s="35" t="s">
        <v>326</v>
      </c>
      <c r="B226" s="368">
        <v>16000</v>
      </c>
      <c r="C226" s="369">
        <v>14000</v>
      </c>
      <c r="D226" s="369">
        <v>38000</v>
      </c>
      <c r="E226" s="369">
        <v>24000</v>
      </c>
      <c r="F226" s="369">
        <v>68000</v>
      </c>
      <c r="G226" s="370">
        <v>0.55700000000000005</v>
      </c>
      <c r="M226" s="402" t="s">
        <v>326</v>
      </c>
      <c r="N226" s="401"/>
      <c r="O226" s="401"/>
      <c r="P226" s="401"/>
      <c r="Q226" s="401"/>
      <c r="R226" s="401"/>
      <c r="S226" s="401"/>
      <c r="T226" s="401"/>
      <c r="U226" s="401"/>
      <c r="V226" s="401"/>
      <c r="W226" s="401"/>
      <c r="X226" s="401"/>
      <c r="Y226" s="401" t="s">
        <v>326</v>
      </c>
    </row>
    <row r="227" spans="1:25" ht="21" customHeight="1">
      <c r="A227" s="35" t="s">
        <v>327</v>
      </c>
      <c r="B227" s="368">
        <v>16000</v>
      </c>
      <c r="C227" s="369">
        <v>12000</v>
      </c>
      <c r="D227" s="369">
        <v>39000</v>
      </c>
      <c r="E227" s="369">
        <v>26000</v>
      </c>
      <c r="F227" s="369">
        <v>66000</v>
      </c>
      <c r="G227" s="370">
        <v>0.58899999999999997</v>
      </c>
      <c r="M227" s="402" t="s">
        <v>327</v>
      </c>
      <c r="N227" s="401"/>
      <c r="O227" s="401"/>
      <c r="P227" s="401"/>
      <c r="Q227" s="401"/>
      <c r="R227" s="401"/>
      <c r="S227" s="401"/>
      <c r="T227" s="401"/>
      <c r="U227" s="401"/>
      <c r="V227" s="401"/>
      <c r="W227" s="401"/>
      <c r="X227" s="401"/>
      <c r="Y227" s="401" t="s">
        <v>327</v>
      </c>
    </row>
    <row r="228" spans="1:25" ht="21" customHeight="1">
      <c r="A228" s="35" t="s">
        <v>328</v>
      </c>
      <c r="B228" s="368">
        <v>15000</v>
      </c>
      <c r="C228" s="369">
        <v>14000</v>
      </c>
      <c r="D228" s="369">
        <v>42000</v>
      </c>
      <c r="E228" s="369">
        <v>28000</v>
      </c>
      <c r="F228" s="369">
        <v>71000</v>
      </c>
      <c r="G228" s="370">
        <v>0.58399999999999996</v>
      </c>
      <c r="M228" s="402" t="s">
        <v>328</v>
      </c>
      <c r="N228" s="401"/>
      <c r="O228" s="401"/>
      <c r="P228" s="401"/>
      <c r="Q228" s="401"/>
      <c r="R228" s="401"/>
      <c r="S228" s="401"/>
      <c r="T228" s="401"/>
      <c r="U228" s="401"/>
      <c r="V228" s="401"/>
      <c r="W228" s="401"/>
      <c r="X228" s="401"/>
      <c r="Y228" s="401" t="s">
        <v>328</v>
      </c>
    </row>
    <row r="229" spans="1:25" ht="21" customHeight="1">
      <c r="A229" s="35" t="s">
        <v>329</v>
      </c>
      <c r="B229" s="368">
        <v>13000</v>
      </c>
      <c r="C229" s="369">
        <v>14000</v>
      </c>
      <c r="D229" s="369">
        <v>43000</v>
      </c>
      <c r="E229" s="369">
        <v>28000</v>
      </c>
      <c r="F229" s="369">
        <v>69000</v>
      </c>
      <c r="G229" s="370">
        <v>0.621</v>
      </c>
      <c r="M229" s="402" t="s">
        <v>329</v>
      </c>
      <c r="N229" s="401"/>
      <c r="O229" s="401"/>
      <c r="P229" s="401"/>
      <c r="Q229" s="401"/>
      <c r="R229" s="401"/>
      <c r="S229" s="401"/>
      <c r="T229" s="401"/>
      <c r="U229" s="401"/>
      <c r="V229" s="401"/>
      <c r="W229" s="401"/>
      <c r="X229" s="401"/>
      <c r="Y229" s="401" t="s">
        <v>329</v>
      </c>
    </row>
    <row r="230" spans="1:25" ht="21" customHeight="1">
      <c r="A230" s="35" t="s">
        <v>330</v>
      </c>
      <c r="B230" s="368">
        <v>14000</v>
      </c>
      <c r="C230" s="369">
        <v>14000</v>
      </c>
      <c r="D230" s="369">
        <v>41000</v>
      </c>
      <c r="E230" s="369">
        <v>28000</v>
      </c>
      <c r="F230" s="369">
        <v>68000</v>
      </c>
      <c r="G230" s="370">
        <v>0.60099999999999998</v>
      </c>
      <c r="M230" s="402" t="s">
        <v>330</v>
      </c>
      <c r="N230" s="401"/>
      <c r="O230" s="401"/>
      <c r="P230" s="401"/>
      <c r="Q230" s="401"/>
      <c r="R230" s="401"/>
      <c r="S230" s="401"/>
      <c r="T230" s="401"/>
      <c r="U230" s="401"/>
      <c r="V230" s="401"/>
      <c r="W230" s="401"/>
      <c r="X230" s="401"/>
      <c r="Y230" s="401" t="s">
        <v>330</v>
      </c>
    </row>
    <row r="231" spans="1:25" ht="21" customHeight="1">
      <c r="A231" s="35" t="s">
        <v>331</v>
      </c>
      <c r="B231" s="368">
        <v>14000</v>
      </c>
      <c r="C231" s="369">
        <v>13000</v>
      </c>
      <c r="D231" s="369">
        <v>38000</v>
      </c>
      <c r="E231" s="369">
        <v>24000</v>
      </c>
      <c r="F231" s="369">
        <v>65000</v>
      </c>
      <c r="G231" s="370">
        <v>0.58899999999999997</v>
      </c>
      <c r="M231" s="402" t="s">
        <v>331</v>
      </c>
      <c r="N231" s="401"/>
      <c r="O231" s="401"/>
      <c r="P231" s="401"/>
      <c r="Q231" s="401"/>
      <c r="R231" s="401"/>
      <c r="S231" s="401"/>
      <c r="T231" s="401"/>
      <c r="U231" s="401"/>
      <c r="V231" s="401"/>
      <c r="W231" s="401"/>
      <c r="X231" s="401"/>
      <c r="Y231" s="401" t="s">
        <v>331</v>
      </c>
    </row>
    <row r="232" spans="1:25" ht="21" customHeight="1">
      <c r="A232" s="35" t="s">
        <v>332</v>
      </c>
      <c r="B232" s="368">
        <v>16000</v>
      </c>
      <c r="C232" s="369">
        <v>12000</v>
      </c>
      <c r="D232" s="369">
        <v>38000</v>
      </c>
      <c r="E232" s="369">
        <v>23000</v>
      </c>
      <c r="F232" s="369">
        <v>66000</v>
      </c>
      <c r="G232" s="370">
        <v>0.57799999999999996</v>
      </c>
      <c r="M232" s="402" t="s">
        <v>332</v>
      </c>
      <c r="N232" s="401"/>
      <c r="O232" s="401"/>
      <c r="P232" s="401"/>
      <c r="Q232" s="401"/>
      <c r="R232" s="401"/>
      <c r="S232" s="401"/>
      <c r="T232" s="401"/>
      <c r="U232" s="401"/>
      <c r="V232" s="401"/>
      <c r="W232" s="401"/>
      <c r="X232" s="401"/>
      <c r="Y232" s="401" t="s">
        <v>332</v>
      </c>
    </row>
    <row r="233" spans="1:25" ht="21" customHeight="1">
      <c r="A233" s="35" t="s">
        <v>333</v>
      </c>
      <c r="B233" s="368">
        <v>17000</v>
      </c>
      <c r="C233" s="369">
        <v>12000</v>
      </c>
      <c r="D233" s="369">
        <v>34000</v>
      </c>
      <c r="E233" s="369">
        <v>19000</v>
      </c>
      <c r="F233" s="369">
        <v>63000</v>
      </c>
      <c r="G233" s="370">
        <v>0.54</v>
      </c>
      <c r="M233" s="402" t="s">
        <v>333</v>
      </c>
      <c r="N233" s="401"/>
      <c r="O233" s="401"/>
      <c r="P233" s="401"/>
      <c r="Q233" s="401"/>
      <c r="R233" s="401"/>
      <c r="S233" s="401"/>
      <c r="T233" s="401"/>
      <c r="U233" s="401"/>
      <c r="V233" s="401"/>
      <c r="W233" s="401"/>
      <c r="X233" s="401"/>
      <c r="Y233" s="401" t="s">
        <v>333</v>
      </c>
    </row>
    <row r="234" spans="1:25" ht="21" customHeight="1">
      <c r="A234" s="35" t="s">
        <v>334</v>
      </c>
      <c r="B234" s="368">
        <v>16000</v>
      </c>
      <c r="C234" s="369">
        <v>11000</v>
      </c>
      <c r="D234" s="369">
        <v>34000</v>
      </c>
      <c r="E234" s="369">
        <v>19000</v>
      </c>
      <c r="F234" s="369">
        <v>60000</v>
      </c>
      <c r="G234" s="370">
        <v>0.55700000000000005</v>
      </c>
      <c r="M234" s="402" t="s">
        <v>334</v>
      </c>
      <c r="N234" s="401"/>
      <c r="O234" s="401"/>
      <c r="P234" s="401"/>
      <c r="Q234" s="401"/>
      <c r="R234" s="401"/>
      <c r="S234" s="401"/>
      <c r="T234" s="401"/>
      <c r="U234" s="401"/>
      <c r="V234" s="401"/>
      <c r="W234" s="401"/>
      <c r="X234" s="401"/>
      <c r="Y234" s="401" t="s">
        <v>334</v>
      </c>
    </row>
    <row r="235" spans="1:25" ht="21" customHeight="1">
      <c r="A235" s="35" t="s">
        <v>335</v>
      </c>
      <c r="B235" s="368">
        <v>21000</v>
      </c>
      <c r="C235" s="369">
        <v>10000</v>
      </c>
      <c r="D235" s="369">
        <v>33000</v>
      </c>
      <c r="E235" s="369">
        <v>21000</v>
      </c>
      <c r="F235" s="369">
        <v>64000</v>
      </c>
      <c r="G235" s="370">
        <v>0.51200000000000001</v>
      </c>
      <c r="M235" s="402" t="s">
        <v>335</v>
      </c>
      <c r="N235" s="401"/>
      <c r="O235" s="401"/>
      <c r="P235" s="401"/>
      <c r="Q235" s="401"/>
      <c r="R235" s="401"/>
      <c r="S235" s="401"/>
      <c r="T235" s="401"/>
      <c r="U235" s="401"/>
      <c r="V235" s="401"/>
      <c r="W235" s="401"/>
      <c r="X235" s="401"/>
      <c r="Y235" s="401" t="s">
        <v>335</v>
      </c>
    </row>
    <row r="236" spans="1:25" ht="21" customHeight="1">
      <c r="A236" s="35" t="s">
        <v>357</v>
      </c>
      <c r="B236" s="368">
        <v>23000</v>
      </c>
      <c r="C236" s="369">
        <v>9000</v>
      </c>
      <c r="D236" s="369">
        <v>33000</v>
      </c>
      <c r="E236" s="369">
        <v>19000</v>
      </c>
      <c r="F236" s="369">
        <v>65000</v>
      </c>
      <c r="G236" s="370">
        <v>0.50600000000000001</v>
      </c>
      <c r="M236" s="402" t="s">
        <v>357</v>
      </c>
      <c r="N236" s="401"/>
      <c r="O236" s="401"/>
      <c r="P236" s="401"/>
      <c r="Q236" s="401"/>
      <c r="R236" s="401"/>
      <c r="S236" s="401"/>
      <c r="T236" s="401"/>
      <c r="U236" s="401"/>
      <c r="V236" s="401"/>
      <c r="W236" s="401"/>
      <c r="X236" s="401"/>
      <c r="Y236" s="401" t="s">
        <v>357</v>
      </c>
    </row>
    <row r="237" spans="1:25" ht="21" customHeight="1">
      <c r="A237" s="35" t="s">
        <v>358</v>
      </c>
      <c r="B237" s="368">
        <v>25000</v>
      </c>
      <c r="C237" s="369">
        <v>10000</v>
      </c>
      <c r="D237" s="369">
        <v>31000</v>
      </c>
      <c r="E237" s="369">
        <v>20000</v>
      </c>
      <c r="F237" s="369">
        <v>66000</v>
      </c>
      <c r="G237" s="370">
        <v>0.47099999999999997</v>
      </c>
      <c r="M237" s="402" t="s">
        <v>358</v>
      </c>
      <c r="N237" s="401"/>
      <c r="O237" s="401"/>
      <c r="P237" s="401"/>
      <c r="Q237" s="401"/>
      <c r="R237" s="401"/>
      <c r="S237" s="401"/>
      <c r="T237" s="401"/>
      <c r="U237" s="401"/>
      <c r="V237" s="401"/>
      <c r="W237" s="401"/>
      <c r="X237" s="401"/>
      <c r="Y237" s="401" t="s">
        <v>358</v>
      </c>
    </row>
    <row r="238" spans="1:25" ht="21" customHeight="1">
      <c r="A238" s="35" t="s">
        <v>359</v>
      </c>
      <c r="B238" s="368">
        <v>23000</v>
      </c>
      <c r="C238" s="369" t="s">
        <v>271</v>
      </c>
      <c r="D238" s="369">
        <v>32000</v>
      </c>
      <c r="E238" s="369">
        <v>21000</v>
      </c>
      <c r="F238" s="369">
        <v>64000</v>
      </c>
      <c r="G238" s="370">
        <v>0.50900000000000001</v>
      </c>
      <c r="M238" s="402" t="s">
        <v>359</v>
      </c>
      <c r="N238" s="401"/>
      <c r="O238" s="401"/>
      <c r="P238" s="401"/>
      <c r="Q238" s="401"/>
      <c r="R238" s="401"/>
      <c r="S238" s="401"/>
      <c r="T238" s="401"/>
      <c r="U238" s="401"/>
      <c r="V238" s="401"/>
      <c r="W238" s="401"/>
      <c r="X238" s="401"/>
      <c r="Y238" s="401" t="s">
        <v>359</v>
      </c>
    </row>
    <row r="239" spans="1:25" ht="21" customHeight="1">
      <c r="A239" s="35" t="s">
        <v>360</v>
      </c>
      <c r="B239" s="368">
        <v>24000</v>
      </c>
      <c r="C239" s="371">
        <v>10000</v>
      </c>
      <c r="D239" s="371">
        <v>30000</v>
      </c>
      <c r="E239" s="371">
        <v>20000</v>
      </c>
      <c r="F239" s="371">
        <v>63000</v>
      </c>
      <c r="G239" s="370">
        <v>0.47199999999999998</v>
      </c>
      <c r="M239" s="402" t="s">
        <v>360</v>
      </c>
      <c r="N239" s="401"/>
      <c r="O239" s="401"/>
      <c r="P239" s="401"/>
      <c r="Q239" s="401"/>
      <c r="R239" s="401"/>
      <c r="S239" s="401"/>
      <c r="T239" s="401"/>
      <c r="U239" s="401"/>
      <c r="V239" s="401"/>
      <c r="W239" s="401"/>
      <c r="X239" s="401"/>
      <c r="Y239" s="401" t="s">
        <v>360</v>
      </c>
    </row>
    <row r="240" spans="1:25" ht="21" customHeight="1">
      <c r="A240" s="35" t="s">
        <v>361</v>
      </c>
      <c r="B240" s="368">
        <v>23000</v>
      </c>
      <c r="C240" s="371">
        <v>10000</v>
      </c>
      <c r="D240" s="371">
        <v>31000</v>
      </c>
      <c r="E240" s="371">
        <v>22000</v>
      </c>
      <c r="F240" s="371">
        <v>64000</v>
      </c>
      <c r="G240" s="370">
        <v>0.48699999999999999</v>
      </c>
      <c r="M240" s="402" t="s">
        <v>361</v>
      </c>
      <c r="N240" s="401"/>
      <c r="O240" s="401"/>
      <c r="P240" s="401"/>
      <c r="Q240" s="401"/>
      <c r="R240" s="401"/>
      <c r="S240" s="401"/>
      <c r="T240" s="401"/>
      <c r="U240" s="401"/>
      <c r="V240" s="401"/>
      <c r="W240" s="401"/>
      <c r="X240" s="401"/>
      <c r="Y240" s="401" t="s">
        <v>361</v>
      </c>
    </row>
    <row r="241" spans="1:25" ht="21" customHeight="1">
      <c r="A241" s="35" t="s">
        <v>362</v>
      </c>
      <c r="B241" s="368">
        <v>25000</v>
      </c>
      <c r="C241" s="371">
        <v>11000</v>
      </c>
      <c r="D241" s="371">
        <v>30000</v>
      </c>
      <c r="E241" s="371">
        <v>20000</v>
      </c>
      <c r="F241" s="371">
        <v>66000</v>
      </c>
      <c r="G241" s="370">
        <v>0.45500000000000002</v>
      </c>
      <c r="M241" s="402" t="s">
        <v>362</v>
      </c>
      <c r="N241" s="401"/>
      <c r="O241" s="401"/>
      <c r="P241" s="401"/>
      <c r="Q241" s="401"/>
      <c r="R241" s="401"/>
      <c r="S241" s="401"/>
      <c r="T241" s="401"/>
      <c r="U241" s="401"/>
      <c r="V241" s="401"/>
      <c r="W241" s="401"/>
      <c r="X241" s="401"/>
      <c r="Y241" s="401" t="s">
        <v>362</v>
      </c>
    </row>
    <row r="242" spans="1:25" ht="21" customHeight="1">
      <c r="A242" s="35" t="s">
        <v>363</v>
      </c>
      <c r="B242" s="368">
        <v>20000</v>
      </c>
      <c r="C242" s="371">
        <v>12000</v>
      </c>
      <c r="D242" s="371">
        <v>29000</v>
      </c>
      <c r="E242" s="371">
        <v>19000</v>
      </c>
      <c r="F242" s="371">
        <v>62000</v>
      </c>
      <c r="G242" s="370">
        <v>0.47499999999999998</v>
      </c>
      <c r="M242" s="402" t="s">
        <v>363</v>
      </c>
      <c r="N242" s="401"/>
      <c r="O242" s="401"/>
      <c r="P242" s="401"/>
      <c r="Q242" s="401"/>
      <c r="R242" s="401"/>
      <c r="S242" s="401"/>
      <c r="T242" s="401"/>
      <c r="U242" s="401"/>
      <c r="V242" s="401"/>
      <c r="W242" s="401"/>
      <c r="X242" s="401"/>
      <c r="Y242" s="401" t="s">
        <v>363</v>
      </c>
    </row>
    <row r="243" spans="1:25" ht="21" customHeight="1">
      <c r="A243" s="35" t="s">
        <v>364</v>
      </c>
      <c r="B243" s="368">
        <v>16000</v>
      </c>
      <c r="C243" s="371">
        <v>13000</v>
      </c>
      <c r="D243" s="371">
        <v>30000</v>
      </c>
      <c r="E243" s="371">
        <v>18000</v>
      </c>
      <c r="F243" s="371">
        <v>59000</v>
      </c>
      <c r="G243" s="370">
        <v>0.50600000000000001</v>
      </c>
      <c r="M243" s="402" t="s">
        <v>364</v>
      </c>
      <c r="N243" s="401"/>
      <c r="O243" s="401"/>
      <c r="P243" s="401"/>
      <c r="Q243" s="401"/>
      <c r="R243" s="401"/>
      <c r="S243" s="401"/>
      <c r="T243" s="401"/>
      <c r="U243" s="401"/>
      <c r="V243" s="401"/>
      <c r="W243" s="401"/>
      <c r="X243" s="401"/>
      <c r="Y243" s="401" t="s">
        <v>364</v>
      </c>
    </row>
    <row r="244" spans="1:25" ht="21" customHeight="1">
      <c r="A244" s="35" t="s">
        <v>365</v>
      </c>
      <c r="B244" s="368">
        <v>16000</v>
      </c>
      <c r="C244" s="371">
        <v>14000</v>
      </c>
      <c r="D244" s="371">
        <v>28000</v>
      </c>
      <c r="E244" s="371">
        <v>18000</v>
      </c>
      <c r="F244" s="371">
        <v>58000</v>
      </c>
      <c r="G244" s="370">
        <v>0.48599999999999999</v>
      </c>
      <c r="M244" s="402" t="s">
        <v>365</v>
      </c>
      <c r="N244" s="401"/>
      <c r="O244" s="401"/>
      <c r="P244" s="401"/>
      <c r="Q244" s="401"/>
      <c r="R244" s="401"/>
      <c r="S244" s="401"/>
      <c r="T244" s="401"/>
      <c r="U244" s="401"/>
      <c r="V244" s="401"/>
      <c r="W244" s="401"/>
      <c r="X244" s="401"/>
      <c r="Y244" s="401" t="s">
        <v>365</v>
      </c>
    </row>
    <row r="245" spans="1:25" ht="21" customHeight="1">
      <c r="A245" s="35" t="s">
        <v>366</v>
      </c>
      <c r="B245" s="368">
        <v>18000</v>
      </c>
      <c r="C245" s="371">
        <v>10000</v>
      </c>
      <c r="D245" s="371">
        <v>30000</v>
      </c>
      <c r="E245" s="371">
        <v>19000</v>
      </c>
      <c r="F245" s="371">
        <v>57000</v>
      </c>
      <c r="G245" s="370">
        <v>0.51700000000000002</v>
      </c>
      <c r="M245" s="402" t="s">
        <v>366</v>
      </c>
      <c r="N245" s="401"/>
      <c r="O245" s="401"/>
      <c r="P245" s="401"/>
      <c r="Q245" s="401"/>
      <c r="R245" s="401"/>
      <c r="S245" s="401"/>
      <c r="T245" s="401"/>
      <c r="U245" s="401"/>
      <c r="V245" s="401"/>
      <c r="W245" s="401"/>
      <c r="X245" s="401"/>
      <c r="Y245" s="401" t="s">
        <v>366</v>
      </c>
    </row>
    <row r="246" spans="1:25" ht="21" customHeight="1">
      <c r="A246" s="35" t="s">
        <v>367</v>
      </c>
      <c r="B246" s="368">
        <v>19000</v>
      </c>
      <c r="C246" s="371">
        <v>9000</v>
      </c>
      <c r="D246" s="371">
        <v>30000</v>
      </c>
      <c r="E246" s="371">
        <v>20000</v>
      </c>
      <c r="F246" s="371">
        <v>58000</v>
      </c>
      <c r="G246" s="370">
        <v>0.51800000000000002</v>
      </c>
      <c r="M246" s="402" t="s">
        <v>367</v>
      </c>
      <c r="N246" s="401"/>
      <c r="O246" s="401"/>
      <c r="P246" s="401"/>
      <c r="Q246" s="401"/>
      <c r="R246" s="401"/>
      <c r="S246" s="401"/>
      <c r="T246" s="401"/>
      <c r="U246" s="401"/>
      <c r="V246" s="401"/>
      <c r="W246" s="401"/>
      <c r="X246" s="401"/>
      <c r="Y246" s="401" t="s">
        <v>367</v>
      </c>
    </row>
    <row r="247" spans="1:25" ht="21" customHeight="1">
      <c r="A247" s="35" t="s">
        <v>368</v>
      </c>
      <c r="B247" s="368">
        <v>17000</v>
      </c>
      <c r="C247" s="371" t="s">
        <v>271</v>
      </c>
      <c r="D247" s="371">
        <v>32000</v>
      </c>
      <c r="E247" s="371">
        <v>19000</v>
      </c>
      <c r="F247" s="371">
        <v>55000</v>
      </c>
      <c r="G247" s="370">
        <v>0.57999999999999996</v>
      </c>
      <c r="M247" s="402" t="s">
        <v>368</v>
      </c>
      <c r="N247" s="401"/>
      <c r="O247" s="401"/>
      <c r="P247" s="401"/>
      <c r="Q247" s="401"/>
      <c r="R247" s="401"/>
      <c r="S247" s="401"/>
      <c r="T247" s="401"/>
      <c r="U247" s="401"/>
      <c r="V247" s="401"/>
      <c r="W247" s="401"/>
      <c r="X247" s="401"/>
      <c r="Y247" s="401" t="s">
        <v>368</v>
      </c>
    </row>
    <row r="248" spans="1:25" ht="21" customHeight="1">
      <c r="A248" s="35" t="s">
        <v>369</v>
      </c>
      <c r="B248" s="368">
        <v>16000</v>
      </c>
      <c r="C248" s="371" t="s">
        <v>271</v>
      </c>
      <c r="D248" s="371">
        <v>32000</v>
      </c>
      <c r="E248" s="371">
        <v>18000</v>
      </c>
      <c r="F248" s="371">
        <v>55000</v>
      </c>
      <c r="G248" s="370">
        <v>0.58499999999999996</v>
      </c>
      <c r="M248" s="402" t="s">
        <v>369</v>
      </c>
      <c r="N248" s="401"/>
      <c r="O248" s="401"/>
      <c r="P248" s="401"/>
      <c r="Q248" s="401"/>
      <c r="R248" s="401"/>
      <c r="S248" s="401"/>
      <c r="T248" s="401"/>
      <c r="U248" s="401"/>
      <c r="V248" s="401"/>
      <c r="W248" s="401"/>
      <c r="X248" s="401"/>
      <c r="Y248" s="401" t="s">
        <v>369</v>
      </c>
    </row>
    <row r="249" spans="1:25" ht="21" customHeight="1">
      <c r="A249" s="35" t="s">
        <v>370</v>
      </c>
      <c r="B249" s="368">
        <v>19000</v>
      </c>
      <c r="C249" s="371" t="s">
        <v>271</v>
      </c>
      <c r="D249" s="371">
        <v>31000</v>
      </c>
      <c r="E249" s="371">
        <v>18000</v>
      </c>
      <c r="F249" s="371">
        <v>57000</v>
      </c>
      <c r="G249" s="370">
        <v>0.55300000000000005</v>
      </c>
      <c r="M249" s="402" t="s">
        <v>370</v>
      </c>
      <c r="N249" s="401"/>
      <c r="O249" s="401"/>
      <c r="P249" s="401"/>
      <c r="Q249" s="401"/>
      <c r="R249" s="401"/>
      <c r="S249" s="401"/>
      <c r="T249" s="401"/>
      <c r="U249" s="401"/>
      <c r="V249" s="401"/>
      <c r="W249" s="401"/>
      <c r="X249" s="401"/>
      <c r="Y249" s="401" t="s">
        <v>370</v>
      </c>
    </row>
    <row r="250" spans="1:25" ht="21" customHeight="1">
      <c r="A250" s="35" t="s">
        <v>371</v>
      </c>
      <c r="B250" s="368">
        <v>17000</v>
      </c>
      <c r="C250" s="371" t="s">
        <v>271</v>
      </c>
      <c r="D250" s="371">
        <v>27000</v>
      </c>
      <c r="E250" s="371">
        <v>15000</v>
      </c>
      <c r="F250" s="371">
        <v>52000</v>
      </c>
      <c r="G250" s="370">
        <v>0.53200000000000003</v>
      </c>
      <c r="M250" s="402" t="s">
        <v>371</v>
      </c>
      <c r="N250" s="401"/>
      <c r="O250" s="401"/>
      <c r="P250" s="401"/>
      <c r="Q250" s="401"/>
      <c r="R250" s="401"/>
      <c r="S250" s="401"/>
      <c r="T250" s="401"/>
      <c r="U250" s="401"/>
      <c r="V250" s="401"/>
      <c r="W250" s="401"/>
      <c r="X250" s="401"/>
      <c r="Y250" s="401" t="s">
        <v>371</v>
      </c>
    </row>
    <row r="251" spans="1:25" ht="21" customHeight="1">
      <c r="A251" s="35" t="s">
        <v>372</v>
      </c>
      <c r="B251" s="284">
        <v>16000</v>
      </c>
      <c r="C251" s="371" t="s">
        <v>271</v>
      </c>
      <c r="D251" s="371">
        <v>28000</v>
      </c>
      <c r="E251" s="371">
        <v>15000</v>
      </c>
      <c r="F251" s="371">
        <v>50000</v>
      </c>
      <c r="G251" s="370">
        <v>0.55400000000000005</v>
      </c>
      <c r="M251" s="402" t="s">
        <v>372</v>
      </c>
      <c r="N251" s="401"/>
      <c r="O251" s="401"/>
      <c r="P251" s="401"/>
      <c r="Q251" s="401"/>
      <c r="R251" s="401"/>
      <c r="S251" s="401"/>
      <c r="T251" s="401"/>
      <c r="U251" s="401"/>
      <c r="V251" s="401"/>
      <c r="W251" s="401"/>
      <c r="X251" s="401"/>
      <c r="Y251" s="401" t="s">
        <v>372</v>
      </c>
    </row>
    <row r="252" spans="1:25" ht="21" customHeight="1">
      <c r="A252" s="35" t="s">
        <v>453</v>
      </c>
      <c r="B252" s="284">
        <v>13000</v>
      </c>
      <c r="C252" s="371" t="s">
        <v>271</v>
      </c>
      <c r="D252" s="371">
        <v>32000</v>
      </c>
      <c r="E252" s="371">
        <v>20000</v>
      </c>
      <c r="F252" s="371">
        <v>52000</v>
      </c>
      <c r="G252" s="370">
        <v>0.629</v>
      </c>
      <c r="M252" s="402" t="s">
        <v>453</v>
      </c>
      <c r="N252" s="401"/>
      <c r="O252" s="401"/>
      <c r="P252" s="401"/>
      <c r="Q252" s="401"/>
      <c r="R252" s="401"/>
      <c r="S252" s="401"/>
      <c r="T252" s="401"/>
      <c r="U252" s="401"/>
      <c r="V252" s="401"/>
      <c r="W252" s="401"/>
      <c r="X252" s="401"/>
      <c r="Y252" s="401" t="s">
        <v>453</v>
      </c>
    </row>
    <row r="253" spans="1:25" ht="21" customHeight="1">
      <c r="A253" s="35" t="s">
        <v>454</v>
      </c>
      <c r="B253" s="284">
        <v>14000</v>
      </c>
      <c r="C253" s="371" t="s">
        <v>271</v>
      </c>
      <c r="D253" s="371">
        <v>33000</v>
      </c>
      <c r="E253" s="371">
        <v>21000</v>
      </c>
      <c r="F253" s="371">
        <v>53000</v>
      </c>
      <c r="G253" s="370">
        <v>0.621</v>
      </c>
      <c r="M253" s="402" t="s">
        <v>454</v>
      </c>
      <c r="N253" s="401"/>
      <c r="O253" s="401"/>
      <c r="P253" s="401"/>
      <c r="Q253" s="401"/>
      <c r="R253" s="401"/>
      <c r="S253" s="401"/>
      <c r="T253" s="401"/>
      <c r="U253" s="401"/>
      <c r="V253" s="401"/>
      <c r="W253" s="401"/>
      <c r="X253" s="401"/>
      <c r="Y253" s="401" t="s">
        <v>454</v>
      </c>
    </row>
    <row r="254" spans="1:25" ht="21" customHeight="1">
      <c r="A254" s="35" t="s">
        <v>455</v>
      </c>
      <c r="B254" s="284">
        <v>16000</v>
      </c>
      <c r="C254" s="371" t="s">
        <v>271</v>
      </c>
      <c r="D254" s="371">
        <v>34000</v>
      </c>
      <c r="E254" s="371">
        <v>21000</v>
      </c>
      <c r="F254" s="371">
        <v>55000</v>
      </c>
      <c r="G254" s="370">
        <v>0.62</v>
      </c>
      <c r="M254" s="402" t="s">
        <v>455</v>
      </c>
      <c r="N254" s="401"/>
      <c r="O254" s="401"/>
      <c r="P254" s="401"/>
      <c r="Q254" s="401"/>
      <c r="R254" s="401"/>
      <c r="S254" s="401"/>
      <c r="T254" s="401"/>
      <c r="U254" s="401"/>
      <c r="V254" s="401"/>
      <c r="W254" s="401"/>
      <c r="X254" s="401"/>
      <c r="Y254" s="401" t="s">
        <v>455</v>
      </c>
    </row>
    <row r="255" spans="1:25" ht="21" customHeight="1">
      <c r="A255" s="35" t="s">
        <v>456</v>
      </c>
      <c r="B255" s="284">
        <v>14000</v>
      </c>
      <c r="C255" s="371" t="s">
        <v>271</v>
      </c>
      <c r="D255" s="371">
        <v>34000</v>
      </c>
      <c r="E255" s="371">
        <v>21000</v>
      </c>
      <c r="F255" s="371">
        <v>53000</v>
      </c>
      <c r="G255" s="370">
        <v>0.64500000000000002</v>
      </c>
      <c r="M255" s="402" t="s">
        <v>456</v>
      </c>
      <c r="N255" s="401"/>
      <c r="O255" s="401"/>
      <c r="P255" s="401"/>
      <c r="Q255" s="401"/>
      <c r="R255" s="401"/>
      <c r="S255" s="401"/>
      <c r="T255" s="401"/>
      <c r="U255" s="401"/>
      <c r="V255" s="401"/>
      <c r="W255" s="401"/>
      <c r="X255" s="401"/>
      <c r="Y255" s="401" t="s">
        <v>456</v>
      </c>
    </row>
    <row r="256" spans="1:25" ht="21" customHeight="1">
      <c r="A256" s="35" t="s">
        <v>457</v>
      </c>
      <c r="B256" s="284">
        <v>15000</v>
      </c>
      <c r="C256" s="371" t="s">
        <v>271</v>
      </c>
      <c r="D256" s="371">
        <v>33000</v>
      </c>
      <c r="E256" s="371">
        <v>20000</v>
      </c>
      <c r="F256" s="371">
        <v>53000</v>
      </c>
      <c r="G256" s="370">
        <v>0.61599999999999999</v>
      </c>
      <c r="M256" s="402" t="s">
        <v>457</v>
      </c>
      <c r="N256" s="401"/>
      <c r="O256" s="401"/>
      <c r="P256" s="401"/>
      <c r="Q256" s="401"/>
      <c r="R256" s="401"/>
      <c r="S256" s="401"/>
      <c r="T256" s="401"/>
      <c r="U256" s="401"/>
      <c r="V256" s="401"/>
      <c r="W256" s="401"/>
      <c r="X256" s="401"/>
      <c r="Y256" s="401" t="s">
        <v>457</v>
      </c>
    </row>
    <row r="257" spans="1:25" ht="21" customHeight="1">
      <c r="A257" s="35" t="s">
        <v>458</v>
      </c>
      <c r="B257" s="284">
        <v>14000</v>
      </c>
      <c r="C257" s="371">
        <v>8000</v>
      </c>
      <c r="D257" s="371">
        <v>32000</v>
      </c>
      <c r="E257" s="371">
        <v>20000</v>
      </c>
      <c r="F257" s="371">
        <v>55000</v>
      </c>
      <c r="G257" s="370">
        <v>0.58499999999999996</v>
      </c>
      <c r="M257" s="402" t="s">
        <v>458</v>
      </c>
      <c r="N257" s="401"/>
      <c r="O257" s="401"/>
      <c r="P257" s="401"/>
      <c r="Q257" s="401"/>
      <c r="R257" s="401"/>
      <c r="S257" s="401"/>
      <c r="T257" s="401"/>
      <c r="U257" s="401"/>
      <c r="V257" s="401"/>
      <c r="W257" s="401"/>
      <c r="X257" s="401"/>
      <c r="Y257" s="401" t="s">
        <v>458</v>
      </c>
    </row>
    <row r="258" spans="1:25" ht="21" customHeight="1">
      <c r="A258" s="35" t="s">
        <v>459</v>
      </c>
      <c r="B258" s="284">
        <v>16000</v>
      </c>
      <c r="C258" s="371" t="s">
        <v>271</v>
      </c>
      <c r="D258" s="371">
        <v>31000</v>
      </c>
      <c r="E258" s="371">
        <v>18000</v>
      </c>
      <c r="F258" s="371">
        <v>54000</v>
      </c>
      <c r="G258" s="370">
        <v>0.57899999999999996</v>
      </c>
      <c r="M258" s="402" t="s">
        <v>459</v>
      </c>
      <c r="N258" s="401"/>
      <c r="O258" s="401"/>
      <c r="P258" s="401"/>
      <c r="Q258" s="401"/>
      <c r="R258" s="401"/>
      <c r="S258" s="401"/>
      <c r="T258" s="401"/>
      <c r="U258" s="401"/>
      <c r="V258" s="401"/>
      <c r="W258" s="401"/>
      <c r="X258" s="401"/>
      <c r="Y258" s="401" t="s">
        <v>459</v>
      </c>
    </row>
    <row r="259" spans="1:25" ht="21" customHeight="1">
      <c r="A259" s="35" t="s">
        <v>460</v>
      </c>
      <c r="B259" s="284">
        <v>14000</v>
      </c>
      <c r="C259" s="371" t="s">
        <v>271</v>
      </c>
      <c r="D259" s="371">
        <v>31000</v>
      </c>
      <c r="E259" s="371">
        <v>18000</v>
      </c>
      <c r="F259" s="371">
        <v>53000</v>
      </c>
      <c r="G259" s="370">
        <v>0.59</v>
      </c>
      <c r="M259" s="402" t="s">
        <v>460</v>
      </c>
      <c r="N259" s="401"/>
      <c r="O259" s="401"/>
      <c r="P259" s="401"/>
      <c r="Q259" s="401"/>
      <c r="R259" s="401"/>
      <c r="S259" s="401"/>
      <c r="T259" s="401"/>
      <c r="U259" s="401"/>
      <c r="V259" s="401"/>
      <c r="W259" s="401"/>
      <c r="X259" s="401"/>
      <c r="Y259" s="401" t="s">
        <v>460</v>
      </c>
    </row>
    <row r="260" spans="1:25" ht="21" customHeight="1">
      <c r="A260" s="35" t="s">
        <v>461</v>
      </c>
      <c r="B260" s="284">
        <v>14000</v>
      </c>
      <c r="C260" s="371" t="s">
        <v>271</v>
      </c>
      <c r="D260" s="371">
        <v>32000</v>
      </c>
      <c r="E260" s="371">
        <v>20000</v>
      </c>
      <c r="F260" s="371">
        <v>53000</v>
      </c>
      <c r="G260" s="370">
        <v>0.60599999999999998</v>
      </c>
      <c r="M260" s="402" t="s">
        <v>461</v>
      </c>
      <c r="N260" s="401"/>
      <c r="O260" s="401"/>
      <c r="P260" s="401"/>
      <c r="Q260" s="401"/>
      <c r="R260" s="401"/>
      <c r="S260" s="401"/>
      <c r="T260" s="401"/>
      <c r="U260" s="401"/>
      <c r="V260" s="401"/>
      <c r="W260" s="401"/>
      <c r="X260" s="401"/>
      <c r="Y260" s="401" t="s">
        <v>461</v>
      </c>
    </row>
    <row r="261" spans="1:25" ht="21" customHeight="1">
      <c r="A261" s="35" t="s">
        <v>462</v>
      </c>
      <c r="B261" s="284">
        <v>18000</v>
      </c>
      <c r="C261" s="371" t="s">
        <v>271</v>
      </c>
      <c r="D261" s="371">
        <v>30000</v>
      </c>
      <c r="E261" s="371">
        <v>18000</v>
      </c>
      <c r="F261" s="371">
        <v>55000</v>
      </c>
      <c r="G261" s="370">
        <v>0.53900000000000003</v>
      </c>
      <c r="M261" s="402" t="s">
        <v>462</v>
      </c>
      <c r="N261" s="401"/>
      <c r="O261" s="401"/>
      <c r="P261" s="401"/>
      <c r="Q261" s="401"/>
      <c r="R261" s="401"/>
      <c r="S261" s="401"/>
      <c r="T261" s="401"/>
      <c r="U261" s="401"/>
      <c r="V261" s="401"/>
      <c r="W261" s="401"/>
      <c r="X261" s="401"/>
      <c r="Y261" s="401" t="s">
        <v>462</v>
      </c>
    </row>
    <row r="262" spans="1:25" ht="21" customHeight="1">
      <c r="A262" s="35" t="s">
        <v>463</v>
      </c>
      <c r="B262" s="284">
        <v>19000</v>
      </c>
      <c r="C262" s="371">
        <v>8000</v>
      </c>
      <c r="D262" s="371">
        <v>26000</v>
      </c>
      <c r="E262" s="371">
        <v>16000</v>
      </c>
      <c r="F262" s="371">
        <v>53000</v>
      </c>
      <c r="G262" s="370">
        <v>0.48699999999999999</v>
      </c>
      <c r="M262" s="402" t="s">
        <v>463</v>
      </c>
      <c r="N262" s="401"/>
      <c r="O262" s="401"/>
      <c r="P262" s="401"/>
      <c r="Q262" s="401"/>
      <c r="R262" s="401"/>
      <c r="S262" s="401"/>
      <c r="T262" s="401"/>
      <c r="U262" s="401"/>
      <c r="V262" s="401"/>
      <c r="W262" s="401"/>
      <c r="X262" s="401"/>
      <c r="Y262" s="401" t="s">
        <v>463</v>
      </c>
    </row>
    <row r="263" spans="1:25" ht="21" customHeight="1">
      <c r="A263" s="35" t="s">
        <v>464</v>
      </c>
      <c r="B263" s="284">
        <v>18000</v>
      </c>
      <c r="C263" s="371" t="s">
        <v>271</v>
      </c>
      <c r="D263" s="371">
        <v>27000</v>
      </c>
      <c r="E263" s="371">
        <v>15000</v>
      </c>
      <c r="F263" s="371">
        <v>52000</v>
      </c>
      <c r="G263" s="370">
        <v>0.51600000000000001</v>
      </c>
      <c r="M263" s="402" t="s">
        <v>464</v>
      </c>
      <c r="N263" s="401"/>
      <c r="O263" s="401"/>
      <c r="P263" s="401"/>
      <c r="Q263" s="401"/>
      <c r="R263" s="401"/>
      <c r="S263" s="401"/>
      <c r="T263" s="401"/>
      <c r="U263" s="401"/>
      <c r="V263" s="401"/>
      <c r="W263" s="401"/>
      <c r="X263" s="401"/>
      <c r="Y263" s="401" t="s">
        <v>464</v>
      </c>
    </row>
    <row r="264" spans="1:25" ht="21" customHeight="1">
      <c r="A264" s="35" t="s">
        <v>465</v>
      </c>
      <c r="B264" s="288">
        <v>20000</v>
      </c>
      <c r="C264" s="371" t="s">
        <v>271</v>
      </c>
      <c r="D264" s="371">
        <v>27000</v>
      </c>
      <c r="E264" s="371">
        <v>16000</v>
      </c>
      <c r="F264" s="371">
        <v>54000</v>
      </c>
      <c r="G264" s="370">
        <v>0.495</v>
      </c>
      <c r="M264" s="402" t="s">
        <v>465</v>
      </c>
      <c r="N264" s="401"/>
      <c r="O264" s="401"/>
      <c r="P264" s="401"/>
      <c r="Q264" s="401"/>
      <c r="R264" s="401"/>
      <c r="S264" s="401"/>
      <c r="T264" s="401"/>
      <c r="U264" s="401"/>
      <c r="V264" s="401"/>
      <c r="W264" s="401"/>
      <c r="X264" s="401"/>
      <c r="Y264" s="401" t="s">
        <v>465</v>
      </c>
    </row>
    <row r="265" spans="1:25" ht="21" customHeight="1">
      <c r="A265" s="35" t="s">
        <v>466</v>
      </c>
      <c r="B265" s="288">
        <v>23000</v>
      </c>
      <c r="C265" s="371" t="s">
        <v>271</v>
      </c>
      <c r="D265" s="371">
        <v>27000</v>
      </c>
      <c r="E265" s="371">
        <v>16000</v>
      </c>
      <c r="F265" s="371">
        <v>56000</v>
      </c>
      <c r="G265" s="370">
        <v>0.47299999999999998</v>
      </c>
      <c r="M265" s="402" t="s">
        <v>466</v>
      </c>
      <c r="N265" s="401"/>
      <c r="O265" s="401"/>
      <c r="P265" s="401"/>
      <c r="Q265" s="401"/>
      <c r="R265" s="401"/>
      <c r="S265" s="401"/>
      <c r="T265" s="401"/>
      <c r="U265" s="401"/>
      <c r="V265" s="401"/>
      <c r="W265" s="401"/>
      <c r="X265" s="401"/>
      <c r="Y265" s="401" t="s">
        <v>466</v>
      </c>
    </row>
    <row r="266" spans="1:25" ht="21" customHeight="1">
      <c r="A266" s="35" t="s">
        <v>467</v>
      </c>
      <c r="B266" s="288">
        <v>23000</v>
      </c>
      <c r="C266" s="371" t="s">
        <v>271</v>
      </c>
      <c r="D266" s="371">
        <v>26000</v>
      </c>
      <c r="E266" s="371">
        <v>16000</v>
      </c>
      <c r="F266" s="371">
        <v>55000</v>
      </c>
      <c r="G266" s="370">
        <v>0.46899999999999997</v>
      </c>
      <c r="M266" s="402" t="s">
        <v>467</v>
      </c>
      <c r="N266" s="401"/>
      <c r="O266" s="401"/>
      <c r="P266" s="401"/>
      <c r="Q266" s="401"/>
      <c r="R266" s="401"/>
      <c r="S266" s="401"/>
      <c r="T266" s="401"/>
      <c r="U266" s="401"/>
      <c r="V266" s="401"/>
      <c r="W266" s="401"/>
      <c r="X266" s="401"/>
      <c r="Y266" s="401" t="s">
        <v>467</v>
      </c>
    </row>
    <row r="267" spans="1:25" ht="21" customHeight="1">
      <c r="A267" s="35" t="s">
        <v>468</v>
      </c>
      <c r="B267" s="288">
        <v>17000</v>
      </c>
      <c r="C267" s="371" t="s">
        <v>271</v>
      </c>
      <c r="D267" s="371">
        <v>25000</v>
      </c>
      <c r="E267" s="371">
        <v>16000</v>
      </c>
      <c r="F267" s="371">
        <v>50000</v>
      </c>
      <c r="G267" s="370">
        <v>0.502</v>
      </c>
      <c r="M267" s="402" t="s">
        <v>468</v>
      </c>
      <c r="N267" s="401"/>
      <c r="O267" s="401"/>
      <c r="P267" s="401"/>
      <c r="Q267" s="401"/>
      <c r="R267" s="401"/>
      <c r="S267" s="401"/>
      <c r="T267" s="401"/>
      <c r="U267" s="401"/>
      <c r="V267" s="401"/>
      <c r="W267" s="401"/>
      <c r="X267" s="401"/>
      <c r="Y267" s="401" t="s">
        <v>468</v>
      </c>
    </row>
    <row r="268" spans="1:25" ht="21" customHeight="1">
      <c r="A268" s="35" t="s">
        <v>469</v>
      </c>
      <c r="B268" s="288">
        <v>17000</v>
      </c>
      <c r="C268" s="371" t="s">
        <v>271</v>
      </c>
      <c r="D268" s="371">
        <v>26000</v>
      </c>
      <c r="E268" s="371">
        <v>18000</v>
      </c>
      <c r="F268" s="371">
        <v>51000</v>
      </c>
      <c r="G268" s="370">
        <v>0.52100000000000002</v>
      </c>
      <c r="M268" s="402" t="s">
        <v>469</v>
      </c>
      <c r="N268" s="401"/>
      <c r="O268" s="401"/>
      <c r="P268" s="401"/>
      <c r="Q268" s="401"/>
      <c r="R268" s="401"/>
      <c r="S268" s="401"/>
      <c r="T268" s="401"/>
      <c r="U268" s="401"/>
      <c r="V268" s="401"/>
      <c r="W268" s="401"/>
      <c r="X268" s="401"/>
      <c r="Y268" s="401" t="s">
        <v>469</v>
      </c>
    </row>
    <row r="269" spans="1:25" ht="21" customHeight="1">
      <c r="A269" s="35" t="s">
        <v>470</v>
      </c>
      <c r="B269" s="288">
        <v>20000</v>
      </c>
      <c r="C269" s="371" t="s">
        <v>271</v>
      </c>
      <c r="D269" s="371">
        <v>25000</v>
      </c>
      <c r="E269" s="371">
        <v>17000</v>
      </c>
      <c r="F269" s="371">
        <v>52000</v>
      </c>
      <c r="G269" s="370">
        <v>0.48299999999999998</v>
      </c>
      <c r="M269" s="402" t="s">
        <v>470</v>
      </c>
      <c r="N269" s="401"/>
      <c r="O269" s="401"/>
      <c r="P269" s="401"/>
      <c r="Q269" s="401"/>
      <c r="R269" s="401"/>
      <c r="S269" s="401"/>
      <c r="T269" s="401"/>
      <c r="U269" s="401"/>
      <c r="V269" s="401"/>
      <c r="W269" s="401"/>
      <c r="X269" s="401"/>
      <c r="Y269" s="401" t="s">
        <v>470</v>
      </c>
    </row>
    <row r="270" spans="1:25" ht="21" customHeight="1">
      <c r="A270" s="35" t="s">
        <v>471</v>
      </c>
      <c r="B270" s="288">
        <v>18000</v>
      </c>
      <c r="C270" s="371" t="s">
        <v>271</v>
      </c>
      <c r="D270" s="371">
        <v>23000</v>
      </c>
      <c r="E270" s="371">
        <v>16000</v>
      </c>
      <c r="F270" s="371">
        <v>48000</v>
      </c>
      <c r="G270" s="370">
        <v>0.47799999999999998</v>
      </c>
      <c r="M270" s="402" t="s">
        <v>471</v>
      </c>
      <c r="N270" s="401"/>
      <c r="O270" s="401"/>
      <c r="P270" s="401"/>
      <c r="Q270" s="401"/>
      <c r="R270" s="401"/>
      <c r="S270" s="401"/>
      <c r="T270" s="401"/>
      <c r="U270" s="401"/>
      <c r="V270" s="401"/>
      <c r="W270" s="401"/>
      <c r="X270" s="401"/>
      <c r="Y270" s="401" t="s">
        <v>471</v>
      </c>
    </row>
    <row r="271" spans="1:25" ht="21" customHeight="1">
      <c r="A271" s="35" t="s">
        <v>472</v>
      </c>
      <c r="B271" s="288">
        <v>19000</v>
      </c>
      <c r="C271" s="371" t="s">
        <v>271</v>
      </c>
      <c r="D271" s="371">
        <v>22000</v>
      </c>
      <c r="E271" s="371">
        <v>17000</v>
      </c>
      <c r="F271" s="371">
        <v>49000</v>
      </c>
      <c r="G271" s="370">
        <v>0.46</v>
      </c>
      <c r="M271" s="402" t="s">
        <v>472</v>
      </c>
      <c r="N271" s="401"/>
      <c r="O271" s="401"/>
      <c r="P271" s="401"/>
      <c r="Q271" s="401"/>
      <c r="R271" s="401"/>
      <c r="S271" s="401"/>
      <c r="T271" s="401"/>
      <c r="U271" s="401"/>
      <c r="V271" s="401"/>
      <c r="W271" s="401"/>
      <c r="X271" s="401"/>
      <c r="Y271" s="401" t="s">
        <v>472</v>
      </c>
    </row>
    <row r="272" spans="1:25" ht="21" customHeight="1">
      <c r="A272" s="35" t="s">
        <v>473</v>
      </c>
      <c r="B272" s="288">
        <v>21000</v>
      </c>
      <c r="C272" s="371" t="s">
        <v>271</v>
      </c>
      <c r="D272" s="371">
        <v>22000</v>
      </c>
      <c r="E272" s="371">
        <v>17000</v>
      </c>
      <c r="F272" s="371">
        <v>50000</v>
      </c>
      <c r="G272" s="370">
        <v>0.435</v>
      </c>
      <c r="M272" s="402" t="s">
        <v>473</v>
      </c>
      <c r="N272" s="401"/>
      <c r="O272" s="401"/>
      <c r="P272" s="401"/>
      <c r="Q272" s="401"/>
      <c r="R272" s="401"/>
      <c r="S272" s="401"/>
      <c r="T272" s="401"/>
      <c r="U272" s="401"/>
      <c r="V272" s="401"/>
      <c r="W272" s="401"/>
      <c r="X272" s="401"/>
      <c r="Y272" s="401" t="s">
        <v>473</v>
      </c>
    </row>
    <row r="273" spans="1:25" ht="21" customHeight="1">
      <c r="A273" s="35" t="s">
        <v>474</v>
      </c>
      <c r="B273" s="288">
        <v>22000</v>
      </c>
      <c r="C273" s="371" t="s">
        <v>271</v>
      </c>
      <c r="D273" s="371">
        <v>23000</v>
      </c>
      <c r="E273" s="371">
        <v>18000</v>
      </c>
      <c r="F273" s="371">
        <v>51000</v>
      </c>
      <c r="G273" s="370">
        <v>0.438</v>
      </c>
      <c r="M273" s="402" t="s">
        <v>474</v>
      </c>
      <c r="N273" s="401"/>
      <c r="O273" s="401"/>
      <c r="P273" s="401"/>
      <c r="Q273" s="401"/>
      <c r="R273" s="401"/>
      <c r="S273" s="401"/>
      <c r="T273" s="401"/>
      <c r="U273" s="401"/>
      <c r="V273" s="401"/>
      <c r="W273" s="401"/>
      <c r="X273" s="401"/>
      <c r="Y273" s="401" t="s">
        <v>474</v>
      </c>
    </row>
    <row r="274" spans="1:25" ht="21" customHeight="1">
      <c r="A274" s="35" t="s">
        <v>475</v>
      </c>
      <c r="B274" s="288">
        <v>23000</v>
      </c>
      <c r="C274" s="371" t="s">
        <v>271</v>
      </c>
      <c r="D274" s="371">
        <v>21000</v>
      </c>
      <c r="E274" s="371">
        <v>18000</v>
      </c>
      <c r="F274" s="371">
        <v>52000</v>
      </c>
      <c r="G274" s="370">
        <v>0.41099999999999998</v>
      </c>
      <c r="M274" s="402" t="s">
        <v>475</v>
      </c>
      <c r="N274" s="401"/>
      <c r="O274" s="401"/>
      <c r="P274" s="401"/>
      <c r="Q274" s="401"/>
      <c r="R274" s="401"/>
      <c r="S274" s="401"/>
      <c r="T274" s="401"/>
      <c r="U274" s="401"/>
      <c r="V274" s="401"/>
      <c r="W274" s="401"/>
      <c r="X274" s="401"/>
      <c r="Y274" s="401" t="s">
        <v>475</v>
      </c>
    </row>
    <row r="275" spans="1:25" ht="21" customHeight="1">
      <c r="A275" s="35" t="s">
        <v>476</v>
      </c>
      <c r="B275" s="288">
        <v>20000</v>
      </c>
      <c r="C275" s="371" t="s">
        <v>271</v>
      </c>
      <c r="D275" s="371">
        <v>21000</v>
      </c>
      <c r="E275" s="371">
        <v>17000</v>
      </c>
      <c r="F275" s="371">
        <v>49000</v>
      </c>
      <c r="G275" s="370">
        <v>0.437</v>
      </c>
      <c r="M275" s="402" t="s">
        <v>476</v>
      </c>
      <c r="N275" s="401"/>
      <c r="O275" s="401"/>
      <c r="P275" s="401"/>
      <c r="Q275" s="401"/>
      <c r="R275" s="401"/>
      <c r="S275" s="401"/>
      <c r="T275" s="401"/>
      <c r="U275" s="401"/>
      <c r="V275" s="401"/>
      <c r="W275" s="401"/>
      <c r="X275" s="401"/>
      <c r="Y275" s="401" t="s">
        <v>476</v>
      </c>
    </row>
    <row r="276" spans="1:25" ht="21" customHeight="1">
      <c r="A276" s="35" t="s">
        <v>477</v>
      </c>
      <c r="B276" s="288">
        <v>21000</v>
      </c>
      <c r="C276" s="371">
        <v>8000</v>
      </c>
      <c r="D276" s="371">
        <v>23000</v>
      </c>
      <c r="E276" s="371">
        <v>19000</v>
      </c>
      <c r="F276" s="371">
        <v>52000</v>
      </c>
      <c r="G276" s="370">
        <v>0.433</v>
      </c>
      <c r="M276" s="402" t="s">
        <v>477</v>
      </c>
      <c r="N276" s="401"/>
      <c r="O276" s="401"/>
      <c r="P276" s="401"/>
      <c r="Q276" s="401"/>
      <c r="R276" s="401"/>
      <c r="S276" s="401"/>
      <c r="T276" s="401"/>
      <c r="U276" s="401"/>
      <c r="V276" s="401"/>
      <c r="W276" s="401"/>
      <c r="X276" s="401"/>
      <c r="Y276" s="401" t="s">
        <v>477</v>
      </c>
    </row>
    <row r="277" spans="1:25" ht="21" customHeight="1">
      <c r="A277" s="35" t="s">
        <v>478</v>
      </c>
      <c r="B277" s="284">
        <v>18000</v>
      </c>
      <c r="C277" s="371" t="s">
        <v>271</v>
      </c>
      <c r="D277" s="371">
        <v>21000</v>
      </c>
      <c r="E277" s="371">
        <v>17000</v>
      </c>
      <c r="F277" s="371">
        <v>46000</v>
      </c>
      <c r="G277" s="370">
        <v>0.45600000000000002</v>
      </c>
      <c r="M277" s="402" t="s">
        <v>478</v>
      </c>
      <c r="N277" s="401"/>
      <c r="O277" s="401"/>
      <c r="P277" s="401"/>
      <c r="Q277" s="401"/>
      <c r="R277" s="401"/>
      <c r="S277" s="401"/>
      <c r="T277" s="401"/>
      <c r="U277" s="401"/>
      <c r="V277" s="401"/>
      <c r="W277" s="401"/>
      <c r="X277" s="401"/>
      <c r="Y277" s="401" t="s">
        <v>478</v>
      </c>
    </row>
    <row r="278" spans="1:25" ht="21" customHeight="1">
      <c r="A278" s="35" t="s">
        <v>479</v>
      </c>
      <c r="B278" s="284">
        <v>16000</v>
      </c>
      <c r="C278" s="371">
        <v>9000</v>
      </c>
      <c r="D278" s="371">
        <v>21000</v>
      </c>
      <c r="E278" s="371">
        <v>18000</v>
      </c>
      <c r="F278" s="371">
        <v>46000</v>
      </c>
      <c r="G278" s="370">
        <v>0.45200000000000001</v>
      </c>
      <c r="M278" s="402" t="s">
        <v>479</v>
      </c>
      <c r="N278" s="401"/>
      <c r="O278" s="401"/>
      <c r="P278" s="401"/>
      <c r="Q278" s="401"/>
      <c r="R278" s="401"/>
      <c r="S278" s="401"/>
      <c r="T278" s="401"/>
      <c r="U278" s="401"/>
      <c r="V278" s="401"/>
      <c r="W278" s="401"/>
      <c r="X278" s="401"/>
      <c r="Y278" s="401" t="s">
        <v>479</v>
      </c>
    </row>
    <row r="279" spans="1:25" ht="21" customHeight="1">
      <c r="A279" s="35" t="s">
        <v>480</v>
      </c>
      <c r="B279" s="284">
        <v>16000</v>
      </c>
      <c r="C279" s="371">
        <v>9000</v>
      </c>
      <c r="D279" s="371">
        <v>22000</v>
      </c>
      <c r="E279" s="371">
        <v>17000</v>
      </c>
      <c r="F279" s="371">
        <v>46000</v>
      </c>
      <c r="G279" s="370">
        <v>0.47</v>
      </c>
      <c r="M279" s="402" t="s">
        <v>480</v>
      </c>
      <c r="N279" s="401"/>
      <c r="O279" s="401"/>
      <c r="P279" s="401"/>
      <c r="Q279" s="401"/>
      <c r="R279" s="401"/>
      <c r="S279" s="401"/>
      <c r="T279" s="401"/>
      <c r="U279" s="401"/>
      <c r="V279" s="401"/>
      <c r="W279" s="401"/>
      <c r="X279" s="401"/>
      <c r="Y279" s="401" t="s">
        <v>480</v>
      </c>
    </row>
    <row r="280" spans="1:25" ht="21" customHeight="1">
      <c r="A280" s="35" t="s">
        <v>481</v>
      </c>
      <c r="B280" s="284">
        <v>15000</v>
      </c>
      <c r="C280" s="371">
        <v>8000</v>
      </c>
      <c r="D280" s="371">
        <v>22000</v>
      </c>
      <c r="E280" s="371">
        <v>17000</v>
      </c>
      <c r="F280" s="371">
        <v>45000</v>
      </c>
      <c r="G280" s="370">
        <v>0.48299999999999998</v>
      </c>
      <c r="M280" s="402" t="s">
        <v>481</v>
      </c>
      <c r="N280" s="401"/>
      <c r="O280" s="401"/>
      <c r="P280" s="401"/>
      <c r="Q280" s="401"/>
      <c r="R280" s="401"/>
      <c r="S280" s="401"/>
      <c r="T280" s="401"/>
      <c r="U280" s="401"/>
      <c r="V280" s="401"/>
      <c r="W280" s="401"/>
      <c r="X280" s="401"/>
      <c r="Y280" s="401" t="s">
        <v>481</v>
      </c>
    </row>
    <row r="281" spans="1:25" ht="21" customHeight="1">
      <c r="A281" s="35" t="s">
        <v>482</v>
      </c>
      <c r="B281" s="288">
        <v>17000</v>
      </c>
      <c r="C281" s="371" t="s">
        <v>271</v>
      </c>
      <c r="D281" s="371">
        <v>22000</v>
      </c>
      <c r="E281" s="371">
        <v>16000</v>
      </c>
      <c r="F281" s="371">
        <v>45000</v>
      </c>
      <c r="G281" s="370">
        <v>0.48899999999999999</v>
      </c>
      <c r="M281" s="402" t="s">
        <v>482</v>
      </c>
      <c r="N281" s="401"/>
      <c r="O281" s="401"/>
      <c r="P281" s="401"/>
      <c r="Q281" s="401"/>
      <c r="R281" s="401"/>
      <c r="S281" s="401"/>
      <c r="T281" s="401"/>
      <c r="U281" s="401"/>
      <c r="V281" s="401"/>
      <c r="W281" s="401"/>
      <c r="X281" s="401"/>
      <c r="Y281" s="401" t="s">
        <v>482</v>
      </c>
    </row>
    <row r="282" spans="1:25" ht="21" customHeight="1">
      <c r="A282" s="35" t="s">
        <v>483</v>
      </c>
      <c r="B282" s="288">
        <v>16000</v>
      </c>
      <c r="C282" s="371" t="s">
        <v>271</v>
      </c>
      <c r="D282" s="371">
        <v>23000</v>
      </c>
      <c r="E282" s="371">
        <v>16000</v>
      </c>
      <c r="F282" s="371">
        <v>44000</v>
      </c>
      <c r="G282" s="370">
        <v>0.52100000000000002</v>
      </c>
      <c r="M282" s="402" t="s">
        <v>483</v>
      </c>
      <c r="N282" s="401"/>
      <c r="O282" s="401"/>
      <c r="P282" s="401"/>
      <c r="Q282" s="401"/>
      <c r="R282" s="401"/>
      <c r="S282" s="401"/>
      <c r="T282" s="401"/>
      <c r="U282" s="401"/>
      <c r="V282" s="401"/>
      <c r="W282" s="401"/>
      <c r="X282" s="401"/>
      <c r="Y282" s="401" t="s">
        <v>483</v>
      </c>
    </row>
    <row r="283" spans="1:25" ht="21" customHeight="1">
      <c r="A283" s="35" t="s">
        <v>484</v>
      </c>
      <c r="B283" s="288">
        <v>12000</v>
      </c>
      <c r="C283" s="371" t="s">
        <v>271</v>
      </c>
      <c r="D283" s="371">
        <v>22000</v>
      </c>
      <c r="E283" s="371">
        <v>14000</v>
      </c>
      <c r="F283" s="371">
        <v>40000</v>
      </c>
      <c r="G283" s="370">
        <v>0.55600000000000005</v>
      </c>
      <c r="M283" s="402" t="s">
        <v>484</v>
      </c>
      <c r="N283" s="401"/>
      <c r="O283" s="401"/>
      <c r="P283" s="401"/>
      <c r="Q283" s="401"/>
      <c r="R283" s="401"/>
      <c r="S283" s="401"/>
      <c r="T283" s="401"/>
      <c r="U283" s="401"/>
      <c r="V283" s="401"/>
      <c r="W283" s="401"/>
      <c r="X283" s="401"/>
      <c r="Y283" s="401" t="s">
        <v>484</v>
      </c>
    </row>
    <row r="284" spans="1:25" ht="21" customHeight="1">
      <c r="A284" s="35" t="s">
        <v>485</v>
      </c>
      <c r="B284" s="288">
        <v>9000</v>
      </c>
      <c r="C284" s="371" t="s">
        <v>271</v>
      </c>
      <c r="D284" s="371">
        <v>20000</v>
      </c>
      <c r="E284" s="371">
        <v>13000</v>
      </c>
      <c r="F284" s="371">
        <v>34000</v>
      </c>
      <c r="G284" s="370">
        <v>0.57499999999999996</v>
      </c>
      <c r="M284" s="402" t="s">
        <v>485</v>
      </c>
      <c r="N284" s="401"/>
      <c r="O284" s="401"/>
      <c r="P284" s="401"/>
      <c r="Q284" s="401"/>
      <c r="R284" s="401"/>
      <c r="S284" s="401"/>
      <c r="T284" s="401"/>
      <c r="U284" s="401"/>
      <c r="V284" s="401"/>
      <c r="W284" s="401"/>
      <c r="X284" s="401"/>
      <c r="Y284" s="401" t="s">
        <v>485</v>
      </c>
    </row>
    <row r="285" spans="1:25" ht="21" customHeight="1">
      <c r="A285" s="35" t="s">
        <v>486</v>
      </c>
      <c r="B285" s="288">
        <v>12000</v>
      </c>
      <c r="C285" s="371" t="s">
        <v>271</v>
      </c>
      <c r="D285" s="371">
        <v>16000</v>
      </c>
      <c r="E285" s="371">
        <v>10000</v>
      </c>
      <c r="F285" s="371">
        <v>34000</v>
      </c>
      <c r="G285" s="370">
        <v>0.48</v>
      </c>
      <c r="M285" s="402" t="s">
        <v>486</v>
      </c>
      <c r="N285" s="401"/>
      <c r="O285" s="401"/>
      <c r="P285" s="401"/>
      <c r="Q285" s="401"/>
      <c r="R285" s="401"/>
      <c r="S285" s="401"/>
      <c r="T285" s="401"/>
      <c r="U285" s="401"/>
      <c r="V285" s="401"/>
      <c r="W285" s="401"/>
      <c r="X285" s="401"/>
      <c r="Y285" s="401" t="s">
        <v>486</v>
      </c>
    </row>
    <row r="286" spans="1:25" s="3" customFormat="1" ht="21" customHeight="1">
      <c r="A286" s="35" t="s">
        <v>496</v>
      </c>
      <c r="B286" s="288">
        <v>13000</v>
      </c>
      <c r="C286" s="490" t="s">
        <v>271</v>
      </c>
      <c r="D286" s="3">
        <v>17000</v>
      </c>
      <c r="E286" s="3">
        <v>11000</v>
      </c>
      <c r="F286" s="3">
        <v>35000</v>
      </c>
      <c r="G286" s="489">
        <v>0.499</v>
      </c>
      <c r="M286" s="402" t="s">
        <v>496</v>
      </c>
      <c r="N286" s="401"/>
      <c r="O286" s="401"/>
      <c r="P286" s="401"/>
      <c r="Q286" s="401"/>
      <c r="R286" s="401"/>
      <c r="S286" s="401"/>
      <c r="T286" s="401"/>
      <c r="U286" s="401"/>
      <c r="V286" s="401"/>
      <c r="W286" s="401"/>
      <c r="X286" s="401"/>
      <c r="Y286" s="402" t="s">
        <v>496</v>
      </c>
    </row>
    <row r="287" spans="1:25" s="3" customFormat="1" ht="21" customHeight="1">
      <c r="A287" s="35" t="s">
        <v>497</v>
      </c>
      <c r="B287" s="284" t="s">
        <v>494</v>
      </c>
      <c r="C287" s="371"/>
      <c r="D287" s="371"/>
      <c r="E287" s="371"/>
      <c r="F287" s="371"/>
      <c r="G287" s="370"/>
    </row>
    <row r="288" spans="1:25" s="25" customFormat="1" ht="21" customHeight="1">
      <c r="A288" s="35" t="s">
        <v>498</v>
      </c>
      <c r="B288" s="284" t="s">
        <v>495</v>
      </c>
      <c r="C288" s="371"/>
      <c r="D288" s="371"/>
      <c r="E288" s="371"/>
      <c r="F288" s="371"/>
      <c r="G288" s="370"/>
    </row>
    <row r="289" spans="1:13" s="25" customFormat="1" ht="21" customHeight="1" thickBot="1">
      <c r="A289" s="36" t="s">
        <v>506</v>
      </c>
      <c r="B289" s="414" t="s">
        <v>507</v>
      </c>
      <c r="C289" s="310"/>
      <c r="D289" s="310"/>
      <c r="E289" s="310"/>
      <c r="F289" s="310"/>
      <c r="G289" s="467"/>
    </row>
    <row r="290" spans="1:13" ht="21" customHeight="1" thickTop="1">
      <c r="I290" s="1"/>
      <c r="J290" s="1"/>
      <c r="K290" s="1"/>
      <c r="L290" s="1"/>
      <c r="M290" s="1"/>
    </row>
    <row r="291" spans="1:13" ht="21" customHeight="1"/>
    <row r="292" spans="1:13" ht="21" customHeight="1">
      <c r="H292" s="14"/>
      <c r="I292" s="14"/>
      <c r="J292" s="15"/>
      <c r="K292" s="15"/>
    </row>
    <row r="293" spans="1:13" ht="21" customHeight="1">
      <c r="H293" s="15"/>
      <c r="I293" s="15"/>
      <c r="J293" s="15"/>
    </row>
    <row r="294" spans="1:13" ht="21" customHeight="1"/>
    <row r="295" spans="1:13" ht="21" customHeight="1">
      <c r="A295" s="410" t="s">
        <v>447</v>
      </c>
      <c r="B295" s="48" t="s">
        <v>433</v>
      </c>
      <c r="C295" s="3"/>
      <c r="D295" s="3"/>
      <c r="E295" s="3"/>
      <c r="F295" s="3"/>
      <c r="G295" s="3"/>
    </row>
    <row r="296" spans="1:13" ht="21" customHeight="1">
      <c r="A296" s="25"/>
      <c r="B296" s="39" t="s">
        <v>434</v>
      </c>
    </row>
    <row r="297" spans="1:13" ht="21" customHeight="1">
      <c r="A297" s="397">
        <v>1</v>
      </c>
      <c r="B297" s="12" t="s">
        <v>189</v>
      </c>
    </row>
    <row r="298" spans="1:13" ht="21" customHeight="1">
      <c r="A298" s="397">
        <v>2</v>
      </c>
      <c r="B298" s="13" t="s">
        <v>288</v>
      </c>
      <c r="C298" s="14"/>
      <c r="D298" s="14"/>
      <c r="E298" s="14"/>
      <c r="F298" s="14"/>
      <c r="G298" s="14"/>
    </row>
    <row r="299" spans="1:13" ht="21" customHeight="1">
      <c r="A299" s="397">
        <v>3</v>
      </c>
      <c r="B299" s="13" t="s">
        <v>291</v>
      </c>
      <c r="C299" s="15"/>
      <c r="D299" s="15"/>
      <c r="E299" s="15"/>
      <c r="F299" s="15"/>
      <c r="G299" s="15"/>
    </row>
    <row r="300" spans="1:13" ht="21" customHeight="1">
      <c r="A300" s="397">
        <v>4</v>
      </c>
      <c r="B300" s="13" t="s">
        <v>292</v>
      </c>
    </row>
    <row r="301" spans="1:13" ht="21" customHeight="1">
      <c r="A301" s="397">
        <v>5</v>
      </c>
      <c r="B301" s="13" t="s">
        <v>293</v>
      </c>
    </row>
    <row r="302" spans="1:13" ht="21" customHeight="1">
      <c r="A302" s="397">
        <v>6</v>
      </c>
      <c r="B302" s="13"/>
    </row>
    <row r="303" spans="1:13" ht="21" customHeight="1">
      <c r="A303" s="397">
        <v>7</v>
      </c>
    </row>
    <row r="304" spans="1:13" ht="21" customHeight="1">
      <c r="A304" s="397">
        <v>8</v>
      </c>
    </row>
    <row r="305" spans="1:1" ht="21" customHeight="1">
      <c r="A305" s="397">
        <v>9</v>
      </c>
    </row>
    <row r="306" spans="1:1" ht="21" customHeight="1"/>
    <row r="307" spans="1:1" ht="21" customHeight="1"/>
    <row r="308" spans="1:1" ht="21" customHeight="1"/>
    <row r="309" spans="1:1" ht="21" customHeight="1"/>
    <row r="310" spans="1:1" ht="21" customHeight="1"/>
    <row r="311" spans="1:1" ht="21" customHeight="1"/>
    <row r="312" spans="1:1" ht="21" customHeight="1"/>
    <row r="313" spans="1:1" ht="21" customHeight="1"/>
    <row r="314" spans="1:1" ht="21" customHeight="1"/>
    <row r="315" spans="1:1" ht="21" customHeight="1"/>
    <row r="316" spans="1:1" ht="21" customHeight="1"/>
    <row r="317" spans="1:1" ht="21" customHeight="1"/>
    <row r="318" spans="1:1" ht="21" customHeight="1"/>
    <row r="319" spans="1:1" ht="21" customHeight="1"/>
    <row r="320" spans="1:1"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516" ht="12" customHeight="1"/>
    <row r="517" ht="12" customHeight="1"/>
    <row r="518" ht="12" customHeight="1"/>
  </sheetData>
  <phoneticPr fontId="5"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F357"/>
  <sheetViews>
    <sheetView tabSelected="1" zoomScaleNormal="100" workbookViewId="0">
      <pane ySplit="7" topLeftCell="A8" activePane="bottomLeft" state="frozen"/>
      <selection pane="bottomLeft" activeCell="B3" sqref="B3"/>
    </sheetView>
  </sheetViews>
  <sheetFormatPr defaultColWidth="8.85546875" defaultRowHeight="11.25"/>
  <cols>
    <col min="1" max="1" width="15.28515625" style="446" customWidth="1"/>
    <col min="2" max="2" width="11.28515625" style="446" customWidth="1"/>
    <col min="3" max="9" width="9.85546875" style="446" customWidth="1"/>
    <col min="10" max="10" width="11.7109375" style="446" customWidth="1"/>
    <col min="11" max="11" width="9.85546875" style="446" customWidth="1"/>
    <col min="12" max="12" width="19.5703125" style="416" customWidth="1"/>
    <col min="13" max="14" width="15.28515625" style="420" customWidth="1"/>
    <col min="15" max="32" width="15.28515625" style="416" customWidth="1"/>
    <col min="33" max="256" width="15.28515625" style="446" customWidth="1"/>
    <col min="257" max="16384" width="8.85546875" style="446"/>
  </cols>
  <sheetData>
    <row r="1" spans="1:14" ht="15.6" customHeight="1">
      <c r="A1" s="416"/>
      <c r="B1" s="416"/>
      <c r="C1" s="417" t="s">
        <v>489</v>
      </c>
      <c r="D1" s="418" t="s">
        <v>492</v>
      </c>
      <c r="E1" s="419"/>
      <c r="F1" s="419"/>
      <c r="G1" s="419"/>
      <c r="H1" s="419"/>
      <c r="I1" s="419"/>
      <c r="J1" s="419"/>
      <c r="K1" s="419"/>
    </row>
    <row r="2" spans="1:14" ht="15.6" customHeight="1">
      <c r="A2" s="421" t="s">
        <v>336</v>
      </c>
      <c r="B2" s="422" t="s">
        <v>338</v>
      </c>
      <c r="C2" s="416"/>
      <c r="D2" s="423" t="s">
        <v>491</v>
      </c>
      <c r="E2" s="419"/>
      <c r="F2" s="419"/>
      <c r="G2" s="419"/>
      <c r="H2" s="419"/>
      <c r="I2" s="419"/>
      <c r="J2" s="419"/>
      <c r="K2" s="419"/>
      <c r="M2" s="424" t="s">
        <v>338</v>
      </c>
      <c r="N2" s="420" t="s">
        <v>343</v>
      </c>
    </row>
    <row r="3" spans="1:14" ht="15.6" customHeight="1">
      <c r="A3" s="421" t="s">
        <v>337</v>
      </c>
      <c r="B3" s="425" t="s">
        <v>351</v>
      </c>
      <c r="C3" s="416"/>
      <c r="D3" s="423" t="s">
        <v>490</v>
      </c>
      <c r="E3" s="419"/>
      <c r="F3" s="419"/>
      <c r="G3" s="419"/>
      <c r="H3" s="419"/>
      <c r="I3" s="419"/>
      <c r="J3" s="419"/>
      <c r="K3" s="419"/>
      <c r="M3" s="424" t="s">
        <v>339</v>
      </c>
      <c r="N3" s="420" t="s">
        <v>344</v>
      </c>
    </row>
    <row r="4" spans="1:14" ht="18" customHeight="1">
      <c r="A4" s="426" t="s">
        <v>393</v>
      </c>
      <c r="B4" s="426" t="str">
        <f>VLOOKUP(B2,[1]Overview!A10:B21,2,FALSE)</f>
        <v>Northern Ireland Labour Market Structure: Seasonally Adjusted</v>
      </c>
      <c r="C4" s="427"/>
      <c r="D4" s="427"/>
      <c r="E4" s="427"/>
      <c r="F4" s="428"/>
      <c r="G4" s="427"/>
      <c r="H4" s="427"/>
      <c r="I4" s="427"/>
      <c r="J4" s="427"/>
      <c r="K4" s="427"/>
      <c r="M4" s="424">
        <v>2.2000000000000002</v>
      </c>
      <c r="N4" s="420" t="s">
        <v>345</v>
      </c>
    </row>
    <row r="5" spans="1:14" ht="18.600000000000001" customHeight="1">
      <c r="A5" s="429">
        <v>1</v>
      </c>
      <c r="B5" s="430" t="str">
        <f ca="1">IF(VLOOKUP($A5,INDIRECT(CONCATENATE("'",$B$2,"'!A4:K1000")),2,FALSE)=0,"",VLOOKUP($A5,INDIRECT(CONCATENATE("'",$B$2,"'!A4:K1000")),2,FALSE))</f>
        <v>Total</v>
      </c>
      <c r="C5" s="431" t="str">
        <f ca="1">IF(VLOOKUP($A5,INDIRECT(CONCATENATE("'",$B$2,"'!A4:K1000")),3,FALSE)=0,"",VLOOKUP($A5,INDIRECT(CONCATENATE("'",$B$2,"'!A4:K1000")),3,FALSE))</f>
        <v>Total</v>
      </c>
      <c r="D5" s="431" t="str">
        <f ca="1">IF(VLOOKUP($A5,INDIRECT(CONCATENATE("'",$B$2,"'!A4:K1000")),4,FALSE)=0,"",VLOOKUP($A5,INDIRECT(CONCATENATE("'",$B$2,"'!A4:K1000")),4,FALSE))</f>
        <v>Active</v>
      </c>
      <c r="E5" s="431" t="str">
        <f ca="1">IF(VLOOKUP($A5,INDIRECT(CONCATENATE("'",$B$2,"'!A4:K1000")),5,FALSE)=0,"",VLOOKUP($A5,INDIRECT(CONCATENATE("'",$B$2,"'!A4:K1000")),5,FALSE))</f>
        <v>Employment</v>
      </c>
      <c r="F5" s="431" t="str">
        <f ca="1">IF(VLOOKUP($A5,INDIRECT(CONCATENATE("'",$B$2,"'!A4:K1000")),6,FALSE)=0,"",VLOOKUP($A5,INDIRECT(CONCATENATE("'",$B$2,"'!A4:K1000")),6,FALSE))</f>
        <v xml:space="preserve"> Unemployed</v>
      </c>
      <c r="G5" s="430" t="str">
        <f ca="1">IF(VLOOKUP($A5,INDIRECT(CONCATENATE("'",$B$2,"'!A4:K1000")),7,FALSE)=0,"",VLOOKUP($A5,INDIRECT(CONCATENATE("'",$B$2,"'!A4:K1000")),7,FALSE))</f>
        <v>Economically Inactive</v>
      </c>
      <c r="H5" s="431" t="str">
        <f ca="1">IF(VLOOKUP($A5,INDIRECT(CONCATENATE("'",$B$2,"'!A4:K1000")),8,FALSE)=0,"",VLOOKUP($A5,INDIRECT(CONCATENATE("'",$B$2,"'!A4:K1000")),8,FALSE))</f>
        <v xml:space="preserve"> Unemployment </v>
      </c>
      <c r="I5" s="431" t="str">
        <f ca="1">IF(VLOOKUP($A5,INDIRECT(CONCATENATE("'",$B$2,"'!A4:K1000")),9,FALSE)=0,"",VLOOKUP($A5,INDIRECT(CONCATENATE("'",$B$2,"'!A4:K1000")),9,FALSE))</f>
        <v>Activity</v>
      </c>
      <c r="J5" s="431" t="str">
        <f ca="1">IF(VLOOKUP($A5,INDIRECT(CONCATENATE("'",$B$2,"'!A4:K1000")),10,FALSE)=0,"",VLOOKUP($A5,INDIRECT(CONCATENATE("'",$B$2,"'!A4:K1000")),10,FALSE))</f>
        <v>Employment</v>
      </c>
      <c r="K5" s="432" t="str">
        <f ca="1">IF(VLOOKUP($A5,INDIRECT(CONCATENATE("'",$B$2,"'!A4:K1000")),11,FALSE)=0,"",VLOOKUP($A5,INDIRECT(CONCATENATE("'",$B$2,"'!A4:K1000")),11,FALSE))</f>
        <v/>
      </c>
      <c r="M5" s="424">
        <v>2.2999999999999998</v>
      </c>
      <c r="N5" s="420" t="s">
        <v>346</v>
      </c>
    </row>
    <row r="6" spans="1:14" ht="33" customHeight="1">
      <c r="A6" s="433">
        <v>2</v>
      </c>
      <c r="B6" s="434" t="str">
        <f t="shared" ref="B6:B7" ca="1" si="0">IF(VLOOKUP($A6,INDIRECT(CONCATENATE("'",$B$2,"'!A4:K1000")),2,FALSE)=0,"",VLOOKUP($A6,INDIRECT(CONCATENATE("'",$B$2,"'!A4:K1000")),2,FALSE))</f>
        <v>(16+)</v>
      </c>
      <c r="C6" s="434" t="str">
        <f t="shared" ref="C6" ca="1" si="1">IF(VLOOKUP($A6,INDIRECT(CONCATENATE("'",$B$2,"'!A4:K1000")),3,FALSE)=0,"",VLOOKUP($A6,INDIRECT(CONCATENATE("'",$B$2,"'!A4:K1000")),3,FALSE))</f>
        <v>(16-64)</v>
      </c>
      <c r="D6" s="434" t="str">
        <f t="shared" ref="D6:D7" ca="1" si="2">IF(VLOOKUP($A6,INDIRECT(CONCATENATE("'",$B$2,"'!A4:K1000")),4,FALSE)=0,"",VLOOKUP($A6,INDIRECT(CONCATENATE("'",$B$2,"'!A4:K1000")),4,FALSE))</f>
        <v>(16+)</v>
      </c>
      <c r="E6" s="434" t="str">
        <f t="shared" ref="E6:E7" ca="1" si="3">IF(VLOOKUP($A6,INDIRECT(CONCATENATE("'",$B$2,"'!A4:K1000")),5,FALSE)=0,"",VLOOKUP($A6,INDIRECT(CONCATENATE("'",$B$2,"'!A4:K1000")),5,FALSE))</f>
        <v>(16+)</v>
      </c>
      <c r="F6" s="434" t="str">
        <f t="shared" ref="F6:F7" ca="1" si="4">IF(VLOOKUP($A6,INDIRECT(CONCATENATE("'",$B$2,"'!A4:K1000")),6,FALSE)=0,"",VLOOKUP($A6,INDIRECT(CONCATENATE("'",$B$2,"'!A4:K1000")),6,FALSE))</f>
        <v>(16+)</v>
      </c>
      <c r="G6" s="434" t="str">
        <f t="shared" ref="G6:G7" ca="1" si="5">IF(VLOOKUP($A6,INDIRECT(CONCATENATE("'",$B$2,"'!A4:K1000")),7,FALSE)=0,"",VLOOKUP($A6,INDIRECT(CONCATENATE("'",$B$2,"'!A4:K1000")),7,FALSE))</f>
        <v>(16+)</v>
      </c>
      <c r="H6" s="434" t="str">
        <f t="shared" ref="H6:H7" ca="1" si="6">IF(VLOOKUP($A6,INDIRECT(CONCATENATE("'",$B$2,"'!A4:K1000")),8,FALSE)=0,"",VLOOKUP($A6,INDIRECT(CONCATENATE("'",$B$2,"'!A4:K1000")),8,FALSE))</f>
        <v>(16+ Rate)</v>
      </c>
      <c r="I6" s="434" t="str">
        <f t="shared" ref="I6:I7" ca="1" si="7">IF(VLOOKUP($A6,INDIRECT(CONCATENATE("'",$B$2,"'!A4:K1000")),9,FALSE)=0,"",VLOOKUP($A6,INDIRECT(CONCATENATE("'",$B$2,"'!A4:K1000")),9,FALSE))</f>
        <v>(16-64 Rate)</v>
      </c>
      <c r="J6" s="434" t="str">
        <f t="shared" ref="J6:J7" ca="1" si="8">IF(VLOOKUP($A6,INDIRECT(CONCATENATE("'",$B$2,"'!A4:K1000")),10,FALSE)=0,"",VLOOKUP($A6,INDIRECT(CONCATENATE("'",$B$2,"'!A4:K1000")),10,FALSE))</f>
        <v>(16-64 Rate)</v>
      </c>
      <c r="K6" s="432" t="str">
        <f t="shared" ref="K6:K7" ca="1" si="9">IF(VLOOKUP($A6,INDIRECT(CONCATENATE("'",$B$2,"'!A4:K1000")),11,FALSE)=0,"",VLOOKUP($A6,INDIRECT(CONCATENATE("'",$B$2,"'!A4:K1000")),11,FALSE))</f>
        <v/>
      </c>
      <c r="M6" s="435" t="s">
        <v>340</v>
      </c>
      <c r="N6" s="420" t="s">
        <v>347</v>
      </c>
    </row>
    <row r="7" spans="1:14" ht="16.149999999999999" customHeight="1">
      <c r="A7" s="429">
        <v>3</v>
      </c>
      <c r="B7" s="434" t="str">
        <f t="shared" ca="1" si="0"/>
        <v>A</v>
      </c>
      <c r="C7" s="434"/>
      <c r="D7" s="434" t="str">
        <f t="shared" ca="1" si="2"/>
        <v>C</v>
      </c>
      <c r="E7" s="434" t="str">
        <f t="shared" ca="1" si="3"/>
        <v>D</v>
      </c>
      <c r="F7" s="434" t="str">
        <f t="shared" ca="1" si="4"/>
        <v>E</v>
      </c>
      <c r="G7" s="434" t="str">
        <f t="shared" ca="1" si="5"/>
        <v>F</v>
      </c>
      <c r="H7" s="434" t="str">
        <f t="shared" ca="1" si="6"/>
        <v>G</v>
      </c>
      <c r="I7" s="434" t="str">
        <f t="shared" ca="1" si="7"/>
        <v>H</v>
      </c>
      <c r="J7" s="434" t="str">
        <f t="shared" ca="1" si="8"/>
        <v>I</v>
      </c>
      <c r="K7" s="434" t="str">
        <f t="shared" ca="1" si="9"/>
        <v/>
      </c>
      <c r="M7" s="424" t="s">
        <v>341</v>
      </c>
      <c r="N7" s="420" t="s">
        <v>348</v>
      </c>
    </row>
    <row r="8" spans="1:14" ht="12" customHeight="1">
      <c r="A8" s="436" t="s">
        <v>26</v>
      </c>
      <c r="B8" s="437"/>
      <c r="C8" s="437"/>
      <c r="D8" s="437"/>
      <c r="E8" s="437"/>
      <c r="F8" s="437"/>
      <c r="G8" s="437"/>
      <c r="H8" s="437"/>
      <c r="I8" s="437"/>
      <c r="J8" s="437"/>
      <c r="K8" s="437"/>
      <c r="M8" s="424">
        <v>2.5</v>
      </c>
      <c r="N8" s="420" t="s">
        <v>349</v>
      </c>
    </row>
    <row r="9" spans="1:14" ht="12" customHeight="1">
      <c r="A9" s="437" t="str">
        <f>CONCATENATE($B$3," 1995")</f>
        <v>Sep-Nov 1995</v>
      </c>
      <c r="B9" s="438">
        <f ca="1">IF(VLOOKUP($A$9,INDIRECT(CONCATENATE("'",$B$2,"'!A9:K1000")),2,FALSE)=0,"",VLOOKUP($A$9,INDIRECT(CONCATENATE("'",$B$2,"'!A9:K1000")),2,FALSE))</f>
        <v>1212000</v>
      </c>
      <c r="C9" s="438">
        <f ca="1">IF(VLOOKUP(A9,INDIRECT(CONCATENATE("'",$B$2,"'!A9:K1000")),3,FALSE)=0,"",VLOOKUP(A9,INDIRECT(CONCATENATE("'",$B$2,"'!A9:K1000")),3,FALSE))</f>
        <v>1009000</v>
      </c>
      <c r="D9" s="438">
        <f ca="1">IF(VLOOKUP(A9,INDIRECT(CONCATENATE("'",$B$2,"'!A9:K1000")),4,FALSE)=0,"",VLOOKUP(A9,INDIRECT(CONCATENATE("'",$B$2,"'!A9:K1000")),4,FALSE))</f>
        <v>723000</v>
      </c>
      <c r="E9" s="438">
        <f ca="1">IF(VLOOKUP(A9,INDIRECT(CONCATENATE("'",$B$2,"'!A9:K1000")),5,FALSE)=0,"",VLOOKUP(A9,INDIRECT(CONCATENATE("'",$B$2,"'!A9:K1000")),5,FALSE))</f>
        <v>648000</v>
      </c>
      <c r="F9" s="438">
        <f ca="1">IF(VLOOKUP(A9,INDIRECT(CONCATENATE("'",$B$2,"'!A9:K1000")),6,FALSE)=0,"",VLOOKUP(A9,INDIRECT(CONCATENATE("'",$B$2,"'!A9:K1000")),6,FALSE))</f>
        <v>75000</v>
      </c>
      <c r="G9" s="438">
        <f ca="1">IF(VLOOKUP(A9,INDIRECT(CONCATENATE("'",$B$2,"'!A9:K1000")),7,FALSE)=0,"",VLOOKUP(A9,INDIRECT(CONCATENATE("'",$B$2,"'!A9:K1000")),7,FALSE))</f>
        <v>489000</v>
      </c>
      <c r="H9" s="438">
        <f ca="1">IF(VLOOKUP(A9,INDIRECT(CONCATENATE("'",$B$2,"'!A9:K1000")),8,FALSE)=0,"",VLOOKUP(A9,INDIRECT(CONCATENATE("'",$B$2,"'!A9:K1000")),8,FALSE))</f>
        <v>0.10299999999999999</v>
      </c>
      <c r="I9" s="438">
        <f ca="1">IF(VLOOKUP(A9,INDIRECT(CONCATENATE("'",$B$2,"'!A9:K1000")),9,FALSE)=0,"",VLOOKUP(A9,INDIRECT(CONCATENATE("'",$B$2,"'!A9:K1000")),9,FALSE))</f>
        <v>0.70299999999999996</v>
      </c>
      <c r="J9" s="438">
        <f ca="1">IF(VLOOKUP(A9,INDIRECT(CONCATENATE("'",$B$2,"'!A9:K1000")),10,FALSE)=0,"",VLOOKUP(A9,INDIRECT(CONCATENATE("'",$B$2,"'!A9:K1000")),10,FALSE))</f>
        <v>0.629</v>
      </c>
      <c r="K9" s="437" t="str">
        <f ca="1">IF(VLOOKUP(A9,INDIRECT(CONCATENATE("'",$B$2,"'!A9:K1000")),11,FALSE)=0,"",VLOOKUP(A9,INDIRECT(CONCATENATE("'",$B$2,"'!A9:K1000")),11,FALSE))</f>
        <v/>
      </c>
      <c r="M9" s="424">
        <v>2.6</v>
      </c>
      <c r="N9" s="420" t="s">
        <v>350</v>
      </c>
    </row>
    <row r="10" spans="1:14" ht="12" customHeight="1">
      <c r="A10" s="437" t="str">
        <f>CONCATENATE($B$3," 1996")</f>
        <v>Sep-Nov 1996</v>
      </c>
      <c r="B10" s="438">
        <f ca="1">IF(VLOOKUP(A10,INDIRECT(CONCATENATE("'",$B$2,"'!A9:K1000")),2,FALSE)=0,"",VLOOKUP(A10,INDIRECT(CONCATENATE("'",$B$2,"'!A9:K1000")),2,FALSE))</f>
        <v>1225000</v>
      </c>
      <c r="C10" s="438">
        <f t="shared" ref="C10:C31" ca="1" si="10">IF(VLOOKUP(A10,INDIRECT(CONCATENATE("'",$B$2,"'!A9:K1000")),3,FALSE)=0,"",VLOOKUP(A10,INDIRECT(CONCATENATE("'",$B$2,"'!A9:K1000")),3,FALSE))</f>
        <v>1021000</v>
      </c>
      <c r="D10" s="438">
        <f t="shared" ref="D10:D31" ca="1" si="11">IF(VLOOKUP(A10,INDIRECT(CONCATENATE("'",$B$2,"'!A9:K1000")),4,FALSE)=0,"",VLOOKUP(A10,INDIRECT(CONCATENATE("'",$B$2,"'!A9:K1000")),4,FALSE))</f>
        <v>726000</v>
      </c>
      <c r="E10" s="438">
        <f t="shared" ref="E10:E31" ca="1" si="12">IF(VLOOKUP(A10,INDIRECT(CONCATENATE("'",$B$2,"'!A9:K1000")),5,FALSE)=0,"",VLOOKUP(A10,INDIRECT(CONCATENATE("'",$B$2,"'!A9:K1000")),5,FALSE))</f>
        <v>655000</v>
      </c>
      <c r="F10" s="438">
        <f t="shared" ref="F10:F31" ca="1" si="13">IF(VLOOKUP(A10,INDIRECT(CONCATENATE("'",$B$2,"'!A9:K1000")),6,FALSE)=0,"",VLOOKUP(A10,INDIRECT(CONCATENATE("'",$B$2,"'!A9:K1000")),6,FALSE))</f>
        <v>71000</v>
      </c>
      <c r="G10" s="438">
        <f t="shared" ref="G10:G31" ca="1" si="14">IF(VLOOKUP(A10,INDIRECT(CONCATENATE("'",$B$2,"'!A9:K1000")),7,FALSE)=0,"",VLOOKUP(A10,INDIRECT(CONCATENATE("'",$B$2,"'!A9:K1000")),7,FALSE))</f>
        <v>499000</v>
      </c>
      <c r="H10" s="438">
        <f t="shared" ref="H10:H31" ca="1" si="15">IF(VLOOKUP(A10,INDIRECT(CONCATENATE("'",$B$2,"'!A9:K1000")),8,FALSE)=0,"",VLOOKUP(A10,INDIRECT(CONCATENATE("'",$B$2,"'!A9:K1000")),8,FALSE))</f>
        <v>9.8000000000000004E-2</v>
      </c>
      <c r="I10" s="438">
        <f t="shared" ref="I10:I31" ca="1" si="16">IF(VLOOKUP(A10,INDIRECT(CONCATENATE("'",$B$2,"'!A9:K1000")),9,FALSE)=0,"",VLOOKUP(A10,INDIRECT(CONCATENATE("'",$B$2,"'!A9:K1000")),9,FALSE))</f>
        <v>0.69799999999999995</v>
      </c>
      <c r="J10" s="437">
        <f t="shared" ref="J10:J31" ca="1" si="17">IF(VLOOKUP(A10,INDIRECT(CONCATENATE("'",$B$2,"'!A9:K1000")),10,FALSE)=0,"",VLOOKUP(A10,INDIRECT(CONCATENATE("'",$B$2,"'!A9:K1000")),10,FALSE))</f>
        <v>0.628</v>
      </c>
      <c r="K10" s="437" t="str">
        <f t="shared" ref="K10:K31" ca="1" si="18">IF(VLOOKUP(A10,INDIRECT(CONCATENATE("'",$B$2,"'!A9:K1000")),11,FALSE)=0,"",VLOOKUP(A10,INDIRECT(CONCATENATE("'",$B$2,"'!A9:K1000")),11,FALSE))</f>
        <v/>
      </c>
      <c r="M10" s="424">
        <v>2.7</v>
      </c>
      <c r="N10" s="420" t="s">
        <v>351</v>
      </c>
    </row>
    <row r="11" spans="1:14" ht="12" customHeight="1">
      <c r="A11" s="437" t="str">
        <f>CONCATENATE($B$3," 1997")</f>
        <v>Sep-Nov 1997</v>
      </c>
      <c r="B11" s="438">
        <f ca="1">IF(VLOOKUP(A11,INDIRECT(CONCATENATE("'",$B$2,"'!A9:K1000")),2,FALSE)=0,"",VLOOKUP(A11,INDIRECT(CONCATENATE("'",$B$2,"'!A9:K1000")),2,FALSE))</f>
        <v>1235000</v>
      </c>
      <c r="C11" s="438">
        <f t="shared" ca="1" si="10"/>
        <v>1030000</v>
      </c>
      <c r="D11" s="438">
        <f t="shared" ca="1" si="11"/>
        <v>756000</v>
      </c>
      <c r="E11" s="438">
        <f t="shared" ca="1" si="12"/>
        <v>691000</v>
      </c>
      <c r="F11" s="438">
        <f t="shared" ca="1" si="13"/>
        <v>65000</v>
      </c>
      <c r="G11" s="438">
        <f t="shared" ca="1" si="14"/>
        <v>479000</v>
      </c>
      <c r="H11" s="438">
        <f t="shared" ca="1" si="15"/>
        <v>8.5999999999999993E-2</v>
      </c>
      <c r="I11" s="438">
        <f t="shared" ca="1" si="16"/>
        <v>0.72199999999999998</v>
      </c>
      <c r="J11" s="437">
        <f t="shared" ca="1" si="17"/>
        <v>0.65900000000000003</v>
      </c>
      <c r="K11" s="437" t="str">
        <f t="shared" ca="1" si="18"/>
        <v/>
      </c>
      <c r="M11" s="424">
        <v>2.8</v>
      </c>
      <c r="N11" s="420" t="s">
        <v>352</v>
      </c>
    </row>
    <row r="12" spans="1:14" ht="12" customHeight="1">
      <c r="A12" s="437" t="str">
        <f>CONCATENATE($B$3," 1998")</f>
        <v>Sep-Nov 1998</v>
      </c>
      <c r="B12" s="438">
        <f t="shared" ref="B12:B31" ca="1" si="19">IF(VLOOKUP(A12,INDIRECT(CONCATENATE("'",$B$2,"'!A9:K1000")),2,FALSE)=0,"",VLOOKUP(A12,INDIRECT(CONCATENATE("'",$B$2,"'!A9:K1000")),2,FALSE))</f>
        <v>1244000</v>
      </c>
      <c r="C12" s="438">
        <f t="shared" ca="1" si="10"/>
        <v>1037000</v>
      </c>
      <c r="D12" s="438">
        <f t="shared" ca="1" si="11"/>
        <v>738000</v>
      </c>
      <c r="E12" s="438">
        <f t="shared" ca="1" si="12"/>
        <v>684000</v>
      </c>
      <c r="F12" s="438">
        <f t="shared" ca="1" si="13"/>
        <v>54000</v>
      </c>
      <c r="G12" s="438">
        <f t="shared" ca="1" si="14"/>
        <v>506000</v>
      </c>
      <c r="H12" s="438">
        <f t="shared" ca="1" si="15"/>
        <v>7.2999999999999995E-2</v>
      </c>
      <c r="I12" s="438">
        <f t="shared" ca="1" si="16"/>
        <v>0.70099999999999996</v>
      </c>
      <c r="J12" s="437">
        <f t="shared" ca="1" si="17"/>
        <v>0.64900000000000002</v>
      </c>
      <c r="K12" s="437" t="str">
        <f t="shared" ca="1" si="18"/>
        <v/>
      </c>
      <c r="M12" s="424">
        <v>2.9</v>
      </c>
      <c r="N12" s="420" t="s">
        <v>353</v>
      </c>
    </row>
    <row r="13" spans="1:14" ht="12" customHeight="1">
      <c r="A13" s="437" t="str">
        <f>CONCATENATE($B$3," 1999")</f>
        <v>Sep-Nov 1999</v>
      </c>
      <c r="B13" s="438">
        <f t="shared" ca="1" si="19"/>
        <v>1251000</v>
      </c>
      <c r="C13" s="438">
        <f t="shared" ca="1" si="10"/>
        <v>1043000</v>
      </c>
      <c r="D13" s="438">
        <f t="shared" ca="1" si="11"/>
        <v>740000</v>
      </c>
      <c r="E13" s="438">
        <f t="shared" ca="1" si="12"/>
        <v>692000</v>
      </c>
      <c r="F13" s="438">
        <f t="shared" ca="1" si="13"/>
        <v>48000</v>
      </c>
      <c r="G13" s="438">
        <f t="shared" ca="1" si="14"/>
        <v>510000</v>
      </c>
      <c r="H13" s="438">
        <f t="shared" ca="1" si="15"/>
        <v>6.5000000000000002E-2</v>
      </c>
      <c r="I13" s="438">
        <f t="shared" ca="1" si="16"/>
        <v>0.69699999999999995</v>
      </c>
      <c r="J13" s="437">
        <f t="shared" ca="1" si="17"/>
        <v>0.65100000000000002</v>
      </c>
      <c r="K13" s="437" t="str">
        <f t="shared" ca="1" si="18"/>
        <v/>
      </c>
      <c r="M13" s="439" t="s">
        <v>342</v>
      </c>
      <c r="N13" s="420" t="s">
        <v>354</v>
      </c>
    </row>
    <row r="14" spans="1:14" ht="12" customHeight="1">
      <c r="A14" s="437" t="str">
        <f>CONCATENATE($B$3," 2000")</f>
        <v>Sep-Nov 2000</v>
      </c>
      <c r="B14" s="438">
        <f t="shared" ca="1" si="19"/>
        <v>1260000</v>
      </c>
      <c r="C14" s="438">
        <f t="shared" ca="1" si="10"/>
        <v>1051000</v>
      </c>
      <c r="D14" s="438">
        <f ca="1">IF(VLOOKUP(A14,INDIRECT(CONCATENATE("'",$B$2,"'!A9:K1000")),4,FALSE)=0,"",VLOOKUP(A14,INDIRECT(CONCATENATE("'",$B$2,"'!A9:K1000")),4,FALSE))</f>
        <v>741000</v>
      </c>
      <c r="E14" s="438">
        <f t="shared" ca="1" si="12"/>
        <v>699000</v>
      </c>
      <c r="F14" s="438">
        <f t="shared" ca="1" si="13"/>
        <v>42000</v>
      </c>
      <c r="G14" s="438">
        <f t="shared" ca="1" si="14"/>
        <v>519000</v>
      </c>
      <c r="H14" s="438">
        <f t="shared" ca="1" si="15"/>
        <v>5.6000000000000001E-2</v>
      </c>
      <c r="I14" s="438">
        <f t="shared" ca="1" si="16"/>
        <v>0.69499999999999995</v>
      </c>
      <c r="J14" s="437">
        <f t="shared" ca="1" si="17"/>
        <v>0.65500000000000003</v>
      </c>
      <c r="K14" s="437" t="str">
        <f t="shared" ca="1" si="18"/>
        <v/>
      </c>
      <c r="M14" s="424"/>
    </row>
    <row r="15" spans="1:14" ht="12" customHeight="1">
      <c r="A15" s="437" t="str">
        <f>CONCATENATE($B$3," 2001")</f>
        <v>Sep-Nov 2001</v>
      </c>
      <c r="B15" s="438">
        <f t="shared" ca="1" si="19"/>
        <v>1274000</v>
      </c>
      <c r="C15" s="438">
        <f t="shared" ca="1" si="10"/>
        <v>1062000</v>
      </c>
      <c r="D15" s="438">
        <f t="shared" ca="1" si="11"/>
        <v>751000</v>
      </c>
      <c r="E15" s="438">
        <f t="shared" ca="1" si="12"/>
        <v>706000</v>
      </c>
      <c r="F15" s="438">
        <f t="shared" ca="1" si="13"/>
        <v>45000</v>
      </c>
      <c r="G15" s="438">
        <f t="shared" ca="1" si="14"/>
        <v>523000</v>
      </c>
      <c r="H15" s="438">
        <f t="shared" ca="1" si="15"/>
        <v>0.06</v>
      </c>
      <c r="I15" s="438">
        <f t="shared" ca="1" si="16"/>
        <v>0.69899999999999995</v>
      </c>
      <c r="J15" s="437">
        <f t="shared" ca="1" si="17"/>
        <v>0.65700000000000003</v>
      </c>
      <c r="K15" s="437" t="str">
        <f t="shared" ca="1" si="18"/>
        <v/>
      </c>
    </row>
    <row r="16" spans="1:14" ht="12" customHeight="1">
      <c r="A16" s="437" t="str">
        <f>CONCATENATE($B$3," 2002")</f>
        <v>Sep-Nov 2002</v>
      </c>
      <c r="B16" s="438">
        <f t="shared" ca="1" si="19"/>
        <v>1289000</v>
      </c>
      <c r="C16" s="438">
        <f t="shared" ca="1" si="10"/>
        <v>1073000</v>
      </c>
      <c r="D16" s="438">
        <f t="shared" ca="1" si="11"/>
        <v>776000</v>
      </c>
      <c r="E16" s="438">
        <f t="shared" ca="1" si="12"/>
        <v>733000</v>
      </c>
      <c r="F16" s="438">
        <f t="shared" ca="1" si="13"/>
        <v>43000</v>
      </c>
      <c r="G16" s="438">
        <f t="shared" ca="1" si="14"/>
        <v>513000</v>
      </c>
      <c r="H16" s="438">
        <f t="shared" ca="1" si="15"/>
        <v>5.5E-2</v>
      </c>
      <c r="I16" s="438">
        <f t="shared" ca="1" si="16"/>
        <v>0.70699999999999996</v>
      </c>
      <c r="J16" s="437">
        <f t="shared" ca="1" si="17"/>
        <v>0.66700000000000004</v>
      </c>
      <c r="K16" s="437" t="str">
        <f t="shared" ca="1" si="18"/>
        <v/>
      </c>
    </row>
    <row r="17" spans="1:11" ht="12" customHeight="1">
      <c r="A17" s="437" t="str">
        <f>CONCATENATE($B$3," 2003")</f>
        <v>Sep-Nov 2003</v>
      </c>
      <c r="B17" s="438">
        <f t="shared" ca="1" si="19"/>
        <v>1302000</v>
      </c>
      <c r="C17" s="438">
        <f t="shared" ca="1" si="10"/>
        <v>1084000</v>
      </c>
      <c r="D17" s="438">
        <f t="shared" ca="1" si="11"/>
        <v>771000</v>
      </c>
      <c r="E17" s="438">
        <f t="shared" ca="1" si="12"/>
        <v>725000</v>
      </c>
      <c r="F17" s="438">
        <f t="shared" ca="1" si="13"/>
        <v>46000</v>
      </c>
      <c r="G17" s="438">
        <f t="shared" ca="1" si="14"/>
        <v>531000</v>
      </c>
      <c r="H17" s="438">
        <f t="shared" ca="1" si="15"/>
        <v>0.06</v>
      </c>
      <c r="I17" s="438">
        <f t="shared" ca="1" si="16"/>
        <v>0.70199999999999996</v>
      </c>
      <c r="J17" s="437">
        <f t="shared" ca="1" si="17"/>
        <v>0.65900000000000003</v>
      </c>
      <c r="K17" s="437" t="str">
        <f t="shared" ca="1" si="18"/>
        <v/>
      </c>
    </row>
    <row r="18" spans="1:11" ht="12" customHeight="1">
      <c r="A18" s="437" t="str">
        <f>CONCATENATE($B$3," 2004")</f>
        <v>Sep-Nov 2004</v>
      </c>
      <c r="B18" s="438">
        <f t="shared" ca="1" si="19"/>
        <v>1317000</v>
      </c>
      <c r="C18" s="438">
        <f t="shared" ca="1" si="10"/>
        <v>1096000</v>
      </c>
      <c r="D18" s="438">
        <f t="shared" ca="1" si="11"/>
        <v>782000</v>
      </c>
      <c r="E18" s="438">
        <f t="shared" ca="1" si="12"/>
        <v>741000</v>
      </c>
      <c r="F18" s="438">
        <f t="shared" ca="1" si="13"/>
        <v>41000</v>
      </c>
      <c r="G18" s="438">
        <f t="shared" ca="1" si="14"/>
        <v>535000</v>
      </c>
      <c r="H18" s="438">
        <f t="shared" ca="1" si="15"/>
        <v>5.2999999999999999E-2</v>
      </c>
      <c r="I18" s="438">
        <f t="shared" ca="1" si="16"/>
        <v>0.70299999999999996</v>
      </c>
      <c r="J18" s="437">
        <f t="shared" ca="1" si="17"/>
        <v>0.66600000000000004</v>
      </c>
      <c r="K18" s="437" t="str">
        <f t="shared" ca="1" si="18"/>
        <v/>
      </c>
    </row>
    <row r="19" spans="1:11" ht="12" customHeight="1">
      <c r="A19" s="437" t="str">
        <f>CONCATENATE($B$3," 2005")</f>
        <v>Sep-Nov 2005</v>
      </c>
      <c r="B19" s="438">
        <f t="shared" ca="1" si="19"/>
        <v>1333000</v>
      </c>
      <c r="C19" s="438">
        <f t="shared" ca="1" si="10"/>
        <v>1110000</v>
      </c>
      <c r="D19" s="438">
        <f t="shared" ca="1" si="11"/>
        <v>802000</v>
      </c>
      <c r="E19" s="438">
        <f t="shared" ca="1" si="12"/>
        <v>764000</v>
      </c>
      <c r="F19" s="438">
        <f t="shared" ca="1" si="13"/>
        <v>38000</v>
      </c>
      <c r="G19" s="438">
        <f t="shared" ca="1" si="14"/>
        <v>531000</v>
      </c>
      <c r="H19" s="438">
        <f t="shared" ca="1" si="15"/>
        <v>4.8000000000000001E-2</v>
      </c>
      <c r="I19" s="438">
        <f t="shared" ca="1" si="16"/>
        <v>0.70899999999999996</v>
      </c>
      <c r="J19" s="437">
        <f t="shared" ca="1" si="17"/>
        <v>0.67500000000000004</v>
      </c>
      <c r="K19" s="437" t="str">
        <f t="shared" ca="1" si="18"/>
        <v/>
      </c>
    </row>
    <row r="20" spans="1:11" ht="12" customHeight="1">
      <c r="A20" s="437" t="str">
        <f>CONCATENATE($B$3," 2006")</f>
        <v>Sep-Nov 2006</v>
      </c>
      <c r="B20" s="438">
        <f t="shared" ca="1" si="19"/>
        <v>1351000</v>
      </c>
      <c r="C20" s="438">
        <f t="shared" ca="1" si="10"/>
        <v>1124000</v>
      </c>
      <c r="D20" s="438">
        <f t="shared" ca="1" si="11"/>
        <v>812000</v>
      </c>
      <c r="E20" s="438">
        <f t="shared" ca="1" si="12"/>
        <v>776000</v>
      </c>
      <c r="F20" s="438">
        <f t="shared" ca="1" si="13"/>
        <v>35000</v>
      </c>
      <c r="G20" s="438">
        <f t="shared" ca="1" si="14"/>
        <v>539000</v>
      </c>
      <c r="H20" s="438">
        <f t="shared" ca="1" si="15"/>
        <v>4.3999999999999997E-2</v>
      </c>
      <c r="I20" s="438">
        <f t="shared" ca="1" si="16"/>
        <v>0.70899999999999996</v>
      </c>
      <c r="J20" s="437">
        <f t="shared" ca="1" si="17"/>
        <v>0.67700000000000005</v>
      </c>
      <c r="K20" s="437" t="str">
        <f t="shared" ca="1" si="18"/>
        <v/>
      </c>
    </row>
    <row r="21" spans="1:11" ht="12" customHeight="1">
      <c r="A21" s="437" t="str">
        <f>CONCATENATE($B$3," 2007")</f>
        <v>Sep-Nov 2007</v>
      </c>
      <c r="B21" s="438">
        <f t="shared" ca="1" si="19"/>
        <v>1369000</v>
      </c>
      <c r="C21" s="438">
        <f t="shared" ca="1" si="10"/>
        <v>1137000</v>
      </c>
      <c r="D21" s="438">
        <f t="shared" ca="1" si="11"/>
        <v>823000</v>
      </c>
      <c r="E21" s="438">
        <f t="shared" ca="1" si="12"/>
        <v>787000</v>
      </c>
      <c r="F21" s="438">
        <f t="shared" ca="1" si="13"/>
        <v>36000</v>
      </c>
      <c r="G21" s="438">
        <f t="shared" ca="1" si="14"/>
        <v>546000</v>
      </c>
      <c r="H21" s="438">
        <f t="shared" ca="1" si="15"/>
        <v>4.3999999999999997E-2</v>
      </c>
      <c r="I21" s="438">
        <f t="shared" ca="1" si="16"/>
        <v>0.71099999999999997</v>
      </c>
      <c r="J21" s="437">
        <f t="shared" ca="1" si="17"/>
        <v>0.67900000000000005</v>
      </c>
      <c r="K21" s="437" t="str">
        <f t="shared" ca="1" si="18"/>
        <v/>
      </c>
    </row>
    <row r="22" spans="1:11" ht="12" customHeight="1">
      <c r="A22" s="437" t="str">
        <f>CONCATENATE($B$3," 2008")</f>
        <v>Sep-Nov 2008</v>
      </c>
      <c r="B22" s="438">
        <f t="shared" ca="1" si="19"/>
        <v>1385000</v>
      </c>
      <c r="C22" s="438">
        <f t="shared" ca="1" si="10"/>
        <v>1147000</v>
      </c>
      <c r="D22" s="438">
        <f t="shared" ca="1" si="11"/>
        <v>823000</v>
      </c>
      <c r="E22" s="438">
        <f t="shared" ca="1" si="12"/>
        <v>787000</v>
      </c>
      <c r="F22" s="438">
        <f t="shared" ca="1" si="13"/>
        <v>36000</v>
      </c>
      <c r="G22" s="438">
        <f t="shared" ca="1" si="14"/>
        <v>562000</v>
      </c>
      <c r="H22" s="438">
        <f t="shared" ca="1" si="15"/>
        <v>4.2999999999999997E-2</v>
      </c>
      <c r="I22" s="438">
        <f t="shared" ca="1" si="16"/>
        <v>0.70399999999999996</v>
      </c>
      <c r="J22" s="437">
        <f t="shared" ca="1" si="17"/>
        <v>0.67400000000000004</v>
      </c>
      <c r="K22" s="437" t="str">
        <f t="shared" ca="1" si="18"/>
        <v/>
      </c>
    </row>
    <row r="23" spans="1:11" ht="12" customHeight="1">
      <c r="A23" s="437" t="str">
        <f>CONCATENATE($B$3," 2009")</f>
        <v>Sep-Nov 2009</v>
      </c>
      <c r="B23" s="438">
        <f t="shared" ca="1" si="19"/>
        <v>1397000</v>
      </c>
      <c r="C23" s="438">
        <f t="shared" ca="1" si="10"/>
        <v>1154000</v>
      </c>
      <c r="D23" s="438">
        <f t="shared" ca="1" si="11"/>
        <v>827000</v>
      </c>
      <c r="E23" s="438">
        <f t="shared" ca="1" si="12"/>
        <v>772000</v>
      </c>
      <c r="F23" s="438">
        <f t="shared" ca="1" si="13"/>
        <v>55000</v>
      </c>
      <c r="G23" s="438">
        <f t="shared" ca="1" si="14"/>
        <v>570000</v>
      </c>
      <c r="H23" s="438">
        <f t="shared" ca="1" si="15"/>
        <v>6.7000000000000004E-2</v>
      </c>
      <c r="I23" s="438">
        <f t="shared" ca="1" si="16"/>
        <v>0.70299999999999996</v>
      </c>
      <c r="J23" s="437">
        <f t="shared" ca="1" si="17"/>
        <v>0.65500000000000003</v>
      </c>
      <c r="K23" s="437" t="str">
        <f t="shared" ca="1" si="18"/>
        <v/>
      </c>
    </row>
    <row r="24" spans="1:11" ht="12" customHeight="1">
      <c r="A24" s="437" t="str">
        <f>CONCATENATE($B$3," 2010")</f>
        <v>Sep-Nov 2010</v>
      </c>
      <c r="B24" s="438">
        <f t="shared" ca="1" si="19"/>
        <v>1408000</v>
      </c>
      <c r="C24" s="438">
        <f t="shared" ca="1" si="10"/>
        <v>1158000</v>
      </c>
      <c r="D24" s="438">
        <f t="shared" ca="1" si="11"/>
        <v>837000</v>
      </c>
      <c r="E24" s="438">
        <f t="shared" ca="1" si="12"/>
        <v>771000</v>
      </c>
      <c r="F24" s="438">
        <f t="shared" ca="1" si="13"/>
        <v>65000</v>
      </c>
      <c r="G24" s="438">
        <f t="shared" ca="1" si="14"/>
        <v>571000</v>
      </c>
      <c r="H24" s="438">
        <f t="shared" ca="1" si="15"/>
        <v>7.8E-2</v>
      </c>
      <c r="I24" s="438">
        <f t="shared" ca="1" si="16"/>
        <v>0.70899999999999996</v>
      </c>
      <c r="J24" s="437">
        <f t="shared" ca="1" si="17"/>
        <v>0.65200000000000002</v>
      </c>
      <c r="K24" s="437" t="str">
        <f t="shared" ca="1" si="18"/>
        <v/>
      </c>
    </row>
    <row r="25" spans="1:11" ht="12" customHeight="1">
      <c r="A25" s="437" t="str">
        <f>CONCATENATE($B$3," 2011")</f>
        <v>Sep-Nov 2011</v>
      </c>
      <c r="B25" s="438">
        <f t="shared" ca="1" si="19"/>
        <v>1416000</v>
      </c>
      <c r="C25" s="438">
        <f t="shared" ca="1" si="10"/>
        <v>1160000</v>
      </c>
      <c r="D25" s="438">
        <f t="shared" ca="1" si="11"/>
        <v>862000</v>
      </c>
      <c r="E25" s="438">
        <f t="shared" ca="1" si="12"/>
        <v>804000</v>
      </c>
      <c r="F25" s="438">
        <f t="shared" ca="1" si="13"/>
        <v>58000</v>
      </c>
      <c r="G25" s="438">
        <f t="shared" ca="1" si="14"/>
        <v>555000</v>
      </c>
      <c r="H25" s="438">
        <f t="shared" ca="1" si="15"/>
        <v>6.7000000000000004E-2</v>
      </c>
      <c r="I25" s="438">
        <f t="shared" ca="1" si="16"/>
        <v>0.72699999999999998</v>
      </c>
      <c r="J25" s="437">
        <f t="shared" ca="1" si="17"/>
        <v>0.67700000000000005</v>
      </c>
      <c r="K25" s="437" t="str">
        <f t="shared" ca="1" si="18"/>
        <v/>
      </c>
    </row>
    <row r="26" spans="1:11" ht="12" customHeight="1">
      <c r="A26" s="437" t="str">
        <f>CONCATENATE($B$3," 2012")</f>
        <v>Sep-Nov 2012</v>
      </c>
      <c r="B26" s="438">
        <f t="shared" ca="1" si="19"/>
        <v>1423000</v>
      </c>
      <c r="C26" s="438">
        <f t="shared" ca="1" si="10"/>
        <v>1160000</v>
      </c>
      <c r="D26" s="438">
        <f t="shared" ca="1" si="11"/>
        <v>873000</v>
      </c>
      <c r="E26" s="438">
        <f t="shared" ca="1" si="12"/>
        <v>806000</v>
      </c>
      <c r="F26" s="438">
        <f t="shared" ca="1" si="13"/>
        <v>68000</v>
      </c>
      <c r="G26" s="438">
        <f t="shared" ca="1" si="14"/>
        <v>550000</v>
      </c>
      <c r="H26" s="438">
        <f t="shared" ca="1" si="15"/>
        <v>7.8E-2</v>
      </c>
      <c r="I26" s="438">
        <f t="shared" ca="1" si="16"/>
        <v>0.72899999999999998</v>
      </c>
      <c r="J26" s="437">
        <f t="shared" ca="1" si="17"/>
        <v>0.67200000000000004</v>
      </c>
      <c r="K26" s="437" t="str">
        <f t="shared" ca="1" si="18"/>
        <v/>
      </c>
    </row>
    <row r="27" spans="1:11" ht="12" customHeight="1">
      <c r="A27" s="437" t="str">
        <f>CONCATENATE($B$3," 2013")</f>
        <v>Sep-Nov 2013</v>
      </c>
      <c r="B27" s="438">
        <f t="shared" ca="1" si="19"/>
        <v>1430000</v>
      </c>
      <c r="C27" s="438">
        <f t="shared" ca="1" si="10"/>
        <v>1161000</v>
      </c>
      <c r="D27" s="438">
        <f t="shared" ca="1" si="11"/>
        <v>866000</v>
      </c>
      <c r="E27" s="438">
        <f t="shared" ca="1" si="12"/>
        <v>803000</v>
      </c>
      <c r="F27" s="438">
        <f t="shared" ca="1" si="13"/>
        <v>63000</v>
      </c>
      <c r="G27" s="438">
        <f t="shared" ca="1" si="14"/>
        <v>564000</v>
      </c>
      <c r="H27" s="438">
        <f t="shared" ca="1" si="15"/>
        <v>7.1999999999999995E-2</v>
      </c>
      <c r="I27" s="438">
        <f t="shared" ca="1" si="16"/>
        <v>0.72799999999999998</v>
      </c>
      <c r="J27" s="438">
        <f t="shared" ca="1" si="17"/>
        <v>0.67400000000000004</v>
      </c>
      <c r="K27" s="438" t="str">
        <f t="shared" ca="1" si="18"/>
        <v/>
      </c>
    </row>
    <row r="28" spans="1:11" ht="12" customHeight="1">
      <c r="A28" s="437" t="str">
        <f>CONCATENATE($B$3," 2014")</f>
        <v>Sep-Nov 2014</v>
      </c>
      <c r="B28" s="438">
        <f t="shared" ca="1" si="19"/>
        <v>1439000</v>
      </c>
      <c r="C28" s="438">
        <f t="shared" ca="1" si="10"/>
        <v>1164000</v>
      </c>
      <c r="D28" s="438">
        <f t="shared" ca="1" si="11"/>
        <v>867000</v>
      </c>
      <c r="E28" s="438">
        <f t="shared" ca="1" si="12"/>
        <v>817000</v>
      </c>
      <c r="F28" s="438">
        <f t="shared" ca="1" si="13"/>
        <v>50000</v>
      </c>
      <c r="G28" s="438">
        <f t="shared" ca="1" si="14"/>
        <v>572000</v>
      </c>
      <c r="H28" s="438">
        <f t="shared" ca="1" si="15"/>
        <v>5.8000000000000003E-2</v>
      </c>
      <c r="I28" s="438">
        <f t="shared" ca="1" si="16"/>
        <v>0.72099999999999997</v>
      </c>
      <c r="J28" s="438">
        <f t="shared" ca="1" si="17"/>
        <v>0.67800000000000005</v>
      </c>
      <c r="K28" s="438" t="str">
        <f t="shared" ca="1" si="18"/>
        <v/>
      </c>
    </row>
    <row r="29" spans="1:11" ht="12" customHeight="1">
      <c r="A29" s="437" t="str">
        <f>CONCATENATE($B$3," 2015")</f>
        <v>Sep-Nov 2015</v>
      </c>
      <c r="B29" s="438">
        <f t="shared" ca="1" si="19"/>
        <v>1449000</v>
      </c>
      <c r="C29" s="438">
        <f t="shared" ca="1" si="10"/>
        <v>1167000</v>
      </c>
      <c r="D29" s="438">
        <f t="shared" ca="1" si="11"/>
        <v>881000</v>
      </c>
      <c r="E29" s="438">
        <f t="shared" ca="1" si="12"/>
        <v>829000</v>
      </c>
      <c r="F29" s="438">
        <f t="shared" ca="1" si="13"/>
        <v>52000</v>
      </c>
      <c r="G29" s="438">
        <f t="shared" ca="1" si="14"/>
        <v>568000</v>
      </c>
      <c r="H29" s="438">
        <f t="shared" ca="1" si="15"/>
        <v>5.8999999999999997E-2</v>
      </c>
      <c r="I29" s="438">
        <f t="shared" ca="1" si="16"/>
        <v>0.73299999999999998</v>
      </c>
      <c r="J29" s="438">
        <f t="shared" ca="1" si="17"/>
        <v>0.68899999999999995</v>
      </c>
      <c r="K29" s="438" t="str">
        <f t="shared" ca="1" si="18"/>
        <v/>
      </c>
    </row>
    <row r="30" spans="1:11" ht="12" customHeight="1">
      <c r="A30" s="437" t="str">
        <f>CONCATENATE($B$3," 2016")</f>
        <v>Sep-Nov 2016</v>
      </c>
      <c r="B30" s="438">
        <f t="shared" ca="1" si="19"/>
        <v>1457000</v>
      </c>
      <c r="C30" s="438">
        <f t="shared" ca="1" si="10"/>
        <v>1170000</v>
      </c>
      <c r="D30" s="438">
        <f t="shared" ca="1" si="11"/>
        <v>886000</v>
      </c>
      <c r="E30" s="438">
        <f t="shared" ca="1" si="12"/>
        <v>836000</v>
      </c>
      <c r="F30" s="438">
        <f t="shared" ca="1" si="13"/>
        <v>50000</v>
      </c>
      <c r="G30" s="438">
        <f t="shared" ca="1" si="14"/>
        <v>571000</v>
      </c>
      <c r="H30" s="438">
        <f t="shared" ca="1" si="15"/>
        <v>5.6000000000000001E-2</v>
      </c>
      <c r="I30" s="438">
        <f t="shared" ca="1" si="16"/>
        <v>0.73499999999999999</v>
      </c>
      <c r="J30" s="438">
        <f t="shared" ca="1" si="17"/>
        <v>0.69299999999999995</v>
      </c>
      <c r="K30" s="438" t="str">
        <f t="shared" ca="1" si="18"/>
        <v/>
      </c>
    </row>
    <row r="31" spans="1:11" ht="12" customHeight="1">
      <c r="A31" s="437" t="str">
        <f>CONCATENATE($B$3," 2017")</f>
        <v>Sep-Nov 2017</v>
      </c>
      <c r="B31" s="438">
        <f t="shared" ca="1" si="19"/>
        <v>1464000</v>
      </c>
      <c r="C31" s="438">
        <f t="shared" ca="1" si="10"/>
        <v>1172000</v>
      </c>
      <c r="D31" s="438">
        <f t="shared" ca="1" si="11"/>
        <v>870000</v>
      </c>
      <c r="E31" s="438">
        <f t="shared" ca="1" si="12"/>
        <v>837000</v>
      </c>
      <c r="F31" s="438">
        <f t="shared" ca="1" si="13"/>
        <v>33000</v>
      </c>
      <c r="G31" s="438">
        <f t="shared" ca="1" si="14"/>
        <v>594000</v>
      </c>
      <c r="H31" s="438">
        <f t="shared" ca="1" si="15"/>
        <v>3.7999999999999999E-2</v>
      </c>
      <c r="I31" s="438">
        <f t="shared" ca="1" si="16"/>
        <v>0.71799999999999997</v>
      </c>
      <c r="J31" s="438">
        <f t="shared" ca="1" si="17"/>
        <v>0.69</v>
      </c>
      <c r="K31" s="438" t="str">
        <f t="shared" ca="1" si="18"/>
        <v/>
      </c>
    </row>
    <row r="32" spans="1:11" ht="12" customHeight="1">
      <c r="A32" s="440" t="s">
        <v>355</v>
      </c>
      <c r="B32" s="441"/>
      <c r="C32" s="441"/>
      <c r="D32" s="441"/>
      <c r="E32" s="441"/>
      <c r="F32" s="441"/>
      <c r="G32" s="441"/>
      <c r="H32" s="441"/>
      <c r="I32" s="441"/>
      <c r="J32" s="441"/>
      <c r="K32" s="441"/>
    </row>
    <row r="33" spans="1:11" ht="12" customHeight="1">
      <c r="A33" s="441" t="str">
        <f>CONCATENATE($B$3," 1995")</f>
        <v>Sep-Nov 1995</v>
      </c>
      <c r="B33" s="442">
        <f ca="1">IF(VLOOKUP(A33,INDIRECT(CONCATENATE("'",$B$2,"'!M9:W1000")),2,FALSE)=0,"",VLOOKUP(A33,INDIRECT(CONCATENATE("'",$B$2,"'!M9:W1000")),2,FALSE))</f>
        <v>580000</v>
      </c>
      <c r="C33" s="442">
        <f ca="1">IF(VLOOKUP(A33,INDIRECT(CONCATENATE("'",$B$2,"'!M9:W1000")),3,FALSE)=0,"",VLOOKUP(A33,INDIRECT(CONCATENATE("'",$B$2,"'!M9:W1000")),3,FALSE))</f>
        <v>498000</v>
      </c>
      <c r="D33" s="442">
        <f ca="1">IF(VLOOKUP(A33,INDIRECT(CONCATENATE("'",$B$2,"'!M9:W1000")),4,FALSE)=0,"",VLOOKUP(A33,INDIRECT(CONCATENATE("'",$B$2,"'!M9:W1000")),4,FALSE))</f>
        <v>408000</v>
      </c>
      <c r="E33" s="442">
        <f ca="1">IF(VLOOKUP(A33,INDIRECT(CONCATENATE("'",$B$2,"'!M9:W1000")),5,FALSE)=0,"",VLOOKUP(A33,INDIRECT(CONCATENATE("'",$B$2,"'!M9:W1000")),5,FALSE))</f>
        <v>353000</v>
      </c>
      <c r="F33" s="442">
        <f ca="1">IF(VLOOKUP(A33,INDIRECT(CONCATENATE("'",$B$2,"'!M9:W1000")),6,FALSE)=0,"",VLOOKUP(A33,INDIRECT(CONCATENATE("'",$B$2,"'!M9:W1000")),6,FALSE))</f>
        <v>55000</v>
      </c>
      <c r="G33" s="442">
        <f ca="1">IF(VLOOKUP(A33,INDIRECT(CONCATENATE("'",$B$2,"'!M9:W1000")),7,FALSE)=0,"",VLOOKUP(A33,INDIRECT(CONCATENATE("'",$B$2,"'!M9:W1000")),7,FALSE))</f>
        <v>172000</v>
      </c>
      <c r="H33" s="442">
        <f ca="1">IF(VLOOKUP(A33,INDIRECT(CONCATENATE("'",$B$2,"'!M9:W1000")),8,FALSE)=0,"",VLOOKUP(A33,INDIRECT(CONCATENATE("'",$B$2,"'!M9:W1000")),8,FALSE))</f>
        <v>0.13500000000000001</v>
      </c>
      <c r="I33" s="442">
        <f ca="1">IF(VLOOKUP(A33,INDIRECT(CONCATENATE("'",$B$2,"'!M9:W1000")),9,FALSE)=0,"",VLOOKUP(A33,INDIRECT(CONCATENATE("'",$B$2,"'!M9:W1000")),9,FALSE))</f>
        <v>0.80200000000000005</v>
      </c>
      <c r="J33" s="442">
        <f ca="1">IF(VLOOKUP(A33,INDIRECT(CONCATENATE("'",$B$2,"'!M9:W1000")),10,FALSE)=0,"",VLOOKUP(A33,INDIRECT(CONCATENATE("'",$B$2,"'!M9:W1000")),10,FALSE))</f>
        <v>0.69199999999999995</v>
      </c>
      <c r="K33" s="442" t="str">
        <f ca="1">IF(VLOOKUP(A33,INDIRECT(CONCATENATE("'",$B$2,"'!M9:W1000")),11,FALSE)=0,"",VLOOKUP(A33,INDIRECT(CONCATENATE("'",$B$2,"'!M9:W1000")),11,FALSE))</f>
        <v/>
      </c>
    </row>
    <row r="34" spans="1:11" ht="12" customHeight="1">
      <c r="A34" s="441" t="str">
        <f>CONCATENATE($B$3," 1996")</f>
        <v>Sep-Nov 1996</v>
      </c>
      <c r="B34" s="442">
        <f t="shared" ref="B34:B55" ca="1" si="20">IF(VLOOKUP(A34,INDIRECT(CONCATENATE("'",$B$2,"'!M9:W1000")),2,FALSE)=0,"",VLOOKUP(A34,INDIRECT(CONCATENATE("'",$B$2,"'!M9:W1000")),2,FALSE))</f>
        <v>587000</v>
      </c>
      <c r="C34" s="442">
        <f t="shared" ref="C34:C55" ca="1" si="21">IF(VLOOKUP(A34,INDIRECT(CONCATENATE("'",$B$2,"'!M9:W1000")),3,FALSE)=0,"",VLOOKUP(A34,INDIRECT(CONCATENATE("'",$B$2,"'!M9:W1000")),3,FALSE))</f>
        <v>503000</v>
      </c>
      <c r="D34" s="442">
        <f t="shared" ref="D34:D55" ca="1" si="22">IF(VLOOKUP(A34,INDIRECT(CONCATENATE("'",$B$2,"'!M9:W1000")),4,FALSE)=0,"",VLOOKUP(A34,INDIRECT(CONCATENATE("'",$B$2,"'!M9:W1000")),4,FALSE))</f>
        <v>414000</v>
      </c>
      <c r="E34" s="442">
        <f t="shared" ref="E34:E55" ca="1" si="23">IF(VLOOKUP(A34,INDIRECT(CONCATENATE("'",$B$2,"'!M9:W1000")),5,FALSE)=0,"",VLOOKUP(A34,INDIRECT(CONCATENATE("'",$B$2,"'!M9:W1000")),5,FALSE))</f>
        <v>365000</v>
      </c>
      <c r="F34" s="442">
        <f t="shared" ref="F34:F55" ca="1" si="24">IF(VLOOKUP(A34,INDIRECT(CONCATENATE("'",$B$2,"'!M9:W1000")),6,FALSE)=0,"",VLOOKUP(A34,INDIRECT(CONCATENATE("'",$B$2,"'!M9:W1000")),6,FALSE))</f>
        <v>49000</v>
      </c>
      <c r="G34" s="442">
        <f t="shared" ref="G34:G55" ca="1" si="25">IF(VLOOKUP(A34,INDIRECT(CONCATENATE("'",$B$2,"'!M9:W1000")),7,FALSE)=0,"",VLOOKUP(A34,INDIRECT(CONCATENATE("'",$B$2,"'!M9:W1000")),7,FALSE))</f>
        <v>173000</v>
      </c>
      <c r="H34" s="442">
        <f t="shared" ref="H34:H55" ca="1" si="26">IF(VLOOKUP(A34,INDIRECT(CONCATENATE("'",$B$2,"'!M9:W1000")),8,FALSE)=0,"",VLOOKUP(A34,INDIRECT(CONCATENATE("'",$B$2,"'!M9:W1000")),8,FALSE))</f>
        <v>0.11799999999999999</v>
      </c>
      <c r="I34" s="442">
        <f t="shared" ref="I34:I55" ca="1" si="27">IF(VLOOKUP(A34,INDIRECT(CONCATENATE("'",$B$2,"'!M9:W1000")),9,FALSE)=0,"",VLOOKUP(A34,INDIRECT(CONCATENATE("'",$B$2,"'!M9:W1000")),9,FALSE))</f>
        <v>0.80100000000000005</v>
      </c>
      <c r="J34" s="442">
        <f t="shared" ref="J34:J55" ca="1" si="28">IF(VLOOKUP(A34,INDIRECT(CONCATENATE("'",$B$2,"'!M9:W1000")),10,FALSE)=0,"",VLOOKUP(A34,INDIRECT(CONCATENATE("'",$B$2,"'!M9:W1000")),10,FALSE))</f>
        <v>0.70399999999999996</v>
      </c>
      <c r="K34" s="442" t="str">
        <f t="shared" ref="K34:K55" ca="1" si="29">IF(VLOOKUP(A34,INDIRECT(CONCATENATE("'",$B$2,"'!M9:W1000")),11,FALSE)=0,"",VLOOKUP(A34,INDIRECT(CONCATENATE("'",$B$2,"'!M9:W1000")),11,FALSE))</f>
        <v/>
      </c>
    </row>
    <row r="35" spans="1:11" ht="12" customHeight="1">
      <c r="A35" s="441" t="str">
        <f>CONCATENATE($B$3," 1997")</f>
        <v>Sep-Nov 1997</v>
      </c>
      <c r="B35" s="442">
        <f t="shared" ca="1" si="20"/>
        <v>592000</v>
      </c>
      <c r="C35" s="442">
        <f t="shared" ca="1" si="21"/>
        <v>508000</v>
      </c>
      <c r="D35" s="442">
        <f t="shared" ca="1" si="22"/>
        <v>431000</v>
      </c>
      <c r="E35" s="442">
        <f t="shared" ca="1" si="23"/>
        <v>387000</v>
      </c>
      <c r="F35" s="442">
        <f t="shared" ca="1" si="24"/>
        <v>45000</v>
      </c>
      <c r="G35" s="442">
        <f t="shared" ca="1" si="25"/>
        <v>161000</v>
      </c>
      <c r="H35" s="442">
        <f t="shared" ca="1" si="26"/>
        <v>0.104</v>
      </c>
      <c r="I35" s="442">
        <f t="shared" ca="1" si="27"/>
        <v>0.83099999999999996</v>
      </c>
      <c r="J35" s="442">
        <f t="shared" ca="1" si="28"/>
        <v>0.74299999999999999</v>
      </c>
      <c r="K35" s="442" t="str">
        <f t="shared" ca="1" si="29"/>
        <v/>
      </c>
    </row>
    <row r="36" spans="1:11" ht="12" customHeight="1">
      <c r="A36" s="441" t="str">
        <f>CONCATENATE($B$3," 1998")</f>
        <v>Sep-Nov 1998</v>
      </c>
      <c r="B36" s="442">
        <f t="shared" ca="1" si="20"/>
        <v>596000</v>
      </c>
      <c r="C36" s="442">
        <f t="shared" ca="1" si="21"/>
        <v>511000</v>
      </c>
      <c r="D36" s="442">
        <f t="shared" ca="1" si="22"/>
        <v>414000</v>
      </c>
      <c r="E36" s="442">
        <f t="shared" ca="1" si="23"/>
        <v>381000</v>
      </c>
      <c r="F36" s="442">
        <f t="shared" ca="1" si="24"/>
        <v>33000</v>
      </c>
      <c r="G36" s="442">
        <f t="shared" ca="1" si="25"/>
        <v>182000</v>
      </c>
      <c r="H36" s="442">
        <f t="shared" ca="1" si="26"/>
        <v>7.9000000000000001E-2</v>
      </c>
      <c r="I36" s="442">
        <f t="shared" ca="1" si="27"/>
        <v>0.79400000000000004</v>
      </c>
      <c r="J36" s="442">
        <f t="shared" ca="1" si="28"/>
        <v>0.73</v>
      </c>
      <c r="K36" s="442" t="str">
        <f t="shared" ca="1" si="29"/>
        <v/>
      </c>
    </row>
    <row r="37" spans="1:11" ht="12" customHeight="1">
      <c r="A37" s="441" t="str">
        <f>CONCATENATE($B$3," 1999")</f>
        <v>Sep-Nov 1999</v>
      </c>
      <c r="B37" s="442">
        <f t="shared" ca="1" si="20"/>
        <v>599000</v>
      </c>
      <c r="C37" s="442">
        <f t="shared" ca="1" si="21"/>
        <v>513000</v>
      </c>
      <c r="D37" s="442">
        <f t="shared" ca="1" si="22"/>
        <v>413000</v>
      </c>
      <c r="E37" s="442">
        <f t="shared" ca="1" si="23"/>
        <v>382000</v>
      </c>
      <c r="F37" s="442">
        <f ca="1">IF(VLOOKUP(A37,INDIRECT(CONCATENATE("'",$B$2,"'!M9:W1000")),6,FALSE)=0,"",VLOOKUP(A37,INDIRECT(CONCATENATE("'",$B$2,"'!M9:W1000")),6,FALSE))</f>
        <v>31000</v>
      </c>
      <c r="G37" s="442">
        <f t="shared" ca="1" si="25"/>
        <v>186000</v>
      </c>
      <c r="H37" s="442">
        <f t="shared" ca="1" si="26"/>
        <v>7.3999999999999996E-2</v>
      </c>
      <c r="I37" s="442">
        <f t="shared" ca="1" si="27"/>
        <v>0.78400000000000003</v>
      </c>
      <c r="J37" s="442">
        <f t="shared" ca="1" si="28"/>
        <v>0.72399999999999998</v>
      </c>
      <c r="K37" s="442" t="str">
        <f t="shared" ca="1" si="29"/>
        <v/>
      </c>
    </row>
    <row r="38" spans="1:11" ht="12" customHeight="1">
      <c r="A38" s="441" t="str">
        <f>CONCATENATE($B$3," 2000")</f>
        <v>Sep-Nov 2000</v>
      </c>
      <c r="B38" s="442">
        <f t="shared" ca="1" si="20"/>
        <v>605000</v>
      </c>
      <c r="C38" s="442">
        <f t="shared" ca="1" si="21"/>
        <v>517000</v>
      </c>
      <c r="D38" s="442">
        <f t="shared" ca="1" si="22"/>
        <v>414000</v>
      </c>
      <c r="E38" s="442">
        <f t="shared" ca="1" si="23"/>
        <v>389000</v>
      </c>
      <c r="F38" s="442">
        <f ca="1">IF(VLOOKUP(A38,INDIRECT(CONCATENATE("'",$B$2,"'!M9:W1000")),6,FALSE)=0,"",VLOOKUP(A38,INDIRECT(CONCATENATE("'",$B$2,"'!M9:W1000")),6,FALSE))</f>
        <v>25000</v>
      </c>
      <c r="G38" s="442">
        <f t="shared" ca="1" si="25"/>
        <v>191000</v>
      </c>
      <c r="H38" s="442">
        <f t="shared" ca="1" si="26"/>
        <v>0.06</v>
      </c>
      <c r="I38" s="442">
        <f t="shared" ca="1" si="27"/>
        <v>0.78300000000000003</v>
      </c>
      <c r="J38" s="442">
        <f t="shared" ca="1" si="28"/>
        <v>0.73399999999999999</v>
      </c>
      <c r="K38" s="442" t="str">
        <f t="shared" ca="1" si="29"/>
        <v/>
      </c>
    </row>
    <row r="39" spans="1:11" ht="12" customHeight="1">
      <c r="A39" s="441" t="str">
        <f>CONCATENATE($B$3," 2001")</f>
        <v>Sep-Nov 2001</v>
      </c>
      <c r="B39" s="442">
        <f t="shared" ca="1" si="20"/>
        <v>613000</v>
      </c>
      <c r="C39" s="442">
        <f t="shared" ca="1" si="21"/>
        <v>524000</v>
      </c>
      <c r="D39" s="442">
        <f t="shared" ca="1" si="22"/>
        <v>420000</v>
      </c>
      <c r="E39" s="442">
        <f t="shared" ca="1" si="23"/>
        <v>390000</v>
      </c>
      <c r="F39" s="442">
        <f t="shared" ca="1" si="24"/>
        <v>30000</v>
      </c>
      <c r="G39" s="442">
        <f t="shared" ca="1" si="25"/>
        <v>193000</v>
      </c>
      <c r="H39" s="442">
        <f t="shared" ca="1" si="26"/>
        <v>7.0999999999999994E-2</v>
      </c>
      <c r="I39" s="442">
        <f t="shared" ca="1" si="27"/>
        <v>0.78800000000000003</v>
      </c>
      <c r="J39" s="442">
        <f t="shared" ca="1" si="28"/>
        <v>0.73199999999999998</v>
      </c>
      <c r="K39" s="442" t="str">
        <f t="shared" ca="1" si="29"/>
        <v/>
      </c>
    </row>
    <row r="40" spans="1:11" ht="12" customHeight="1">
      <c r="A40" s="441" t="str">
        <f>CONCATENATE($B$3," 2002")</f>
        <v>Sep-Nov 2002</v>
      </c>
      <c r="B40" s="442">
        <f t="shared" ca="1" si="20"/>
        <v>620000</v>
      </c>
      <c r="C40" s="442">
        <f t="shared" ca="1" si="21"/>
        <v>530000</v>
      </c>
      <c r="D40" s="442">
        <f t="shared" ca="1" si="22"/>
        <v>436000</v>
      </c>
      <c r="E40" s="442">
        <f t="shared" ca="1" si="23"/>
        <v>410000</v>
      </c>
      <c r="F40" s="442">
        <f t="shared" ca="1" si="24"/>
        <v>25000</v>
      </c>
      <c r="G40" s="442">
        <f t="shared" ca="1" si="25"/>
        <v>185000</v>
      </c>
      <c r="H40" s="442">
        <f t="shared" ca="1" si="26"/>
        <v>5.8000000000000003E-2</v>
      </c>
      <c r="I40" s="442">
        <f t="shared" ca="1" si="27"/>
        <v>0.79700000000000004</v>
      </c>
      <c r="J40" s="442">
        <f t="shared" ca="1" si="28"/>
        <v>0.749</v>
      </c>
      <c r="K40" s="442" t="str">
        <f t="shared" ca="1" si="29"/>
        <v/>
      </c>
    </row>
    <row r="41" spans="1:11" ht="12" customHeight="1">
      <c r="A41" s="441" t="str">
        <f>CONCATENATE($B$3," 2003")</f>
        <v>Sep-Nov 2003</v>
      </c>
      <c r="B41" s="442">
        <f t="shared" ca="1" si="20"/>
        <v>628000</v>
      </c>
      <c r="C41" s="442">
        <f t="shared" ca="1" si="21"/>
        <v>535000</v>
      </c>
      <c r="D41" s="442">
        <f t="shared" ca="1" si="22"/>
        <v>436000</v>
      </c>
      <c r="E41" s="442">
        <f t="shared" ca="1" si="23"/>
        <v>401000</v>
      </c>
      <c r="F41" s="442">
        <f t="shared" ca="1" si="24"/>
        <v>35000</v>
      </c>
      <c r="G41" s="442">
        <f t="shared" ca="1" si="25"/>
        <v>191000</v>
      </c>
      <c r="H41" s="442">
        <f t="shared" ca="1" si="26"/>
        <v>0.08</v>
      </c>
      <c r="I41" s="442">
        <f t="shared" ca="1" si="27"/>
        <v>0.80100000000000005</v>
      </c>
      <c r="J41" s="442">
        <f t="shared" ca="1" si="28"/>
        <v>0.73599999999999999</v>
      </c>
      <c r="K41" s="442" t="str">
        <f t="shared" ca="1" si="29"/>
        <v/>
      </c>
    </row>
    <row r="42" spans="1:11" ht="12" customHeight="1">
      <c r="A42" s="441" t="str">
        <f>CONCATENATE($B$3," 2004")</f>
        <v>Sep-Nov 2004</v>
      </c>
      <c r="B42" s="442">
        <f t="shared" ca="1" si="20"/>
        <v>636000</v>
      </c>
      <c r="C42" s="442">
        <f t="shared" ca="1" si="21"/>
        <v>542000</v>
      </c>
      <c r="D42" s="442">
        <f t="shared" ca="1" si="22"/>
        <v>435000</v>
      </c>
      <c r="E42" s="442">
        <f t="shared" ca="1" si="23"/>
        <v>405000</v>
      </c>
      <c r="F42" s="442">
        <f t="shared" ca="1" si="24"/>
        <v>30000</v>
      </c>
      <c r="G42" s="442">
        <f t="shared" ca="1" si="25"/>
        <v>200000</v>
      </c>
      <c r="H42" s="442">
        <f t="shared" ca="1" si="26"/>
        <v>7.0000000000000007E-2</v>
      </c>
      <c r="I42" s="442">
        <f t="shared" ca="1" si="27"/>
        <v>0.78900000000000003</v>
      </c>
      <c r="J42" s="442">
        <f t="shared" ca="1" si="28"/>
        <v>0.73299999999999998</v>
      </c>
      <c r="K42" s="442" t="str">
        <f t="shared" ca="1" si="29"/>
        <v/>
      </c>
    </row>
    <row r="43" spans="1:11" ht="12" customHeight="1">
      <c r="A43" s="441" t="str">
        <f>CONCATENATE($B$3," 2005")</f>
        <v>Sep-Nov 2005</v>
      </c>
      <c r="B43" s="442">
        <f t="shared" ca="1" si="20"/>
        <v>644000</v>
      </c>
      <c r="C43" s="442">
        <f t="shared" ca="1" si="21"/>
        <v>549000</v>
      </c>
      <c r="D43" s="442">
        <f t="shared" ca="1" si="22"/>
        <v>443000</v>
      </c>
      <c r="E43" s="442">
        <f t="shared" ca="1" si="23"/>
        <v>418000</v>
      </c>
      <c r="F43" s="442">
        <f t="shared" ca="1" si="24"/>
        <v>25000</v>
      </c>
      <c r="G43" s="442">
        <f t="shared" ca="1" si="25"/>
        <v>201000</v>
      </c>
      <c r="H43" s="442">
        <f t="shared" ca="1" si="26"/>
        <v>5.6000000000000001E-2</v>
      </c>
      <c r="I43" s="442">
        <f t="shared" ca="1" si="27"/>
        <v>0.78800000000000003</v>
      </c>
      <c r="J43" s="442">
        <f t="shared" ca="1" si="28"/>
        <v>0.74199999999999999</v>
      </c>
      <c r="K43" s="442" t="str">
        <f t="shared" ca="1" si="29"/>
        <v/>
      </c>
    </row>
    <row r="44" spans="1:11" ht="12" customHeight="1">
      <c r="A44" s="441" t="str">
        <f>CONCATENATE($B$3," 2006")</f>
        <v>Sep-Nov 2006</v>
      </c>
      <c r="B44" s="442">
        <f t="shared" ca="1" si="20"/>
        <v>653000</v>
      </c>
      <c r="C44" s="442">
        <f t="shared" ca="1" si="21"/>
        <v>555000</v>
      </c>
      <c r="D44" s="442">
        <f t="shared" ca="1" si="22"/>
        <v>444000</v>
      </c>
      <c r="E44" s="442">
        <f t="shared" ca="1" si="23"/>
        <v>422000</v>
      </c>
      <c r="F44" s="442">
        <f t="shared" ca="1" si="24"/>
        <v>22000</v>
      </c>
      <c r="G44" s="442">
        <f t="shared" ca="1" si="25"/>
        <v>209000</v>
      </c>
      <c r="H44" s="442">
        <f t="shared" ca="1" si="26"/>
        <v>4.9000000000000002E-2</v>
      </c>
      <c r="I44" s="442">
        <f t="shared" ca="1" si="27"/>
        <v>0.78</v>
      </c>
      <c r="J44" s="442">
        <f t="shared" ca="1" si="28"/>
        <v>0.74099999999999999</v>
      </c>
      <c r="K44" s="442" t="str">
        <f t="shared" ca="1" si="29"/>
        <v/>
      </c>
    </row>
    <row r="45" spans="1:11" ht="12" customHeight="1">
      <c r="A45" s="441" t="str">
        <f>CONCATENATE($B$3," 2007")</f>
        <v>Sep-Nov 2007</v>
      </c>
      <c r="B45" s="442">
        <f t="shared" ca="1" si="20"/>
        <v>662000</v>
      </c>
      <c r="C45" s="442">
        <f t="shared" ca="1" si="21"/>
        <v>562000</v>
      </c>
      <c r="D45" s="442">
        <f t="shared" ca="1" si="22"/>
        <v>449000</v>
      </c>
      <c r="E45" s="442">
        <f t="shared" ca="1" si="23"/>
        <v>426000</v>
      </c>
      <c r="F45" s="442">
        <f t="shared" ca="1" si="24"/>
        <v>23000</v>
      </c>
      <c r="G45" s="442">
        <f t="shared" ca="1" si="25"/>
        <v>214000</v>
      </c>
      <c r="H45" s="442">
        <f t="shared" ca="1" si="26"/>
        <v>0.05</v>
      </c>
      <c r="I45" s="442">
        <f t="shared" ca="1" si="27"/>
        <v>0.78300000000000003</v>
      </c>
      <c r="J45" s="442">
        <f t="shared" ca="1" si="28"/>
        <v>0.74199999999999999</v>
      </c>
      <c r="K45" s="442" t="str">
        <f t="shared" ca="1" si="29"/>
        <v/>
      </c>
    </row>
    <row r="46" spans="1:11" ht="12" customHeight="1">
      <c r="A46" s="441" t="str">
        <f>CONCATENATE($B$3," 2008")</f>
        <v>Sep-Nov 2008</v>
      </c>
      <c r="B46" s="442">
        <f t="shared" ca="1" si="20"/>
        <v>670000</v>
      </c>
      <c r="C46" s="442">
        <f t="shared" ca="1" si="21"/>
        <v>567000</v>
      </c>
      <c r="D46" s="442">
        <f t="shared" ca="1" si="22"/>
        <v>451000</v>
      </c>
      <c r="E46" s="442">
        <f t="shared" ca="1" si="23"/>
        <v>423000</v>
      </c>
      <c r="F46" s="442">
        <f t="shared" ca="1" si="24"/>
        <v>28000</v>
      </c>
      <c r="G46" s="442">
        <f t="shared" ca="1" si="25"/>
        <v>219000</v>
      </c>
      <c r="H46" s="442">
        <f t="shared" ca="1" si="26"/>
        <v>6.2E-2</v>
      </c>
      <c r="I46" s="442">
        <f t="shared" ca="1" si="27"/>
        <v>0.78</v>
      </c>
      <c r="J46" s="442">
        <f t="shared" ca="1" si="28"/>
        <v>0.73099999999999998</v>
      </c>
      <c r="K46" s="442" t="str">
        <f t="shared" ca="1" si="29"/>
        <v/>
      </c>
    </row>
    <row r="47" spans="1:11" ht="12" customHeight="1">
      <c r="A47" s="441" t="str">
        <f>CONCATENATE($B$3," 2009")</f>
        <v>Sep-Nov 2009</v>
      </c>
      <c r="B47" s="442">
        <f t="shared" ca="1" si="20"/>
        <v>676000</v>
      </c>
      <c r="C47" s="442">
        <f t="shared" ca="1" si="21"/>
        <v>570000</v>
      </c>
      <c r="D47" s="442">
        <f t="shared" ca="1" si="22"/>
        <v>449000</v>
      </c>
      <c r="E47" s="442">
        <f t="shared" ca="1" si="23"/>
        <v>409000</v>
      </c>
      <c r="F47" s="442">
        <f t="shared" ca="1" si="24"/>
        <v>40000</v>
      </c>
      <c r="G47" s="442">
        <f t="shared" ca="1" si="25"/>
        <v>227000</v>
      </c>
      <c r="H47" s="442">
        <f t="shared" ca="1" si="26"/>
        <v>0.09</v>
      </c>
      <c r="I47" s="442">
        <f t="shared" ca="1" si="27"/>
        <v>0.76800000000000002</v>
      </c>
      <c r="J47" s="442">
        <f t="shared" ca="1" si="28"/>
        <v>0.69699999999999995</v>
      </c>
      <c r="K47" s="442" t="str">
        <f t="shared" ca="1" si="29"/>
        <v/>
      </c>
    </row>
    <row r="48" spans="1:11" ht="12" customHeight="1">
      <c r="A48" s="441" t="str">
        <f>CONCATENATE($B$3," 2010")</f>
        <v>Sep-Nov 2010</v>
      </c>
      <c r="B48" s="442">
        <f t="shared" ca="1" si="20"/>
        <v>682000</v>
      </c>
      <c r="C48" s="442">
        <f t="shared" ca="1" si="21"/>
        <v>572000</v>
      </c>
      <c r="D48" s="442">
        <f t="shared" ca="1" si="22"/>
        <v>460000</v>
      </c>
      <c r="E48" s="442">
        <f t="shared" ca="1" si="23"/>
        <v>415000</v>
      </c>
      <c r="F48" s="442">
        <f t="shared" ca="1" si="24"/>
        <v>45000</v>
      </c>
      <c r="G48" s="442">
        <f t="shared" ca="1" si="25"/>
        <v>222000</v>
      </c>
      <c r="H48" s="442">
        <f t="shared" ca="1" si="26"/>
        <v>9.8000000000000004E-2</v>
      </c>
      <c r="I48" s="442">
        <f t="shared" ca="1" si="27"/>
        <v>0.78400000000000003</v>
      </c>
      <c r="J48" s="442">
        <f t="shared" ca="1" si="28"/>
        <v>0.70499999999999996</v>
      </c>
      <c r="K48" s="442" t="str">
        <f t="shared" ca="1" si="29"/>
        <v/>
      </c>
    </row>
    <row r="49" spans="1:11" ht="12" customHeight="1">
      <c r="A49" s="441" t="str">
        <f>CONCATENATE($B$3," 2011")</f>
        <v>Sep-Nov 2011</v>
      </c>
      <c r="B49" s="442">
        <f t="shared" ca="1" si="20"/>
        <v>687000</v>
      </c>
      <c r="C49" s="442">
        <f t="shared" ca="1" si="21"/>
        <v>573000</v>
      </c>
      <c r="D49" s="442">
        <f t="shared" ca="1" si="22"/>
        <v>460000</v>
      </c>
      <c r="E49" s="442">
        <f t="shared" ca="1" si="23"/>
        <v>421000</v>
      </c>
      <c r="F49" s="442">
        <f t="shared" ca="1" si="24"/>
        <v>39000</v>
      </c>
      <c r="G49" s="442">
        <f t="shared" ca="1" si="25"/>
        <v>226000</v>
      </c>
      <c r="H49" s="442">
        <f t="shared" ca="1" si="26"/>
        <v>8.5999999999999993E-2</v>
      </c>
      <c r="I49" s="442">
        <f t="shared" ca="1" si="27"/>
        <v>0.78500000000000003</v>
      </c>
      <c r="J49" s="442">
        <f t="shared" ca="1" si="28"/>
        <v>0.71599999999999997</v>
      </c>
      <c r="K49" s="442" t="str">
        <f t="shared" ca="1" si="29"/>
        <v/>
      </c>
    </row>
    <row r="50" spans="1:11" ht="12" customHeight="1">
      <c r="A50" s="441" t="str">
        <f>CONCATENATE($B$3," 2012")</f>
        <v>Sep-Nov 2012</v>
      </c>
      <c r="B50" s="442">
        <f t="shared" ca="1" si="20"/>
        <v>690000</v>
      </c>
      <c r="C50" s="442">
        <f t="shared" ca="1" si="21"/>
        <v>573000</v>
      </c>
      <c r="D50" s="442">
        <f t="shared" ca="1" si="22"/>
        <v>469000</v>
      </c>
      <c r="E50" s="442">
        <f t="shared" ca="1" si="23"/>
        <v>422000</v>
      </c>
      <c r="F50" s="442">
        <f t="shared" ca="1" si="24"/>
        <v>47000</v>
      </c>
      <c r="G50" s="442">
        <f t="shared" ca="1" si="25"/>
        <v>221000</v>
      </c>
      <c r="H50" s="442">
        <f t="shared" ca="1" si="26"/>
        <v>0.10100000000000001</v>
      </c>
      <c r="I50" s="442">
        <f t="shared" ca="1" si="27"/>
        <v>0.79</v>
      </c>
      <c r="J50" s="442">
        <f t="shared" ca="1" si="28"/>
        <v>0.70899999999999996</v>
      </c>
      <c r="K50" s="442" t="str">
        <f t="shared" ca="1" si="29"/>
        <v/>
      </c>
    </row>
    <row r="51" spans="1:11" ht="12" customHeight="1">
      <c r="A51" s="441" t="str">
        <f>CONCATENATE($B$3," 2013")</f>
        <v>Sep-Nov 2013</v>
      </c>
      <c r="B51" s="442">
        <f t="shared" ca="1" si="20"/>
        <v>693000</v>
      </c>
      <c r="C51" s="442">
        <f t="shared" ca="1" si="21"/>
        <v>573000</v>
      </c>
      <c r="D51" s="442">
        <f t="shared" ca="1" si="22"/>
        <v>462000</v>
      </c>
      <c r="E51" s="442">
        <f t="shared" ca="1" si="23"/>
        <v>420000</v>
      </c>
      <c r="F51" s="442">
        <f t="shared" ca="1" si="24"/>
        <v>42000</v>
      </c>
      <c r="G51" s="442">
        <f t="shared" ca="1" si="25"/>
        <v>232000</v>
      </c>
      <c r="H51" s="442">
        <f ca="1">IF(VLOOKUP(A51,INDIRECT(CONCATENATE("'",$B$2,"'!M9:W1000")),8,FALSE)=0,"",VLOOKUP(A51,INDIRECT(CONCATENATE("'",$B$2,"'!M9:W1000")),8,FALSE))</f>
        <v>9.0999999999999998E-2</v>
      </c>
      <c r="I51" s="442">
        <f t="shared" ca="1" si="27"/>
        <v>0.78800000000000003</v>
      </c>
      <c r="J51" s="442">
        <f t="shared" ca="1" si="28"/>
        <v>0.71499999999999997</v>
      </c>
      <c r="K51" s="442" t="str">
        <f t="shared" ca="1" si="29"/>
        <v/>
      </c>
    </row>
    <row r="52" spans="1:11" ht="12" customHeight="1">
      <c r="A52" s="441" t="str">
        <f>CONCATENATE($B$3," 2014")</f>
        <v>Sep-Nov 2014</v>
      </c>
      <c r="B52" s="442">
        <f t="shared" ca="1" si="20"/>
        <v>699000</v>
      </c>
      <c r="C52" s="442">
        <f t="shared" ca="1" si="21"/>
        <v>575000</v>
      </c>
      <c r="D52" s="442">
        <f t="shared" ca="1" si="22"/>
        <v>463000</v>
      </c>
      <c r="E52" s="442">
        <f t="shared" ca="1" si="23"/>
        <v>433000</v>
      </c>
      <c r="F52" s="442">
        <f t="shared" ca="1" si="24"/>
        <v>30000</v>
      </c>
      <c r="G52" s="442">
        <f t="shared" ca="1" si="25"/>
        <v>236000</v>
      </c>
      <c r="H52" s="442">
        <f t="shared" ca="1" si="26"/>
        <v>6.4000000000000001E-2</v>
      </c>
      <c r="I52" s="442">
        <f t="shared" ca="1" si="27"/>
        <v>0.77700000000000002</v>
      </c>
      <c r="J52" s="442">
        <f t="shared" ca="1" si="28"/>
        <v>0.72599999999999998</v>
      </c>
      <c r="K52" s="442" t="str">
        <f t="shared" ca="1" si="29"/>
        <v/>
      </c>
    </row>
    <row r="53" spans="1:11" ht="12" customHeight="1">
      <c r="A53" s="441" t="str">
        <f>CONCATENATE($B$3," 2015")</f>
        <v>Sep-Nov 2015</v>
      </c>
      <c r="B53" s="442">
        <f t="shared" ca="1" si="20"/>
        <v>704000</v>
      </c>
      <c r="C53" s="442">
        <f t="shared" ca="1" si="21"/>
        <v>577000</v>
      </c>
      <c r="D53" s="442">
        <f t="shared" ca="1" si="22"/>
        <v>482000</v>
      </c>
      <c r="E53" s="442">
        <f t="shared" ca="1" si="23"/>
        <v>452000</v>
      </c>
      <c r="F53" s="442">
        <f t="shared" ca="1" si="24"/>
        <v>30000</v>
      </c>
      <c r="G53" s="442">
        <f t="shared" ca="1" si="25"/>
        <v>222000</v>
      </c>
      <c r="H53" s="442">
        <f t="shared" ca="1" si="26"/>
        <v>6.3E-2</v>
      </c>
      <c r="I53" s="442">
        <f t="shared" ca="1" si="27"/>
        <v>0.80400000000000005</v>
      </c>
      <c r="J53" s="442">
        <f t="shared" ca="1" si="28"/>
        <v>0.752</v>
      </c>
      <c r="K53" s="442" t="str">
        <f t="shared" ca="1" si="29"/>
        <v/>
      </c>
    </row>
    <row r="54" spans="1:11" ht="12" customHeight="1">
      <c r="A54" s="441" t="str">
        <f>CONCATENATE($B$3," 2016")</f>
        <v>Sep-Nov 2016</v>
      </c>
      <c r="B54" s="442">
        <f t="shared" ca="1" si="20"/>
        <v>709000</v>
      </c>
      <c r="C54" s="442">
        <f t="shared" ca="1" si="21"/>
        <v>578000</v>
      </c>
      <c r="D54" s="442">
        <f t="shared" ca="1" si="22"/>
        <v>471000</v>
      </c>
      <c r="E54" s="442">
        <f t="shared" ca="1" si="23"/>
        <v>437000</v>
      </c>
      <c r="F54" s="442">
        <f t="shared" ca="1" si="24"/>
        <v>34000</v>
      </c>
      <c r="G54" s="442">
        <f t="shared" ca="1" si="25"/>
        <v>238000</v>
      </c>
      <c r="H54" s="442">
        <f t="shared" ca="1" si="26"/>
        <v>7.1999999999999995E-2</v>
      </c>
      <c r="I54" s="442">
        <f t="shared" ca="1" si="27"/>
        <v>0.78300000000000003</v>
      </c>
      <c r="J54" s="442">
        <f t="shared" ca="1" si="28"/>
        <v>0.72399999999999998</v>
      </c>
      <c r="K54" s="442" t="str">
        <f t="shared" ca="1" si="29"/>
        <v/>
      </c>
    </row>
    <row r="55" spans="1:11" ht="12" customHeight="1">
      <c r="A55" s="441" t="str">
        <f>CONCATENATE($B$3," 2017")</f>
        <v>Sep-Nov 2017</v>
      </c>
      <c r="B55" s="442">
        <f t="shared" ca="1" si="20"/>
        <v>713000</v>
      </c>
      <c r="C55" s="442">
        <f t="shared" ca="1" si="21"/>
        <v>579000</v>
      </c>
      <c r="D55" s="442">
        <f t="shared" ca="1" si="22"/>
        <v>460000</v>
      </c>
      <c r="E55" s="442">
        <f t="shared" ca="1" si="23"/>
        <v>440000</v>
      </c>
      <c r="F55" s="442">
        <f t="shared" ca="1" si="24"/>
        <v>21000</v>
      </c>
      <c r="G55" s="442">
        <f t="shared" ca="1" si="25"/>
        <v>253000</v>
      </c>
      <c r="H55" s="442">
        <f t="shared" ca="1" si="26"/>
        <v>4.4999999999999998E-2</v>
      </c>
      <c r="I55" s="442">
        <f t="shared" ca="1" si="27"/>
        <v>0.76600000000000001</v>
      </c>
      <c r="J55" s="442">
        <f t="shared" ca="1" si="28"/>
        <v>0.73</v>
      </c>
      <c r="K55" s="442" t="str">
        <f t="shared" ca="1" si="29"/>
        <v/>
      </c>
    </row>
    <row r="56" spans="1:11" ht="12" customHeight="1">
      <c r="A56" s="443" t="s">
        <v>356</v>
      </c>
      <c r="B56" s="444"/>
      <c r="C56" s="444"/>
      <c r="D56" s="444"/>
      <c r="E56" s="444"/>
      <c r="F56" s="444"/>
      <c r="G56" s="444"/>
      <c r="H56" s="444"/>
      <c r="I56" s="444"/>
      <c r="J56" s="444"/>
      <c r="K56" s="444"/>
    </row>
    <row r="57" spans="1:11" ht="12" customHeight="1">
      <c r="A57" s="444" t="str">
        <f>CONCATENATE($B$3," 1995")</f>
        <v>Sep-Nov 1995</v>
      </c>
      <c r="B57" s="445">
        <f ca="1">IF(VLOOKUP(A57,INDIRECT(CONCATENATE("'",$B$2,"'!Y9:AI1000")),2,FALSE)=0,"",VLOOKUP(A57,INDIRECT(CONCATENATE("'",$B$2,"'!Y9:AI1000")),2,FALSE))</f>
        <v>631000</v>
      </c>
      <c r="C57" s="445">
        <f ca="1">IF(VLOOKUP(A57,INDIRECT(CONCATENATE("'",$B$2,"'!Y9:AI1000")),3,FALSE)=0,"",VLOOKUP(A57,INDIRECT(CONCATENATE("'",$B$2,"'!Y9:AI1000")),3,FALSE))</f>
        <v>511000</v>
      </c>
      <c r="D57" s="445">
        <f ca="1">IF(VLOOKUP(A57,INDIRECT(CONCATENATE("'",$B$2,"'!Y9:AI1000")),4,FALSE)=0,"",VLOOKUP(A57,INDIRECT(CONCATENATE("'",$B$2,"'!Y9:AI1000")),4,FALSE))</f>
        <v>314000</v>
      </c>
      <c r="E57" s="445">
        <f ca="1">IF(VLOOKUP(A57,INDIRECT(CONCATENATE("'",$B$2,"'!Y9:AI1000")),5,FALSE)=0,"",VLOOKUP(A57,INDIRECT(CONCATENATE("'",$B$2,"'!Y9:AI1000")),5,FALSE))</f>
        <v>295000</v>
      </c>
      <c r="F57" s="445">
        <f ca="1">IF(VLOOKUP(A57,INDIRECT(CONCATENATE("'",$B$2,"'!Y9:AI1000")),6,FALSE)=0,"",VLOOKUP(A57,INDIRECT(CONCATENATE("'",$B$2,"'!Y9:AI1000")),6,FALSE))</f>
        <v>19000</v>
      </c>
      <c r="G57" s="445">
        <f ca="1">IF(VLOOKUP(A57,INDIRECT(CONCATENATE("'",$B$2,"'!Y9:AI1000")),7,FALSE)=0,"",VLOOKUP(A57,INDIRECT(CONCATENATE("'",$B$2,"'!Y9:AI1000")),7,FALSE))</f>
        <v>317000</v>
      </c>
      <c r="H57" s="445">
        <f ca="1">IF(VLOOKUP(A57,INDIRECT(CONCATENATE("'",$B$2,"'!Y9:AI1000")),8,FALSE)=0,"",VLOOKUP(A57,INDIRECT(CONCATENATE("'",$B$2,"'!Y9:AI1000")),8,FALSE))</f>
        <v>6.2E-2</v>
      </c>
      <c r="I57" s="445">
        <f ca="1">IF(VLOOKUP(A57,INDIRECT(CONCATENATE("'",$B$2,"'!Y9:AI1000")),9,FALSE)=0,"",VLOOKUP(A57,INDIRECT(CONCATENATE("'",$B$2,"'!Y9:AI1000")),9,FALSE))</f>
        <v>0.60599999999999998</v>
      </c>
      <c r="J57" s="445">
        <f ca="1">IF(VLOOKUP(A57,INDIRECT(CONCATENATE("'",$B$2,"'!Y9:AI1000")),10,FALSE)=0,"",VLOOKUP(A57,INDIRECT(CONCATENATE("'",$B$2,"'!Y9:AI1000")),10,FALSE))</f>
        <v>0.56799999999999995</v>
      </c>
      <c r="K57" s="445" t="str">
        <f ca="1">IF(VLOOKUP(A57,INDIRECT(CONCATENATE("'",$B$2,"'!Y9:AI1000")),11,FALSE)=0,"",VLOOKUP(A57,INDIRECT(CONCATENATE("'",$B$2,"'!Y9:AI1000")),11,FALSE))</f>
        <v/>
      </c>
    </row>
    <row r="58" spans="1:11" ht="12" customHeight="1">
      <c r="A58" s="444" t="str">
        <f>CONCATENATE($B$3," 1996")</f>
        <v>Sep-Nov 1996</v>
      </c>
      <c r="B58" s="445">
        <f t="shared" ref="B58:B79" ca="1" si="30">IF(VLOOKUP(A58,INDIRECT(CONCATENATE("'",$B$2,"'!Y9:AI1000")),2,FALSE)=0,"",VLOOKUP(A58,INDIRECT(CONCATENATE("'",$B$2,"'!Y9:AI1000")),2,FALSE))</f>
        <v>638000</v>
      </c>
      <c r="C58" s="445">
        <f t="shared" ref="C58:C79" ca="1" si="31">IF(VLOOKUP(A58,INDIRECT(CONCATENATE("'",$B$2,"'!Y9:AI1000")),3,FALSE)=0,"",VLOOKUP(A58,INDIRECT(CONCATENATE("'",$B$2,"'!Y9:AI1000")),3,FALSE))</f>
        <v>517000</v>
      </c>
      <c r="D58" s="445">
        <f t="shared" ref="D58:D79" ca="1" si="32">IF(VLOOKUP(A58,INDIRECT(CONCATENATE("'",$B$2,"'!Y9:AI1000")),4,FALSE)=0,"",VLOOKUP(A58,INDIRECT(CONCATENATE("'",$B$2,"'!Y9:AI1000")),4,FALSE))</f>
        <v>312000</v>
      </c>
      <c r="E58" s="445">
        <f t="shared" ref="E58:E79" ca="1" si="33">IF(VLOOKUP(A58,INDIRECT(CONCATENATE("'",$B$2,"'!Y9:AI1000")),5,FALSE)=0,"",VLOOKUP(A58,INDIRECT(CONCATENATE("'",$B$2,"'!Y9:AI1000")),5,FALSE))</f>
        <v>290000</v>
      </c>
      <c r="F58" s="445">
        <f t="shared" ref="F58:F79" ca="1" si="34">IF(VLOOKUP(A58,INDIRECT(CONCATENATE("'",$B$2,"'!Y9:AI1000")),6,FALSE)=0,"",VLOOKUP(A58,INDIRECT(CONCATENATE("'",$B$2,"'!Y9:AI1000")),6,FALSE))</f>
        <v>22000</v>
      </c>
      <c r="G58" s="445">
        <f t="shared" ref="G58:G79" ca="1" si="35">IF(VLOOKUP(A58,INDIRECT(CONCATENATE("'",$B$2,"'!Y9:AI1000")),7,FALSE)=0,"",VLOOKUP(A58,INDIRECT(CONCATENATE("'",$B$2,"'!Y9:AI1000")),7,FALSE))</f>
        <v>326000</v>
      </c>
      <c r="H58" s="445">
        <f t="shared" ref="H58:H79" ca="1" si="36">IF(VLOOKUP(A58,INDIRECT(CONCATENATE("'",$B$2,"'!Y9:AI1000")),8,FALSE)=0,"",VLOOKUP(A58,INDIRECT(CONCATENATE("'",$B$2,"'!Y9:AI1000")),8,FALSE))</f>
        <v>7.0000000000000007E-2</v>
      </c>
      <c r="I58" s="445">
        <f t="shared" ref="I58:I79" ca="1" si="37">IF(VLOOKUP(A58,INDIRECT(CONCATENATE("'",$B$2,"'!Y9:AI1000")),9,FALSE)=0,"",VLOOKUP(A58,INDIRECT(CONCATENATE("'",$B$2,"'!Y9:AI1000")),9,FALSE))</f>
        <v>0.59699999999999998</v>
      </c>
      <c r="J58" s="445">
        <f t="shared" ref="J58:J79" ca="1" si="38">IF(VLOOKUP(A58,INDIRECT(CONCATENATE("'",$B$2,"'!Y9:AI1000")),10,FALSE)=0,"",VLOOKUP(A58,INDIRECT(CONCATENATE("'",$B$2,"'!Y9:AI1000")),10,FALSE))</f>
        <v>0.55500000000000005</v>
      </c>
      <c r="K58" s="445" t="str">
        <f t="shared" ref="K58:K79" ca="1" si="39">IF(VLOOKUP(A58,INDIRECT(CONCATENATE("'",$B$2,"'!Y9:AI1000")),11,FALSE)=0,"",VLOOKUP(A58,INDIRECT(CONCATENATE("'",$B$2,"'!Y9:AI1000")),11,FALSE))</f>
        <v/>
      </c>
    </row>
    <row r="59" spans="1:11" ht="12" customHeight="1">
      <c r="A59" s="444" t="str">
        <f>CONCATENATE($B$3," 1997")</f>
        <v>Sep-Nov 1997</v>
      </c>
      <c r="B59" s="445">
        <f t="shared" ca="1" si="30"/>
        <v>643000</v>
      </c>
      <c r="C59" s="445">
        <f t="shared" ca="1" si="31"/>
        <v>522000</v>
      </c>
      <c r="D59" s="445">
        <f t="shared" ca="1" si="32"/>
        <v>325000</v>
      </c>
      <c r="E59" s="445">
        <f t="shared" ca="1" si="33"/>
        <v>305000</v>
      </c>
      <c r="F59" s="445">
        <f t="shared" ca="1" si="34"/>
        <v>20000</v>
      </c>
      <c r="G59" s="445">
        <f t="shared" ca="1" si="35"/>
        <v>318000</v>
      </c>
      <c r="H59" s="445">
        <f t="shared" ca="1" si="36"/>
        <v>6.3E-2</v>
      </c>
      <c r="I59" s="445">
        <f t="shared" ca="1" si="37"/>
        <v>0.61699999999999999</v>
      </c>
      <c r="J59" s="445">
        <f t="shared" ca="1" si="38"/>
        <v>0.57799999999999996</v>
      </c>
      <c r="K59" s="445" t="str">
        <f t="shared" ca="1" si="39"/>
        <v/>
      </c>
    </row>
    <row r="60" spans="1:11" ht="12" customHeight="1">
      <c r="A60" s="444" t="str">
        <f>CONCATENATE($B$3," 1998")</f>
        <v>Sep-Nov 1998</v>
      </c>
      <c r="B60" s="445">
        <f t="shared" ca="1" si="30"/>
        <v>647000</v>
      </c>
      <c r="C60" s="445">
        <f t="shared" ca="1" si="31"/>
        <v>526000</v>
      </c>
      <c r="D60" s="445">
        <f t="shared" ca="1" si="32"/>
        <v>324000</v>
      </c>
      <c r="E60" s="445">
        <f t="shared" ca="1" si="33"/>
        <v>303000</v>
      </c>
      <c r="F60" s="445">
        <f t="shared" ca="1" si="34"/>
        <v>21000</v>
      </c>
      <c r="G60" s="445">
        <f t="shared" ca="1" si="35"/>
        <v>324000</v>
      </c>
      <c r="H60" s="445">
        <f t="shared" ca="1" si="36"/>
        <v>6.5000000000000002E-2</v>
      </c>
      <c r="I60" s="445">
        <f t="shared" ca="1" si="37"/>
        <v>0.61099999999999999</v>
      </c>
      <c r="J60" s="445">
        <f t="shared" ca="1" si="38"/>
        <v>0.57099999999999995</v>
      </c>
      <c r="K60" s="445" t="str">
        <f t="shared" ca="1" si="39"/>
        <v/>
      </c>
    </row>
    <row r="61" spans="1:11" ht="12" customHeight="1">
      <c r="A61" s="444" t="str">
        <f>CONCATENATE($B$3," 1999")</f>
        <v>Sep-Nov 1999</v>
      </c>
      <c r="B61" s="445">
        <f t="shared" ca="1" si="30"/>
        <v>651000</v>
      </c>
      <c r="C61" s="445">
        <f t="shared" ca="1" si="31"/>
        <v>529000</v>
      </c>
      <c r="D61" s="445">
        <f t="shared" ca="1" si="32"/>
        <v>327000</v>
      </c>
      <c r="E61" s="445">
        <f t="shared" ca="1" si="33"/>
        <v>309000</v>
      </c>
      <c r="F61" s="445">
        <f t="shared" ca="1" si="34"/>
        <v>18000</v>
      </c>
      <c r="G61" s="445">
        <f t="shared" ca="1" si="35"/>
        <v>324000</v>
      </c>
      <c r="H61" s="445">
        <f t="shared" ca="1" si="36"/>
        <v>5.3999999999999999E-2</v>
      </c>
      <c r="I61" s="445">
        <f t="shared" ca="1" si="37"/>
        <v>0.61299999999999999</v>
      </c>
      <c r="J61" s="445">
        <f t="shared" ca="1" si="38"/>
        <v>0.57899999999999996</v>
      </c>
      <c r="K61" s="445" t="str">
        <f t="shared" ca="1" si="39"/>
        <v/>
      </c>
    </row>
    <row r="62" spans="1:11" ht="12" customHeight="1">
      <c r="A62" s="444" t="str">
        <f>CONCATENATE($B$3," 2000")</f>
        <v>Sep-Nov 2000</v>
      </c>
      <c r="B62" s="445">
        <f t="shared" ca="1" si="30"/>
        <v>656000</v>
      </c>
      <c r="C62" s="445">
        <f t="shared" ca="1" si="31"/>
        <v>534000</v>
      </c>
      <c r="D62" s="445">
        <f t="shared" ca="1" si="32"/>
        <v>327000</v>
      </c>
      <c r="E62" s="445">
        <f t="shared" ca="1" si="33"/>
        <v>311000</v>
      </c>
      <c r="F62" s="445">
        <f t="shared" ca="1" si="34"/>
        <v>17000</v>
      </c>
      <c r="G62" s="445">
        <f t="shared" ca="1" si="35"/>
        <v>328000</v>
      </c>
      <c r="H62" s="445">
        <f t="shared" ca="1" si="36"/>
        <v>5.0999999999999997E-2</v>
      </c>
      <c r="I62" s="445">
        <f t="shared" ca="1" si="37"/>
        <v>0.60899999999999999</v>
      </c>
      <c r="J62" s="445">
        <f t="shared" ca="1" si="38"/>
        <v>0.57799999999999996</v>
      </c>
      <c r="K62" s="445" t="str">
        <f t="shared" ca="1" si="39"/>
        <v/>
      </c>
    </row>
    <row r="63" spans="1:11" ht="12" customHeight="1">
      <c r="A63" s="444" t="str">
        <f>CONCATENATE($B$3," 2001")</f>
        <v>Sep-Nov 2001</v>
      </c>
      <c r="B63" s="445">
        <f t="shared" ca="1" si="30"/>
        <v>662000</v>
      </c>
      <c r="C63" s="445">
        <f t="shared" ca="1" si="31"/>
        <v>538000</v>
      </c>
      <c r="D63" s="445">
        <f t="shared" ca="1" si="32"/>
        <v>332000</v>
      </c>
      <c r="E63" s="445">
        <f t="shared" ca="1" si="33"/>
        <v>316000</v>
      </c>
      <c r="F63" s="445">
        <f t="shared" ca="1" si="34"/>
        <v>15000</v>
      </c>
      <c r="G63" s="445">
        <f t="shared" ca="1" si="35"/>
        <v>330000</v>
      </c>
      <c r="H63" s="445">
        <f t="shared" ca="1" si="36"/>
        <v>4.5999999999999999E-2</v>
      </c>
      <c r="I63" s="445">
        <f t="shared" ca="1" si="37"/>
        <v>0.61199999999999999</v>
      </c>
      <c r="J63" s="445">
        <f t="shared" ca="1" si="38"/>
        <v>0.58399999999999996</v>
      </c>
      <c r="K63" s="445" t="str">
        <f t="shared" ca="1" si="39"/>
        <v/>
      </c>
    </row>
    <row r="64" spans="1:11" ht="12" customHeight="1">
      <c r="A64" s="444" t="str">
        <f>CONCATENATE($B$3," 2002")</f>
        <v>Sep-Nov 2002</v>
      </c>
      <c r="B64" s="445">
        <f t="shared" ca="1" si="30"/>
        <v>668000</v>
      </c>
      <c r="C64" s="445">
        <f t="shared" ca="1" si="31"/>
        <v>544000</v>
      </c>
      <c r="D64" s="445">
        <f t="shared" ca="1" si="32"/>
        <v>340000</v>
      </c>
      <c r="E64" s="445">
        <f t="shared" ca="1" si="33"/>
        <v>323000</v>
      </c>
      <c r="F64" s="445">
        <f t="shared" ca="1" si="34"/>
        <v>18000</v>
      </c>
      <c r="G64" s="445">
        <f t="shared" ca="1" si="35"/>
        <v>328000</v>
      </c>
      <c r="H64" s="445">
        <f t="shared" ca="1" si="36"/>
        <v>5.1999999999999998E-2</v>
      </c>
      <c r="I64" s="445">
        <f t="shared" ca="1" si="37"/>
        <v>0.61899999999999999</v>
      </c>
      <c r="J64" s="445">
        <f t="shared" ca="1" si="38"/>
        <v>0.58699999999999997</v>
      </c>
      <c r="K64" s="445" t="str">
        <f t="shared" ca="1" si="39"/>
        <v/>
      </c>
    </row>
    <row r="65" spans="1:11" ht="12" customHeight="1">
      <c r="A65" s="444" t="str">
        <f>CONCATENATE($B$3," 2003")</f>
        <v>Sep-Nov 2003</v>
      </c>
      <c r="B65" s="445">
        <f t="shared" ca="1" si="30"/>
        <v>674000</v>
      </c>
      <c r="C65" s="445">
        <f t="shared" ca="1" si="31"/>
        <v>549000</v>
      </c>
      <c r="D65" s="445">
        <f t="shared" ca="1" si="32"/>
        <v>335000</v>
      </c>
      <c r="E65" s="445">
        <f t="shared" ca="1" si="33"/>
        <v>324000</v>
      </c>
      <c r="F65" s="445">
        <f t="shared" ca="1" si="34"/>
        <v>11000</v>
      </c>
      <c r="G65" s="445">
        <f t="shared" ca="1" si="35"/>
        <v>339000</v>
      </c>
      <c r="H65" s="445">
        <f t="shared" ca="1" si="36"/>
        <v>3.4000000000000002E-2</v>
      </c>
      <c r="I65" s="445">
        <f t="shared" ca="1" si="37"/>
        <v>0.60399999999999998</v>
      </c>
      <c r="J65" s="445">
        <f t="shared" ca="1" si="38"/>
        <v>0.58299999999999996</v>
      </c>
      <c r="K65" s="445" t="str">
        <f t="shared" ca="1" si="39"/>
        <v/>
      </c>
    </row>
    <row r="66" spans="1:11" ht="12" customHeight="1">
      <c r="A66" s="444" t="str">
        <f>CONCATENATE($B$3," 2004")</f>
        <v>Sep-Nov 2004</v>
      </c>
      <c r="B66" s="445">
        <f t="shared" ca="1" si="30"/>
        <v>681000</v>
      </c>
      <c r="C66" s="445">
        <f t="shared" ca="1" si="31"/>
        <v>554000</v>
      </c>
      <c r="D66" s="445">
        <f t="shared" ca="1" si="32"/>
        <v>346000</v>
      </c>
      <c r="E66" s="445">
        <f t="shared" ca="1" si="33"/>
        <v>336000</v>
      </c>
      <c r="F66" s="445">
        <f t="shared" ca="1" si="34"/>
        <v>11000</v>
      </c>
      <c r="G66" s="445">
        <f t="shared" ca="1" si="35"/>
        <v>335000</v>
      </c>
      <c r="H66" s="445">
        <f t="shared" ca="1" si="36"/>
        <v>3.1E-2</v>
      </c>
      <c r="I66" s="445">
        <f t="shared" ca="1" si="37"/>
        <v>0.61899999999999999</v>
      </c>
      <c r="J66" s="445">
        <f t="shared" ca="1" si="38"/>
        <v>0.6</v>
      </c>
      <c r="K66" s="445" t="str">
        <f t="shared" ca="1" si="39"/>
        <v/>
      </c>
    </row>
    <row r="67" spans="1:11" ht="12" customHeight="1">
      <c r="A67" s="444" t="str">
        <f>CONCATENATE($B$3," 2005")</f>
        <v>Sep-Nov 2005</v>
      </c>
      <c r="B67" s="445">
        <f t="shared" ca="1" si="30"/>
        <v>689000</v>
      </c>
      <c r="C67" s="445">
        <f t="shared" ca="1" si="31"/>
        <v>561000</v>
      </c>
      <c r="D67" s="445">
        <f t="shared" ca="1" si="32"/>
        <v>359000</v>
      </c>
      <c r="E67" s="445">
        <f t="shared" ca="1" si="33"/>
        <v>346000</v>
      </c>
      <c r="F67" s="445">
        <f t="shared" ca="1" si="34"/>
        <v>13000</v>
      </c>
      <c r="G67" s="445">
        <f t="shared" ca="1" si="35"/>
        <v>330000</v>
      </c>
      <c r="H67" s="445">
        <f t="shared" ca="1" si="36"/>
        <v>3.6999999999999998E-2</v>
      </c>
      <c r="I67" s="445">
        <f t="shared" ca="1" si="37"/>
        <v>0.63200000000000001</v>
      </c>
      <c r="J67" s="445">
        <f t="shared" ca="1" si="38"/>
        <v>0.60799999999999998</v>
      </c>
      <c r="K67" s="445" t="str">
        <f t="shared" ca="1" si="39"/>
        <v/>
      </c>
    </row>
    <row r="68" spans="1:11" ht="12" customHeight="1">
      <c r="A68" s="444" t="str">
        <f>CONCATENATE($B$3," 2006")</f>
        <v>Sep-Nov 2006</v>
      </c>
      <c r="B68" s="445">
        <f t="shared" ca="1" si="30"/>
        <v>698000</v>
      </c>
      <c r="C68" s="445">
        <f t="shared" ca="1" si="31"/>
        <v>569000</v>
      </c>
      <c r="D68" s="445">
        <f t="shared" ca="1" si="32"/>
        <v>368000</v>
      </c>
      <c r="E68" s="445">
        <f t="shared" ca="1" si="33"/>
        <v>354000</v>
      </c>
      <c r="F68" s="445">
        <f t="shared" ca="1" si="34"/>
        <v>14000</v>
      </c>
      <c r="G68" s="445">
        <f t="shared" ca="1" si="35"/>
        <v>330000</v>
      </c>
      <c r="H68" s="445">
        <f t="shared" ca="1" si="36"/>
        <v>3.6999999999999998E-2</v>
      </c>
      <c r="I68" s="445">
        <f t="shared" ca="1" si="37"/>
        <v>0.63900000000000001</v>
      </c>
      <c r="J68" s="445">
        <f t="shared" ca="1" si="38"/>
        <v>0.61499999999999999</v>
      </c>
      <c r="K68" s="445" t="str">
        <f t="shared" ca="1" si="39"/>
        <v/>
      </c>
    </row>
    <row r="69" spans="1:11" ht="12" customHeight="1">
      <c r="A69" s="444" t="str">
        <f>CONCATENATE($B$3," 2007")</f>
        <v>Sep-Nov 2007</v>
      </c>
      <c r="B69" s="445">
        <f t="shared" ca="1" si="30"/>
        <v>707000</v>
      </c>
      <c r="C69" s="445">
        <f t="shared" ca="1" si="31"/>
        <v>576000</v>
      </c>
      <c r="D69" s="445">
        <f t="shared" ca="1" si="32"/>
        <v>374000</v>
      </c>
      <c r="E69" s="445">
        <f t="shared" ca="1" si="33"/>
        <v>361000</v>
      </c>
      <c r="F69" s="445">
        <f t="shared" ca="1" si="34"/>
        <v>14000</v>
      </c>
      <c r="G69" s="445">
        <f t="shared" ca="1" si="35"/>
        <v>333000</v>
      </c>
      <c r="H69" s="445">
        <f t="shared" ca="1" si="36"/>
        <v>3.6999999999999998E-2</v>
      </c>
      <c r="I69" s="445">
        <f t="shared" ca="1" si="37"/>
        <v>0.64200000000000002</v>
      </c>
      <c r="J69" s="445">
        <f t="shared" ca="1" si="38"/>
        <v>0.61799999999999999</v>
      </c>
      <c r="K69" s="445" t="str">
        <f t="shared" ca="1" si="39"/>
        <v/>
      </c>
    </row>
    <row r="70" spans="1:11" ht="12" customHeight="1">
      <c r="A70" s="444" t="str">
        <f>CONCATENATE($B$3," 2008")</f>
        <v>Sep-Nov 2008</v>
      </c>
      <c r="B70" s="445">
        <f t="shared" ca="1" si="30"/>
        <v>715000</v>
      </c>
      <c r="C70" s="445">
        <f t="shared" ca="1" si="31"/>
        <v>580000</v>
      </c>
      <c r="D70" s="445">
        <f t="shared" ca="1" si="32"/>
        <v>372000</v>
      </c>
      <c r="E70" s="445">
        <f t="shared" ca="1" si="33"/>
        <v>364000</v>
      </c>
      <c r="F70" s="445">
        <f t="shared" ca="1" si="34"/>
        <v>8000</v>
      </c>
      <c r="G70" s="445">
        <f t="shared" ca="1" si="35"/>
        <v>343000</v>
      </c>
      <c r="H70" s="445">
        <f t="shared" ca="1" si="36"/>
        <v>2.1000000000000001E-2</v>
      </c>
      <c r="I70" s="445">
        <f t="shared" ca="1" si="37"/>
        <v>0.63100000000000001</v>
      </c>
      <c r="J70" s="445">
        <f t="shared" ca="1" si="38"/>
        <v>0.61699999999999999</v>
      </c>
      <c r="K70" s="445" t="str">
        <f t="shared" ca="1" si="39"/>
        <v/>
      </c>
    </row>
    <row r="71" spans="1:11" ht="12" customHeight="1">
      <c r="A71" s="444" t="str">
        <f>CONCATENATE($B$3," 2009")</f>
        <v>Sep-Nov 2009</v>
      </c>
      <c r="B71" s="445">
        <f t="shared" ca="1" si="30"/>
        <v>721000</v>
      </c>
      <c r="C71" s="445">
        <f t="shared" ca="1" si="31"/>
        <v>584000</v>
      </c>
      <c r="D71" s="445">
        <f t="shared" ca="1" si="32"/>
        <v>378000</v>
      </c>
      <c r="E71" s="445">
        <f t="shared" ca="1" si="33"/>
        <v>363000</v>
      </c>
      <c r="F71" s="445">
        <f t="shared" ca="1" si="34"/>
        <v>15000</v>
      </c>
      <c r="G71" s="445">
        <f t="shared" ca="1" si="35"/>
        <v>343000</v>
      </c>
      <c r="H71" s="445">
        <f t="shared" ca="1" si="36"/>
        <v>0.04</v>
      </c>
      <c r="I71" s="445">
        <f t="shared" ca="1" si="37"/>
        <v>0.63900000000000001</v>
      </c>
      <c r="J71" s="445">
        <f t="shared" ca="1" si="38"/>
        <v>0.61299999999999999</v>
      </c>
      <c r="K71" s="445" t="str">
        <f t="shared" ca="1" si="39"/>
        <v/>
      </c>
    </row>
    <row r="72" spans="1:11" ht="12" customHeight="1">
      <c r="A72" s="444" t="str">
        <f>CONCATENATE($B$3," 2010")</f>
        <v>Sep-Nov 2010</v>
      </c>
      <c r="B72" s="445">
        <f t="shared" ca="1" si="30"/>
        <v>726000</v>
      </c>
      <c r="C72" s="445">
        <f t="shared" ca="1" si="31"/>
        <v>586000</v>
      </c>
      <c r="D72" s="445">
        <f t="shared" ca="1" si="32"/>
        <v>376000</v>
      </c>
      <c r="E72" s="445">
        <f t="shared" ca="1" si="33"/>
        <v>356000</v>
      </c>
      <c r="F72" s="445">
        <f t="shared" ca="1" si="34"/>
        <v>20000</v>
      </c>
      <c r="G72" s="445">
        <f t="shared" ca="1" si="35"/>
        <v>349000</v>
      </c>
      <c r="H72" s="445">
        <f t="shared" ca="1" si="36"/>
        <v>5.2999999999999999E-2</v>
      </c>
      <c r="I72" s="445">
        <f t="shared" ca="1" si="37"/>
        <v>0.63500000000000001</v>
      </c>
      <c r="J72" s="445">
        <f t="shared" ca="1" si="38"/>
        <v>0.60099999999999998</v>
      </c>
      <c r="K72" s="445" t="str">
        <f t="shared" ca="1" si="39"/>
        <v/>
      </c>
    </row>
    <row r="73" spans="1:11" ht="12" customHeight="1">
      <c r="A73" s="444" t="str">
        <f>CONCATENATE($B$3," 2011")</f>
        <v>Sep-Nov 2011</v>
      </c>
      <c r="B73" s="445">
        <f t="shared" ca="1" si="30"/>
        <v>730000</v>
      </c>
      <c r="C73" s="445">
        <f t="shared" ca="1" si="31"/>
        <v>587000</v>
      </c>
      <c r="D73" s="445">
        <f t="shared" ca="1" si="32"/>
        <v>402000</v>
      </c>
      <c r="E73" s="445">
        <f t="shared" ca="1" si="33"/>
        <v>383000</v>
      </c>
      <c r="F73" s="445">
        <f t="shared" ca="1" si="34"/>
        <v>18000</v>
      </c>
      <c r="G73" s="445">
        <f t="shared" ca="1" si="35"/>
        <v>328000</v>
      </c>
      <c r="H73" s="445">
        <f t="shared" ca="1" si="36"/>
        <v>4.5999999999999999E-2</v>
      </c>
      <c r="I73" s="445">
        <f t="shared" ca="1" si="37"/>
        <v>0.67100000000000004</v>
      </c>
      <c r="J73" s="445">
        <f t="shared" ca="1" si="38"/>
        <v>0.63900000000000001</v>
      </c>
      <c r="K73" s="445" t="str">
        <f t="shared" ca="1" si="39"/>
        <v/>
      </c>
    </row>
    <row r="74" spans="1:11" ht="12" customHeight="1">
      <c r="A74" s="444" t="str">
        <f>CONCATENATE($B$3," 2012")</f>
        <v>Sep-Nov 2012</v>
      </c>
      <c r="B74" s="445">
        <f t="shared" ca="1" si="30"/>
        <v>733000</v>
      </c>
      <c r="C74" s="445">
        <f t="shared" ca="1" si="31"/>
        <v>587000</v>
      </c>
      <c r="D74" s="445">
        <f t="shared" ca="1" si="32"/>
        <v>404000</v>
      </c>
      <c r="E74" s="445">
        <f t="shared" ca="1" si="33"/>
        <v>383000</v>
      </c>
      <c r="F74" s="445">
        <f t="shared" ca="1" si="34"/>
        <v>21000</v>
      </c>
      <c r="G74" s="445">
        <f t="shared" ca="1" si="35"/>
        <v>329000</v>
      </c>
      <c r="H74" s="445">
        <f t="shared" ca="1" si="36"/>
        <v>5.0999999999999997E-2</v>
      </c>
      <c r="I74" s="445">
        <f t="shared" ca="1" si="37"/>
        <v>0.67</v>
      </c>
      <c r="J74" s="445">
        <f t="shared" ca="1" si="38"/>
        <v>0.63500000000000001</v>
      </c>
      <c r="K74" s="445" t="str">
        <f t="shared" ca="1" si="39"/>
        <v/>
      </c>
    </row>
    <row r="75" spans="1:11" ht="12" customHeight="1">
      <c r="A75" s="444" t="str">
        <f>CONCATENATE($B$3," 2013")</f>
        <v>Sep-Nov 2013</v>
      </c>
      <c r="B75" s="445">
        <f t="shared" ca="1" si="30"/>
        <v>737000</v>
      </c>
      <c r="C75" s="445">
        <f t="shared" ca="1" si="31"/>
        <v>588000</v>
      </c>
      <c r="D75" s="445">
        <f t="shared" ca="1" si="32"/>
        <v>404000</v>
      </c>
      <c r="E75" s="445">
        <f t="shared" ca="1" si="33"/>
        <v>384000</v>
      </c>
      <c r="F75" s="445">
        <f t="shared" ca="1" si="34"/>
        <v>21000</v>
      </c>
      <c r="G75" s="445">
        <f t="shared" ca="1" si="35"/>
        <v>332000</v>
      </c>
      <c r="H75" s="445">
        <f t="shared" ca="1" si="36"/>
        <v>5.0999999999999997E-2</v>
      </c>
      <c r="I75" s="445">
        <f t="shared" ca="1" si="37"/>
        <v>0.67</v>
      </c>
      <c r="J75" s="445">
        <f t="shared" ca="1" si="38"/>
        <v>0.63400000000000001</v>
      </c>
      <c r="K75" s="445" t="str">
        <f t="shared" ca="1" si="39"/>
        <v/>
      </c>
    </row>
    <row r="76" spans="1:11" ht="12" customHeight="1">
      <c r="A76" s="444" t="str">
        <f>CONCATENATE($B$3," 2014")</f>
        <v>Sep-Nov 2014</v>
      </c>
      <c r="B76" s="445">
        <f t="shared" ca="1" si="30"/>
        <v>741000</v>
      </c>
      <c r="C76" s="445">
        <f t="shared" ca="1" si="31"/>
        <v>589000</v>
      </c>
      <c r="D76" s="445">
        <f t="shared" ca="1" si="32"/>
        <v>404000</v>
      </c>
      <c r="E76" s="445">
        <f t="shared" ca="1" si="33"/>
        <v>384000</v>
      </c>
      <c r="F76" s="445">
        <f t="shared" ca="1" si="34"/>
        <v>21000</v>
      </c>
      <c r="G76" s="445">
        <f t="shared" ca="1" si="35"/>
        <v>336000</v>
      </c>
      <c r="H76" s="445">
        <f t="shared" ca="1" si="36"/>
        <v>5.0999999999999997E-2</v>
      </c>
      <c r="I76" s="445">
        <f t="shared" ca="1" si="37"/>
        <v>0.66700000000000004</v>
      </c>
      <c r="J76" s="445">
        <f t="shared" ca="1" si="38"/>
        <v>0.63100000000000001</v>
      </c>
      <c r="K76" s="445" t="str">
        <f t="shared" ca="1" si="39"/>
        <v/>
      </c>
    </row>
    <row r="77" spans="1:11" ht="12" customHeight="1">
      <c r="A77" s="444" t="str">
        <f>CONCATENATE($B$3," 2015")</f>
        <v>Sep-Nov 2015</v>
      </c>
      <c r="B77" s="445">
        <f t="shared" ca="1" si="30"/>
        <v>745000</v>
      </c>
      <c r="C77" s="445">
        <f t="shared" ca="1" si="31"/>
        <v>591000</v>
      </c>
      <c r="D77" s="445">
        <f t="shared" ca="1" si="32"/>
        <v>399000</v>
      </c>
      <c r="E77" s="445">
        <f t="shared" ca="1" si="33"/>
        <v>377000</v>
      </c>
      <c r="F77" s="445">
        <f t="shared" ca="1" si="34"/>
        <v>22000</v>
      </c>
      <c r="G77" s="445">
        <f t="shared" ca="1" si="35"/>
        <v>346000</v>
      </c>
      <c r="H77" s="445">
        <f t="shared" ca="1" si="36"/>
        <v>5.3999999999999999E-2</v>
      </c>
      <c r="I77" s="445">
        <f t="shared" ca="1" si="37"/>
        <v>0.66400000000000003</v>
      </c>
      <c r="J77" s="445">
        <f t="shared" ca="1" si="38"/>
        <v>0.627</v>
      </c>
      <c r="K77" s="445" t="str">
        <f t="shared" ca="1" si="39"/>
        <v/>
      </c>
    </row>
    <row r="78" spans="1:11" ht="12" customHeight="1">
      <c r="A78" s="444" t="str">
        <f>CONCATENATE($B$3," 2016")</f>
        <v>Sep-Nov 2016</v>
      </c>
      <c r="B78" s="445">
        <f t="shared" ca="1" si="30"/>
        <v>748000</v>
      </c>
      <c r="C78" s="445">
        <f t="shared" ca="1" si="31"/>
        <v>592000</v>
      </c>
      <c r="D78" s="445">
        <f t="shared" ca="1" si="32"/>
        <v>415000</v>
      </c>
      <c r="E78" s="445">
        <f t="shared" ca="1" si="33"/>
        <v>399000</v>
      </c>
      <c r="F78" s="445">
        <f t="shared" ca="1" si="34"/>
        <v>16000</v>
      </c>
      <c r="G78" s="445">
        <f t="shared" ca="1" si="35"/>
        <v>333000</v>
      </c>
      <c r="H78" s="445">
        <f t="shared" ca="1" si="36"/>
        <v>3.7999999999999999E-2</v>
      </c>
      <c r="I78" s="445">
        <f t="shared" ca="1" si="37"/>
        <v>0.68799999999999994</v>
      </c>
      <c r="J78" s="445">
        <f t="shared" ca="1" si="38"/>
        <v>0.66100000000000003</v>
      </c>
      <c r="K78" s="445" t="str">
        <f t="shared" ca="1" si="39"/>
        <v/>
      </c>
    </row>
    <row r="79" spans="1:11" ht="12" customHeight="1">
      <c r="A79" s="444" t="str">
        <f>CONCATENATE($B$3," 2017")</f>
        <v>Sep-Nov 2017</v>
      </c>
      <c r="B79" s="445">
        <f t="shared" ca="1" si="30"/>
        <v>751000</v>
      </c>
      <c r="C79" s="445">
        <f t="shared" ca="1" si="31"/>
        <v>592000</v>
      </c>
      <c r="D79" s="445">
        <f t="shared" ca="1" si="32"/>
        <v>410000</v>
      </c>
      <c r="E79" s="445">
        <f t="shared" ca="1" si="33"/>
        <v>398000</v>
      </c>
      <c r="F79" s="445">
        <f t="shared" ca="1" si="34"/>
        <v>12000</v>
      </c>
      <c r="G79" s="445">
        <f t="shared" ca="1" si="35"/>
        <v>341000</v>
      </c>
      <c r="H79" s="445">
        <f t="shared" ca="1" si="36"/>
        <v>0.03</v>
      </c>
      <c r="I79" s="445">
        <f t="shared" ca="1" si="37"/>
        <v>0.67200000000000004</v>
      </c>
      <c r="J79" s="445">
        <f t="shared" ca="1" si="38"/>
        <v>0.65100000000000002</v>
      </c>
      <c r="K79" s="445" t="str">
        <f t="shared" ca="1" si="39"/>
        <v/>
      </c>
    </row>
    <row r="80" spans="1:11" ht="21" customHeight="1"/>
    <row r="81" spans="1:32" s="448" customFormat="1" ht="11.45" customHeight="1">
      <c r="A81" s="447" t="s">
        <v>432</v>
      </c>
      <c r="L81" s="449"/>
      <c r="M81" s="450"/>
      <c r="N81" s="450"/>
      <c r="O81" s="449"/>
      <c r="P81" s="449"/>
      <c r="Q81" s="449"/>
      <c r="R81" s="449"/>
      <c r="S81" s="449"/>
      <c r="T81" s="449"/>
      <c r="U81" s="449"/>
      <c r="V81" s="449"/>
      <c r="W81" s="449"/>
      <c r="X81" s="449"/>
      <c r="Y81" s="449"/>
      <c r="Z81" s="449"/>
      <c r="AA81" s="449"/>
      <c r="AB81" s="449"/>
      <c r="AC81" s="449"/>
      <c r="AD81" s="449"/>
      <c r="AE81" s="449"/>
      <c r="AF81" s="449"/>
    </row>
    <row r="82" spans="1:32" s="448" customFormat="1" ht="11.45" customHeight="1">
      <c r="A82" s="451" t="s">
        <v>433</v>
      </c>
      <c r="L82" s="449"/>
      <c r="M82" s="450"/>
      <c r="N82" s="450"/>
      <c r="O82" s="449"/>
      <c r="P82" s="449"/>
      <c r="Q82" s="449"/>
      <c r="R82" s="449"/>
      <c r="S82" s="449"/>
      <c r="T82" s="449"/>
      <c r="U82" s="449"/>
      <c r="V82" s="449"/>
      <c r="W82" s="449"/>
      <c r="X82" s="449"/>
      <c r="Y82" s="449"/>
      <c r="Z82" s="449"/>
      <c r="AA82" s="449"/>
      <c r="AB82" s="449"/>
      <c r="AC82" s="449"/>
      <c r="AD82" s="449"/>
      <c r="AE82" s="449"/>
      <c r="AF82" s="449"/>
    </row>
    <row r="83" spans="1:32" s="448" customFormat="1" ht="11.45" customHeight="1">
      <c r="A83" s="451" t="s">
        <v>434</v>
      </c>
      <c r="L83" s="449"/>
      <c r="M83" s="450"/>
      <c r="N83" s="450"/>
      <c r="O83" s="449"/>
      <c r="P83" s="449"/>
      <c r="Q83" s="449"/>
      <c r="R83" s="449"/>
      <c r="S83" s="449"/>
      <c r="T83" s="449"/>
      <c r="U83" s="449"/>
      <c r="V83" s="449"/>
      <c r="W83" s="449"/>
      <c r="X83" s="449"/>
      <c r="Y83" s="449"/>
      <c r="Z83" s="449"/>
      <c r="AA83" s="449"/>
      <c r="AB83" s="449"/>
      <c r="AC83" s="449"/>
      <c r="AD83" s="449"/>
      <c r="AE83" s="449"/>
      <c r="AF83" s="449"/>
    </row>
    <row r="84" spans="1:32" ht="12" customHeight="1">
      <c r="A84" s="452" t="str">
        <f ca="1">IF(VLOOKUP(1,INDIRECT(CONCATENATE("'",$B$2,"'!A256:b400")),2,FALSE)=0,"",VLOOKUP(1,INDIRECT(CONCATENATE("'",$B$2,"'!A256:b400")),2,FALSE))</f>
        <v>Relationship between columns: A=C+F; C=D+E; G=E/C, H=economically active of working age/total population of working age,</v>
      </c>
    </row>
    <row r="85" spans="1:32" ht="12" customHeight="1">
      <c r="A85" s="452" t="str">
        <f ca="1">IF(VLOOKUP(2,INDIRECT(CONCATENATE("'",$B$2,"'!A256:b400")),2,FALSE)=0,"",VLOOKUP(2,INDIRECT(CONCATENATE("'",$B$2,"'!A256:b400")),2,FALSE))</f>
        <v xml:space="preserve"> I=in employment of working age/total population  of working age.</v>
      </c>
    </row>
    <row r="86" spans="1:32" ht="12" customHeight="1">
      <c r="A86" s="452" t="str">
        <f ca="1">IF(VLOOKUP(3,INDIRECT(CONCATENATE("'",$B$2,"'!A256:b400")),2,FALSE)=0,"",VLOOKUP(3,INDIRECT(CONCATENATE("'",$B$2,"'!A256:b400")),2,FALSE))</f>
        <v>A and B are underlying population estimates and are therefore not seasonally adjusted</v>
      </c>
    </row>
    <row r="87" spans="1:32" ht="12" customHeight="1">
      <c r="A87" s="452" t="str">
        <f ca="1">IF(VLOOKUP(4,INDIRECT(CONCATENATE("'",$B$2,"'!A256:b400")),2,FALSE)=0,"",VLOOKUP(4,INDIRECT(CONCATENATE("'",$B$2,"'!A256:b400")),2,FALSE))</f>
        <v>Figures may not sum due to rounding.</v>
      </c>
    </row>
    <row r="88" spans="1:32" ht="12" customHeight="1">
      <c r="A88" s="452" t="str">
        <f ca="1">IF(VLOOKUP(5,INDIRECT(CONCATENATE("'",$B$2,"'!A256:b400")),2,FALSE)=0,"",VLOOKUP(5,INDIRECT(CONCATENATE("'",$B$2,"'!A256:b400")),2,FALSE))</f>
        <v>The term 'working-age' refers to the 16-64 population for both males and females.  See notes for further details.</v>
      </c>
    </row>
    <row r="89" spans="1:32" ht="12" customHeight="1">
      <c r="A89" s="452" t="str">
        <f ca="1">IF(VLOOKUP(6,INDIRECT(CONCATENATE("'",$B$2,"'!A256:b400")),2,FALSE)=0,"",VLOOKUP(6,INDIRECT(CONCATENATE("'",$B$2,"'!A256:b400")),2,FALSE))</f>
        <v>LFS estimates have been revised to incorporate the latest population figures. See note 16 for further information.</v>
      </c>
    </row>
    <row r="90" spans="1:32" ht="12" customHeight="1">
      <c r="A90" s="452" t="str">
        <f ca="1">IF(VLOOKUP(7,INDIRECT(CONCATENATE("'",$B$2,"'!A256:b400")),2,FALSE)=0,"",VLOOKUP(7,INDIRECT(CONCATENATE("'",$B$2,"'!A256:b400")),2,FALSE))</f>
        <v>As figures are based on a sample survey and in order to achieve a large enough sample size the figures are based</v>
      </c>
    </row>
    <row r="91" spans="1:32" ht="12" customHeight="1">
      <c r="A91" s="452" t="str">
        <f ca="1">IF(VLOOKUP(8,INDIRECT(CONCATENATE("'",$B$2,"'!A256:b400")),2,FALSE)=0,"",VLOOKUP(8,INDIRECT(CONCATENATE("'",$B$2,"'!A256:b400")),2,FALSE))</f>
        <v>on what are called 'Rolling Monthly Quarters'. Figures from this period should be only compared to non-overlapping</v>
      </c>
    </row>
    <row r="92" spans="1:32" ht="12" customHeight="1">
      <c r="A92" s="452" t="str">
        <f ca="1">IF(VLOOKUP(9,INDIRECT(CONCATENATE("'",$B$2,"'!A256:b400")),2,FALSE)=0,"",VLOOKUP(9,INDIRECT(CONCATENATE("'",$B$2,"'!A256:b400")),2,FALSE))</f>
        <v>periods e.g. Figures from Jan-Mar can be compared to  Apr-Jun, Jul-Sep Oct-Dec.</v>
      </c>
    </row>
    <row r="93" spans="1:32" s="416" customFormat="1" ht="21" customHeight="1">
      <c r="A93" s="453"/>
      <c r="M93" s="420"/>
      <c r="N93" s="420"/>
    </row>
    <row r="94" spans="1:32" s="416" customFormat="1" ht="21" customHeight="1">
      <c r="A94" s="453"/>
      <c r="M94" s="420"/>
      <c r="N94" s="420"/>
    </row>
    <row r="95" spans="1:32" s="416" customFormat="1" ht="21" customHeight="1">
      <c r="M95" s="420"/>
      <c r="N95" s="420"/>
    </row>
    <row r="96" spans="1:32" s="416" customFormat="1" ht="21" customHeight="1">
      <c r="M96" s="420"/>
      <c r="N96" s="420"/>
    </row>
    <row r="97" spans="13:14" s="416" customFormat="1" ht="21" customHeight="1">
      <c r="M97" s="420"/>
      <c r="N97" s="420"/>
    </row>
    <row r="98" spans="13:14" s="416" customFormat="1" ht="21" customHeight="1">
      <c r="M98" s="420"/>
      <c r="N98" s="420"/>
    </row>
    <row r="99" spans="13:14" s="416" customFormat="1" ht="21" customHeight="1">
      <c r="M99" s="420"/>
      <c r="N99" s="420"/>
    </row>
    <row r="100" spans="13:14" s="416" customFormat="1" ht="21" customHeight="1">
      <c r="M100" s="420"/>
      <c r="N100" s="420"/>
    </row>
    <row r="101" spans="13:14" s="416" customFormat="1" ht="21" customHeight="1">
      <c r="M101" s="420"/>
      <c r="N101" s="420"/>
    </row>
    <row r="102" spans="13:14" s="416" customFormat="1" ht="21" customHeight="1">
      <c r="M102" s="420"/>
      <c r="N102" s="420"/>
    </row>
    <row r="103" spans="13:14" s="416" customFormat="1" ht="21" customHeight="1">
      <c r="M103" s="420"/>
      <c r="N103" s="420"/>
    </row>
    <row r="104" spans="13:14" s="416" customFormat="1" ht="21" customHeight="1">
      <c r="M104" s="420"/>
      <c r="N104" s="420"/>
    </row>
    <row r="105" spans="13:14" s="416" customFormat="1" ht="21" customHeight="1">
      <c r="M105" s="420"/>
      <c r="N105" s="420"/>
    </row>
    <row r="106" spans="13:14" s="416" customFormat="1" ht="21" customHeight="1">
      <c r="M106" s="420"/>
      <c r="N106" s="420"/>
    </row>
    <row r="107" spans="13:14" s="416" customFormat="1" ht="21" customHeight="1">
      <c r="M107" s="420"/>
      <c r="N107" s="420"/>
    </row>
    <row r="108" spans="13:14" s="416" customFormat="1" ht="21" customHeight="1">
      <c r="M108" s="420"/>
      <c r="N108" s="420"/>
    </row>
    <row r="109" spans="13:14" s="416" customFormat="1" ht="21" customHeight="1">
      <c r="M109" s="420"/>
      <c r="N109" s="420"/>
    </row>
    <row r="110" spans="13:14" s="416" customFormat="1" ht="21" customHeight="1">
      <c r="M110" s="420"/>
      <c r="N110" s="420"/>
    </row>
    <row r="111" spans="13:14" s="416" customFormat="1" ht="21" customHeight="1">
      <c r="M111" s="420"/>
      <c r="N111" s="420"/>
    </row>
    <row r="112" spans="13:14" s="416" customFormat="1" ht="21" customHeight="1">
      <c r="M112" s="420"/>
      <c r="N112" s="420"/>
    </row>
    <row r="113" spans="13:14" s="416" customFormat="1" ht="21" customHeight="1">
      <c r="M113" s="420"/>
      <c r="N113" s="420"/>
    </row>
    <row r="114" spans="13:14" s="416" customFormat="1" ht="21" customHeight="1">
      <c r="M114" s="420"/>
      <c r="N114" s="420"/>
    </row>
    <row r="115" spans="13:14" s="416" customFormat="1" ht="21" customHeight="1">
      <c r="M115" s="420"/>
      <c r="N115" s="420"/>
    </row>
    <row r="116" spans="13:14" s="416" customFormat="1" ht="21" customHeight="1">
      <c r="M116" s="420"/>
      <c r="N116" s="420"/>
    </row>
    <row r="117" spans="13:14" s="416" customFormat="1" ht="21" customHeight="1">
      <c r="M117" s="420"/>
      <c r="N117" s="420"/>
    </row>
    <row r="118" spans="13:14" s="416" customFormat="1" ht="21" customHeight="1">
      <c r="M118" s="420"/>
      <c r="N118" s="420"/>
    </row>
    <row r="119" spans="13:14" s="416" customFormat="1" ht="21" customHeight="1">
      <c r="M119" s="420"/>
      <c r="N119" s="420"/>
    </row>
    <row r="120" spans="13:14" s="416" customFormat="1" ht="21" customHeight="1">
      <c r="M120" s="420"/>
      <c r="N120" s="420"/>
    </row>
    <row r="121" spans="13:14" s="416" customFormat="1" ht="21" customHeight="1">
      <c r="M121" s="420"/>
      <c r="N121" s="420"/>
    </row>
    <row r="122" spans="13:14" s="416" customFormat="1" ht="21" customHeight="1">
      <c r="M122" s="420"/>
      <c r="N122" s="420"/>
    </row>
    <row r="123" spans="13:14" s="416" customFormat="1" ht="21" customHeight="1">
      <c r="M123" s="420"/>
      <c r="N123" s="420"/>
    </row>
    <row r="124" spans="13:14" s="416" customFormat="1" ht="21" customHeight="1">
      <c r="M124" s="420"/>
      <c r="N124" s="420"/>
    </row>
    <row r="125" spans="13:14" s="416" customFormat="1" ht="21" customHeight="1">
      <c r="M125" s="420"/>
      <c r="N125" s="420"/>
    </row>
    <row r="126" spans="13:14" s="416" customFormat="1" ht="21" customHeight="1">
      <c r="M126" s="420"/>
      <c r="N126" s="420"/>
    </row>
    <row r="127" spans="13:14" s="416" customFormat="1" ht="21" customHeight="1">
      <c r="M127" s="420"/>
      <c r="N127" s="420"/>
    </row>
    <row r="128" spans="13:14" s="416" customFormat="1" ht="21" customHeight="1">
      <c r="M128" s="420"/>
      <c r="N128" s="420"/>
    </row>
    <row r="129" spans="13:14" s="416" customFormat="1" ht="21" customHeight="1">
      <c r="M129" s="420"/>
      <c r="N129" s="420"/>
    </row>
    <row r="130" spans="13:14" s="416" customFormat="1" ht="21" customHeight="1">
      <c r="M130" s="420"/>
      <c r="N130" s="420"/>
    </row>
    <row r="131" spans="13:14" s="416" customFormat="1" ht="21" customHeight="1">
      <c r="M131" s="420"/>
      <c r="N131" s="420"/>
    </row>
    <row r="132" spans="13:14" s="416" customFormat="1" ht="21" customHeight="1">
      <c r="M132" s="420"/>
      <c r="N132" s="420"/>
    </row>
    <row r="133" spans="13:14" s="416" customFormat="1" ht="21" customHeight="1">
      <c r="M133" s="420"/>
      <c r="N133" s="420"/>
    </row>
    <row r="134" spans="13:14" s="416" customFormat="1" ht="21" customHeight="1">
      <c r="M134" s="420"/>
      <c r="N134" s="420"/>
    </row>
    <row r="135" spans="13:14" s="416" customFormat="1" ht="21" customHeight="1">
      <c r="M135" s="420"/>
      <c r="N135" s="420"/>
    </row>
    <row r="136" spans="13:14" s="416" customFormat="1" ht="21" customHeight="1">
      <c r="M136" s="420"/>
      <c r="N136" s="420"/>
    </row>
    <row r="137" spans="13:14" s="416" customFormat="1" ht="21" customHeight="1">
      <c r="M137" s="420"/>
      <c r="N137" s="420"/>
    </row>
    <row r="138" spans="13:14" s="416" customFormat="1" ht="21" customHeight="1">
      <c r="M138" s="420"/>
      <c r="N138" s="420"/>
    </row>
    <row r="139" spans="13:14" s="416" customFormat="1" ht="21" customHeight="1">
      <c r="M139" s="420"/>
      <c r="N139" s="420"/>
    </row>
    <row r="140" spans="13:14" s="416" customFormat="1" ht="21" customHeight="1">
      <c r="M140" s="420"/>
      <c r="N140" s="420"/>
    </row>
    <row r="141" spans="13:14" s="416" customFormat="1" ht="21" customHeight="1">
      <c r="M141" s="420"/>
      <c r="N141" s="420"/>
    </row>
    <row r="142" spans="13:14" s="416" customFormat="1" ht="21" customHeight="1">
      <c r="M142" s="420"/>
      <c r="N142" s="420"/>
    </row>
    <row r="143" spans="13:14" s="416" customFormat="1" ht="21" customHeight="1">
      <c r="M143" s="420"/>
      <c r="N143" s="420"/>
    </row>
    <row r="144" spans="13:14" s="416" customFormat="1" ht="21" customHeight="1">
      <c r="M144" s="420"/>
      <c r="N144" s="420"/>
    </row>
    <row r="145" spans="13:14" s="416" customFormat="1" ht="21" customHeight="1">
      <c r="M145" s="420"/>
      <c r="N145" s="420"/>
    </row>
    <row r="146" spans="13:14" s="416" customFormat="1" ht="21" customHeight="1">
      <c r="M146" s="420"/>
      <c r="N146" s="420"/>
    </row>
    <row r="147" spans="13:14" s="416" customFormat="1" ht="21" customHeight="1">
      <c r="M147" s="420"/>
      <c r="N147" s="420"/>
    </row>
    <row r="148" spans="13:14" s="416" customFormat="1" ht="21" customHeight="1">
      <c r="M148" s="420"/>
      <c r="N148" s="420"/>
    </row>
    <row r="149" spans="13:14" s="416" customFormat="1" ht="21" customHeight="1">
      <c r="M149" s="420"/>
      <c r="N149" s="420"/>
    </row>
    <row r="150" spans="13:14" s="416" customFormat="1" ht="21" customHeight="1">
      <c r="M150" s="420"/>
      <c r="N150" s="420"/>
    </row>
    <row r="151" spans="13:14" s="416" customFormat="1" ht="21" customHeight="1">
      <c r="M151" s="420"/>
      <c r="N151" s="420"/>
    </row>
    <row r="152" spans="13:14" s="416" customFormat="1" ht="21" customHeight="1">
      <c r="M152" s="420"/>
      <c r="N152" s="420"/>
    </row>
    <row r="153" spans="13:14" s="416" customFormat="1" ht="21" customHeight="1">
      <c r="M153" s="420"/>
      <c r="N153" s="420"/>
    </row>
    <row r="154" spans="13:14" s="416" customFormat="1" ht="21" customHeight="1">
      <c r="M154" s="420"/>
      <c r="N154" s="420"/>
    </row>
    <row r="155" spans="13:14" s="416" customFormat="1" ht="21" customHeight="1">
      <c r="M155" s="420"/>
      <c r="N155" s="420"/>
    </row>
    <row r="156" spans="13:14" s="416" customFormat="1" ht="21" customHeight="1">
      <c r="M156" s="420"/>
      <c r="N156" s="420"/>
    </row>
    <row r="157" spans="13:14" s="416" customFormat="1" ht="21" customHeight="1">
      <c r="M157" s="420"/>
      <c r="N157" s="420"/>
    </row>
    <row r="158" spans="13:14" s="416" customFormat="1" ht="21" customHeight="1">
      <c r="M158" s="420"/>
      <c r="N158" s="420"/>
    </row>
    <row r="159" spans="13:14" s="416" customFormat="1" ht="21" customHeight="1">
      <c r="M159" s="420"/>
      <c r="N159" s="420"/>
    </row>
    <row r="160" spans="13:14" s="416" customFormat="1" ht="21" customHeight="1">
      <c r="M160" s="420"/>
      <c r="N160" s="420"/>
    </row>
    <row r="161" spans="13:14" s="416" customFormat="1" ht="21" customHeight="1">
      <c r="M161" s="420"/>
      <c r="N161" s="420"/>
    </row>
    <row r="162" spans="13:14" s="416" customFormat="1" ht="21" customHeight="1">
      <c r="M162" s="420"/>
      <c r="N162" s="420"/>
    </row>
    <row r="163" spans="13:14" s="416" customFormat="1" ht="21" customHeight="1">
      <c r="M163" s="420"/>
      <c r="N163" s="420"/>
    </row>
    <row r="164" spans="13:14" s="416" customFormat="1" ht="21" customHeight="1">
      <c r="M164" s="420"/>
      <c r="N164" s="420"/>
    </row>
    <row r="165" spans="13:14" s="416" customFormat="1" ht="21" customHeight="1">
      <c r="M165" s="420"/>
      <c r="N165" s="420"/>
    </row>
    <row r="166" spans="13:14" s="416" customFormat="1" ht="21" customHeight="1">
      <c r="M166" s="420"/>
      <c r="N166" s="420"/>
    </row>
    <row r="167" spans="13:14" s="416" customFormat="1" ht="21" customHeight="1">
      <c r="M167" s="420"/>
      <c r="N167" s="420"/>
    </row>
    <row r="168" spans="13:14" s="416" customFormat="1" ht="21" customHeight="1">
      <c r="M168" s="420"/>
      <c r="N168" s="420"/>
    </row>
    <row r="169" spans="13:14" s="416" customFormat="1" ht="21" customHeight="1">
      <c r="M169" s="420"/>
      <c r="N169" s="420"/>
    </row>
    <row r="170" spans="13:14" s="416" customFormat="1" ht="21" customHeight="1">
      <c r="M170" s="420"/>
      <c r="N170" s="420"/>
    </row>
    <row r="171" spans="13:14" s="416" customFormat="1" ht="21" customHeight="1">
      <c r="M171" s="420"/>
      <c r="N171" s="420"/>
    </row>
    <row r="172" spans="13:14" s="416" customFormat="1" ht="21" customHeight="1">
      <c r="M172" s="420"/>
      <c r="N172" s="420"/>
    </row>
    <row r="173" spans="13:14" s="416" customFormat="1" ht="21" customHeight="1">
      <c r="M173" s="420"/>
      <c r="N173" s="420"/>
    </row>
    <row r="174" spans="13:14" s="416" customFormat="1" ht="21" customHeight="1">
      <c r="M174" s="420"/>
      <c r="N174" s="420"/>
    </row>
    <row r="175" spans="13:14" s="416" customFormat="1" ht="21" customHeight="1">
      <c r="M175" s="420"/>
      <c r="N175" s="420"/>
    </row>
    <row r="176" spans="13:14" s="416" customFormat="1" ht="21" customHeight="1">
      <c r="M176" s="420"/>
      <c r="N176" s="420"/>
    </row>
    <row r="177" spans="13:14" s="416" customFormat="1" ht="21" customHeight="1">
      <c r="M177" s="420"/>
      <c r="N177" s="420"/>
    </row>
    <row r="178" spans="13:14" s="416" customFormat="1" ht="21" customHeight="1">
      <c r="M178" s="420"/>
      <c r="N178" s="420"/>
    </row>
    <row r="179" spans="13:14" s="416" customFormat="1" ht="21" customHeight="1">
      <c r="M179" s="420"/>
      <c r="N179" s="420"/>
    </row>
    <row r="180" spans="13:14" s="416" customFormat="1" ht="21" customHeight="1">
      <c r="M180" s="420"/>
      <c r="N180" s="420"/>
    </row>
    <row r="181" spans="13:14" s="416" customFormat="1" ht="21" customHeight="1">
      <c r="M181" s="420"/>
      <c r="N181" s="420"/>
    </row>
    <row r="182" spans="13:14" s="416" customFormat="1" ht="21" customHeight="1">
      <c r="M182" s="420"/>
      <c r="N182" s="420"/>
    </row>
    <row r="183" spans="13:14" s="416" customFormat="1" ht="21" customHeight="1">
      <c r="M183" s="420"/>
      <c r="N183" s="420"/>
    </row>
    <row r="184" spans="13:14" s="416" customFormat="1" ht="21" customHeight="1">
      <c r="M184" s="420"/>
      <c r="N184" s="420"/>
    </row>
    <row r="185" spans="13:14" s="416" customFormat="1" ht="21" customHeight="1">
      <c r="M185" s="420"/>
      <c r="N185" s="420"/>
    </row>
    <row r="186" spans="13:14" s="416" customFormat="1" ht="21" customHeight="1">
      <c r="M186" s="420"/>
      <c r="N186" s="420"/>
    </row>
    <row r="187" spans="13:14" s="416" customFormat="1" ht="21" customHeight="1">
      <c r="M187" s="420"/>
      <c r="N187" s="420"/>
    </row>
    <row r="188" spans="13:14" s="416" customFormat="1" ht="21" customHeight="1">
      <c r="M188" s="420"/>
      <c r="N188" s="420"/>
    </row>
    <row r="189" spans="13:14" s="416" customFormat="1" ht="21" customHeight="1">
      <c r="M189" s="420"/>
      <c r="N189" s="420"/>
    </row>
    <row r="190" spans="13:14" s="416" customFormat="1" ht="21" customHeight="1">
      <c r="M190" s="420"/>
      <c r="N190" s="420"/>
    </row>
    <row r="191" spans="13:14" s="416" customFormat="1" ht="21" customHeight="1">
      <c r="M191" s="420"/>
      <c r="N191" s="420"/>
    </row>
    <row r="192" spans="13:14" s="416" customFormat="1" ht="21" customHeight="1">
      <c r="M192" s="420"/>
      <c r="N192" s="420"/>
    </row>
    <row r="193" spans="13:14" s="416" customFormat="1" ht="21" customHeight="1">
      <c r="M193" s="420"/>
      <c r="N193" s="420"/>
    </row>
    <row r="194" spans="13:14" s="416" customFormat="1" ht="21" customHeight="1">
      <c r="M194" s="420"/>
      <c r="N194" s="420"/>
    </row>
    <row r="195" spans="13:14" s="416" customFormat="1" ht="21" customHeight="1">
      <c r="M195" s="420"/>
      <c r="N195" s="420"/>
    </row>
    <row r="196" spans="13:14" s="416" customFormat="1" ht="21" customHeight="1">
      <c r="M196" s="420"/>
      <c r="N196" s="420"/>
    </row>
    <row r="197" spans="13:14" s="416" customFormat="1" ht="21" customHeight="1">
      <c r="M197" s="420"/>
      <c r="N197" s="420"/>
    </row>
    <row r="198" spans="13:14" s="416" customFormat="1" ht="21" customHeight="1">
      <c r="M198" s="420"/>
      <c r="N198" s="420"/>
    </row>
    <row r="199" spans="13:14" s="416" customFormat="1" ht="21" customHeight="1">
      <c r="M199" s="420"/>
      <c r="N199" s="420"/>
    </row>
    <row r="200" spans="13:14" s="416" customFormat="1" ht="21" customHeight="1">
      <c r="M200" s="420"/>
      <c r="N200" s="420"/>
    </row>
    <row r="201" spans="13:14" s="416" customFormat="1" ht="21" customHeight="1">
      <c r="M201" s="420"/>
      <c r="N201" s="420"/>
    </row>
    <row r="202" spans="13:14" s="416" customFormat="1" ht="21" customHeight="1">
      <c r="M202" s="420"/>
      <c r="N202" s="420"/>
    </row>
    <row r="203" spans="13:14" s="416" customFormat="1" ht="21" customHeight="1">
      <c r="M203" s="420"/>
      <c r="N203" s="420"/>
    </row>
    <row r="204" spans="13:14" s="416" customFormat="1" ht="21" customHeight="1">
      <c r="M204" s="420"/>
      <c r="N204" s="420"/>
    </row>
    <row r="205" spans="13:14" s="416" customFormat="1" ht="21" customHeight="1">
      <c r="M205" s="420"/>
      <c r="N205" s="420"/>
    </row>
    <row r="206" spans="13:14" s="416" customFormat="1" ht="21" customHeight="1">
      <c r="M206" s="420"/>
      <c r="N206" s="420"/>
    </row>
    <row r="207" spans="13:14" s="416" customFormat="1" ht="21" customHeight="1">
      <c r="M207" s="420"/>
      <c r="N207" s="420"/>
    </row>
    <row r="208" spans="13:14" s="416" customFormat="1" ht="21" customHeight="1">
      <c r="M208" s="420"/>
      <c r="N208" s="420"/>
    </row>
    <row r="209" spans="13:14" s="416" customFormat="1" ht="21" customHeight="1">
      <c r="M209" s="420"/>
      <c r="N209" s="420"/>
    </row>
    <row r="210" spans="13:14" s="416" customFormat="1" ht="21" customHeight="1">
      <c r="M210" s="420"/>
      <c r="N210" s="420"/>
    </row>
    <row r="211" spans="13:14" s="416" customFormat="1" ht="21" customHeight="1">
      <c r="M211" s="420"/>
      <c r="N211" s="420"/>
    </row>
    <row r="212" spans="13:14" s="416" customFormat="1" ht="21" customHeight="1">
      <c r="M212" s="420"/>
      <c r="N212" s="420"/>
    </row>
    <row r="213" spans="13:14" s="416" customFormat="1" ht="21" customHeight="1">
      <c r="M213" s="420"/>
      <c r="N213" s="420"/>
    </row>
    <row r="214" spans="13:14" s="416" customFormat="1" ht="21" customHeight="1">
      <c r="M214" s="420"/>
      <c r="N214" s="420"/>
    </row>
    <row r="215" spans="13:14" s="416" customFormat="1" ht="21" customHeight="1">
      <c r="M215" s="420"/>
      <c r="N215" s="420"/>
    </row>
    <row r="216" spans="13:14" s="416" customFormat="1" ht="21" customHeight="1">
      <c r="M216" s="420"/>
      <c r="N216" s="420"/>
    </row>
    <row r="217" spans="13:14" s="416" customFormat="1" ht="21" customHeight="1">
      <c r="M217" s="420"/>
      <c r="N217" s="420"/>
    </row>
    <row r="218" spans="13:14" s="416" customFormat="1" ht="21" customHeight="1">
      <c r="M218" s="420"/>
      <c r="N218" s="420"/>
    </row>
    <row r="219" spans="13:14" s="416" customFormat="1" ht="21" customHeight="1">
      <c r="M219" s="420"/>
      <c r="N219" s="420"/>
    </row>
    <row r="220" spans="13:14" s="416" customFormat="1" ht="21" customHeight="1">
      <c r="M220" s="420"/>
      <c r="N220" s="420"/>
    </row>
    <row r="221" spans="13:14" s="416" customFormat="1" ht="21" customHeight="1">
      <c r="M221" s="420"/>
      <c r="N221" s="420"/>
    </row>
    <row r="222" spans="13:14" s="416" customFormat="1" ht="21" customHeight="1">
      <c r="M222" s="420"/>
      <c r="N222" s="420"/>
    </row>
    <row r="223" spans="13:14" s="416" customFormat="1" ht="21" customHeight="1">
      <c r="M223" s="420"/>
      <c r="N223" s="420"/>
    </row>
    <row r="224" spans="13:14" s="416" customFormat="1" ht="21" customHeight="1">
      <c r="M224" s="420"/>
      <c r="N224" s="420"/>
    </row>
    <row r="225" spans="13:14" s="416" customFormat="1" ht="21" customHeight="1">
      <c r="M225" s="420"/>
      <c r="N225" s="420"/>
    </row>
    <row r="226" spans="13:14" s="416" customFormat="1" ht="21" customHeight="1">
      <c r="M226" s="420"/>
      <c r="N226" s="420"/>
    </row>
    <row r="227" spans="13:14" s="416" customFormat="1" ht="21" customHeight="1">
      <c r="M227" s="420"/>
      <c r="N227" s="420"/>
    </row>
    <row r="228" spans="13:14" s="416" customFormat="1" ht="21" customHeight="1">
      <c r="M228" s="420"/>
      <c r="N228" s="420"/>
    </row>
    <row r="229" spans="13:14" s="416" customFormat="1" ht="21" customHeight="1">
      <c r="M229" s="420"/>
      <c r="N229" s="420"/>
    </row>
    <row r="230" spans="13:14" s="416" customFormat="1" ht="21" customHeight="1">
      <c r="M230" s="420"/>
      <c r="N230" s="420"/>
    </row>
    <row r="231" spans="13:14" s="416" customFormat="1" ht="21" customHeight="1">
      <c r="M231" s="420"/>
      <c r="N231" s="420"/>
    </row>
    <row r="232" spans="13:14" s="416" customFormat="1" ht="21" customHeight="1">
      <c r="M232" s="420"/>
      <c r="N232" s="420"/>
    </row>
    <row r="233" spans="13:14" s="416" customFormat="1" ht="21" customHeight="1">
      <c r="M233" s="420"/>
      <c r="N233" s="420"/>
    </row>
    <row r="234" spans="13:14" s="416" customFormat="1" ht="21" customHeight="1">
      <c r="M234" s="420"/>
      <c r="N234" s="420"/>
    </row>
    <row r="235" spans="13:14" s="416" customFormat="1" ht="21" customHeight="1">
      <c r="M235" s="420"/>
      <c r="N235" s="420"/>
    </row>
    <row r="236" spans="13:14" s="416" customFormat="1" ht="21" customHeight="1">
      <c r="M236" s="420"/>
      <c r="N236" s="420"/>
    </row>
    <row r="237" spans="13:14" s="416" customFormat="1" ht="21" customHeight="1">
      <c r="M237" s="420"/>
      <c r="N237" s="420"/>
    </row>
    <row r="238" spans="13:14" s="416" customFormat="1" ht="21" customHeight="1">
      <c r="M238" s="420"/>
      <c r="N238" s="420"/>
    </row>
    <row r="239" spans="13:14" s="416" customFormat="1" ht="21" customHeight="1">
      <c r="M239" s="420"/>
      <c r="N239" s="420"/>
    </row>
    <row r="240" spans="13:14" s="416" customFormat="1" ht="21" customHeight="1">
      <c r="M240" s="420"/>
      <c r="N240" s="420"/>
    </row>
    <row r="241" spans="13:14" s="416" customFormat="1" ht="21" customHeight="1">
      <c r="M241" s="420"/>
      <c r="N241" s="420"/>
    </row>
    <row r="242" spans="13:14" s="416" customFormat="1" ht="21" customHeight="1">
      <c r="M242" s="420"/>
      <c r="N242" s="420"/>
    </row>
    <row r="243" spans="13:14" s="416" customFormat="1" ht="21" customHeight="1">
      <c r="M243" s="420"/>
      <c r="N243" s="420"/>
    </row>
    <row r="244" spans="13:14" s="416" customFormat="1" ht="21" customHeight="1">
      <c r="M244" s="420"/>
      <c r="N244" s="420"/>
    </row>
    <row r="245" spans="13:14" s="416" customFormat="1" ht="21" customHeight="1">
      <c r="M245" s="420"/>
      <c r="N245" s="420"/>
    </row>
    <row r="246" spans="13:14" s="416" customFormat="1" ht="21" customHeight="1">
      <c r="M246" s="420"/>
      <c r="N246" s="420"/>
    </row>
    <row r="247" spans="13:14" s="416" customFormat="1" ht="21" customHeight="1">
      <c r="M247" s="420"/>
      <c r="N247" s="420"/>
    </row>
    <row r="248" spans="13:14" s="416" customFormat="1" ht="21" customHeight="1">
      <c r="M248" s="420"/>
      <c r="N248" s="420"/>
    </row>
    <row r="249" spans="13:14" s="416" customFormat="1" ht="21" customHeight="1">
      <c r="M249" s="420"/>
      <c r="N249" s="420"/>
    </row>
    <row r="250" spans="13:14" s="416" customFormat="1" ht="21" customHeight="1">
      <c r="M250" s="420"/>
      <c r="N250" s="420"/>
    </row>
    <row r="251" spans="13:14" s="416" customFormat="1" ht="21" customHeight="1">
      <c r="M251" s="420"/>
      <c r="N251" s="420"/>
    </row>
    <row r="252" spans="13:14" s="416" customFormat="1" ht="21" customHeight="1">
      <c r="M252" s="420"/>
      <c r="N252" s="420"/>
    </row>
    <row r="253" spans="13:14" s="416" customFormat="1" ht="21" customHeight="1">
      <c r="M253" s="420"/>
      <c r="N253" s="420"/>
    </row>
    <row r="254" spans="13:14" s="416" customFormat="1" ht="21" customHeight="1">
      <c r="M254" s="420"/>
      <c r="N254" s="420"/>
    </row>
    <row r="255" spans="13:14" s="416" customFormat="1" ht="21" customHeight="1">
      <c r="M255" s="420"/>
      <c r="N255" s="420"/>
    </row>
    <row r="256" spans="13:14" s="416" customFormat="1" ht="21" customHeight="1">
      <c r="M256" s="420"/>
      <c r="N256" s="420"/>
    </row>
    <row r="257" spans="13:14" s="416" customFormat="1" ht="21" customHeight="1">
      <c r="M257" s="420"/>
      <c r="N257" s="420"/>
    </row>
    <row r="258" spans="13:14" s="416" customFormat="1" ht="21" customHeight="1">
      <c r="M258" s="420"/>
      <c r="N258" s="420"/>
    </row>
    <row r="259" spans="13:14" s="416" customFormat="1" ht="21" customHeight="1">
      <c r="M259" s="420"/>
      <c r="N259" s="420"/>
    </row>
    <row r="260" spans="13:14" s="416" customFormat="1" ht="21" customHeight="1">
      <c r="M260" s="420"/>
      <c r="N260" s="420"/>
    </row>
    <row r="261" spans="13:14" s="416" customFormat="1" ht="21" customHeight="1">
      <c r="M261" s="420"/>
      <c r="N261" s="420"/>
    </row>
    <row r="262" spans="13:14" s="416" customFormat="1" ht="21" customHeight="1">
      <c r="M262" s="420"/>
      <c r="N262" s="420"/>
    </row>
    <row r="263" spans="13:14" s="416" customFormat="1" ht="21" customHeight="1">
      <c r="M263" s="420"/>
      <c r="N263" s="420"/>
    </row>
    <row r="264" spans="13:14" s="416" customFormat="1" ht="21" customHeight="1">
      <c r="M264" s="420"/>
      <c r="N264" s="420"/>
    </row>
    <row r="265" spans="13:14" s="416" customFormat="1" ht="21" customHeight="1">
      <c r="M265" s="420"/>
      <c r="N265" s="420"/>
    </row>
    <row r="266" spans="13:14" s="416" customFormat="1" ht="21" customHeight="1">
      <c r="M266" s="420"/>
      <c r="N266" s="420"/>
    </row>
    <row r="267" spans="13:14" s="416" customFormat="1" ht="21" customHeight="1">
      <c r="M267" s="420"/>
      <c r="N267" s="420"/>
    </row>
    <row r="268" spans="13:14" s="416" customFormat="1" ht="21" customHeight="1">
      <c r="M268" s="420"/>
      <c r="N268" s="420"/>
    </row>
    <row r="269" spans="13:14" s="416" customFormat="1" ht="21" customHeight="1">
      <c r="M269" s="420"/>
      <c r="N269" s="420"/>
    </row>
    <row r="270" spans="13:14" s="416" customFormat="1" ht="21" customHeight="1">
      <c r="M270" s="420"/>
      <c r="N270" s="420"/>
    </row>
    <row r="271" spans="13:14" s="416" customFormat="1" ht="21" customHeight="1">
      <c r="M271" s="420"/>
      <c r="N271" s="420"/>
    </row>
    <row r="272" spans="13:14" s="416" customFormat="1" ht="21" customHeight="1">
      <c r="M272" s="420"/>
      <c r="N272" s="420"/>
    </row>
    <row r="273" spans="13:14" s="416" customFormat="1" ht="21" customHeight="1">
      <c r="M273" s="420"/>
      <c r="N273" s="420"/>
    </row>
    <row r="274" spans="13:14" s="416" customFormat="1" ht="21" customHeight="1">
      <c r="M274" s="420"/>
      <c r="N274" s="420"/>
    </row>
    <row r="275" spans="13:14" s="416" customFormat="1" ht="21" customHeight="1">
      <c r="M275" s="420"/>
      <c r="N275" s="420"/>
    </row>
    <row r="276" spans="13:14" s="416" customFormat="1" ht="21" customHeight="1">
      <c r="M276" s="420"/>
      <c r="N276" s="420"/>
    </row>
    <row r="277" spans="13:14" s="416" customFormat="1" ht="21" customHeight="1">
      <c r="M277" s="420"/>
      <c r="N277" s="420"/>
    </row>
    <row r="278" spans="13:14" s="416" customFormat="1" ht="21" customHeight="1">
      <c r="M278" s="420"/>
      <c r="N278" s="420"/>
    </row>
    <row r="279" spans="13:14" s="416" customFormat="1" ht="21" customHeight="1">
      <c r="M279" s="420"/>
      <c r="N279" s="420"/>
    </row>
    <row r="280" spans="13:14" s="416" customFormat="1" ht="21" customHeight="1">
      <c r="M280" s="420"/>
      <c r="N280" s="420"/>
    </row>
    <row r="281" spans="13:14" s="416" customFormat="1" ht="21" customHeight="1">
      <c r="M281" s="420"/>
      <c r="N281" s="420"/>
    </row>
    <row r="282" spans="13:14" s="416" customFormat="1" ht="21" customHeight="1">
      <c r="M282" s="420"/>
      <c r="N282" s="420"/>
    </row>
    <row r="283" spans="13:14" s="416" customFormat="1" ht="21" customHeight="1">
      <c r="M283" s="420"/>
      <c r="N283" s="420"/>
    </row>
    <row r="284" spans="13:14" s="416" customFormat="1" ht="21" customHeight="1">
      <c r="M284" s="420"/>
      <c r="N284" s="420"/>
    </row>
    <row r="285" spans="13:14" s="416" customFormat="1" ht="21" customHeight="1">
      <c r="M285" s="420"/>
      <c r="N285" s="420"/>
    </row>
    <row r="286" spans="13:14" s="416" customFormat="1" ht="21" customHeight="1">
      <c r="M286" s="420"/>
      <c r="N286" s="420"/>
    </row>
    <row r="287" spans="13:14" s="416" customFormat="1" ht="21" customHeight="1">
      <c r="M287" s="420"/>
      <c r="N287" s="420"/>
    </row>
    <row r="288" spans="13:14" s="416" customFormat="1" ht="21" customHeight="1">
      <c r="M288" s="420"/>
      <c r="N288" s="420"/>
    </row>
    <row r="289" spans="13:14" s="416" customFormat="1" ht="21" customHeight="1">
      <c r="M289" s="420"/>
      <c r="N289" s="420"/>
    </row>
    <row r="290" spans="13:14" s="416" customFormat="1" ht="21" customHeight="1">
      <c r="M290" s="420"/>
      <c r="N290" s="420"/>
    </row>
    <row r="291" spans="13:14" s="416" customFormat="1" ht="21" customHeight="1">
      <c r="M291" s="420"/>
      <c r="N291" s="420"/>
    </row>
    <row r="292" spans="13:14" s="416" customFormat="1" ht="21" customHeight="1">
      <c r="M292" s="420"/>
      <c r="N292" s="420"/>
    </row>
    <row r="293" spans="13:14" s="416" customFormat="1" ht="21" customHeight="1">
      <c r="M293" s="420"/>
      <c r="N293" s="420"/>
    </row>
    <row r="294" spans="13:14" s="416" customFormat="1" ht="21" customHeight="1">
      <c r="M294" s="420"/>
      <c r="N294" s="420"/>
    </row>
    <row r="295" spans="13:14" s="416" customFormat="1" ht="21" customHeight="1">
      <c r="M295" s="420"/>
      <c r="N295" s="420"/>
    </row>
    <row r="296" spans="13:14" s="416" customFormat="1" ht="21" customHeight="1">
      <c r="M296" s="420"/>
      <c r="N296" s="420"/>
    </row>
    <row r="297" spans="13:14" s="416" customFormat="1" ht="21" customHeight="1">
      <c r="M297" s="420"/>
      <c r="N297" s="420"/>
    </row>
    <row r="298" spans="13:14" s="416" customFormat="1" ht="21" customHeight="1">
      <c r="M298" s="420"/>
      <c r="N298" s="420"/>
    </row>
    <row r="299" spans="13:14" s="416" customFormat="1" ht="21" customHeight="1">
      <c r="M299" s="420"/>
      <c r="N299" s="420"/>
    </row>
    <row r="300" spans="13:14" s="416" customFormat="1" ht="21" customHeight="1">
      <c r="M300" s="420"/>
      <c r="N300" s="420"/>
    </row>
    <row r="301" spans="13:14" s="416" customFormat="1" ht="21" customHeight="1">
      <c r="M301" s="420"/>
      <c r="N301" s="420"/>
    </row>
    <row r="302" spans="13:14" s="416" customFormat="1" ht="21" customHeight="1">
      <c r="M302" s="420"/>
      <c r="N302" s="420"/>
    </row>
    <row r="303" spans="13:14" s="416" customFormat="1" ht="21" customHeight="1">
      <c r="M303" s="420"/>
      <c r="N303" s="420"/>
    </row>
    <row r="304" spans="13:14" s="416" customFormat="1" ht="21" customHeight="1">
      <c r="M304" s="420"/>
      <c r="N304" s="420"/>
    </row>
    <row r="305" spans="13:14" s="416" customFormat="1" ht="21" customHeight="1">
      <c r="M305" s="420"/>
      <c r="N305" s="420"/>
    </row>
    <row r="306" spans="13:14" s="416" customFormat="1" ht="21" customHeight="1">
      <c r="M306" s="420"/>
      <c r="N306" s="420"/>
    </row>
    <row r="307" spans="13:14" s="416" customFormat="1" ht="21" customHeight="1">
      <c r="M307" s="420"/>
      <c r="N307" s="420"/>
    </row>
    <row r="308" spans="13:14" s="416" customFormat="1" ht="21" customHeight="1">
      <c r="M308" s="420"/>
      <c r="N308" s="420"/>
    </row>
    <row r="309" spans="13:14" s="416" customFormat="1" ht="21" customHeight="1">
      <c r="M309" s="420"/>
      <c r="N309" s="420"/>
    </row>
    <row r="310" spans="13:14" s="416" customFormat="1" ht="21" customHeight="1">
      <c r="M310" s="420"/>
      <c r="N310" s="420"/>
    </row>
    <row r="311" spans="13:14" s="416" customFormat="1" ht="21" customHeight="1">
      <c r="M311" s="420"/>
      <c r="N311" s="420"/>
    </row>
    <row r="312" spans="13:14" s="416" customFormat="1" ht="21" customHeight="1">
      <c r="M312" s="420"/>
      <c r="N312" s="420"/>
    </row>
    <row r="313" spans="13:14" s="416" customFormat="1" ht="21" customHeight="1">
      <c r="M313" s="420"/>
      <c r="N313" s="420"/>
    </row>
    <row r="314" spans="13:14" s="416" customFormat="1" ht="21" customHeight="1">
      <c r="M314" s="420"/>
      <c r="N314" s="420"/>
    </row>
    <row r="315" spans="13:14" s="416" customFormat="1" ht="21" customHeight="1">
      <c r="M315" s="420"/>
      <c r="N315" s="420"/>
    </row>
    <row r="316" spans="13:14" s="416" customFormat="1" ht="21" customHeight="1">
      <c r="M316" s="420"/>
      <c r="N316" s="420"/>
    </row>
    <row r="317" spans="13:14" s="416" customFormat="1" ht="21" customHeight="1">
      <c r="M317" s="420"/>
      <c r="N317" s="420"/>
    </row>
    <row r="318" spans="13:14" s="416" customFormat="1" ht="21" customHeight="1">
      <c r="M318" s="420"/>
      <c r="N318" s="420"/>
    </row>
    <row r="319" spans="13:14" s="416" customFormat="1" ht="21" customHeight="1">
      <c r="M319" s="420"/>
      <c r="N319" s="420"/>
    </row>
    <row r="320" spans="13:14" s="416" customFormat="1" ht="21" customHeight="1">
      <c r="M320" s="420"/>
      <c r="N320" s="420"/>
    </row>
    <row r="321" spans="13:14" s="416" customFormat="1" ht="21" customHeight="1">
      <c r="M321" s="420"/>
      <c r="N321" s="420"/>
    </row>
    <row r="322" spans="13:14" ht="21" customHeight="1"/>
    <row r="323" spans="13:14" ht="21" customHeight="1"/>
    <row r="324" spans="13:14" ht="21" customHeight="1"/>
    <row r="325" spans="13:14" ht="21" customHeight="1"/>
    <row r="326" spans="13:14" ht="21" customHeight="1"/>
    <row r="327" spans="13:14" ht="21" customHeight="1"/>
    <row r="328" spans="13:14" ht="21" customHeight="1"/>
    <row r="329" spans="13:14" ht="21" customHeight="1"/>
    <row r="330" spans="13:14" ht="21" customHeight="1"/>
    <row r="331" spans="13:14" ht="21" customHeight="1"/>
    <row r="332" spans="13:14" ht="21" customHeight="1"/>
    <row r="333" spans="13:14" ht="21" customHeight="1"/>
    <row r="334" spans="13:14" ht="21" customHeight="1"/>
    <row r="335" spans="13:14" ht="21" customHeight="1"/>
    <row r="336" spans="13:14"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sheetData>
  <sheetProtection algorithmName="SHA-512" hashValue="ng0jsQXhXjy1WwF7qc8WeTE/jiUjTJJ8EfdF6s6lkutxDxkBhWEXLjUvqGXvRaGJ/wmH3XVhGHJ3smUyzEDJmA==" saltValue="hKMnchMAOIB1ri7Cn5i8cw==" spinCount="100000" sheet="1" objects="1" scenarios="1" selectLockedCells="1"/>
  <conditionalFormatting sqref="A84:A92 B9:K79">
    <cfRule type="cellIs" dxfId="2" priority="1" operator="between">
      <formula>2</formula>
      <formula>99</formula>
    </cfRule>
    <cfRule type="cellIs" dxfId="1" priority="2" operator="lessThan">
      <formula>1</formula>
    </cfRule>
    <cfRule type="cellIs" dxfId="0" priority="3" operator="greaterThan">
      <formula>100</formula>
    </cfRule>
  </conditionalFormatting>
  <dataValidations count="2">
    <dataValidation type="list" allowBlank="1" showInputMessage="1" showErrorMessage="1" sqref="B3">
      <formula1>$N$2:$N$13</formula1>
    </dataValidation>
    <dataValidation type="list" showInputMessage="1" showErrorMessage="1" sqref="B2">
      <formula1>$M$1:$M$13</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Button 1">
              <controlPr defaultSize="0" print="0" autoFill="0" autoPict="0" macro="[0]!Macro6">
                <anchor moveWithCells="1" sizeWithCells="1">
                  <from>
                    <xdr:col>0</xdr:col>
                    <xdr:colOff>133350</xdr:colOff>
                    <xdr:row>4</xdr:row>
                    <xdr:rowOff>152400</xdr:rowOff>
                  </from>
                  <to>
                    <xdr:col>0</xdr:col>
                    <xdr:colOff>1076325</xdr:colOff>
                    <xdr:row>6</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0"/>
  <sheetViews>
    <sheetView zoomScale="90" zoomScaleNormal="90" workbookViewId="0">
      <selection activeCell="A82" sqref="A82"/>
    </sheetView>
  </sheetViews>
  <sheetFormatPr defaultColWidth="9.140625" defaultRowHeight="12.75"/>
  <cols>
    <col min="1" max="1" width="27.5703125" style="247" customWidth="1"/>
    <col min="2" max="4" width="9.140625" style="247"/>
    <col min="5" max="7" width="9.28515625" style="247" bestFit="1" customWidth="1"/>
    <col min="8" max="8" width="9.140625" style="247"/>
    <col min="9" max="9" width="1.5703125" style="247" customWidth="1"/>
    <col min="10" max="10" width="4.28515625" style="247" customWidth="1"/>
    <col min="11" max="13" width="9.140625" style="247"/>
    <col min="14" max="14" width="12.7109375" style="247" customWidth="1"/>
    <col min="15" max="16384" width="9.140625" style="247"/>
  </cols>
  <sheetData>
    <row r="1" spans="1:14" ht="18.75">
      <c r="F1" s="248" t="s">
        <v>223</v>
      </c>
    </row>
    <row r="3" spans="1:14" ht="58.5" customHeight="1">
      <c r="A3" s="483" t="s">
        <v>224</v>
      </c>
      <c r="B3" s="483"/>
      <c r="C3" s="483"/>
      <c r="D3" s="483"/>
      <c r="E3" s="483"/>
      <c r="F3" s="483"/>
      <c r="G3" s="483"/>
      <c r="H3" s="483"/>
      <c r="I3" s="483"/>
      <c r="J3" s="483"/>
      <c r="K3" s="483"/>
      <c r="L3" s="483"/>
      <c r="M3" s="483"/>
      <c r="N3" s="483"/>
    </row>
    <row r="5" spans="1:14" ht="69.75" customHeight="1">
      <c r="A5" s="483" t="s">
        <v>225</v>
      </c>
      <c r="B5" s="483"/>
      <c r="C5" s="483"/>
      <c r="D5" s="483"/>
      <c r="E5" s="483"/>
      <c r="F5" s="483"/>
      <c r="G5" s="483"/>
      <c r="H5" s="483"/>
      <c r="I5" s="483"/>
      <c r="J5" s="483"/>
      <c r="K5" s="483"/>
      <c r="L5" s="483"/>
      <c r="M5" s="483"/>
      <c r="N5" s="483"/>
    </row>
    <row r="7" spans="1:14" ht="41.25" customHeight="1">
      <c r="A7" s="483" t="s">
        <v>226</v>
      </c>
      <c r="B7" s="483"/>
      <c r="C7" s="483"/>
      <c r="D7" s="483"/>
      <c r="E7" s="483"/>
      <c r="F7" s="483"/>
      <c r="G7" s="483"/>
      <c r="H7" s="483"/>
      <c r="I7" s="483"/>
      <c r="J7" s="483"/>
      <c r="K7" s="483"/>
      <c r="L7" s="483"/>
      <c r="M7" s="483"/>
      <c r="N7" s="483"/>
    </row>
    <row r="9" spans="1:14" ht="44.25" customHeight="1">
      <c r="A9" s="483" t="s">
        <v>227</v>
      </c>
      <c r="B9" s="483"/>
      <c r="C9" s="483"/>
      <c r="D9" s="483"/>
      <c r="E9" s="483"/>
      <c r="F9" s="483"/>
      <c r="G9" s="483"/>
      <c r="H9" s="483"/>
      <c r="I9" s="483"/>
      <c r="J9" s="483"/>
      <c r="K9" s="483"/>
      <c r="L9" s="483"/>
      <c r="M9" s="483"/>
      <c r="N9" s="483"/>
    </row>
    <row r="12" spans="1:14" ht="18.75">
      <c r="F12" s="249" t="s">
        <v>228</v>
      </c>
    </row>
    <row r="14" spans="1:14" ht="123" customHeight="1">
      <c r="A14" s="482" t="s">
        <v>409</v>
      </c>
      <c r="B14" s="482"/>
      <c r="C14" s="482"/>
      <c r="D14" s="482"/>
      <c r="E14" s="482"/>
      <c r="F14" s="482"/>
      <c r="G14" s="482"/>
      <c r="H14" s="482"/>
      <c r="I14" s="482"/>
      <c r="J14" s="482"/>
      <c r="K14" s="482"/>
      <c r="L14" s="482"/>
      <c r="M14" s="482"/>
      <c r="N14" s="482"/>
    </row>
    <row r="15" spans="1:14" ht="99" customHeight="1">
      <c r="A15" s="482" t="s">
        <v>410</v>
      </c>
      <c r="B15" s="482"/>
      <c r="C15" s="482"/>
      <c r="D15" s="482"/>
      <c r="E15" s="482"/>
      <c r="F15" s="482"/>
      <c r="G15" s="482"/>
      <c r="H15" s="482"/>
      <c r="I15" s="482"/>
      <c r="J15" s="482"/>
      <c r="K15" s="482"/>
      <c r="L15" s="482"/>
      <c r="M15" s="482"/>
      <c r="N15" s="482"/>
    </row>
    <row r="16" spans="1:14" ht="69" customHeight="1">
      <c r="A16" s="482" t="s">
        <v>411</v>
      </c>
      <c r="B16" s="482"/>
      <c r="C16" s="482"/>
      <c r="D16" s="482"/>
      <c r="E16" s="482"/>
      <c r="F16" s="482"/>
      <c r="G16" s="482"/>
      <c r="H16" s="482"/>
      <c r="I16" s="482"/>
      <c r="J16" s="482"/>
      <c r="K16" s="482"/>
      <c r="L16" s="482"/>
      <c r="M16" s="482"/>
      <c r="N16" s="482"/>
    </row>
    <row r="17" spans="1:14" ht="82.15" customHeight="1">
      <c r="A17" s="482" t="s">
        <v>412</v>
      </c>
      <c r="B17" s="482"/>
      <c r="C17" s="482"/>
      <c r="D17" s="482"/>
      <c r="E17" s="482"/>
      <c r="F17" s="482"/>
      <c r="G17" s="482"/>
      <c r="H17" s="482"/>
      <c r="I17" s="482"/>
      <c r="J17" s="482"/>
      <c r="K17" s="482"/>
      <c r="L17" s="482"/>
      <c r="M17" s="482"/>
      <c r="N17" s="482"/>
    </row>
    <row r="18" spans="1:14" ht="73.900000000000006" customHeight="1">
      <c r="A18" s="482" t="s">
        <v>413</v>
      </c>
      <c r="B18" s="482"/>
      <c r="C18" s="482"/>
      <c r="D18" s="482"/>
      <c r="E18" s="482"/>
      <c r="F18" s="482"/>
      <c r="G18" s="482"/>
      <c r="H18" s="482"/>
      <c r="I18" s="482"/>
      <c r="J18" s="482"/>
      <c r="K18" s="482"/>
      <c r="L18" s="482"/>
      <c r="M18" s="482"/>
      <c r="N18" s="482"/>
    </row>
    <row r="19" spans="1:14" ht="55.9" customHeight="1">
      <c r="A19" s="482" t="s">
        <v>414</v>
      </c>
      <c r="B19" s="482"/>
      <c r="C19" s="482"/>
      <c r="D19" s="482"/>
      <c r="E19" s="482"/>
      <c r="F19" s="482"/>
      <c r="G19" s="482"/>
      <c r="H19" s="482"/>
      <c r="I19" s="482"/>
      <c r="J19" s="482"/>
      <c r="K19" s="482"/>
      <c r="L19" s="482"/>
      <c r="M19" s="482"/>
      <c r="N19" s="482"/>
    </row>
    <row r="20" spans="1:14" ht="52.5" customHeight="1">
      <c r="A20" s="482" t="s">
        <v>415</v>
      </c>
      <c r="B20" s="482"/>
      <c r="C20" s="482"/>
      <c r="D20" s="482"/>
      <c r="E20" s="482"/>
      <c r="F20" s="482"/>
      <c r="G20" s="482"/>
      <c r="H20" s="482"/>
      <c r="I20" s="482"/>
      <c r="J20" s="482"/>
      <c r="K20" s="482"/>
      <c r="L20" s="482"/>
      <c r="M20" s="482"/>
      <c r="N20" s="482"/>
    </row>
    <row r="21" spans="1:14" ht="69" customHeight="1">
      <c r="A21" s="482" t="s">
        <v>416</v>
      </c>
      <c r="B21" s="482"/>
      <c r="C21" s="482"/>
      <c r="D21" s="482"/>
      <c r="E21" s="482"/>
      <c r="F21" s="482"/>
      <c r="G21" s="482"/>
      <c r="H21" s="482"/>
      <c r="I21" s="482"/>
      <c r="J21" s="482"/>
      <c r="K21" s="482"/>
      <c r="L21" s="482"/>
      <c r="M21" s="482"/>
      <c r="N21" s="482"/>
    </row>
    <row r="22" spans="1:14" ht="111" customHeight="1">
      <c r="A22" s="482" t="s">
        <v>417</v>
      </c>
      <c r="B22" s="482"/>
      <c r="C22" s="482"/>
      <c r="D22" s="482"/>
      <c r="E22" s="482"/>
      <c r="F22" s="482"/>
      <c r="G22" s="482"/>
      <c r="H22" s="482"/>
      <c r="I22" s="482"/>
      <c r="J22" s="482"/>
      <c r="K22" s="482"/>
      <c r="L22" s="482"/>
      <c r="M22" s="482"/>
      <c r="N22" s="482"/>
    </row>
    <row r="23" spans="1:14" ht="72.599999999999994" customHeight="1">
      <c r="A23" s="482" t="s">
        <v>418</v>
      </c>
      <c r="B23" s="483"/>
      <c r="C23" s="483"/>
      <c r="D23" s="483"/>
      <c r="E23" s="483"/>
      <c r="F23" s="483"/>
      <c r="G23" s="483"/>
      <c r="H23" s="483"/>
      <c r="I23" s="483"/>
      <c r="J23" s="483"/>
      <c r="K23" s="483"/>
      <c r="L23" s="483"/>
      <c r="M23" s="483"/>
      <c r="N23" s="483"/>
    </row>
    <row r="24" spans="1:14" ht="55.15" customHeight="1">
      <c r="A24" s="482" t="s">
        <v>419</v>
      </c>
      <c r="B24" s="483"/>
      <c r="C24" s="483"/>
      <c r="D24" s="483"/>
      <c r="E24" s="483"/>
      <c r="F24" s="483"/>
      <c r="G24" s="483"/>
      <c r="H24" s="483"/>
      <c r="I24" s="483"/>
      <c r="J24" s="483"/>
      <c r="K24" s="483"/>
      <c r="L24" s="483"/>
      <c r="M24" s="483"/>
      <c r="N24" s="483"/>
    </row>
    <row r="25" spans="1:14" ht="54" customHeight="1">
      <c r="A25" s="482" t="s">
        <v>420</v>
      </c>
      <c r="B25" s="483"/>
      <c r="C25" s="483"/>
      <c r="D25" s="483"/>
      <c r="E25" s="483"/>
      <c r="F25" s="483"/>
      <c r="G25" s="483"/>
      <c r="H25" s="483"/>
      <c r="I25" s="483"/>
      <c r="J25" s="483"/>
      <c r="K25" s="483"/>
      <c r="L25" s="483"/>
      <c r="M25" s="483"/>
      <c r="N25" s="483"/>
    </row>
    <row r="26" spans="1:14" ht="55.5" customHeight="1">
      <c r="A26" s="482" t="s">
        <v>421</v>
      </c>
      <c r="B26" s="483"/>
      <c r="C26" s="483"/>
      <c r="D26" s="483"/>
      <c r="E26" s="483"/>
      <c r="F26" s="483"/>
      <c r="G26" s="483"/>
      <c r="H26" s="483"/>
      <c r="I26" s="483"/>
      <c r="J26" s="483"/>
      <c r="K26" s="483"/>
      <c r="L26" s="483"/>
      <c r="M26" s="483"/>
      <c r="N26" s="483"/>
    </row>
    <row r="27" spans="1:14" ht="74.45" customHeight="1">
      <c r="A27" s="482" t="s">
        <v>422</v>
      </c>
      <c r="B27" s="483"/>
      <c r="C27" s="483"/>
      <c r="D27" s="483"/>
      <c r="E27" s="483"/>
      <c r="F27" s="483"/>
      <c r="G27" s="483"/>
      <c r="H27" s="483"/>
      <c r="I27" s="483"/>
      <c r="J27" s="483"/>
      <c r="K27" s="483"/>
      <c r="L27" s="483"/>
      <c r="M27" s="483"/>
      <c r="N27" s="483"/>
    </row>
    <row r="28" spans="1:14" ht="67.5" customHeight="1">
      <c r="A28" s="482" t="s">
        <v>423</v>
      </c>
      <c r="B28" s="483"/>
      <c r="C28" s="483"/>
      <c r="D28" s="483"/>
      <c r="E28" s="483"/>
      <c r="F28" s="483"/>
      <c r="G28" s="483"/>
      <c r="H28" s="483"/>
      <c r="I28" s="483"/>
      <c r="J28" s="483"/>
      <c r="K28" s="483"/>
      <c r="L28" s="483"/>
      <c r="M28" s="483"/>
      <c r="N28" s="483"/>
    </row>
    <row r="29" spans="1:14" ht="126" customHeight="1">
      <c r="A29" s="482" t="s">
        <v>501</v>
      </c>
      <c r="B29" s="483"/>
      <c r="C29" s="483"/>
      <c r="D29" s="483"/>
      <c r="E29" s="483"/>
      <c r="F29" s="483"/>
      <c r="G29" s="483"/>
      <c r="H29" s="483"/>
      <c r="I29" s="483"/>
      <c r="J29" s="483"/>
      <c r="K29" s="483"/>
      <c r="L29" s="483"/>
      <c r="M29" s="483"/>
      <c r="N29" s="483"/>
    </row>
    <row r="30" spans="1:14" ht="114.6" customHeight="1">
      <c r="A30" s="482" t="s">
        <v>500</v>
      </c>
      <c r="B30" s="483"/>
      <c r="C30" s="483"/>
      <c r="D30" s="483"/>
      <c r="E30" s="483"/>
      <c r="F30" s="483"/>
      <c r="G30" s="483"/>
      <c r="H30" s="483"/>
      <c r="I30" s="483"/>
      <c r="J30" s="483"/>
      <c r="K30" s="483"/>
      <c r="L30" s="483"/>
      <c r="M30" s="483"/>
      <c r="N30" s="483"/>
    </row>
  </sheetData>
  <sheetProtection password="CCB4" sheet="1" objects="1" scenarios="1" selectLockedCells="1" selectUnlockedCells="1"/>
  <mergeCells count="21">
    <mergeCell ref="A14:N14"/>
    <mergeCell ref="A15:N15"/>
    <mergeCell ref="A16:N16"/>
    <mergeCell ref="A17:N17"/>
    <mergeCell ref="A3:N3"/>
    <mergeCell ref="A5:N5"/>
    <mergeCell ref="A7:N7"/>
    <mergeCell ref="A9:N9"/>
    <mergeCell ref="A22:N22"/>
    <mergeCell ref="A23:N23"/>
    <mergeCell ref="A24:N24"/>
    <mergeCell ref="A25:N25"/>
    <mergeCell ref="A18:N18"/>
    <mergeCell ref="A19:N19"/>
    <mergeCell ref="A20:N20"/>
    <mergeCell ref="A21:N21"/>
    <mergeCell ref="A30:N30"/>
    <mergeCell ref="A28:N28"/>
    <mergeCell ref="A29:N29"/>
    <mergeCell ref="A26:N26"/>
    <mergeCell ref="A27:N27"/>
  </mergeCells>
  <phoneticPr fontId="5"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AH460"/>
  <sheetViews>
    <sheetView showGridLines="0" topLeftCell="A260" zoomScale="60" zoomScaleNormal="60" workbookViewId="0">
      <selection activeCell="B285" sqref="B285"/>
    </sheetView>
  </sheetViews>
  <sheetFormatPr defaultColWidth="8.85546875" defaultRowHeight="18.75"/>
  <cols>
    <col min="1" max="1" width="20.85546875" style="25" customWidth="1"/>
    <col min="2" max="2" width="22.28515625" style="25" customWidth="1"/>
    <col min="3" max="7" width="17.28515625" style="25" customWidth="1"/>
    <col min="8" max="8" width="18.5703125" style="100" customWidth="1"/>
    <col min="9" max="9" width="17.28515625" style="100" customWidth="1"/>
    <col min="10" max="10" width="21.28515625" style="100" customWidth="1"/>
    <col min="11" max="11" width="15.28515625" style="100" customWidth="1"/>
    <col min="12" max="12" width="8.85546875" style="25"/>
    <col min="13" max="13" width="20.85546875" style="25" customWidth="1"/>
    <col min="14" max="14" width="22.28515625" style="25" customWidth="1"/>
    <col min="15" max="19" width="17.28515625" style="25" customWidth="1"/>
    <col min="20" max="20" width="18.5703125" style="25" customWidth="1"/>
    <col min="21" max="21" width="17.28515625" style="25" customWidth="1"/>
    <col min="22" max="22" width="21.28515625" style="25" customWidth="1"/>
    <col min="23" max="23" width="12.42578125" style="25" customWidth="1"/>
    <col min="24" max="24" width="8.85546875" style="25"/>
    <col min="25" max="25" width="20.85546875" style="25" customWidth="1"/>
    <col min="26" max="26" width="22.28515625" style="25" customWidth="1"/>
    <col min="27" max="31" width="17.28515625" style="25" customWidth="1"/>
    <col min="32" max="32" width="18.5703125" style="25" customWidth="1"/>
    <col min="33" max="33" width="17.28515625" style="25" customWidth="1"/>
    <col min="34" max="34" width="21.28515625" style="25" customWidth="1"/>
    <col min="35" max="16384" width="8.85546875" style="25"/>
  </cols>
  <sheetData>
    <row r="1" spans="1:34" ht="15.6" customHeight="1">
      <c r="AH1" s="25">
        <v>1000</v>
      </c>
    </row>
    <row r="2" spans="1:34" ht="15" customHeight="1">
      <c r="A2" s="132" t="s">
        <v>229</v>
      </c>
      <c r="B2" s="41"/>
      <c r="C2" s="41"/>
      <c r="M2" s="132" t="s">
        <v>229</v>
      </c>
      <c r="Y2" s="132" t="s">
        <v>229</v>
      </c>
    </row>
    <row r="3" spans="1:34" ht="15" customHeight="1" thickBot="1">
      <c r="A3" s="132" t="s">
        <v>285</v>
      </c>
      <c r="B3" s="41"/>
      <c r="C3" s="375"/>
      <c r="D3" s="133"/>
      <c r="E3" s="133"/>
      <c r="F3" s="133"/>
      <c r="G3" s="133"/>
      <c r="H3" s="376"/>
      <c r="I3" s="376"/>
      <c r="J3" s="376"/>
      <c r="M3" s="132" t="s">
        <v>286</v>
      </c>
      <c r="P3" s="133"/>
      <c r="Q3" s="133"/>
      <c r="R3" s="133"/>
      <c r="S3" s="133"/>
      <c r="T3" s="133"/>
      <c r="U3" s="133"/>
      <c r="V3" s="133"/>
      <c r="Y3" s="132" t="s">
        <v>287</v>
      </c>
      <c r="AB3" s="133"/>
      <c r="AC3" s="133"/>
      <c r="AD3" s="133"/>
      <c r="AE3" s="133"/>
      <c r="AF3" s="133"/>
      <c r="AG3" s="133"/>
      <c r="AH3" s="133"/>
    </row>
    <row r="4" spans="1:34" ht="38.450000000000003" customHeight="1" thickTop="1">
      <c r="A4" s="372">
        <v>1</v>
      </c>
      <c r="B4" s="113" t="s">
        <v>26</v>
      </c>
      <c r="C4" s="122" t="s">
        <v>26</v>
      </c>
      <c r="D4" s="70" t="s">
        <v>375</v>
      </c>
      <c r="E4" s="124" t="s">
        <v>378</v>
      </c>
      <c r="F4" s="195" t="s">
        <v>230</v>
      </c>
      <c r="G4" s="171" t="s">
        <v>487</v>
      </c>
      <c r="H4" s="172" t="s">
        <v>231</v>
      </c>
      <c r="I4" s="119" t="s">
        <v>376</v>
      </c>
      <c r="J4" s="120" t="s">
        <v>378</v>
      </c>
      <c r="K4" s="134"/>
      <c r="M4" s="372">
        <v>1</v>
      </c>
      <c r="N4" s="113" t="s">
        <v>26</v>
      </c>
      <c r="O4" s="114" t="s">
        <v>26</v>
      </c>
      <c r="P4" s="70" t="s">
        <v>375</v>
      </c>
      <c r="Q4" s="195" t="s">
        <v>378</v>
      </c>
      <c r="R4" s="195" t="s">
        <v>230</v>
      </c>
      <c r="S4" s="171" t="s">
        <v>1</v>
      </c>
      <c r="T4" s="172" t="s">
        <v>231</v>
      </c>
      <c r="U4" s="119" t="s">
        <v>376</v>
      </c>
      <c r="V4" s="120" t="s">
        <v>378</v>
      </c>
      <c r="W4" s="134"/>
      <c r="Y4" s="372">
        <v>1</v>
      </c>
      <c r="Z4" s="113" t="s">
        <v>26</v>
      </c>
      <c r="AA4" s="114" t="s">
        <v>26</v>
      </c>
      <c r="AB4" s="70" t="s">
        <v>375</v>
      </c>
      <c r="AC4" s="124" t="s">
        <v>378</v>
      </c>
      <c r="AD4" s="195" t="s">
        <v>230</v>
      </c>
      <c r="AE4" s="171" t="s">
        <v>1</v>
      </c>
      <c r="AF4" s="172" t="s">
        <v>231</v>
      </c>
      <c r="AG4" s="119" t="s">
        <v>376</v>
      </c>
      <c r="AH4" s="120" t="s">
        <v>378</v>
      </c>
    </row>
    <row r="5" spans="1:34" s="136" customFormat="1" ht="24" customHeight="1">
      <c r="A5" s="373">
        <v>2</v>
      </c>
      <c r="B5" s="135" t="s">
        <v>374</v>
      </c>
      <c r="C5" s="122" t="s">
        <v>394</v>
      </c>
      <c r="D5" s="115" t="s">
        <v>374</v>
      </c>
      <c r="E5" s="116" t="s">
        <v>374</v>
      </c>
      <c r="F5" s="117" t="s">
        <v>374</v>
      </c>
      <c r="G5" s="117" t="s">
        <v>374</v>
      </c>
      <c r="H5" s="118" t="s">
        <v>395</v>
      </c>
      <c r="I5" s="119" t="s">
        <v>396</v>
      </c>
      <c r="J5" s="120" t="s">
        <v>396</v>
      </c>
      <c r="K5" s="119"/>
      <c r="M5" s="373">
        <v>2</v>
      </c>
      <c r="N5" s="135" t="s">
        <v>374</v>
      </c>
      <c r="O5" s="122" t="s">
        <v>394</v>
      </c>
      <c r="P5" s="115" t="s">
        <v>374</v>
      </c>
      <c r="Q5" s="117" t="s">
        <v>374</v>
      </c>
      <c r="R5" s="117" t="s">
        <v>374</v>
      </c>
      <c r="S5" s="117" t="s">
        <v>374</v>
      </c>
      <c r="T5" s="118" t="s">
        <v>395</v>
      </c>
      <c r="U5" s="119" t="s">
        <v>396</v>
      </c>
      <c r="V5" s="120" t="s">
        <v>396</v>
      </c>
      <c r="W5" s="119"/>
      <c r="Y5" s="373">
        <v>2</v>
      </c>
      <c r="Z5" s="135" t="s">
        <v>374</v>
      </c>
      <c r="AA5" s="122" t="s">
        <v>394</v>
      </c>
      <c r="AB5" s="115" t="s">
        <v>374</v>
      </c>
      <c r="AC5" s="116" t="s">
        <v>374</v>
      </c>
      <c r="AD5" s="117" t="s">
        <v>374</v>
      </c>
      <c r="AE5" s="117" t="s">
        <v>374</v>
      </c>
      <c r="AF5" s="118" t="s">
        <v>395</v>
      </c>
      <c r="AG5" s="119" t="s">
        <v>396</v>
      </c>
      <c r="AH5" s="120" t="s">
        <v>396</v>
      </c>
    </row>
    <row r="6" spans="1:34" ht="15.75" customHeight="1">
      <c r="A6" s="374">
        <v>3</v>
      </c>
      <c r="B6" s="125" t="s">
        <v>3</v>
      </c>
      <c r="C6" s="126" t="s">
        <v>4</v>
      </c>
      <c r="D6" s="125" t="s">
        <v>5</v>
      </c>
      <c r="E6" s="126" t="s">
        <v>6</v>
      </c>
      <c r="F6" s="126" t="s">
        <v>7</v>
      </c>
      <c r="G6" s="126" t="s">
        <v>8</v>
      </c>
      <c r="H6" s="127" t="s">
        <v>9</v>
      </c>
      <c r="I6" s="128" t="s">
        <v>10</v>
      </c>
      <c r="J6" s="129" t="s">
        <v>11</v>
      </c>
      <c r="K6" s="123"/>
      <c r="M6" s="374">
        <v>3</v>
      </c>
      <c r="N6" s="125" t="s">
        <v>3</v>
      </c>
      <c r="O6" s="126" t="s">
        <v>4</v>
      </c>
      <c r="P6" s="125" t="s">
        <v>5</v>
      </c>
      <c r="Q6" s="126" t="s">
        <v>6</v>
      </c>
      <c r="R6" s="126" t="s">
        <v>7</v>
      </c>
      <c r="S6" s="126" t="s">
        <v>8</v>
      </c>
      <c r="T6" s="127" t="s">
        <v>9</v>
      </c>
      <c r="U6" s="128" t="s">
        <v>10</v>
      </c>
      <c r="V6" s="129" t="s">
        <v>11</v>
      </c>
      <c r="W6" s="123"/>
      <c r="Y6" s="374">
        <v>3</v>
      </c>
      <c r="Z6" s="125" t="s">
        <v>3</v>
      </c>
      <c r="AA6" s="126" t="s">
        <v>4</v>
      </c>
      <c r="AB6" s="125" t="s">
        <v>5</v>
      </c>
      <c r="AC6" s="126" t="s">
        <v>6</v>
      </c>
      <c r="AD6" s="126" t="s">
        <v>7</v>
      </c>
      <c r="AE6" s="126" t="s">
        <v>8</v>
      </c>
      <c r="AF6" s="127" t="s">
        <v>9</v>
      </c>
      <c r="AG6" s="128" t="s">
        <v>10</v>
      </c>
      <c r="AH6" s="129" t="s">
        <v>11</v>
      </c>
    </row>
    <row r="7" spans="1:34" ht="21" customHeight="1">
      <c r="A7" s="104" t="s">
        <v>21</v>
      </c>
      <c r="B7" s="81"/>
      <c r="C7" s="137"/>
      <c r="D7" s="81" t="s">
        <v>232</v>
      </c>
      <c r="E7" s="137"/>
      <c r="F7" s="137"/>
      <c r="G7" s="137"/>
      <c r="H7" s="138"/>
      <c r="I7" s="139"/>
      <c r="J7" s="140"/>
      <c r="K7" s="164"/>
      <c r="M7" s="104" t="s">
        <v>22</v>
      </c>
      <c r="N7" s="81"/>
      <c r="O7" s="137"/>
      <c r="P7" s="81" t="s">
        <v>232</v>
      </c>
      <c r="Q7" s="137"/>
      <c r="R7" s="137"/>
      <c r="S7" s="137"/>
      <c r="T7" s="138"/>
      <c r="U7" s="139"/>
      <c r="V7" s="140"/>
      <c r="W7" s="141"/>
      <c r="Y7" s="104" t="s">
        <v>19</v>
      </c>
      <c r="Z7" s="81"/>
      <c r="AA7" s="137"/>
      <c r="AB7" s="81" t="s">
        <v>232</v>
      </c>
      <c r="AC7" s="137"/>
      <c r="AD7" s="137"/>
      <c r="AE7" s="137"/>
      <c r="AF7" s="138"/>
      <c r="AG7" s="139"/>
      <c r="AH7" s="140"/>
    </row>
    <row r="8" spans="1:34" ht="21" customHeight="1">
      <c r="A8" s="35" t="s">
        <v>47</v>
      </c>
      <c r="B8" s="287">
        <v>1176000</v>
      </c>
      <c r="C8" s="288">
        <v>979000</v>
      </c>
      <c r="D8" s="284">
        <v>704000</v>
      </c>
      <c r="E8" s="288">
        <v>618000</v>
      </c>
      <c r="F8" s="288">
        <v>86000</v>
      </c>
      <c r="G8" s="289">
        <v>472000</v>
      </c>
      <c r="H8" s="290">
        <v>0.123</v>
      </c>
      <c r="I8" s="291">
        <v>0.70699999999999996</v>
      </c>
      <c r="J8" s="292">
        <v>0.61899999999999999</v>
      </c>
      <c r="K8" s="455"/>
      <c r="M8" s="35" t="s">
        <v>47</v>
      </c>
      <c r="N8" s="287">
        <v>563000</v>
      </c>
      <c r="O8" s="288">
        <v>482000</v>
      </c>
      <c r="P8" s="284">
        <v>405000</v>
      </c>
      <c r="Q8" s="288">
        <v>344000</v>
      </c>
      <c r="R8" s="288">
        <v>60000</v>
      </c>
      <c r="S8" s="289">
        <v>158000</v>
      </c>
      <c r="T8" s="290">
        <v>0.14899999999999999</v>
      </c>
      <c r="U8" s="291">
        <v>0.82199999999999995</v>
      </c>
      <c r="V8" s="292">
        <v>0.69699999999999995</v>
      </c>
      <c r="W8" s="456"/>
      <c r="Y8" s="35" t="s">
        <v>47</v>
      </c>
      <c r="Z8" s="287">
        <v>613000</v>
      </c>
      <c r="AA8" s="288">
        <v>496000</v>
      </c>
      <c r="AB8" s="284">
        <v>299000</v>
      </c>
      <c r="AC8" s="288">
        <v>273000</v>
      </c>
      <c r="AD8" s="288">
        <v>26000</v>
      </c>
      <c r="AE8" s="289">
        <v>314000</v>
      </c>
      <c r="AF8" s="290">
        <v>8.6999999999999994E-2</v>
      </c>
      <c r="AG8" s="291">
        <v>0.59499999999999997</v>
      </c>
      <c r="AH8" s="292">
        <v>0.54300000000000004</v>
      </c>
    </row>
    <row r="9" spans="1:34" ht="21" customHeight="1">
      <c r="A9" s="35" t="s">
        <v>48</v>
      </c>
      <c r="B9" s="284">
        <v>1189000</v>
      </c>
      <c r="C9" s="288">
        <v>990000</v>
      </c>
      <c r="D9" s="284">
        <v>695000</v>
      </c>
      <c r="E9" s="288">
        <v>605000</v>
      </c>
      <c r="F9" s="288">
        <v>89000</v>
      </c>
      <c r="G9" s="289">
        <v>495000</v>
      </c>
      <c r="H9" s="290">
        <v>0.128</v>
      </c>
      <c r="I9" s="291">
        <v>0.69099999999999995</v>
      </c>
      <c r="J9" s="292">
        <v>0.60099999999999998</v>
      </c>
      <c r="K9" s="142"/>
      <c r="M9" s="35" t="s">
        <v>48</v>
      </c>
      <c r="N9" s="284">
        <v>570000</v>
      </c>
      <c r="O9" s="288">
        <v>489000</v>
      </c>
      <c r="P9" s="284">
        <v>409000</v>
      </c>
      <c r="Q9" s="288">
        <v>345000</v>
      </c>
      <c r="R9" s="288">
        <v>64000</v>
      </c>
      <c r="S9" s="289">
        <v>161000</v>
      </c>
      <c r="T9" s="290">
        <v>0.156</v>
      </c>
      <c r="U9" s="291">
        <v>0.82099999999999995</v>
      </c>
      <c r="V9" s="292">
        <v>0.69099999999999995</v>
      </c>
      <c r="W9" s="108"/>
      <c r="Y9" s="35" t="s">
        <v>48</v>
      </c>
      <c r="Z9" s="284">
        <v>619000</v>
      </c>
      <c r="AA9" s="288">
        <v>501000</v>
      </c>
      <c r="AB9" s="284">
        <v>285000</v>
      </c>
      <c r="AC9" s="288">
        <v>260000</v>
      </c>
      <c r="AD9" s="288">
        <v>25000</v>
      </c>
      <c r="AE9" s="289">
        <v>334000</v>
      </c>
      <c r="AF9" s="290">
        <v>8.8999999999999996E-2</v>
      </c>
      <c r="AG9" s="291">
        <v>0.56299999999999994</v>
      </c>
      <c r="AH9" s="292">
        <v>0.51300000000000001</v>
      </c>
    </row>
    <row r="10" spans="1:34" ht="21" customHeight="1">
      <c r="A10" s="35" t="s">
        <v>49</v>
      </c>
      <c r="B10" s="284">
        <v>1198000</v>
      </c>
      <c r="C10" s="288">
        <v>998000</v>
      </c>
      <c r="D10" s="284">
        <v>691000</v>
      </c>
      <c r="E10" s="288">
        <v>610000</v>
      </c>
      <c r="F10" s="288">
        <v>81000</v>
      </c>
      <c r="G10" s="289">
        <v>507000</v>
      </c>
      <c r="H10" s="290">
        <v>0.11799999999999999</v>
      </c>
      <c r="I10" s="291">
        <v>0.68100000000000005</v>
      </c>
      <c r="J10" s="292">
        <v>0.6</v>
      </c>
      <c r="K10" s="142"/>
      <c r="M10" s="35" t="s">
        <v>49</v>
      </c>
      <c r="N10" s="284">
        <v>574000</v>
      </c>
      <c r="O10" s="288">
        <v>493000</v>
      </c>
      <c r="P10" s="284">
        <v>402000</v>
      </c>
      <c r="Q10" s="288">
        <v>341000</v>
      </c>
      <c r="R10" s="288">
        <v>61000</v>
      </c>
      <c r="S10" s="289">
        <v>172000</v>
      </c>
      <c r="T10" s="290">
        <v>0.151</v>
      </c>
      <c r="U10" s="291">
        <v>0.79900000000000004</v>
      </c>
      <c r="V10" s="292">
        <v>0.67600000000000005</v>
      </c>
      <c r="W10" s="108"/>
      <c r="Y10" s="35" t="s">
        <v>49</v>
      </c>
      <c r="Z10" s="284">
        <v>624000</v>
      </c>
      <c r="AA10" s="288">
        <v>505000</v>
      </c>
      <c r="AB10" s="284">
        <v>289000</v>
      </c>
      <c r="AC10" s="288">
        <v>268000</v>
      </c>
      <c r="AD10" s="288">
        <v>21000</v>
      </c>
      <c r="AE10" s="289">
        <v>335000</v>
      </c>
      <c r="AF10" s="290">
        <v>7.0999999999999994E-2</v>
      </c>
      <c r="AG10" s="291">
        <v>0.56599999999999995</v>
      </c>
      <c r="AH10" s="292">
        <v>0.52500000000000002</v>
      </c>
    </row>
    <row r="11" spans="1:34" ht="21" customHeight="1">
      <c r="A11" s="35" t="s">
        <v>265</v>
      </c>
      <c r="B11" s="284" t="s">
        <v>46</v>
      </c>
      <c r="C11" s="288" t="s">
        <v>46</v>
      </c>
      <c r="D11" s="284" t="s">
        <v>46</v>
      </c>
      <c r="E11" s="288" t="s">
        <v>46</v>
      </c>
      <c r="F11" s="288" t="s">
        <v>46</v>
      </c>
      <c r="G11" s="289" t="s">
        <v>46</v>
      </c>
      <c r="H11" s="290" t="s">
        <v>46</v>
      </c>
      <c r="I11" s="291" t="s">
        <v>46</v>
      </c>
      <c r="J11" s="292" t="s">
        <v>46</v>
      </c>
      <c r="K11" s="142"/>
      <c r="M11" s="35" t="s">
        <v>265</v>
      </c>
      <c r="N11" s="284" t="s">
        <v>46</v>
      </c>
      <c r="O11" s="288" t="s">
        <v>46</v>
      </c>
      <c r="P11" s="284" t="s">
        <v>46</v>
      </c>
      <c r="Q11" s="288" t="s">
        <v>46</v>
      </c>
      <c r="R11" s="288" t="s">
        <v>46</v>
      </c>
      <c r="S11" s="289" t="s">
        <v>46</v>
      </c>
      <c r="T11" s="290" t="s">
        <v>46</v>
      </c>
      <c r="U11" s="291" t="s">
        <v>46</v>
      </c>
      <c r="V11" s="292" t="s">
        <v>46</v>
      </c>
      <c r="W11" s="108"/>
      <c r="Y11" s="35" t="s">
        <v>265</v>
      </c>
      <c r="Z11" s="284" t="s">
        <v>46</v>
      </c>
      <c r="AA11" s="288" t="s">
        <v>46</v>
      </c>
      <c r="AB11" s="284" t="s">
        <v>46</v>
      </c>
      <c r="AC11" s="288" t="s">
        <v>46</v>
      </c>
      <c r="AD11" s="288" t="s">
        <v>46</v>
      </c>
      <c r="AE11" s="289" t="s">
        <v>46</v>
      </c>
      <c r="AF11" s="290" t="s">
        <v>46</v>
      </c>
      <c r="AG11" s="291" t="s">
        <v>46</v>
      </c>
      <c r="AH11" s="292" t="s">
        <v>46</v>
      </c>
    </row>
    <row r="12" spans="1:34" ht="21" customHeight="1">
      <c r="A12" s="35" t="s">
        <v>198</v>
      </c>
      <c r="B12" s="284">
        <v>1204000</v>
      </c>
      <c r="C12" s="288">
        <v>1003000</v>
      </c>
      <c r="D12" s="284">
        <v>691000</v>
      </c>
      <c r="E12" s="288">
        <v>613000</v>
      </c>
      <c r="F12" s="288">
        <v>78000</v>
      </c>
      <c r="G12" s="289">
        <v>513000</v>
      </c>
      <c r="H12" s="290">
        <v>0.113</v>
      </c>
      <c r="I12" s="291">
        <v>0.67700000000000005</v>
      </c>
      <c r="J12" s="292">
        <v>0.59899999999999998</v>
      </c>
      <c r="K12" s="142"/>
      <c r="M12" s="35" t="s">
        <v>198</v>
      </c>
      <c r="N12" s="284">
        <v>577000</v>
      </c>
      <c r="O12" s="288">
        <v>495000</v>
      </c>
      <c r="P12" s="284">
        <v>402000</v>
      </c>
      <c r="Q12" s="288">
        <v>345000</v>
      </c>
      <c r="R12" s="288">
        <v>57000</v>
      </c>
      <c r="S12" s="289">
        <v>175000</v>
      </c>
      <c r="T12" s="290">
        <v>0.14199999999999999</v>
      </c>
      <c r="U12" s="291">
        <v>0.79500000000000004</v>
      </c>
      <c r="V12" s="292">
        <v>0.68</v>
      </c>
      <c r="W12" s="108"/>
      <c r="Y12" s="35" t="s">
        <v>198</v>
      </c>
      <c r="Z12" s="284">
        <v>628000</v>
      </c>
      <c r="AA12" s="288">
        <v>508000</v>
      </c>
      <c r="AB12" s="284">
        <v>289000</v>
      </c>
      <c r="AC12" s="288">
        <v>267000</v>
      </c>
      <c r="AD12" s="288">
        <v>21000</v>
      </c>
      <c r="AE12" s="289">
        <v>339000</v>
      </c>
      <c r="AF12" s="290">
        <v>7.3999999999999996E-2</v>
      </c>
      <c r="AG12" s="291">
        <v>0.56200000000000006</v>
      </c>
      <c r="AH12" s="292">
        <v>0.52</v>
      </c>
    </row>
    <row r="13" spans="1:34" ht="21" customHeight="1">
      <c r="A13" s="35" t="s">
        <v>50</v>
      </c>
      <c r="B13" s="284">
        <v>1205000</v>
      </c>
      <c r="C13" s="288">
        <v>1003000</v>
      </c>
      <c r="D13" s="284">
        <v>697000</v>
      </c>
      <c r="E13" s="288">
        <v>619000</v>
      </c>
      <c r="F13" s="288">
        <v>78000</v>
      </c>
      <c r="G13" s="289">
        <v>508000</v>
      </c>
      <c r="H13" s="290">
        <v>0.112</v>
      </c>
      <c r="I13" s="291">
        <v>0.68200000000000005</v>
      </c>
      <c r="J13" s="292">
        <v>0.60399999999999998</v>
      </c>
      <c r="K13" s="142"/>
      <c r="M13" s="35" t="s">
        <v>50</v>
      </c>
      <c r="N13" s="284">
        <v>577000</v>
      </c>
      <c r="O13" s="288">
        <v>495000</v>
      </c>
      <c r="P13" s="284">
        <v>403000</v>
      </c>
      <c r="Q13" s="288">
        <v>347000</v>
      </c>
      <c r="R13" s="288">
        <v>55000</v>
      </c>
      <c r="S13" s="289">
        <v>174000</v>
      </c>
      <c r="T13" s="290">
        <v>0.13700000000000001</v>
      </c>
      <c r="U13" s="291">
        <v>0.79500000000000004</v>
      </c>
      <c r="V13" s="292">
        <v>0.68300000000000005</v>
      </c>
      <c r="W13" s="108"/>
      <c r="Y13" s="35" t="s">
        <v>50</v>
      </c>
      <c r="Z13" s="284">
        <v>628000</v>
      </c>
      <c r="AA13" s="288">
        <v>508000</v>
      </c>
      <c r="AB13" s="284">
        <v>294000</v>
      </c>
      <c r="AC13" s="288">
        <v>272000</v>
      </c>
      <c r="AD13" s="288">
        <v>23000</v>
      </c>
      <c r="AE13" s="289">
        <v>333000</v>
      </c>
      <c r="AF13" s="290">
        <v>7.6999999999999999E-2</v>
      </c>
      <c r="AG13" s="291">
        <v>0.57199999999999995</v>
      </c>
      <c r="AH13" s="292">
        <v>0.52800000000000002</v>
      </c>
    </row>
    <row r="14" spans="1:34" ht="21" customHeight="1">
      <c r="A14" s="35" t="s">
        <v>51</v>
      </c>
      <c r="B14" s="284">
        <v>1206000</v>
      </c>
      <c r="C14" s="288">
        <v>1004000</v>
      </c>
      <c r="D14" s="284">
        <v>709000</v>
      </c>
      <c r="E14" s="288">
        <v>628000</v>
      </c>
      <c r="F14" s="288">
        <v>80000</v>
      </c>
      <c r="G14" s="289">
        <v>497000</v>
      </c>
      <c r="H14" s="290">
        <v>0.113</v>
      </c>
      <c r="I14" s="291">
        <v>0.69199999999999995</v>
      </c>
      <c r="J14" s="292">
        <v>0.61199999999999999</v>
      </c>
      <c r="K14" s="142"/>
      <c r="M14" s="35" t="s">
        <v>51</v>
      </c>
      <c r="N14" s="284">
        <v>578000</v>
      </c>
      <c r="O14" s="288">
        <v>495000</v>
      </c>
      <c r="P14" s="284">
        <v>408000</v>
      </c>
      <c r="Q14" s="288">
        <v>349000</v>
      </c>
      <c r="R14" s="288">
        <v>58000</v>
      </c>
      <c r="S14" s="289">
        <v>170000</v>
      </c>
      <c r="T14" s="290">
        <v>0.14299999999999999</v>
      </c>
      <c r="U14" s="291">
        <v>0.80300000000000005</v>
      </c>
      <c r="V14" s="292">
        <v>0.68600000000000005</v>
      </c>
      <c r="W14" s="108"/>
      <c r="Y14" s="35" t="s">
        <v>51</v>
      </c>
      <c r="Z14" s="284">
        <v>628000</v>
      </c>
      <c r="AA14" s="288">
        <v>509000</v>
      </c>
      <c r="AB14" s="284">
        <v>301000</v>
      </c>
      <c r="AC14" s="288">
        <v>279000</v>
      </c>
      <c r="AD14" s="288">
        <v>22000</v>
      </c>
      <c r="AE14" s="289">
        <v>327000</v>
      </c>
      <c r="AF14" s="290">
        <v>7.3999999999999996E-2</v>
      </c>
      <c r="AG14" s="291">
        <v>0.58399999999999996</v>
      </c>
      <c r="AH14" s="292">
        <v>0.54</v>
      </c>
    </row>
    <row r="15" spans="1:34" ht="21" customHeight="1">
      <c r="A15" s="35" t="s">
        <v>52</v>
      </c>
      <c r="B15" s="284">
        <v>1206000</v>
      </c>
      <c r="C15" s="288">
        <v>1005000</v>
      </c>
      <c r="D15" s="284">
        <v>710000</v>
      </c>
      <c r="E15" s="288">
        <v>630000</v>
      </c>
      <c r="F15" s="288">
        <v>79000</v>
      </c>
      <c r="G15" s="289">
        <v>497000</v>
      </c>
      <c r="H15" s="290">
        <v>0.112</v>
      </c>
      <c r="I15" s="291">
        <v>0.69199999999999995</v>
      </c>
      <c r="J15" s="292">
        <v>0.61299999999999999</v>
      </c>
      <c r="K15" s="142"/>
      <c r="M15" s="35" t="s">
        <v>52</v>
      </c>
      <c r="N15" s="284">
        <v>578000</v>
      </c>
      <c r="O15" s="288">
        <v>495000</v>
      </c>
      <c r="P15" s="284">
        <v>407000</v>
      </c>
      <c r="Q15" s="288">
        <v>350000</v>
      </c>
      <c r="R15" s="288">
        <v>57000</v>
      </c>
      <c r="S15" s="289">
        <v>171000</v>
      </c>
      <c r="T15" s="290">
        <v>0.14099999999999999</v>
      </c>
      <c r="U15" s="291">
        <v>0.8</v>
      </c>
      <c r="V15" s="292">
        <v>0.68500000000000005</v>
      </c>
      <c r="W15" s="108"/>
      <c r="Y15" s="35" t="s">
        <v>52</v>
      </c>
      <c r="Z15" s="284">
        <v>629000</v>
      </c>
      <c r="AA15" s="288">
        <v>509000</v>
      </c>
      <c r="AB15" s="284">
        <v>303000</v>
      </c>
      <c r="AC15" s="288">
        <v>281000</v>
      </c>
      <c r="AD15" s="288">
        <v>22000</v>
      </c>
      <c r="AE15" s="289">
        <v>326000</v>
      </c>
      <c r="AF15" s="290">
        <v>7.2999999999999995E-2</v>
      </c>
      <c r="AG15" s="291">
        <v>0.58599999999999997</v>
      </c>
      <c r="AH15" s="292">
        <v>0.54200000000000004</v>
      </c>
    </row>
    <row r="16" spans="1:34" ht="21" customHeight="1">
      <c r="A16" s="35" t="s">
        <v>53</v>
      </c>
      <c r="B16" s="284">
        <v>1207000</v>
      </c>
      <c r="C16" s="288">
        <v>1005000</v>
      </c>
      <c r="D16" s="284">
        <v>708000</v>
      </c>
      <c r="E16" s="288">
        <v>631000</v>
      </c>
      <c r="F16" s="288">
        <v>77000</v>
      </c>
      <c r="G16" s="289">
        <v>499000</v>
      </c>
      <c r="H16" s="290">
        <v>0.109</v>
      </c>
      <c r="I16" s="291">
        <v>0.69099999999999995</v>
      </c>
      <c r="J16" s="292">
        <v>0.61399999999999999</v>
      </c>
      <c r="K16" s="142"/>
      <c r="M16" s="35" t="s">
        <v>53</v>
      </c>
      <c r="N16" s="284">
        <v>578000</v>
      </c>
      <c r="O16" s="288">
        <v>496000</v>
      </c>
      <c r="P16" s="284">
        <v>406000</v>
      </c>
      <c r="Q16" s="288">
        <v>349000</v>
      </c>
      <c r="R16" s="288">
        <v>57000</v>
      </c>
      <c r="S16" s="289">
        <v>172000</v>
      </c>
      <c r="T16" s="290">
        <v>0.14099999999999999</v>
      </c>
      <c r="U16" s="291">
        <v>0.79900000000000004</v>
      </c>
      <c r="V16" s="292">
        <v>0.68400000000000005</v>
      </c>
      <c r="W16" s="108"/>
      <c r="Y16" s="35" t="s">
        <v>53</v>
      </c>
      <c r="Z16" s="284">
        <v>629000</v>
      </c>
      <c r="AA16" s="288">
        <v>509000</v>
      </c>
      <c r="AB16" s="284">
        <v>302000</v>
      </c>
      <c r="AC16" s="288">
        <v>282000</v>
      </c>
      <c r="AD16" s="288">
        <v>20000</v>
      </c>
      <c r="AE16" s="289">
        <v>327000</v>
      </c>
      <c r="AF16" s="290">
        <v>6.7000000000000004E-2</v>
      </c>
      <c r="AG16" s="291">
        <v>0.58599999999999997</v>
      </c>
      <c r="AH16" s="292">
        <v>0.54600000000000004</v>
      </c>
    </row>
    <row r="17" spans="1:34" ht="21" customHeight="1">
      <c r="A17" s="35" t="s">
        <v>54</v>
      </c>
      <c r="B17" s="284">
        <v>1208000</v>
      </c>
      <c r="C17" s="288">
        <v>1005000</v>
      </c>
      <c r="D17" s="284">
        <v>709000</v>
      </c>
      <c r="E17" s="288">
        <v>636000</v>
      </c>
      <c r="F17" s="288">
        <v>74000</v>
      </c>
      <c r="G17" s="289">
        <v>498000</v>
      </c>
      <c r="H17" s="290">
        <v>0.104</v>
      </c>
      <c r="I17" s="291">
        <v>0.69299999999999995</v>
      </c>
      <c r="J17" s="292">
        <v>0.61899999999999999</v>
      </c>
      <c r="K17" s="142"/>
      <c r="M17" s="35" t="s">
        <v>54</v>
      </c>
      <c r="N17" s="284">
        <v>578000</v>
      </c>
      <c r="O17" s="288">
        <v>496000</v>
      </c>
      <c r="P17" s="284">
        <v>405000</v>
      </c>
      <c r="Q17" s="288">
        <v>352000</v>
      </c>
      <c r="R17" s="288">
        <v>54000</v>
      </c>
      <c r="S17" s="289">
        <v>173000</v>
      </c>
      <c r="T17" s="290">
        <v>0.13200000000000001</v>
      </c>
      <c r="U17" s="291">
        <v>0.8</v>
      </c>
      <c r="V17" s="292">
        <v>0.69199999999999995</v>
      </c>
      <c r="W17" s="108"/>
      <c r="Y17" s="35" t="s">
        <v>54</v>
      </c>
      <c r="Z17" s="284">
        <v>629000</v>
      </c>
      <c r="AA17" s="288">
        <v>510000</v>
      </c>
      <c r="AB17" s="284">
        <v>304000</v>
      </c>
      <c r="AC17" s="288">
        <v>284000</v>
      </c>
      <c r="AD17" s="288">
        <v>20000</v>
      </c>
      <c r="AE17" s="289">
        <v>325000</v>
      </c>
      <c r="AF17" s="290">
        <v>6.6000000000000003E-2</v>
      </c>
      <c r="AG17" s="291">
        <v>0.58799999999999997</v>
      </c>
      <c r="AH17" s="292">
        <v>0.54900000000000004</v>
      </c>
    </row>
    <row r="18" spans="1:34" ht="21" customHeight="1">
      <c r="A18" s="35" t="s">
        <v>55</v>
      </c>
      <c r="B18" s="284">
        <v>1208000</v>
      </c>
      <c r="C18" s="288">
        <v>1006000</v>
      </c>
      <c r="D18" s="284">
        <v>711000</v>
      </c>
      <c r="E18" s="288">
        <v>634000</v>
      </c>
      <c r="F18" s="288">
        <v>77000</v>
      </c>
      <c r="G18" s="289">
        <v>497000</v>
      </c>
      <c r="H18" s="290">
        <v>0.108</v>
      </c>
      <c r="I18" s="291">
        <v>0.69399999999999995</v>
      </c>
      <c r="J18" s="292">
        <v>0.61699999999999999</v>
      </c>
      <c r="K18" s="142"/>
      <c r="M18" s="35" t="s">
        <v>55</v>
      </c>
      <c r="N18" s="284">
        <v>579000</v>
      </c>
      <c r="O18" s="288">
        <v>496000</v>
      </c>
      <c r="P18" s="284">
        <v>406000</v>
      </c>
      <c r="Q18" s="288">
        <v>350000</v>
      </c>
      <c r="R18" s="288">
        <v>56000</v>
      </c>
      <c r="S18" s="289">
        <v>172000</v>
      </c>
      <c r="T18" s="290">
        <v>0.13700000000000001</v>
      </c>
      <c r="U18" s="291">
        <v>0.80200000000000005</v>
      </c>
      <c r="V18" s="292">
        <v>0.69</v>
      </c>
      <c r="W18" s="108"/>
      <c r="Y18" s="35" t="s">
        <v>55</v>
      </c>
      <c r="Z18" s="284">
        <v>630000</v>
      </c>
      <c r="AA18" s="288">
        <v>510000</v>
      </c>
      <c r="AB18" s="284">
        <v>305000</v>
      </c>
      <c r="AC18" s="288">
        <v>284000</v>
      </c>
      <c r="AD18" s="288">
        <v>21000</v>
      </c>
      <c r="AE18" s="289">
        <v>325000</v>
      </c>
      <c r="AF18" s="290">
        <v>7.0000000000000007E-2</v>
      </c>
      <c r="AG18" s="291">
        <v>0.58899999999999997</v>
      </c>
      <c r="AH18" s="292">
        <v>0.54700000000000004</v>
      </c>
    </row>
    <row r="19" spans="1:34" ht="21" customHeight="1">
      <c r="A19" s="35" t="s">
        <v>56</v>
      </c>
      <c r="B19" s="284">
        <v>1209000</v>
      </c>
      <c r="C19" s="288">
        <v>1007000</v>
      </c>
      <c r="D19" s="284">
        <v>712000</v>
      </c>
      <c r="E19" s="288">
        <v>639000</v>
      </c>
      <c r="F19" s="288">
        <v>73000</v>
      </c>
      <c r="G19" s="289">
        <v>498000</v>
      </c>
      <c r="H19" s="290">
        <v>0.10199999999999999</v>
      </c>
      <c r="I19" s="291">
        <v>0.69499999999999995</v>
      </c>
      <c r="J19" s="292">
        <v>0.622</v>
      </c>
      <c r="K19" s="142"/>
      <c r="M19" s="35" t="s">
        <v>56</v>
      </c>
      <c r="N19" s="284">
        <v>579000</v>
      </c>
      <c r="O19" s="288">
        <v>496000</v>
      </c>
      <c r="P19" s="284">
        <v>404000</v>
      </c>
      <c r="Q19" s="288">
        <v>349000</v>
      </c>
      <c r="R19" s="288">
        <v>55000</v>
      </c>
      <c r="S19" s="289">
        <v>175000</v>
      </c>
      <c r="T19" s="290">
        <v>0.13500000000000001</v>
      </c>
      <c r="U19" s="291">
        <v>0.79700000000000004</v>
      </c>
      <c r="V19" s="292">
        <v>0.68700000000000006</v>
      </c>
      <c r="W19" s="108"/>
      <c r="Y19" s="35" t="s">
        <v>56</v>
      </c>
      <c r="Z19" s="284">
        <v>630000</v>
      </c>
      <c r="AA19" s="288">
        <v>510000</v>
      </c>
      <c r="AB19" s="284">
        <v>308000</v>
      </c>
      <c r="AC19" s="288">
        <v>290000</v>
      </c>
      <c r="AD19" s="288">
        <v>18000</v>
      </c>
      <c r="AE19" s="289">
        <v>323000</v>
      </c>
      <c r="AF19" s="290">
        <v>5.8999999999999997E-2</v>
      </c>
      <c r="AG19" s="291">
        <v>0.59499999999999997</v>
      </c>
      <c r="AH19" s="292">
        <v>0.56000000000000005</v>
      </c>
    </row>
    <row r="20" spans="1:34" ht="21" customHeight="1">
      <c r="A20" s="35" t="s">
        <v>57</v>
      </c>
      <c r="B20" s="284">
        <v>1211000</v>
      </c>
      <c r="C20" s="288">
        <v>1008000</v>
      </c>
      <c r="D20" s="284">
        <v>721000</v>
      </c>
      <c r="E20" s="288">
        <v>643000</v>
      </c>
      <c r="F20" s="288">
        <v>78000</v>
      </c>
      <c r="G20" s="289">
        <v>490000</v>
      </c>
      <c r="H20" s="290">
        <v>0.108</v>
      </c>
      <c r="I20" s="291">
        <v>0.70199999999999996</v>
      </c>
      <c r="J20" s="292">
        <v>0.625</v>
      </c>
      <c r="K20" s="142"/>
      <c r="M20" s="35" t="s">
        <v>57</v>
      </c>
      <c r="N20" s="284">
        <v>580000</v>
      </c>
      <c r="O20" s="288">
        <v>497000</v>
      </c>
      <c r="P20" s="284">
        <v>408000</v>
      </c>
      <c r="Q20" s="288">
        <v>350000</v>
      </c>
      <c r="R20" s="288">
        <v>57000</v>
      </c>
      <c r="S20" s="289">
        <v>172000</v>
      </c>
      <c r="T20" s="290">
        <v>0.14099999999999999</v>
      </c>
      <c r="U20" s="291">
        <v>0.80300000000000005</v>
      </c>
      <c r="V20" s="292">
        <v>0.68700000000000006</v>
      </c>
      <c r="W20" s="108"/>
      <c r="Y20" s="35" t="s">
        <v>57</v>
      </c>
      <c r="Z20" s="284">
        <v>631000</v>
      </c>
      <c r="AA20" s="288">
        <v>511000</v>
      </c>
      <c r="AB20" s="284">
        <v>313000</v>
      </c>
      <c r="AC20" s="288">
        <v>292000</v>
      </c>
      <c r="AD20" s="288">
        <v>21000</v>
      </c>
      <c r="AE20" s="289">
        <v>318000</v>
      </c>
      <c r="AF20" s="290">
        <v>6.6000000000000003E-2</v>
      </c>
      <c r="AG20" s="291">
        <v>0.60499999999999998</v>
      </c>
      <c r="AH20" s="292">
        <v>0.56399999999999995</v>
      </c>
    </row>
    <row r="21" spans="1:34" ht="21" customHeight="1">
      <c r="A21" s="35" t="s">
        <v>58</v>
      </c>
      <c r="B21" s="284">
        <v>1212000</v>
      </c>
      <c r="C21" s="288">
        <v>1009000</v>
      </c>
      <c r="D21" s="284">
        <v>723000</v>
      </c>
      <c r="E21" s="288">
        <v>648000</v>
      </c>
      <c r="F21" s="288">
        <v>75000</v>
      </c>
      <c r="G21" s="289">
        <v>489000</v>
      </c>
      <c r="H21" s="290">
        <v>0.10299999999999999</v>
      </c>
      <c r="I21" s="291">
        <v>0.70299999999999996</v>
      </c>
      <c r="J21" s="292">
        <v>0.629</v>
      </c>
      <c r="K21" s="142"/>
      <c r="M21" s="35" t="s">
        <v>58</v>
      </c>
      <c r="N21" s="284">
        <v>580000</v>
      </c>
      <c r="O21" s="288">
        <v>498000</v>
      </c>
      <c r="P21" s="284">
        <v>408000</v>
      </c>
      <c r="Q21" s="288">
        <v>353000</v>
      </c>
      <c r="R21" s="288">
        <v>55000</v>
      </c>
      <c r="S21" s="289">
        <v>172000</v>
      </c>
      <c r="T21" s="290">
        <v>0.13500000000000001</v>
      </c>
      <c r="U21" s="291">
        <v>0.80200000000000005</v>
      </c>
      <c r="V21" s="292">
        <v>0.69199999999999995</v>
      </c>
      <c r="W21" s="108"/>
      <c r="Y21" s="35" t="s">
        <v>58</v>
      </c>
      <c r="Z21" s="284">
        <v>631000</v>
      </c>
      <c r="AA21" s="288">
        <v>511000</v>
      </c>
      <c r="AB21" s="284">
        <v>314000</v>
      </c>
      <c r="AC21" s="288">
        <v>295000</v>
      </c>
      <c r="AD21" s="288">
        <v>19000</v>
      </c>
      <c r="AE21" s="289">
        <v>317000</v>
      </c>
      <c r="AF21" s="290">
        <v>6.2E-2</v>
      </c>
      <c r="AG21" s="291">
        <v>0.60599999999999998</v>
      </c>
      <c r="AH21" s="292">
        <v>0.56799999999999995</v>
      </c>
    </row>
    <row r="22" spans="1:34" ht="21" customHeight="1">
      <c r="A22" s="35" t="s">
        <v>59</v>
      </c>
      <c r="B22" s="284">
        <v>1213000</v>
      </c>
      <c r="C22" s="288">
        <v>1010000</v>
      </c>
      <c r="D22" s="284">
        <v>725000</v>
      </c>
      <c r="E22" s="288">
        <v>652000</v>
      </c>
      <c r="F22" s="288">
        <v>73000</v>
      </c>
      <c r="G22" s="289">
        <v>488000</v>
      </c>
      <c r="H22" s="290">
        <v>0.1</v>
      </c>
      <c r="I22" s="291">
        <v>0.70499999999999996</v>
      </c>
      <c r="J22" s="292">
        <v>0.63200000000000001</v>
      </c>
      <c r="K22" s="142"/>
      <c r="M22" s="35" t="s">
        <v>59</v>
      </c>
      <c r="N22" s="284">
        <v>581000</v>
      </c>
      <c r="O22" s="288">
        <v>498000</v>
      </c>
      <c r="P22" s="284">
        <v>410000</v>
      </c>
      <c r="Q22" s="288">
        <v>357000</v>
      </c>
      <c r="R22" s="288">
        <v>52000</v>
      </c>
      <c r="S22" s="289">
        <v>171000</v>
      </c>
      <c r="T22" s="290">
        <v>0.128</v>
      </c>
      <c r="U22" s="291">
        <v>0.80500000000000005</v>
      </c>
      <c r="V22" s="292">
        <v>0.70099999999999996</v>
      </c>
      <c r="W22" s="108"/>
      <c r="Y22" s="35" t="s">
        <v>59</v>
      </c>
      <c r="Z22" s="284">
        <v>632000</v>
      </c>
      <c r="AA22" s="288">
        <v>512000</v>
      </c>
      <c r="AB22" s="284">
        <v>316000</v>
      </c>
      <c r="AC22" s="288">
        <v>295000</v>
      </c>
      <c r="AD22" s="288">
        <v>21000</v>
      </c>
      <c r="AE22" s="289">
        <v>316000</v>
      </c>
      <c r="AF22" s="290">
        <v>6.5000000000000002E-2</v>
      </c>
      <c r="AG22" s="291">
        <v>0.60699999999999998</v>
      </c>
      <c r="AH22" s="292">
        <v>0.56599999999999995</v>
      </c>
    </row>
    <row r="23" spans="1:34" ht="21" customHeight="1">
      <c r="A23" s="35" t="s">
        <v>199</v>
      </c>
      <c r="B23" s="284">
        <v>1214000</v>
      </c>
      <c r="C23" s="288">
        <v>1011000</v>
      </c>
      <c r="D23" s="284">
        <v>728000</v>
      </c>
      <c r="E23" s="288">
        <v>660000</v>
      </c>
      <c r="F23" s="288">
        <v>69000</v>
      </c>
      <c r="G23" s="289">
        <v>486000</v>
      </c>
      <c r="H23" s="290">
        <v>9.4E-2</v>
      </c>
      <c r="I23" s="291">
        <v>0.70599999999999996</v>
      </c>
      <c r="J23" s="292">
        <v>0.63900000000000001</v>
      </c>
      <c r="K23" s="142"/>
      <c r="M23" s="35" t="s">
        <v>199</v>
      </c>
      <c r="N23" s="284">
        <v>582000</v>
      </c>
      <c r="O23" s="288">
        <v>498000</v>
      </c>
      <c r="P23" s="284">
        <v>411000</v>
      </c>
      <c r="Q23" s="288">
        <v>361000</v>
      </c>
      <c r="R23" s="288">
        <v>50000</v>
      </c>
      <c r="S23" s="289">
        <v>170000</v>
      </c>
      <c r="T23" s="290">
        <v>0.123</v>
      </c>
      <c r="U23" s="291">
        <v>0.80700000000000005</v>
      </c>
      <c r="V23" s="292">
        <v>0.70599999999999996</v>
      </c>
      <c r="W23" s="108"/>
      <c r="Y23" s="35" t="s">
        <v>199</v>
      </c>
      <c r="Z23" s="284">
        <v>632000</v>
      </c>
      <c r="AA23" s="288">
        <v>512000</v>
      </c>
      <c r="AB23" s="284">
        <v>317000</v>
      </c>
      <c r="AC23" s="288">
        <v>299000</v>
      </c>
      <c r="AD23" s="288">
        <v>18000</v>
      </c>
      <c r="AE23" s="289">
        <v>316000</v>
      </c>
      <c r="AF23" s="290">
        <v>5.7000000000000002E-2</v>
      </c>
      <c r="AG23" s="291">
        <v>0.60899999999999999</v>
      </c>
      <c r="AH23" s="292">
        <v>0.57299999999999995</v>
      </c>
    </row>
    <row r="24" spans="1:34" ht="21" customHeight="1">
      <c r="A24" s="35" t="s">
        <v>200</v>
      </c>
      <c r="B24" s="284">
        <v>1215000</v>
      </c>
      <c r="C24" s="288">
        <v>1012000</v>
      </c>
      <c r="D24" s="284">
        <v>727000</v>
      </c>
      <c r="E24" s="288">
        <v>659000</v>
      </c>
      <c r="F24" s="288">
        <v>69000</v>
      </c>
      <c r="G24" s="289">
        <v>488000</v>
      </c>
      <c r="H24" s="290">
        <v>9.4E-2</v>
      </c>
      <c r="I24" s="291">
        <v>0.70399999999999996</v>
      </c>
      <c r="J24" s="292">
        <v>0.63700000000000001</v>
      </c>
      <c r="K24" s="142"/>
      <c r="M24" s="35" t="s">
        <v>200</v>
      </c>
      <c r="N24" s="284">
        <v>582000</v>
      </c>
      <c r="O24" s="288">
        <v>499000</v>
      </c>
      <c r="P24" s="284">
        <v>412000</v>
      </c>
      <c r="Q24" s="288">
        <v>362000</v>
      </c>
      <c r="R24" s="288">
        <v>50000</v>
      </c>
      <c r="S24" s="289">
        <v>170000</v>
      </c>
      <c r="T24" s="290">
        <v>0.123</v>
      </c>
      <c r="U24" s="291">
        <v>0.80700000000000005</v>
      </c>
      <c r="V24" s="292">
        <v>0.70499999999999996</v>
      </c>
      <c r="W24" s="108"/>
      <c r="Y24" s="35" t="s">
        <v>200</v>
      </c>
      <c r="Z24" s="284">
        <v>633000</v>
      </c>
      <c r="AA24" s="288">
        <v>513000</v>
      </c>
      <c r="AB24" s="284">
        <v>315000</v>
      </c>
      <c r="AC24" s="288">
        <v>297000</v>
      </c>
      <c r="AD24" s="288">
        <v>18000</v>
      </c>
      <c r="AE24" s="289">
        <v>318000</v>
      </c>
      <c r="AF24" s="290">
        <v>5.7000000000000002E-2</v>
      </c>
      <c r="AG24" s="291">
        <v>0.60499999999999998</v>
      </c>
      <c r="AH24" s="292">
        <v>0.56999999999999995</v>
      </c>
    </row>
    <row r="25" spans="1:34" ht="21" customHeight="1">
      <c r="A25" s="35" t="s">
        <v>60</v>
      </c>
      <c r="B25" s="284">
        <v>1216000</v>
      </c>
      <c r="C25" s="288">
        <v>1013000</v>
      </c>
      <c r="D25" s="284">
        <v>729000</v>
      </c>
      <c r="E25" s="288">
        <v>663000</v>
      </c>
      <c r="F25" s="288">
        <v>67000</v>
      </c>
      <c r="G25" s="289">
        <v>487000</v>
      </c>
      <c r="H25" s="290">
        <v>9.0999999999999998E-2</v>
      </c>
      <c r="I25" s="291">
        <v>0.70499999999999996</v>
      </c>
      <c r="J25" s="292">
        <v>0.63900000000000001</v>
      </c>
      <c r="K25" s="142"/>
      <c r="M25" s="35" t="s">
        <v>60</v>
      </c>
      <c r="N25" s="284">
        <v>583000</v>
      </c>
      <c r="O25" s="288">
        <v>500000</v>
      </c>
      <c r="P25" s="284">
        <v>417000</v>
      </c>
      <c r="Q25" s="288">
        <v>367000</v>
      </c>
      <c r="R25" s="288">
        <v>50000</v>
      </c>
      <c r="S25" s="289">
        <v>166000</v>
      </c>
      <c r="T25" s="290">
        <v>0.12</v>
      </c>
      <c r="U25" s="291">
        <v>0.81200000000000006</v>
      </c>
      <c r="V25" s="292">
        <v>0.71199999999999997</v>
      </c>
      <c r="W25" s="108"/>
      <c r="Y25" s="35" t="s">
        <v>60</v>
      </c>
      <c r="Z25" s="284">
        <v>634000</v>
      </c>
      <c r="AA25" s="288">
        <v>513000</v>
      </c>
      <c r="AB25" s="284">
        <v>313000</v>
      </c>
      <c r="AC25" s="288">
        <v>296000</v>
      </c>
      <c r="AD25" s="288">
        <v>17000</v>
      </c>
      <c r="AE25" s="289">
        <v>321000</v>
      </c>
      <c r="AF25" s="290">
        <v>5.2999999999999999E-2</v>
      </c>
      <c r="AG25" s="291">
        <v>0.60099999999999998</v>
      </c>
      <c r="AH25" s="292">
        <v>0.56899999999999995</v>
      </c>
    </row>
    <row r="26" spans="1:34" ht="21" customHeight="1">
      <c r="A26" s="35" t="s">
        <v>61</v>
      </c>
      <c r="B26" s="284">
        <v>1218000</v>
      </c>
      <c r="C26" s="288">
        <v>1014000</v>
      </c>
      <c r="D26" s="284">
        <v>726000</v>
      </c>
      <c r="E26" s="288">
        <v>656000</v>
      </c>
      <c r="F26" s="288">
        <v>70000</v>
      </c>
      <c r="G26" s="289">
        <v>491000</v>
      </c>
      <c r="H26" s="290">
        <v>9.6000000000000002E-2</v>
      </c>
      <c r="I26" s="291">
        <v>0.70299999999999996</v>
      </c>
      <c r="J26" s="292">
        <v>0.63400000000000001</v>
      </c>
      <c r="K26" s="142"/>
      <c r="M26" s="35" t="s">
        <v>61</v>
      </c>
      <c r="N26" s="284">
        <v>583000</v>
      </c>
      <c r="O26" s="288">
        <v>500000</v>
      </c>
      <c r="P26" s="284">
        <v>416000</v>
      </c>
      <c r="Q26" s="288">
        <v>364000</v>
      </c>
      <c r="R26" s="288">
        <v>52000</v>
      </c>
      <c r="S26" s="289">
        <v>168000</v>
      </c>
      <c r="T26" s="290">
        <v>0.124</v>
      </c>
      <c r="U26" s="291">
        <v>0.81200000000000006</v>
      </c>
      <c r="V26" s="292">
        <v>0.70799999999999996</v>
      </c>
      <c r="W26" s="108"/>
      <c r="Y26" s="35" t="s">
        <v>61</v>
      </c>
      <c r="Z26" s="284">
        <v>634000</v>
      </c>
      <c r="AA26" s="288">
        <v>514000</v>
      </c>
      <c r="AB26" s="284">
        <v>311000</v>
      </c>
      <c r="AC26" s="288">
        <v>292000</v>
      </c>
      <c r="AD26" s="288">
        <v>18000</v>
      </c>
      <c r="AE26" s="289">
        <v>324000</v>
      </c>
      <c r="AF26" s="290">
        <v>5.8999999999999997E-2</v>
      </c>
      <c r="AG26" s="291">
        <v>0.59699999999999998</v>
      </c>
      <c r="AH26" s="292">
        <v>0.56100000000000005</v>
      </c>
    </row>
    <row r="27" spans="1:34" ht="21" customHeight="1">
      <c r="A27" s="35" t="s">
        <v>62</v>
      </c>
      <c r="B27" s="284">
        <v>1219000</v>
      </c>
      <c r="C27" s="288">
        <v>1015000</v>
      </c>
      <c r="D27" s="284">
        <v>725000</v>
      </c>
      <c r="E27" s="288">
        <v>654000</v>
      </c>
      <c r="F27" s="288">
        <v>71000</v>
      </c>
      <c r="G27" s="289">
        <v>494000</v>
      </c>
      <c r="H27" s="290">
        <v>9.7000000000000003E-2</v>
      </c>
      <c r="I27" s="291">
        <v>0.70099999999999996</v>
      </c>
      <c r="J27" s="292">
        <v>0.63100000000000001</v>
      </c>
      <c r="K27" s="142"/>
      <c r="M27" s="35" t="s">
        <v>62</v>
      </c>
      <c r="N27" s="284">
        <v>584000</v>
      </c>
      <c r="O27" s="288">
        <v>501000</v>
      </c>
      <c r="P27" s="284">
        <v>414000</v>
      </c>
      <c r="Q27" s="288">
        <v>363000</v>
      </c>
      <c r="R27" s="288">
        <v>51000</v>
      </c>
      <c r="S27" s="289">
        <v>170000</v>
      </c>
      <c r="T27" s="290">
        <v>0.122</v>
      </c>
      <c r="U27" s="291">
        <v>0.80700000000000005</v>
      </c>
      <c r="V27" s="292">
        <v>0.70599999999999996</v>
      </c>
      <c r="W27" s="108"/>
      <c r="Y27" s="35" t="s">
        <v>62</v>
      </c>
      <c r="Z27" s="284">
        <v>635000</v>
      </c>
      <c r="AA27" s="288">
        <v>514000</v>
      </c>
      <c r="AB27" s="284">
        <v>311000</v>
      </c>
      <c r="AC27" s="288">
        <v>291000</v>
      </c>
      <c r="AD27" s="288">
        <v>20000</v>
      </c>
      <c r="AE27" s="289">
        <v>324000</v>
      </c>
      <c r="AF27" s="290">
        <v>6.4000000000000001E-2</v>
      </c>
      <c r="AG27" s="291">
        <v>0.59699999999999998</v>
      </c>
      <c r="AH27" s="292">
        <v>0.55900000000000005</v>
      </c>
    </row>
    <row r="28" spans="1:34" ht="21" customHeight="1">
      <c r="A28" s="35" t="s">
        <v>63</v>
      </c>
      <c r="B28" s="284">
        <v>1220000</v>
      </c>
      <c r="C28" s="288">
        <v>1016000</v>
      </c>
      <c r="D28" s="284">
        <v>723000</v>
      </c>
      <c r="E28" s="288">
        <v>646000</v>
      </c>
      <c r="F28" s="288">
        <v>77000</v>
      </c>
      <c r="G28" s="289">
        <v>497000</v>
      </c>
      <c r="H28" s="290">
        <v>0.106</v>
      </c>
      <c r="I28" s="291">
        <v>0.70099999999999996</v>
      </c>
      <c r="J28" s="292">
        <v>0.625</v>
      </c>
      <c r="K28" s="142"/>
      <c r="M28" s="35" t="s">
        <v>63</v>
      </c>
      <c r="N28" s="284">
        <v>585000</v>
      </c>
      <c r="O28" s="288">
        <v>501000</v>
      </c>
      <c r="P28" s="284">
        <v>411000</v>
      </c>
      <c r="Q28" s="288">
        <v>357000</v>
      </c>
      <c r="R28" s="288">
        <v>55000</v>
      </c>
      <c r="S28" s="289">
        <v>173000</v>
      </c>
      <c r="T28" s="290">
        <v>0.13300000000000001</v>
      </c>
      <c r="U28" s="291">
        <v>0.80400000000000005</v>
      </c>
      <c r="V28" s="292">
        <v>0.69499999999999995</v>
      </c>
      <c r="W28" s="108"/>
      <c r="Y28" s="35" t="s">
        <v>63</v>
      </c>
      <c r="Z28" s="284">
        <v>635000</v>
      </c>
      <c r="AA28" s="288">
        <v>515000</v>
      </c>
      <c r="AB28" s="284">
        <v>312000</v>
      </c>
      <c r="AC28" s="288">
        <v>290000</v>
      </c>
      <c r="AD28" s="288">
        <v>22000</v>
      </c>
      <c r="AE28" s="289">
        <v>323000</v>
      </c>
      <c r="AF28" s="290">
        <v>7.0999999999999994E-2</v>
      </c>
      <c r="AG28" s="291">
        <v>0.6</v>
      </c>
      <c r="AH28" s="292">
        <v>0.55600000000000005</v>
      </c>
    </row>
    <row r="29" spans="1:34" ht="21" customHeight="1">
      <c r="A29" s="35" t="s">
        <v>64</v>
      </c>
      <c r="B29" s="284">
        <v>1221000</v>
      </c>
      <c r="C29" s="288">
        <v>1017000</v>
      </c>
      <c r="D29" s="284">
        <v>725000</v>
      </c>
      <c r="E29" s="288">
        <v>652000</v>
      </c>
      <c r="F29" s="288">
        <v>73000</v>
      </c>
      <c r="G29" s="289">
        <v>496000</v>
      </c>
      <c r="H29" s="290">
        <v>0.10100000000000001</v>
      </c>
      <c r="I29" s="291">
        <v>0.70099999999999996</v>
      </c>
      <c r="J29" s="292">
        <v>0.629</v>
      </c>
      <c r="K29" s="142"/>
      <c r="M29" s="35" t="s">
        <v>64</v>
      </c>
      <c r="N29" s="284">
        <v>585000</v>
      </c>
      <c r="O29" s="288">
        <v>502000</v>
      </c>
      <c r="P29" s="284">
        <v>413000</v>
      </c>
      <c r="Q29" s="288">
        <v>362000</v>
      </c>
      <c r="R29" s="288">
        <v>51000</v>
      </c>
      <c r="S29" s="289">
        <v>172000</v>
      </c>
      <c r="T29" s="290">
        <v>0.124</v>
      </c>
      <c r="U29" s="291">
        <v>0.80500000000000005</v>
      </c>
      <c r="V29" s="292">
        <v>0.70399999999999996</v>
      </c>
      <c r="W29" s="108"/>
      <c r="Y29" s="35" t="s">
        <v>64</v>
      </c>
      <c r="Z29" s="284">
        <v>636000</v>
      </c>
      <c r="AA29" s="288">
        <v>516000</v>
      </c>
      <c r="AB29" s="284">
        <v>312000</v>
      </c>
      <c r="AC29" s="288">
        <v>290000</v>
      </c>
      <c r="AD29" s="288">
        <v>22000</v>
      </c>
      <c r="AE29" s="289">
        <v>324000</v>
      </c>
      <c r="AF29" s="290">
        <v>7.0000000000000007E-2</v>
      </c>
      <c r="AG29" s="291">
        <v>0.59899999999999998</v>
      </c>
      <c r="AH29" s="292">
        <v>0.55700000000000005</v>
      </c>
    </row>
    <row r="30" spans="1:34" ht="21" customHeight="1">
      <c r="A30" s="35" t="s">
        <v>65</v>
      </c>
      <c r="B30" s="284">
        <v>1222000</v>
      </c>
      <c r="C30" s="288">
        <v>1018000</v>
      </c>
      <c r="D30" s="284">
        <v>729000</v>
      </c>
      <c r="E30" s="288">
        <v>655000</v>
      </c>
      <c r="F30" s="288">
        <v>73000</v>
      </c>
      <c r="G30" s="289">
        <v>494000</v>
      </c>
      <c r="H30" s="290">
        <v>0.1</v>
      </c>
      <c r="I30" s="291">
        <v>0.70299999999999996</v>
      </c>
      <c r="J30" s="292">
        <v>0.63200000000000001</v>
      </c>
      <c r="K30" s="142"/>
      <c r="M30" s="35" t="s">
        <v>65</v>
      </c>
      <c r="N30" s="284">
        <v>586000</v>
      </c>
      <c r="O30" s="288">
        <v>502000</v>
      </c>
      <c r="P30" s="284">
        <v>413000</v>
      </c>
      <c r="Q30" s="288">
        <v>364000</v>
      </c>
      <c r="R30" s="288">
        <v>49000</v>
      </c>
      <c r="S30" s="289">
        <v>172000</v>
      </c>
      <c r="T30" s="290">
        <v>0.12</v>
      </c>
      <c r="U30" s="291">
        <v>0.80500000000000005</v>
      </c>
      <c r="V30" s="292">
        <v>0.70699999999999996</v>
      </c>
      <c r="W30" s="108"/>
      <c r="Y30" s="35" t="s">
        <v>65</v>
      </c>
      <c r="Z30" s="284">
        <v>637000</v>
      </c>
      <c r="AA30" s="288">
        <v>516000</v>
      </c>
      <c r="AB30" s="284">
        <v>315000</v>
      </c>
      <c r="AC30" s="288">
        <v>292000</v>
      </c>
      <c r="AD30" s="288">
        <v>24000</v>
      </c>
      <c r="AE30" s="289">
        <v>321000</v>
      </c>
      <c r="AF30" s="290">
        <v>7.4999999999999997E-2</v>
      </c>
      <c r="AG30" s="291">
        <v>0.60399999999999998</v>
      </c>
      <c r="AH30" s="292">
        <v>0.55900000000000005</v>
      </c>
    </row>
    <row r="31" spans="1:34" ht="21" customHeight="1">
      <c r="A31" s="35" t="s">
        <v>66</v>
      </c>
      <c r="B31" s="284">
        <v>1223000</v>
      </c>
      <c r="C31" s="288">
        <v>1019000</v>
      </c>
      <c r="D31" s="284">
        <v>732000</v>
      </c>
      <c r="E31" s="288">
        <v>659000</v>
      </c>
      <c r="F31" s="288">
        <v>73000</v>
      </c>
      <c r="G31" s="289">
        <v>491000</v>
      </c>
      <c r="H31" s="290">
        <v>9.9000000000000005E-2</v>
      </c>
      <c r="I31" s="291">
        <v>0.70499999999999996</v>
      </c>
      <c r="J31" s="292">
        <v>0.63400000000000001</v>
      </c>
      <c r="K31" s="142"/>
      <c r="M31" s="35" t="s">
        <v>66</v>
      </c>
      <c r="N31" s="284">
        <v>586000</v>
      </c>
      <c r="O31" s="288">
        <v>502000</v>
      </c>
      <c r="P31" s="284">
        <v>413000</v>
      </c>
      <c r="Q31" s="288">
        <v>365000</v>
      </c>
      <c r="R31" s="288">
        <v>49000</v>
      </c>
      <c r="S31" s="289">
        <v>173000</v>
      </c>
      <c r="T31" s="290">
        <v>0.11799999999999999</v>
      </c>
      <c r="U31" s="291">
        <v>0.80300000000000005</v>
      </c>
      <c r="V31" s="292">
        <v>0.70699999999999996</v>
      </c>
      <c r="W31" s="108"/>
      <c r="Y31" s="35" t="s">
        <v>66</v>
      </c>
      <c r="Z31" s="284">
        <v>637000</v>
      </c>
      <c r="AA31" s="288">
        <v>516000</v>
      </c>
      <c r="AB31" s="284">
        <v>318000</v>
      </c>
      <c r="AC31" s="288">
        <v>294000</v>
      </c>
      <c r="AD31" s="288">
        <v>24000</v>
      </c>
      <c r="AE31" s="289">
        <v>319000</v>
      </c>
      <c r="AF31" s="290">
        <v>7.4999999999999997E-2</v>
      </c>
      <c r="AG31" s="291">
        <v>0.60899999999999999</v>
      </c>
      <c r="AH31" s="292">
        <v>0.56299999999999994</v>
      </c>
    </row>
    <row r="32" spans="1:34" ht="21" customHeight="1">
      <c r="A32" s="35" t="s">
        <v>67</v>
      </c>
      <c r="B32" s="284">
        <v>1224000</v>
      </c>
      <c r="C32" s="288">
        <v>1020000</v>
      </c>
      <c r="D32" s="284">
        <v>730000</v>
      </c>
      <c r="E32" s="288">
        <v>660000</v>
      </c>
      <c r="F32" s="288">
        <v>71000</v>
      </c>
      <c r="G32" s="289">
        <v>494000</v>
      </c>
      <c r="H32" s="290">
        <v>9.7000000000000003E-2</v>
      </c>
      <c r="I32" s="291">
        <v>0.70299999999999996</v>
      </c>
      <c r="J32" s="292">
        <v>0.63400000000000001</v>
      </c>
      <c r="K32" s="142"/>
      <c r="M32" s="35" t="s">
        <v>67</v>
      </c>
      <c r="N32" s="284">
        <v>587000</v>
      </c>
      <c r="O32" s="288">
        <v>503000</v>
      </c>
      <c r="P32" s="284">
        <v>412000</v>
      </c>
      <c r="Q32" s="288">
        <v>365000</v>
      </c>
      <c r="R32" s="288">
        <v>48000</v>
      </c>
      <c r="S32" s="289">
        <v>174000</v>
      </c>
      <c r="T32" s="290">
        <v>0.11600000000000001</v>
      </c>
      <c r="U32" s="291">
        <v>0.8</v>
      </c>
      <c r="V32" s="292">
        <v>0.70599999999999996</v>
      </c>
      <c r="W32" s="108"/>
      <c r="Y32" s="35" t="s">
        <v>67</v>
      </c>
      <c r="Z32" s="284">
        <v>637000</v>
      </c>
      <c r="AA32" s="288">
        <v>517000</v>
      </c>
      <c r="AB32" s="284">
        <v>318000</v>
      </c>
      <c r="AC32" s="288">
        <v>295000</v>
      </c>
      <c r="AD32" s="288">
        <v>23000</v>
      </c>
      <c r="AE32" s="289">
        <v>320000</v>
      </c>
      <c r="AF32" s="290">
        <v>7.1999999999999995E-2</v>
      </c>
      <c r="AG32" s="291">
        <v>0.60799999999999998</v>
      </c>
      <c r="AH32" s="292">
        <v>0.56299999999999994</v>
      </c>
    </row>
    <row r="33" spans="1:34" ht="21" customHeight="1">
      <c r="A33" s="35" t="s">
        <v>68</v>
      </c>
      <c r="B33" s="284">
        <v>1225000</v>
      </c>
      <c r="C33" s="288">
        <v>1021000</v>
      </c>
      <c r="D33" s="284">
        <v>726000</v>
      </c>
      <c r="E33" s="288">
        <v>655000</v>
      </c>
      <c r="F33" s="288">
        <v>71000</v>
      </c>
      <c r="G33" s="289">
        <v>499000</v>
      </c>
      <c r="H33" s="290">
        <v>9.8000000000000004E-2</v>
      </c>
      <c r="I33" s="291">
        <v>0.69799999999999995</v>
      </c>
      <c r="J33" s="292">
        <v>0.628</v>
      </c>
      <c r="K33" s="142"/>
      <c r="M33" s="35" t="s">
        <v>68</v>
      </c>
      <c r="N33" s="284">
        <v>587000</v>
      </c>
      <c r="O33" s="288">
        <v>503000</v>
      </c>
      <c r="P33" s="284">
        <v>414000</v>
      </c>
      <c r="Q33" s="288">
        <v>365000</v>
      </c>
      <c r="R33" s="288">
        <v>49000</v>
      </c>
      <c r="S33" s="289">
        <v>173000</v>
      </c>
      <c r="T33" s="290">
        <v>0.11799999999999999</v>
      </c>
      <c r="U33" s="291">
        <v>0.80100000000000005</v>
      </c>
      <c r="V33" s="292">
        <v>0.70399999999999996</v>
      </c>
      <c r="W33" s="108"/>
      <c r="Y33" s="35" t="s">
        <v>68</v>
      </c>
      <c r="Z33" s="284">
        <v>638000</v>
      </c>
      <c r="AA33" s="288">
        <v>517000</v>
      </c>
      <c r="AB33" s="284">
        <v>312000</v>
      </c>
      <c r="AC33" s="288">
        <v>290000</v>
      </c>
      <c r="AD33" s="288">
        <v>22000</v>
      </c>
      <c r="AE33" s="289">
        <v>326000</v>
      </c>
      <c r="AF33" s="290">
        <v>7.0000000000000007E-2</v>
      </c>
      <c r="AG33" s="291">
        <v>0.59699999999999998</v>
      </c>
      <c r="AH33" s="292">
        <v>0.55500000000000005</v>
      </c>
    </row>
    <row r="34" spans="1:34" ht="21" customHeight="1">
      <c r="A34" s="35" t="s">
        <v>69</v>
      </c>
      <c r="B34" s="284">
        <v>1226000</v>
      </c>
      <c r="C34" s="288">
        <v>1021000</v>
      </c>
      <c r="D34" s="284">
        <v>726000</v>
      </c>
      <c r="E34" s="288">
        <v>659000</v>
      </c>
      <c r="F34" s="288">
        <v>67000</v>
      </c>
      <c r="G34" s="289">
        <v>500000</v>
      </c>
      <c r="H34" s="290">
        <v>9.2999999999999999E-2</v>
      </c>
      <c r="I34" s="291">
        <v>0.69599999999999995</v>
      </c>
      <c r="J34" s="292">
        <v>0.63100000000000001</v>
      </c>
      <c r="K34" s="142"/>
      <c r="M34" s="35" t="s">
        <v>69</v>
      </c>
      <c r="N34" s="284">
        <v>588000</v>
      </c>
      <c r="O34" s="288">
        <v>504000</v>
      </c>
      <c r="P34" s="284">
        <v>416000</v>
      </c>
      <c r="Q34" s="288">
        <v>369000</v>
      </c>
      <c r="R34" s="288">
        <v>47000</v>
      </c>
      <c r="S34" s="289">
        <v>172000</v>
      </c>
      <c r="T34" s="290">
        <v>0.112</v>
      </c>
      <c r="U34" s="291">
        <v>0.80300000000000005</v>
      </c>
      <c r="V34" s="292">
        <v>0.71099999999999997</v>
      </c>
      <c r="W34" s="108"/>
      <c r="Y34" s="35" t="s">
        <v>69</v>
      </c>
      <c r="Z34" s="284">
        <v>638000</v>
      </c>
      <c r="AA34" s="288">
        <v>518000</v>
      </c>
      <c r="AB34" s="284">
        <v>310000</v>
      </c>
      <c r="AC34" s="288">
        <v>290000</v>
      </c>
      <c r="AD34" s="288">
        <v>21000</v>
      </c>
      <c r="AE34" s="289">
        <v>328000</v>
      </c>
      <c r="AF34" s="290">
        <v>6.7000000000000004E-2</v>
      </c>
      <c r="AG34" s="291">
        <v>0.59199999999999997</v>
      </c>
      <c r="AH34" s="292">
        <v>0.55200000000000005</v>
      </c>
    </row>
    <row r="35" spans="1:34" ht="21" customHeight="1">
      <c r="A35" s="35" t="s">
        <v>201</v>
      </c>
      <c r="B35" s="284">
        <v>1227000</v>
      </c>
      <c r="C35" s="288">
        <v>1022000</v>
      </c>
      <c r="D35" s="284">
        <v>729000</v>
      </c>
      <c r="E35" s="288">
        <v>662000</v>
      </c>
      <c r="F35" s="288">
        <v>66000</v>
      </c>
      <c r="G35" s="289">
        <v>498000</v>
      </c>
      <c r="H35" s="290">
        <v>9.0999999999999998E-2</v>
      </c>
      <c r="I35" s="291">
        <v>0.7</v>
      </c>
      <c r="J35" s="292">
        <v>0.63500000000000001</v>
      </c>
      <c r="K35" s="142"/>
      <c r="M35" s="35" t="s">
        <v>201</v>
      </c>
      <c r="N35" s="284">
        <v>588000</v>
      </c>
      <c r="O35" s="288">
        <v>504000</v>
      </c>
      <c r="P35" s="284">
        <v>418000</v>
      </c>
      <c r="Q35" s="288">
        <v>371000</v>
      </c>
      <c r="R35" s="288">
        <v>47000</v>
      </c>
      <c r="S35" s="289">
        <v>170000</v>
      </c>
      <c r="T35" s="290">
        <v>0.113</v>
      </c>
      <c r="U35" s="291">
        <v>0.80900000000000005</v>
      </c>
      <c r="V35" s="292">
        <v>0.71599999999999997</v>
      </c>
      <c r="W35" s="108"/>
      <c r="Y35" s="35" t="s">
        <v>201</v>
      </c>
      <c r="Z35" s="284">
        <v>639000</v>
      </c>
      <c r="AA35" s="288">
        <v>518000</v>
      </c>
      <c r="AB35" s="284">
        <v>311000</v>
      </c>
      <c r="AC35" s="288">
        <v>292000</v>
      </c>
      <c r="AD35" s="288">
        <v>19000</v>
      </c>
      <c r="AE35" s="289">
        <v>328000</v>
      </c>
      <c r="AF35" s="290">
        <v>6.0999999999999999E-2</v>
      </c>
      <c r="AG35" s="291">
        <v>0.59299999999999997</v>
      </c>
      <c r="AH35" s="292">
        <v>0.55600000000000005</v>
      </c>
    </row>
    <row r="36" spans="1:34" ht="21" customHeight="1">
      <c r="A36" s="35" t="s">
        <v>202</v>
      </c>
      <c r="B36" s="284">
        <v>1228000</v>
      </c>
      <c r="C36" s="288">
        <v>1023000</v>
      </c>
      <c r="D36" s="284">
        <v>733000</v>
      </c>
      <c r="E36" s="288">
        <v>663000</v>
      </c>
      <c r="F36" s="288">
        <v>69000</v>
      </c>
      <c r="G36" s="289">
        <v>495000</v>
      </c>
      <c r="H36" s="290">
        <v>9.4E-2</v>
      </c>
      <c r="I36" s="291">
        <v>0.70399999999999996</v>
      </c>
      <c r="J36" s="292">
        <v>0.63700000000000001</v>
      </c>
      <c r="K36" s="142"/>
      <c r="M36" s="35" t="s">
        <v>202</v>
      </c>
      <c r="N36" s="284">
        <v>589000</v>
      </c>
      <c r="O36" s="288">
        <v>505000</v>
      </c>
      <c r="P36" s="284">
        <v>415000</v>
      </c>
      <c r="Q36" s="288">
        <v>367000</v>
      </c>
      <c r="R36" s="288">
        <v>48000</v>
      </c>
      <c r="S36" s="289">
        <v>173000</v>
      </c>
      <c r="T36" s="290">
        <v>0.11700000000000001</v>
      </c>
      <c r="U36" s="291">
        <v>0.80500000000000005</v>
      </c>
      <c r="V36" s="292">
        <v>0.71</v>
      </c>
      <c r="W36" s="108"/>
      <c r="Y36" s="35" t="s">
        <v>202</v>
      </c>
      <c r="Z36" s="284">
        <v>639000</v>
      </c>
      <c r="AA36" s="288">
        <v>518000</v>
      </c>
      <c r="AB36" s="284">
        <v>317000</v>
      </c>
      <c r="AC36" s="288">
        <v>297000</v>
      </c>
      <c r="AD36" s="288">
        <v>21000</v>
      </c>
      <c r="AE36" s="289">
        <v>322000</v>
      </c>
      <c r="AF36" s="290">
        <v>6.5000000000000002E-2</v>
      </c>
      <c r="AG36" s="291">
        <v>0.60599999999999998</v>
      </c>
      <c r="AH36" s="292">
        <v>0.56599999999999995</v>
      </c>
    </row>
    <row r="37" spans="1:34" ht="21" customHeight="1">
      <c r="A37" s="35" t="s">
        <v>70</v>
      </c>
      <c r="B37" s="284">
        <v>1229000</v>
      </c>
      <c r="C37" s="288">
        <v>1024000</v>
      </c>
      <c r="D37" s="284">
        <v>735000</v>
      </c>
      <c r="E37" s="288">
        <v>671000</v>
      </c>
      <c r="F37" s="288">
        <v>64000</v>
      </c>
      <c r="G37" s="289">
        <v>493000</v>
      </c>
      <c r="H37" s="290">
        <v>8.6999999999999994E-2</v>
      </c>
      <c r="I37" s="291">
        <v>0.70599999999999996</v>
      </c>
      <c r="J37" s="292">
        <v>0.64300000000000002</v>
      </c>
      <c r="K37" s="142"/>
      <c r="M37" s="35" t="s">
        <v>70</v>
      </c>
      <c r="N37" s="284">
        <v>589000</v>
      </c>
      <c r="O37" s="288">
        <v>505000</v>
      </c>
      <c r="P37" s="284">
        <v>414000</v>
      </c>
      <c r="Q37" s="288">
        <v>370000</v>
      </c>
      <c r="R37" s="288">
        <v>44000</v>
      </c>
      <c r="S37" s="289">
        <v>175000</v>
      </c>
      <c r="T37" s="290">
        <v>0.106</v>
      </c>
      <c r="U37" s="291">
        <v>0.80200000000000005</v>
      </c>
      <c r="V37" s="292">
        <v>0.71499999999999997</v>
      </c>
      <c r="W37" s="108"/>
      <c r="Y37" s="35" t="s">
        <v>70</v>
      </c>
      <c r="Z37" s="284">
        <v>640000</v>
      </c>
      <c r="AA37" s="288">
        <v>519000</v>
      </c>
      <c r="AB37" s="284">
        <v>321000</v>
      </c>
      <c r="AC37" s="288">
        <v>301000</v>
      </c>
      <c r="AD37" s="288">
        <v>20000</v>
      </c>
      <c r="AE37" s="289">
        <v>319000</v>
      </c>
      <c r="AF37" s="290">
        <v>6.3E-2</v>
      </c>
      <c r="AG37" s="291">
        <v>0.61299999999999999</v>
      </c>
      <c r="AH37" s="292">
        <v>0.57399999999999995</v>
      </c>
    </row>
    <row r="38" spans="1:34" ht="21" customHeight="1">
      <c r="A38" s="35" t="s">
        <v>71</v>
      </c>
      <c r="B38" s="284">
        <v>1230000</v>
      </c>
      <c r="C38" s="288">
        <v>1025000</v>
      </c>
      <c r="D38" s="284">
        <v>737000</v>
      </c>
      <c r="E38" s="288">
        <v>676000</v>
      </c>
      <c r="F38" s="288">
        <v>62000</v>
      </c>
      <c r="G38" s="289">
        <v>492000</v>
      </c>
      <c r="H38" s="290">
        <v>8.4000000000000005E-2</v>
      </c>
      <c r="I38" s="291">
        <v>0.70799999999999996</v>
      </c>
      <c r="J38" s="292">
        <v>0.64800000000000002</v>
      </c>
      <c r="K38" s="142"/>
      <c r="M38" s="35" t="s">
        <v>71</v>
      </c>
      <c r="N38" s="284">
        <v>589000</v>
      </c>
      <c r="O38" s="288">
        <v>505000</v>
      </c>
      <c r="P38" s="284">
        <v>414000</v>
      </c>
      <c r="Q38" s="288">
        <v>373000</v>
      </c>
      <c r="R38" s="288">
        <v>41000</v>
      </c>
      <c r="S38" s="289">
        <v>176000</v>
      </c>
      <c r="T38" s="290">
        <v>9.9000000000000005E-2</v>
      </c>
      <c r="U38" s="291">
        <v>0.80300000000000005</v>
      </c>
      <c r="V38" s="292">
        <v>0.72199999999999998</v>
      </c>
      <c r="W38" s="108"/>
      <c r="Y38" s="35" t="s">
        <v>71</v>
      </c>
      <c r="Z38" s="284">
        <v>640000</v>
      </c>
      <c r="AA38" s="288">
        <v>519000</v>
      </c>
      <c r="AB38" s="284">
        <v>323000</v>
      </c>
      <c r="AC38" s="288">
        <v>303000</v>
      </c>
      <c r="AD38" s="288">
        <v>21000</v>
      </c>
      <c r="AE38" s="289">
        <v>317000</v>
      </c>
      <c r="AF38" s="290">
        <v>6.4000000000000001E-2</v>
      </c>
      <c r="AG38" s="291">
        <v>0.61599999999999999</v>
      </c>
      <c r="AH38" s="292">
        <v>0.57599999999999996</v>
      </c>
    </row>
    <row r="39" spans="1:34" ht="21" customHeight="1">
      <c r="A39" s="35" t="s">
        <v>72</v>
      </c>
      <c r="B39" s="284">
        <v>1231000</v>
      </c>
      <c r="C39" s="288">
        <v>1025000</v>
      </c>
      <c r="D39" s="284">
        <v>738000</v>
      </c>
      <c r="E39" s="288">
        <v>680000</v>
      </c>
      <c r="F39" s="288">
        <v>57000</v>
      </c>
      <c r="G39" s="289">
        <v>493000</v>
      </c>
      <c r="H39" s="290">
        <v>7.8E-2</v>
      </c>
      <c r="I39" s="291">
        <v>0.70599999999999996</v>
      </c>
      <c r="J39" s="292">
        <v>0.65100000000000002</v>
      </c>
      <c r="K39" s="142"/>
      <c r="M39" s="35" t="s">
        <v>72</v>
      </c>
      <c r="N39" s="284">
        <v>590000</v>
      </c>
      <c r="O39" s="288">
        <v>506000</v>
      </c>
      <c r="P39" s="284">
        <v>415000</v>
      </c>
      <c r="Q39" s="288">
        <v>377000</v>
      </c>
      <c r="R39" s="288">
        <v>39000</v>
      </c>
      <c r="S39" s="289">
        <v>175000</v>
      </c>
      <c r="T39" s="290">
        <v>9.2999999999999999E-2</v>
      </c>
      <c r="U39" s="291">
        <v>0.80200000000000005</v>
      </c>
      <c r="V39" s="292">
        <v>0.72599999999999998</v>
      </c>
      <c r="W39" s="108"/>
      <c r="Y39" s="35" t="s">
        <v>72</v>
      </c>
      <c r="Z39" s="284">
        <v>641000</v>
      </c>
      <c r="AA39" s="288">
        <v>520000</v>
      </c>
      <c r="AB39" s="284">
        <v>322000</v>
      </c>
      <c r="AC39" s="288">
        <v>304000</v>
      </c>
      <c r="AD39" s="288">
        <v>19000</v>
      </c>
      <c r="AE39" s="289">
        <v>318000</v>
      </c>
      <c r="AF39" s="290">
        <v>5.7000000000000002E-2</v>
      </c>
      <c r="AG39" s="291">
        <v>0.61299999999999999</v>
      </c>
      <c r="AH39" s="292">
        <v>0.57799999999999996</v>
      </c>
    </row>
    <row r="40" spans="1:34" ht="21" customHeight="1">
      <c r="A40" s="35" t="s">
        <v>73</v>
      </c>
      <c r="B40" s="284">
        <v>1232000</v>
      </c>
      <c r="C40" s="288">
        <v>1026000</v>
      </c>
      <c r="D40" s="284">
        <v>745000</v>
      </c>
      <c r="E40" s="288">
        <v>685000</v>
      </c>
      <c r="F40" s="288">
        <v>61000</v>
      </c>
      <c r="G40" s="289">
        <v>486000</v>
      </c>
      <c r="H40" s="290">
        <v>8.1000000000000003E-2</v>
      </c>
      <c r="I40" s="291">
        <v>0.71499999999999997</v>
      </c>
      <c r="J40" s="292">
        <v>0.65600000000000003</v>
      </c>
      <c r="K40" s="142"/>
      <c r="M40" s="35" t="s">
        <v>73</v>
      </c>
      <c r="N40" s="284">
        <v>590000</v>
      </c>
      <c r="O40" s="288">
        <v>506000</v>
      </c>
      <c r="P40" s="284">
        <v>420000</v>
      </c>
      <c r="Q40" s="288">
        <v>377000</v>
      </c>
      <c r="R40" s="288">
        <v>43000</v>
      </c>
      <c r="S40" s="289">
        <v>170000</v>
      </c>
      <c r="T40" s="290">
        <v>0.10199999999999999</v>
      </c>
      <c r="U40" s="291">
        <v>0.81299999999999994</v>
      </c>
      <c r="V40" s="292">
        <v>0.72799999999999998</v>
      </c>
      <c r="W40" s="108"/>
      <c r="Y40" s="35" t="s">
        <v>73</v>
      </c>
      <c r="Z40" s="284">
        <v>641000</v>
      </c>
      <c r="AA40" s="288">
        <v>520000</v>
      </c>
      <c r="AB40" s="284">
        <v>325000</v>
      </c>
      <c r="AC40" s="288">
        <v>307000</v>
      </c>
      <c r="AD40" s="288">
        <v>18000</v>
      </c>
      <c r="AE40" s="289">
        <v>316000</v>
      </c>
      <c r="AF40" s="290">
        <v>5.3999999999999999E-2</v>
      </c>
      <c r="AG40" s="291">
        <v>0.61899999999999999</v>
      </c>
      <c r="AH40" s="292">
        <v>0.58499999999999996</v>
      </c>
    </row>
    <row r="41" spans="1:34" ht="21" customHeight="1">
      <c r="A41" s="35" t="s">
        <v>74</v>
      </c>
      <c r="B41" s="284">
        <v>1232000</v>
      </c>
      <c r="C41" s="288">
        <v>1027000</v>
      </c>
      <c r="D41" s="284">
        <v>745000</v>
      </c>
      <c r="E41" s="288">
        <v>684000</v>
      </c>
      <c r="F41" s="288">
        <v>61000</v>
      </c>
      <c r="G41" s="289">
        <v>487000</v>
      </c>
      <c r="H41" s="290">
        <v>8.3000000000000004E-2</v>
      </c>
      <c r="I41" s="291">
        <v>0.71299999999999997</v>
      </c>
      <c r="J41" s="292">
        <v>0.65400000000000003</v>
      </c>
      <c r="K41" s="142"/>
      <c r="M41" s="35" t="s">
        <v>74</v>
      </c>
      <c r="N41" s="284">
        <v>591000</v>
      </c>
      <c r="O41" s="288">
        <v>507000</v>
      </c>
      <c r="P41" s="284">
        <v>423000</v>
      </c>
      <c r="Q41" s="288">
        <v>378000</v>
      </c>
      <c r="R41" s="288">
        <v>45000</v>
      </c>
      <c r="S41" s="289">
        <v>168000</v>
      </c>
      <c r="T41" s="290">
        <v>0.105</v>
      </c>
      <c r="U41" s="291">
        <v>0.81499999999999995</v>
      </c>
      <c r="V41" s="292">
        <v>0.72799999999999998</v>
      </c>
      <c r="W41" s="108"/>
      <c r="Y41" s="35" t="s">
        <v>74</v>
      </c>
      <c r="Z41" s="284">
        <v>641000</v>
      </c>
      <c r="AA41" s="288">
        <v>520000</v>
      </c>
      <c r="AB41" s="284">
        <v>323000</v>
      </c>
      <c r="AC41" s="288">
        <v>306000</v>
      </c>
      <c r="AD41" s="288">
        <v>17000</v>
      </c>
      <c r="AE41" s="289">
        <v>319000</v>
      </c>
      <c r="AF41" s="290">
        <v>5.1999999999999998E-2</v>
      </c>
      <c r="AG41" s="291">
        <v>0.61399999999999999</v>
      </c>
      <c r="AH41" s="292">
        <v>0.58199999999999996</v>
      </c>
    </row>
    <row r="42" spans="1:34" ht="21" customHeight="1">
      <c r="A42" s="35" t="s">
        <v>75</v>
      </c>
      <c r="B42" s="284">
        <v>1233000</v>
      </c>
      <c r="C42" s="288">
        <v>1028000</v>
      </c>
      <c r="D42" s="284">
        <v>750000</v>
      </c>
      <c r="E42" s="288">
        <v>688000</v>
      </c>
      <c r="F42" s="288">
        <v>62000</v>
      </c>
      <c r="G42" s="289">
        <v>483000</v>
      </c>
      <c r="H42" s="290">
        <v>8.2000000000000003E-2</v>
      </c>
      <c r="I42" s="291">
        <v>0.71599999999999997</v>
      </c>
      <c r="J42" s="292">
        <v>0.65600000000000003</v>
      </c>
      <c r="K42" s="142"/>
      <c r="M42" s="35" t="s">
        <v>75</v>
      </c>
      <c r="N42" s="284">
        <v>591000</v>
      </c>
      <c r="O42" s="288">
        <v>507000</v>
      </c>
      <c r="P42" s="284">
        <v>425000</v>
      </c>
      <c r="Q42" s="288">
        <v>381000</v>
      </c>
      <c r="R42" s="288">
        <v>45000</v>
      </c>
      <c r="S42" s="289">
        <v>166000</v>
      </c>
      <c r="T42" s="290">
        <v>0.105</v>
      </c>
      <c r="U42" s="291">
        <v>0.81799999999999995</v>
      </c>
      <c r="V42" s="292">
        <v>0.73</v>
      </c>
      <c r="W42" s="108"/>
      <c r="Y42" s="35" t="s">
        <v>75</v>
      </c>
      <c r="Z42" s="284">
        <v>642000</v>
      </c>
      <c r="AA42" s="288">
        <v>521000</v>
      </c>
      <c r="AB42" s="284">
        <v>324000</v>
      </c>
      <c r="AC42" s="288">
        <v>308000</v>
      </c>
      <c r="AD42" s="288">
        <v>17000</v>
      </c>
      <c r="AE42" s="289">
        <v>317000</v>
      </c>
      <c r="AF42" s="290">
        <v>5.1999999999999998E-2</v>
      </c>
      <c r="AG42" s="291">
        <v>0.61699999999999999</v>
      </c>
      <c r="AH42" s="292">
        <v>0.58499999999999996</v>
      </c>
    </row>
    <row r="43" spans="1:34" ht="21" customHeight="1">
      <c r="A43" s="35" t="s">
        <v>76</v>
      </c>
      <c r="B43" s="284">
        <v>1234000</v>
      </c>
      <c r="C43" s="288">
        <v>1029000</v>
      </c>
      <c r="D43" s="284">
        <v>754000</v>
      </c>
      <c r="E43" s="288">
        <v>689000</v>
      </c>
      <c r="F43" s="288">
        <v>65000</v>
      </c>
      <c r="G43" s="289">
        <v>480000</v>
      </c>
      <c r="H43" s="290">
        <v>8.5999999999999993E-2</v>
      </c>
      <c r="I43" s="291">
        <v>0.72099999999999997</v>
      </c>
      <c r="J43" s="292">
        <v>0.65800000000000003</v>
      </c>
      <c r="K43" s="142"/>
      <c r="M43" s="35" t="s">
        <v>76</v>
      </c>
      <c r="N43" s="284">
        <v>592000</v>
      </c>
      <c r="O43" s="288">
        <v>507000</v>
      </c>
      <c r="P43" s="284">
        <v>428000</v>
      </c>
      <c r="Q43" s="288">
        <v>382000</v>
      </c>
      <c r="R43" s="288">
        <v>46000</v>
      </c>
      <c r="S43" s="289">
        <v>164000</v>
      </c>
      <c r="T43" s="290">
        <v>0.107</v>
      </c>
      <c r="U43" s="291">
        <v>0.82399999999999995</v>
      </c>
      <c r="V43" s="292">
        <v>0.73399999999999999</v>
      </c>
      <c r="W43" s="108"/>
      <c r="Y43" s="35" t="s">
        <v>76</v>
      </c>
      <c r="Z43" s="284">
        <v>642000</v>
      </c>
      <c r="AA43" s="288">
        <v>521000</v>
      </c>
      <c r="AB43" s="284">
        <v>326000</v>
      </c>
      <c r="AC43" s="288">
        <v>308000</v>
      </c>
      <c r="AD43" s="288">
        <v>19000</v>
      </c>
      <c r="AE43" s="289">
        <v>316000</v>
      </c>
      <c r="AF43" s="290">
        <v>5.7000000000000002E-2</v>
      </c>
      <c r="AG43" s="291">
        <v>0.62</v>
      </c>
      <c r="AH43" s="292">
        <v>0.58399999999999996</v>
      </c>
    </row>
    <row r="44" spans="1:34" ht="21" customHeight="1">
      <c r="A44" s="35" t="s">
        <v>77</v>
      </c>
      <c r="B44" s="284">
        <v>1235000</v>
      </c>
      <c r="C44" s="288">
        <v>1029000</v>
      </c>
      <c r="D44" s="284">
        <v>756000</v>
      </c>
      <c r="E44" s="288">
        <v>690000</v>
      </c>
      <c r="F44" s="288">
        <v>66000</v>
      </c>
      <c r="G44" s="289">
        <v>478000</v>
      </c>
      <c r="H44" s="290">
        <v>8.7999999999999995E-2</v>
      </c>
      <c r="I44" s="291">
        <v>0.72199999999999998</v>
      </c>
      <c r="J44" s="292">
        <v>0.65800000000000003</v>
      </c>
      <c r="K44" s="142"/>
      <c r="M44" s="35" t="s">
        <v>77</v>
      </c>
      <c r="N44" s="284">
        <v>592000</v>
      </c>
      <c r="O44" s="288">
        <v>508000</v>
      </c>
      <c r="P44" s="284">
        <v>431000</v>
      </c>
      <c r="Q44" s="288">
        <v>385000</v>
      </c>
      <c r="R44" s="288">
        <v>46000</v>
      </c>
      <c r="S44" s="289">
        <v>161000</v>
      </c>
      <c r="T44" s="290">
        <v>0.108</v>
      </c>
      <c r="U44" s="291">
        <v>0.83099999999999996</v>
      </c>
      <c r="V44" s="292">
        <v>0.74</v>
      </c>
      <c r="W44" s="108"/>
      <c r="Y44" s="35" t="s">
        <v>77</v>
      </c>
      <c r="Z44" s="284">
        <v>643000</v>
      </c>
      <c r="AA44" s="288">
        <v>522000</v>
      </c>
      <c r="AB44" s="284">
        <v>325000</v>
      </c>
      <c r="AC44" s="288">
        <v>305000</v>
      </c>
      <c r="AD44" s="288">
        <v>20000</v>
      </c>
      <c r="AE44" s="289">
        <v>318000</v>
      </c>
      <c r="AF44" s="290">
        <v>6.0999999999999999E-2</v>
      </c>
      <c r="AG44" s="291">
        <v>0.61599999999999999</v>
      </c>
      <c r="AH44" s="292">
        <v>0.57799999999999996</v>
      </c>
    </row>
    <row r="45" spans="1:34" ht="21" customHeight="1">
      <c r="A45" s="35" t="s">
        <v>78</v>
      </c>
      <c r="B45" s="284">
        <v>1235000</v>
      </c>
      <c r="C45" s="288">
        <v>1030000</v>
      </c>
      <c r="D45" s="284">
        <v>756000</v>
      </c>
      <c r="E45" s="288">
        <v>691000</v>
      </c>
      <c r="F45" s="288">
        <v>65000</v>
      </c>
      <c r="G45" s="289">
        <v>479000</v>
      </c>
      <c r="H45" s="290">
        <v>8.5999999999999993E-2</v>
      </c>
      <c r="I45" s="291">
        <v>0.72199999999999998</v>
      </c>
      <c r="J45" s="292">
        <v>0.65900000000000003</v>
      </c>
      <c r="K45" s="142"/>
      <c r="M45" s="35" t="s">
        <v>78</v>
      </c>
      <c r="N45" s="284">
        <v>592000</v>
      </c>
      <c r="O45" s="288">
        <v>508000</v>
      </c>
      <c r="P45" s="284">
        <v>431000</v>
      </c>
      <c r="Q45" s="288">
        <v>387000</v>
      </c>
      <c r="R45" s="288">
        <v>45000</v>
      </c>
      <c r="S45" s="289">
        <v>161000</v>
      </c>
      <c r="T45" s="290">
        <v>0.104</v>
      </c>
      <c r="U45" s="291">
        <v>0.83099999999999996</v>
      </c>
      <c r="V45" s="292">
        <v>0.74299999999999999</v>
      </c>
      <c r="W45" s="108"/>
      <c r="Y45" s="35" t="s">
        <v>78</v>
      </c>
      <c r="Z45" s="284">
        <v>643000</v>
      </c>
      <c r="AA45" s="288">
        <v>522000</v>
      </c>
      <c r="AB45" s="284">
        <v>325000</v>
      </c>
      <c r="AC45" s="288">
        <v>305000</v>
      </c>
      <c r="AD45" s="288">
        <v>20000</v>
      </c>
      <c r="AE45" s="289">
        <v>318000</v>
      </c>
      <c r="AF45" s="290">
        <v>6.3E-2</v>
      </c>
      <c r="AG45" s="291">
        <v>0.61699999999999999</v>
      </c>
      <c r="AH45" s="292">
        <v>0.57799999999999996</v>
      </c>
    </row>
    <row r="46" spans="1:34" ht="21" customHeight="1">
      <c r="A46" s="35" t="s">
        <v>79</v>
      </c>
      <c r="B46" s="284">
        <v>1236000</v>
      </c>
      <c r="C46" s="288">
        <v>1030000</v>
      </c>
      <c r="D46" s="284">
        <v>754000</v>
      </c>
      <c r="E46" s="288">
        <v>688000</v>
      </c>
      <c r="F46" s="288">
        <v>66000</v>
      </c>
      <c r="G46" s="289">
        <v>482000</v>
      </c>
      <c r="H46" s="290">
        <v>8.7999999999999995E-2</v>
      </c>
      <c r="I46" s="291">
        <v>0.71899999999999997</v>
      </c>
      <c r="J46" s="292">
        <v>0.65500000000000003</v>
      </c>
      <c r="K46" s="142"/>
      <c r="M46" s="35" t="s">
        <v>79</v>
      </c>
      <c r="N46" s="284">
        <v>593000</v>
      </c>
      <c r="O46" s="288">
        <v>508000</v>
      </c>
      <c r="P46" s="284">
        <v>430000</v>
      </c>
      <c r="Q46" s="288">
        <v>385000</v>
      </c>
      <c r="R46" s="288">
        <v>45000</v>
      </c>
      <c r="S46" s="289">
        <v>163000</v>
      </c>
      <c r="T46" s="290">
        <v>0.104</v>
      </c>
      <c r="U46" s="291">
        <v>0.82699999999999996</v>
      </c>
      <c r="V46" s="292">
        <v>0.73899999999999999</v>
      </c>
      <c r="W46" s="108"/>
      <c r="Y46" s="35" t="s">
        <v>79</v>
      </c>
      <c r="Z46" s="284">
        <v>643000</v>
      </c>
      <c r="AA46" s="288">
        <v>522000</v>
      </c>
      <c r="AB46" s="284">
        <v>324000</v>
      </c>
      <c r="AC46" s="288">
        <v>302000</v>
      </c>
      <c r="AD46" s="288">
        <v>21000</v>
      </c>
      <c r="AE46" s="289">
        <v>320000</v>
      </c>
      <c r="AF46" s="290">
        <v>6.6000000000000003E-2</v>
      </c>
      <c r="AG46" s="291">
        <v>0.61499999999999999</v>
      </c>
      <c r="AH46" s="292">
        <v>0.57399999999999995</v>
      </c>
    </row>
    <row r="47" spans="1:34" ht="21" customHeight="1">
      <c r="A47" s="35" t="s">
        <v>203</v>
      </c>
      <c r="B47" s="284">
        <v>1237000</v>
      </c>
      <c r="C47" s="288">
        <v>1031000</v>
      </c>
      <c r="D47" s="284">
        <v>750000</v>
      </c>
      <c r="E47" s="288">
        <v>686000</v>
      </c>
      <c r="F47" s="288">
        <v>64000</v>
      </c>
      <c r="G47" s="289">
        <v>487000</v>
      </c>
      <c r="H47" s="290">
        <v>8.5000000000000006E-2</v>
      </c>
      <c r="I47" s="291">
        <v>0.71499999999999997</v>
      </c>
      <c r="J47" s="292">
        <v>0.65300000000000002</v>
      </c>
      <c r="K47" s="142"/>
      <c r="M47" s="35" t="s">
        <v>203</v>
      </c>
      <c r="N47" s="284">
        <v>593000</v>
      </c>
      <c r="O47" s="288">
        <v>508000</v>
      </c>
      <c r="P47" s="284">
        <v>429000</v>
      </c>
      <c r="Q47" s="288">
        <v>386000</v>
      </c>
      <c r="R47" s="288">
        <v>43000</v>
      </c>
      <c r="S47" s="289">
        <v>164000</v>
      </c>
      <c r="T47" s="290">
        <v>0.1</v>
      </c>
      <c r="U47" s="291">
        <v>0.82299999999999995</v>
      </c>
      <c r="V47" s="292">
        <v>0.73899999999999999</v>
      </c>
      <c r="W47" s="108"/>
      <c r="Y47" s="35" t="s">
        <v>203</v>
      </c>
      <c r="Z47" s="284">
        <v>644000</v>
      </c>
      <c r="AA47" s="288">
        <v>523000</v>
      </c>
      <c r="AB47" s="284">
        <v>321000</v>
      </c>
      <c r="AC47" s="288">
        <v>300000</v>
      </c>
      <c r="AD47" s="288">
        <v>21000</v>
      </c>
      <c r="AE47" s="289">
        <v>323000</v>
      </c>
      <c r="AF47" s="290">
        <v>6.6000000000000003E-2</v>
      </c>
      <c r="AG47" s="291">
        <v>0.60899999999999999</v>
      </c>
      <c r="AH47" s="292">
        <v>0.56899999999999995</v>
      </c>
    </row>
    <row r="48" spans="1:34" ht="21" customHeight="1">
      <c r="A48" s="35" t="s">
        <v>204</v>
      </c>
      <c r="B48" s="284">
        <v>1238000</v>
      </c>
      <c r="C48" s="288">
        <v>1032000</v>
      </c>
      <c r="D48" s="284">
        <v>747000</v>
      </c>
      <c r="E48" s="288">
        <v>684000</v>
      </c>
      <c r="F48" s="288">
        <v>62000</v>
      </c>
      <c r="G48" s="289">
        <v>491000</v>
      </c>
      <c r="H48" s="290">
        <v>8.4000000000000005E-2</v>
      </c>
      <c r="I48" s="291">
        <v>0.71099999999999997</v>
      </c>
      <c r="J48" s="292">
        <v>0.65100000000000002</v>
      </c>
      <c r="K48" s="142"/>
      <c r="M48" s="35" t="s">
        <v>204</v>
      </c>
      <c r="N48" s="284">
        <v>593000</v>
      </c>
      <c r="O48" s="288">
        <v>509000</v>
      </c>
      <c r="P48" s="284">
        <v>427000</v>
      </c>
      <c r="Q48" s="288">
        <v>385000</v>
      </c>
      <c r="R48" s="288">
        <v>42000</v>
      </c>
      <c r="S48" s="289">
        <v>166000</v>
      </c>
      <c r="T48" s="290">
        <v>9.9000000000000005E-2</v>
      </c>
      <c r="U48" s="291">
        <v>0.82</v>
      </c>
      <c r="V48" s="292">
        <v>0.73699999999999999</v>
      </c>
      <c r="W48" s="108"/>
      <c r="Y48" s="35" t="s">
        <v>204</v>
      </c>
      <c r="Z48" s="284">
        <v>644000</v>
      </c>
      <c r="AA48" s="288">
        <v>523000</v>
      </c>
      <c r="AB48" s="284">
        <v>319000</v>
      </c>
      <c r="AC48" s="288">
        <v>299000</v>
      </c>
      <c r="AD48" s="288">
        <v>20000</v>
      </c>
      <c r="AE48" s="289">
        <v>325000</v>
      </c>
      <c r="AF48" s="290">
        <v>6.3E-2</v>
      </c>
      <c r="AG48" s="291">
        <v>0.60599999999999998</v>
      </c>
      <c r="AH48" s="292">
        <v>0.56799999999999995</v>
      </c>
    </row>
    <row r="49" spans="1:34" ht="21" customHeight="1">
      <c r="A49" s="35" t="s">
        <v>80</v>
      </c>
      <c r="B49" s="284">
        <v>1239000</v>
      </c>
      <c r="C49" s="288">
        <v>1032000</v>
      </c>
      <c r="D49" s="284">
        <v>746000</v>
      </c>
      <c r="E49" s="288">
        <v>682000</v>
      </c>
      <c r="F49" s="288">
        <v>64000</v>
      </c>
      <c r="G49" s="289">
        <v>493000</v>
      </c>
      <c r="H49" s="290">
        <v>8.5000000000000006E-2</v>
      </c>
      <c r="I49" s="291">
        <v>0.71099999999999997</v>
      </c>
      <c r="J49" s="292">
        <v>0.65</v>
      </c>
      <c r="K49" s="142"/>
      <c r="M49" s="35" t="s">
        <v>80</v>
      </c>
      <c r="N49" s="284">
        <v>594000</v>
      </c>
      <c r="O49" s="288">
        <v>509000</v>
      </c>
      <c r="P49" s="284">
        <v>427000</v>
      </c>
      <c r="Q49" s="288">
        <v>383000</v>
      </c>
      <c r="R49" s="288">
        <v>44000</v>
      </c>
      <c r="S49" s="289">
        <v>167000</v>
      </c>
      <c r="T49" s="290">
        <v>0.104</v>
      </c>
      <c r="U49" s="291">
        <v>0.81799999999999995</v>
      </c>
      <c r="V49" s="292">
        <v>0.73199999999999998</v>
      </c>
      <c r="W49" s="108"/>
      <c r="Y49" s="35" t="s">
        <v>80</v>
      </c>
      <c r="Z49" s="284">
        <v>645000</v>
      </c>
      <c r="AA49" s="288">
        <v>523000</v>
      </c>
      <c r="AB49" s="284">
        <v>319000</v>
      </c>
      <c r="AC49" s="288">
        <v>299000</v>
      </c>
      <c r="AD49" s="288">
        <v>19000</v>
      </c>
      <c r="AE49" s="289">
        <v>326000</v>
      </c>
      <c r="AF49" s="290">
        <v>6.0999999999999999E-2</v>
      </c>
      <c r="AG49" s="291">
        <v>0.60599999999999998</v>
      </c>
      <c r="AH49" s="292">
        <v>0.56899999999999995</v>
      </c>
    </row>
    <row r="50" spans="1:34" ht="21" customHeight="1">
      <c r="A50" s="35" t="s">
        <v>81</v>
      </c>
      <c r="B50" s="284">
        <v>1239000</v>
      </c>
      <c r="C50" s="288">
        <v>1033000</v>
      </c>
      <c r="D50" s="284">
        <v>741000</v>
      </c>
      <c r="E50" s="288">
        <v>679000</v>
      </c>
      <c r="F50" s="288">
        <v>62000</v>
      </c>
      <c r="G50" s="289">
        <v>498000</v>
      </c>
      <c r="H50" s="290">
        <v>8.4000000000000005E-2</v>
      </c>
      <c r="I50" s="291">
        <v>0.70799999999999996</v>
      </c>
      <c r="J50" s="292">
        <v>0.64800000000000002</v>
      </c>
      <c r="K50" s="142"/>
      <c r="M50" s="35" t="s">
        <v>81</v>
      </c>
      <c r="N50" s="284">
        <v>594000</v>
      </c>
      <c r="O50" s="288">
        <v>509000</v>
      </c>
      <c r="P50" s="284">
        <v>423000</v>
      </c>
      <c r="Q50" s="288">
        <v>380000</v>
      </c>
      <c r="R50" s="288">
        <v>43000</v>
      </c>
      <c r="S50" s="289">
        <v>171000</v>
      </c>
      <c r="T50" s="290">
        <v>0.10100000000000001</v>
      </c>
      <c r="U50" s="291">
        <v>0.81299999999999994</v>
      </c>
      <c r="V50" s="292">
        <v>0.73</v>
      </c>
      <c r="W50" s="108"/>
      <c r="Y50" s="35" t="s">
        <v>81</v>
      </c>
      <c r="Z50" s="284">
        <v>645000</v>
      </c>
      <c r="AA50" s="288">
        <v>523000</v>
      </c>
      <c r="AB50" s="284">
        <v>318000</v>
      </c>
      <c r="AC50" s="288">
        <v>299000</v>
      </c>
      <c r="AD50" s="288">
        <v>19000</v>
      </c>
      <c r="AE50" s="289">
        <v>327000</v>
      </c>
      <c r="AF50" s="290">
        <v>0.06</v>
      </c>
      <c r="AG50" s="291">
        <v>0.60499999999999998</v>
      </c>
      <c r="AH50" s="292">
        <v>0.56899999999999995</v>
      </c>
    </row>
    <row r="51" spans="1:34" ht="21" customHeight="1">
      <c r="A51" s="35" t="s">
        <v>82</v>
      </c>
      <c r="B51" s="284">
        <v>1240000</v>
      </c>
      <c r="C51" s="288">
        <v>1034000</v>
      </c>
      <c r="D51" s="284">
        <v>741000</v>
      </c>
      <c r="E51" s="288">
        <v>686000</v>
      </c>
      <c r="F51" s="288">
        <v>55000</v>
      </c>
      <c r="G51" s="289">
        <v>499000</v>
      </c>
      <c r="H51" s="290">
        <v>7.4999999999999997E-2</v>
      </c>
      <c r="I51" s="291">
        <v>0.70799999999999996</v>
      </c>
      <c r="J51" s="292">
        <v>0.65400000000000003</v>
      </c>
      <c r="K51" s="142"/>
      <c r="M51" s="35" t="s">
        <v>82</v>
      </c>
      <c r="N51" s="284">
        <v>595000</v>
      </c>
      <c r="O51" s="288">
        <v>510000</v>
      </c>
      <c r="P51" s="284">
        <v>422000</v>
      </c>
      <c r="Q51" s="288">
        <v>385000</v>
      </c>
      <c r="R51" s="288">
        <v>38000</v>
      </c>
      <c r="S51" s="289">
        <v>172000</v>
      </c>
      <c r="T51" s="290">
        <v>8.8999999999999996E-2</v>
      </c>
      <c r="U51" s="291">
        <v>0.81200000000000006</v>
      </c>
      <c r="V51" s="292">
        <v>0.73799999999999999</v>
      </c>
      <c r="W51" s="108"/>
      <c r="Y51" s="35" t="s">
        <v>82</v>
      </c>
      <c r="Z51" s="284">
        <v>645000</v>
      </c>
      <c r="AA51" s="288">
        <v>524000</v>
      </c>
      <c r="AB51" s="284">
        <v>319000</v>
      </c>
      <c r="AC51" s="288">
        <v>301000</v>
      </c>
      <c r="AD51" s="288">
        <v>18000</v>
      </c>
      <c r="AE51" s="289">
        <v>327000</v>
      </c>
      <c r="AF51" s="290">
        <v>5.5E-2</v>
      </c>
      <c r="AG51" s="291">
        <v>0.60599999999999998</v>
      </c>
      <c r="AH51" s="292">
        <v>0.57199999999999995</v>
      </c>
    </row>
    <row r="52" spans="1:34" ht="21" customHeight="1">
      <c r="A52" s="35" t="s">
        <v>83</v>
      </c>
      <c r="B52" s="284">
        <v>1241000</v>
      </c>
      <c r="C52" s="288">
        <v>1034000</v>
      </c>
      <c r="D52" s="284">
        <v>740000</v>
      </c>
      <c r="E52" s="288">
        <v>688000</v>
      </c>
      <c r="F52" s="288">
        <v>51000</v>
      </c>
      <c r="G52" s="289">
        <v>501000</v>
      </c>
      <c r="H52" s="290">
        <v>7.0000000000000007E-2</v>
      </c>
      <c r="I52" s="291">
        <v>0.70699999999999996</v>
      </c>
      <c r="J52" s="292">
        <v>0.65700000000000003</v>
      </c>
      <c r="K52" s="142"/>
      <c r="M52" s="35" t="s">
        <v>83</v>
      </c>
      <c r="N52" s="284">
        <v>595000</v>
      </c>
      <c r="O52" s="288">
        <v>510000</v>
      </c>
      <c r="P52" s="284">
        <v>421000</v>
      </c>
      <c r="Q52" s="288">
        <v>386000</v>
      </c>
      <c r="R52" s="288">
        <v>35000</v>
      </c>
      <c r="S52" s="289">
        <v>174000</v>
      </c>
      <c r="T52" s="290">
        <v>8.4000000000000005E-2</v>
      </c>
      <c r="U52" s="291">
        <v>0.81100000000000005</v>
      </c>
      <c r="V52" s="292">
        <v>0.74199999999999999</v>
      </c>
      <c r="W52" s="108"/>
      <c r="Y52" s="35" t="s">
        <v>83</v>
      </c>
      <c r="Z52" s="284">
        <v>646000</v>
      </c>
      <c r="AA52" s="288">
        <v>524000</v>
      </c>
      <c r="AB52" s="284">
        <v>319000</v>
      </c>
      <c r="AC52" s="288">
        <v>303000</v>
      </c>
      <c r="AD52" s="288">
        <v>16000</v>
      </c>
      <c r="AE52" s="289">
        <v>327000</v>
      </c>
      <c r="AF52" s="290">
        <v>5.0999999999999997E-2</v>
      </c>
      <c r="AG52" s="291">
        <v>0.60499999999999998</v>
      </c>
      <c r="AH52" s="292">
        <v>0.57399999999999995</v>
      </c>
    </row>
    <row r="53" spans="1:34" ht="21" customHeight="1">
      <c r="A53" s="35" t="s">
        <v>84</v>
      </c>
      <c r="B53" s="284">
        <v>1241000</v>
      </c>
      <c r="C53" s="288">
        <v>1035000</v>
      </c>
      <c r="D53" s="284">
        <v>742000</v>
      </c>
      <c r="E53" s="288">
        <v>687000</v>
      </c>
      <c r="F53" s="288">
        <v>54000</v>
      </c>
      <c r="G53" s="289">
        <v>500000</v>
      </c>
      <c r="H53" s="290">
        <v>7.2999999999999995E-2</v>
      </c>
      <c r="I53" s="291">
        <v>0.70799999999999996</v>
      </c>
      <c r="J53" s="292">
        <v>0.65600000000000003</v>
      </c>
      <c r="K53" s="142"/>
      <c r="M53" s="35" t="s">
        <v>84</v>
      </c>
      <c r="N53" s="284">
        <v>595000</v>
      </c>
      <c r="O53" s="288">
        <v>510000</v>
      </c>
      <c r="P53" s="284">
        <v>420000</v>
      </c>
      <c r="Q53" s="288">
        <v>386000</v>
      </c>
      <c r="R53" s="288">
        <v>34000</v>
      </c>
      <c r="S53" s="289">
        <v>175000</v>
      </c>
      <c r="T53" s="290">
        <v>0.08</v>
      </c>
      <c r="U53" s="291">
        <v>0.80700000000000005</v>
      </c>
      <c r="V53" s="292">
        <v>0.74099999999999999</v>
      </c>
      <c r="W53" s="108"/>
      <c r="Y53" s="35" t="s">
        <v>84</v>
      </c>
      <c r="Z53" s="284">
        <v>646000</v>
      </c>
      <c r="AA53" s="288">
        <v>525000</v>
      </c>
      <c r="AB53" s="284">
        <v>322000</v>
      </c>
      <c r="AC53" s="288">
        <v>301000</v>
      </c>
      <c r="AD53" s="288">
        <v>21000</v>
      </c>
      <c r="AE53" s="289">
        <v>324000</v>
      </c>
      <c r="AF53" s="290">
        <v>6.4000000000000001E-2</v>
      </c>
      <c r="AG53" s="291">
        <v>0.61199999999999999</v>
      </c>
      <c r="AH53" s="292">
        <v>0.57199999999999995</v>
      </c>
    </row>
    <row r="54" spans="1:34" ht="21" customHeight="1">
      <c r="A54" s="35" t="s">
        <v>85</v>
      </c>
      <c r="B54" s="284">
        <v>1242000</v>
      </c>
      <c r="C54" s="288">
        <v>1035000</v>
      </c>
      <c r="D54" s="284">
        <v>738000</v>
      </c>
      <c r="E54" s="288">
        <v>679000</v>
      </c>
      <c r="F54" s="288">
        <v>59000</v>
      </c>
      <c r="G54" s="289">
        <v>504000</v>
      </c>
      <c r="H54" s="290">
        <v>0.08</v>
      </c>
      <c r="I54" s="291">
        <v>0.70499999999999996</v>
      </c>
      <c r="J54" s="292">
        <v>0.64800000000000002</v>
      </c>
      <c r="K54" s="142"/>
      <c r="M54" s="35" t="s">
        <v>85</v>
      </c>
      <c r="N54" s="284">
        <v>595000</v>
      </c>
      <c r="O54" s="288">
        <v>510000</v>
      </c>
      <c r="P54" s="284">
        <v>415000</v>
      </c>
      <c r="Q54" s="288">
        <v>377000</v>
      </c>
      <c r="R54" s="288">
        <v>38000</v>
      </c>
      <c r="S54" s="289">
        <v>180000</v>
      </c>
      <c r="T54" s="290">
        <v>9.1999999999999998E-2</v>
      </c>
      <c r="U54" s="291">
        <v>0.79900000000000004</v>
      </c>
      <c r="V54" s="292">
        <v>0.72399999999999998</v>
      </c>
      <c r="W54" s="108"/>
      <c r="Y54" s="35" t="s">
        <v>85</v>
      </c>
      <c r="Z54" s="284">
        <v>647000</v>
      </c>
      <c r="AA54" s="288">
        <v>525000</v>
      </c>
      <c r="AB54" s="284">
        <v>323000</v>
      </c>
      <c r="AC54" s="288">
        <v>303000</v>
      </c>
      <c r="AD54" s="288">
        <v>20000</v>
      </c>
      <c r="AE54" s="289">
        <v>324000</v>
      </c>
      <c r="AF54" s="290">
        <v>6.3E-2</v>
      </c>
      <c r="AG54" s="291">
        <v>0.61299999999999999</v>
      </c>
      <c r="AH54" s="292">
        <v>0.57399999999999995</v>
      </c>
    </row>
    <row r="55" spans="1:34" ht="21" customHeight="1">
      <c r="A55" s="35" t="s">
        <v>86</v>
      </c>
      <c r="B55" s="284">
        <v>1243000</v>
      </c>
      <c r="C55" s="288">
        <v>1036000</v>
      </c>
      <c r="D55" s="284">
        <v>736000</v>
      </c>
      <c r="E55" s="288">
        <v>678000</v>
      </c>
      <c r="F55" s="288">
        <v>58000</v>
      </c>
      <c r="G55" s="289">
        <v>506000</v>
      </c>
      <c r="H55" s="290">
        <v>7.9000000000000001E-2</v>
      </c>
      <c r="I55" s="291">
        <v>0.70099999999999996</v>
      </c>
      <c r="J55" s="292">
        <v>0.64500000000000002</v>
      </c>
      <c r="K55" s="142"/>
      <c r="M55" s="35" t="s">
        <v>86</v>
      </c>
      <c r="N55" s="284">
        <v>596000</v>
      </c>
      <c r="O55" s="288">
        <v>511000</v>
      </c>
      <c r="P55" s="284">
        <v>414000</v>
      </c>
      <c r="Q55" s="288">
        <v>378000</v>
      </c>
      <c r="R55" s="288">
        <v>36000</v>
      </c>
      <c r="S55" s="289">
        <v>181000</v>
      </c>
      <c r="T55" s="290">
        <v>8.5999999999999993E-2</v>
      </c>
      <c r="U55" s="291">
        <v>0.79600000000000004</v>
      </c>
      <c r="V55" s="292">
        <v>0.72599999999999998</v>
      </c>
      <c r="W55" s="108"/>
      <c r="Y55" s="35" t="s">
        <v>86</v>
      </c>
      <c r="Z55" s="284">
        <v>647000</v>
      </c>
      <c r="AA55" s="288">
        <v>525000</v>
      </c>
      <c r="AB55" s="284">
        <v>322000</v>
      </c>
      <c r="AC55" s="288">
        <v>300000</v>
      </c>
      <c r="AD55" s="288">
        <v>22000</v>
      </c>
      <c r="AE55" s="289">
        <v>325000</v>
      </c>
      <c r="AF55" s="290">
        <v>6.9000000000000006E-2</v>
      </c>
      <c r="AG55" s="291">
        <v>0.60899999999999999</v>
      </c>
      <c r="AH55" s="292">
        <v>0.56599999999999995</v>
      </c>
    </row>
    <row r="56" spans="1:34" ht="21" customHeight="1">
      <c r="A56" s="35" t="s">
        <v>87</v>
      </c>
      <c r="B56" s="284">
        <v>1243000</v>
      </c>
      <c r="C56" s="288">
        <v>1036000</v>
      </c>
      <c r="D56" s="284">
        <v>735000</v>
      </c>
      <c r="E56" s="288">
        <v>680000</v>
      </c>
      <c r="F56" s="288">
        <v>54000</v>
      </c>
      <c r="G56" s="289">
        <v>508000</v>
      </c>
      <c r="H56" s="290">
        <v>7.3999999999999996E-2</v>
      </c>
      <c r="I56" s="291">
        <v>0.7</v>
      </c>
      <c r="J56" s="292">
        <v>0.64700000000000002</v>
      </c>
      <c r="K56" s="142"/>
      <c r="M56" s="35" t="s">
        <v>87</v>
      </c>
      <c r="N56" s="284">
        <v>596000</v>
      </c>
      <c r="O56" s="288">
        <v>511000</v>
      </c>
      <c r="P56" s="284">
        <v>413000</v>
      </c>
      <c r="Q56" s="288">
        <v>378000</v>
      </c>
      <c r="R56" s="288">
        <v>36000</v>
      </c>
      <c r="S56" s="289">
        <v>183000</v>
      </c>
      <c r="T56" s="290">
        <v>8.6999999999999994E-2</v>
      </c>
      <c r="U56" s="291">
        <v>0.79400000000000004</v>
      </c>
      <c r="V56" s="292">
        <v>0.72399999999999998</v>
      </c>
      <c r="W56" s="108"/>
      <c r="Y56" s="35" t="s">
        <v>87</v>
      </c>
      <c r="Z56" s="284">
        <v>647000</v>
      </c>
      <c r="AA56" s="288">
        <v>526000</v>
      </c>
      <c r="AB56" s="284">
        <v>321000</v>
      </c>
      <c r="AC56" s="288">
        <v>303000</v>
      </c>
      <c r="AD56" s="288">
        <v>18000</v>
      </c>
      <c r="AE56" s="289">
        <v>326000</v>
      </c>
      <c r="AF56" s="290">
        <v>5.7000000000000002E-2</v>
      </c>
      <c r="AG56" s="291">
        <v>0.60799999999999998</v>
      </c>
      <c r="AH56" s="292">
        <v>0.57299999999999995</v>
      </c>
    </row>
    <row r="57" spans="1:34" ht="21" customHeight="1">
      <c r="A57" s="35" t="s">
        <v>88</v>
      </c>
      <c r="B57" s="284">
        <v>1244000</v>
      </c>
      <c r="C57" s="288">
        <v>1037000</v>
      </c>
      <c r="D57" s="284">
        <v>738000</v>
      </c>
      <c r="E57" s="288">
        <v>684000</v>
      </c>
      <c r="F57" s="288">
        <v>54000</v>
      </c>
      <c r="G57" s="289">
        <v>506000</v>
      </c>
      <c r="H57" s="290">
        <v>7.2999999999999995E-2</v>
      </c>
      <c r="I57" s="291">
        <v>0.70099999999999996</v>
      </c>
      <c r="J57" s="292">
        <v>0.64900000000000002</v>
      </c>
      <c r="K57" s="142"/>
      <c r="M57" s="35" t="s">
        <v>88</v>
      </c>
      <c r="N57" s="284">
        <v>596000</v>
      </c>
      <c r="O57" s="288">
        <v>511000</v>
      </c>
      <c r="P57" s="284">
        <v>414000</v>
      </c>
      <c r="Q57" s="288">
        <v>381000</v>
      </c>
      <c r="R57" s="288">
        <v>33000</v>
      </c>
      <c r="S57" s="289">
        <v>182000</v>
      </c>
      <c r="T57" s="290">
        <v>7.9000000000000001E-2</v>
      </c>
      <c r="U57" s="291">
        <v>0.79400000000000004</v>
      </c>
      <c r="V57" s="292">
        <v>0.73</v>
      </c>
      <c r="W57" s="108"/>
      <c r="Y57" s="35" t="s">
        <v>88</v>
      </c>
      <c r="Z57" s="284">
        <v>647000</v>
      </c>
      <c r="AA57" s="288">
        <v>526000</v>
      </c>
      <c r="AB57" s="284">
        <v>324000</v>
      </c>
      <c r="AC57" s="288">
        <v>303000</v>
      </c>
      <c r="AD57" s="288">
        <v>21000</v>
      </c>
      <c r="AE57" s="289">
        <v>324000</v>
      </c>
      <c r="AF57" s="290">
        <v>6.5000000000000002E-2</v>
      </c>
      <c r="AG57" s="291">
        <v>0.61099999999999999</v>
      </c>
      <c r="AH57" s="292">
        <v>0.57099999999999995</v>
      </c>
    </row>
    <row r="58" spans="1:34" ht="21" customHeight="1">
      <c r="A58" s="35" t="s">
        <v>89</v>
      </c>
      <c r="B58" s="284">
        <v>1244000</v>
      </c>
      <c r="C58" s="288">
        <v>1037000</v>
      </c>
      <c r="D58" s="284">
        <v>740000</v>
      </c>
      <c r="E58" s="288">
        <v>690000</v>
      </c>
      <c r="F58" s="288">
        <v>50000</v>
      </c>
      <c r="G58" s="289">
        <v>504000</v>
      </c>
      <c r="H58" s="290">
        <v>6.8000000000000005E-2</v>
      </c>
      <c r="I58" s="291">
        <v>0.70199999999999996</v>
      </c>
      <c r="J58" s="292">
        <v>0.65400000000000003</v>
      </c>
      <c r="K58" s="142"/>
      <c r="M58" s="35" t="s">
        <v>89</v>
      </c>
      <c r="N58" s="284">
        <v>597000</v>
      </c>
      <c r="O58" s="288">
        <v>511000</v>
      </c>
      <c r="P58" s="284">
        <v>415000</v>
      </c>
      <c r="Q58" s="288">
        <v>383000</v>
      </c>
      <c r="R58" s="288">
        <v>31000</v>
      </c>
      <c r="S58" s="289">
        <v>182000</v>
      </c>
      <c r="T58" s="290">
        <v>7.5999999999999998E-2</v>
      </c>
      <c r="U58" s="291">
        <v>0.79300000000000004</v>
      </c>
      <c r="V58" s="292">
        <v>0.73199999999999998</v>
      </c>
      <c r="W58" s="108"/>
      <c r="Y58" s="35" t="s">
        <v>89</v>
      </c>
      <c r="Z58" s="284">
        <v>648000</v>
      </c>
      <c r="AA58" s="288">
        <v>526000</v>
      </c>
      <c r="AB58" s="284">
        <v>325000</v>
      </c>
      <c r="AC58" s="288">
        <v>307000</v>
      </c>
      <c r="AD58" s="288">
        <v>19000</v>
      </c>
      <c r="AE58" s="289">
        <v>323000</v>
      </c>
      <c r="AF58" s="290">
        <v>5.7000000000000002E-2</v>
      </c>
      <c r="AG58" s="291">
        <v>0.61299999999999999</v>
      </c>
      <c r="AH58" s="292">
        <v>0.57799999999999996</v>
      </c>
    </row>
    <row r="59" spans="1:34" ht="21" customHeight="1">
      <c r="A59" s="35" t="s">
        <v>205</v>
      </c>
      <c r="B59" s="284">
        <v>1245000</v>
      </c>
      <c r="C59" s="288">
        <v>1038000</v>
      </c>
      <c r="D59" s="284">
        <v>743000</v>
      </c>
      <c r="E59" s="288">
        <v>693000</v>
      </c>
      <c r="F59" s="288">
        <v>50000</v>
      </c>
      <c r="G59" s="289">
        <v>502000</v>
      </c>
      <c r="H59" s="290">
        <v>6.8000000000000005E-2</v>
      </c>
      <c r="I59" s="291">
        <v>0.70499999999999996</v>
      </c>
      <c r="J59" s="292">
        <v>0.65600000000000003</v>
      </c>
      <c r="K59" s="142"/>
      <c r="M59" s="35" t="s">
        <v>205</v>
      </c>
      <c r="N59" s="284">
        <v>597000</v>
      </c>
      <c r="O59" s="288">
        <v>511000</v>
      </c>
      <c r="P59" s="284">
        <v>414000</v>
      </c>
      <c r="Q59" s="288">
        <v>382000</v>
      </c>
      <c r="R59" s="288">
        <v>31000</v>
      </c>
      <c r="S59" s="289">
        <v>183000</v>
      </c>
      <c r="T59" s="290">
        <v>7.5999999999999998E-2</v>
      </c>
      <c r="U59" s="291">
        <v>0.79100000000000004</v>
      </c>
      <c r="V59" s="292">
        <v>0.72899999999999998</v>
      </c>
      <c r="W59" s="108"/>
      <c r="Y59" s="35" t="s">
        <v>205</v>
      </c>
      <c r="Z59" s="284">
        <v>648000</v>
      </c>
      <c r="AA59" s="288">
        <v>526000</v>
      </c>
      <c r="AB59" s="284">
        <v>330000</v>
      </c>
      <c r="AC59" s="288">
        <v>311000</v>
      </c>
      <c r="AD59" s="288">
        <v>19000</v>
      </c>
      <c r="AE59" s="289">
        <v>318000</v>
      </c>
      <c r="AF59" s="290">
        <v>5.7000000000000002E-2</v>
      </c>
      <c r="AG59" s="291">
        <v>0.621</v>
      </c>
      <c r="AH59" s="292">
        <v>0.58499999999999996</v>
      </c>
    </row>
    <row r="60" spans="1:34" ht="21" customHeight="1">
      <c r="A60" s="35" t="s">
        <v>206</v>
      </c>
      <c r="B60" s="284">
        <v>1245000</v>
      </c>
      <c r="C60" s="288">
        <v>1038000</v>
      </c>
      <c r="D60" s="284">
        <v>747000</v>
      </c>
      <c r="E60" s="288">
        <v>695000</v>
      </c>
      <c r="F60" s="288">
        <v>52000</v>
      </c>
      <c r="G60" s="289">
        <v>499000</v>
      </c>
      <c r="H60" s="290">
        <v>6.9000000000000006E-2</v>
      </c>
      <c r="I60" s="291">
        <v>0.70599999999999996</v>
      </c>
      <c r="J60" s="292">
        <v>0.65700000000000003</v>
      </c>
      <c r="K60" s="142"/>
      <c r="M60" s="35" t="s">
        <v>206</v>
      </c>
      <c r="N60" s="284">
        <v>597000</v>
      </c>
      <c r="O60" s="288">
        <v>511000</v>
      </c>
      <c r="P60" s="284">
        <v>414000</v>
      </c>
      <c r="Q60" s="288">
        <v>382000</v>
      </c>
      <c r="R60" s="288">
        <v>32000</v>
      </c>
      <c r="S60" s="289">
        <v>183000</v>
      </c>
      <c r="T60" s="290">
        <v>7.6999999999999999E-2</v>
      </c>
      <c r="U60" s="291">
        <v>0.78900000000000003</v>
      </c>
      <c r="V60" s="292">
        <v>0.72699999999999998</v>
      </c>
      <c r="W60" s="108"/>
      <c r="Y60" s="35" t="s">
        <v>206</v>
      </c>
      <c r="Z60" s="284">
        <v>648000</v>
      </c>
      <c r="AA60" s="288">
        <v>527000</v>
      </c>
      <c r="AB60" s="284">
        <v>333000</v>
      </c>
      <c r="AC60" s="288">
        <v>313000</v>
      </c>
      <c r="AD60" s="288">
        <v>20000</v>
      </c>
      <c r="AE60" s="289">
        <v>316000</v>
      </c>
      <c r="AF60" s="290">
        <v>0.06</v>
      </c>
      <c r="AG60" s="291">
        <v>0.626</v>
      </c>
      <c r="AH60" s="292">
        <v>0.58799999999999997</v>
      </c>
    </row>
    <row r="61" spans="1:34" ht="21" customHeight="1">
      <c r="A61" s="35" t="s">
        <v>90</v>
      </c>
      <c r="B61" s="284">
        <v>1246000</v>
      </c>
      <c r="C61" s="288">
        <v>1039000</v>
      </c>
      <c r="D61" s="284">
        <v>744000</v>
      </c>
      <c r="E61" s="288">
        <v>690000</v>
      </c>
      <c r="F61" s="288">
        <v>54000</v>
      </c>
      <c r="G61" s="289">
        <v>502000</v>
      </c>
      <c r="H61" s="290">
        <v>7.1999999999999995E-2</v>
      </c>
      <c r="I61" s="291">
        <v>0.70199999999999996</v>
      </c>
      <c r="J61" s="292">
        <v>0.65100000000000002</v>
      </c>
      <c r="K61" s="142"/>
      <c r="M61" s="35" t="s">
        <v>90</v>
      </c>
      <c r="N61" s="284">
        <v>597000</v>
      </c>
      <c r="O61" s="288">
        <v>512000</v>
      </c>
      <c r="P61" s="284">
        <v>412000</v>
      </c>
      <c r="Q61" s="288">
        <v>378000</v>
      </c>
      <c r="R61" s="288">
        <v>34000</v>
      </c>
      <c r="S61" s="289">
        <v>185000</v>
      </c>
      <c r="T61" s="290">
        <v>8.2000000000000003E-2</v>
      </c>
      <c r="U61" s="291">
        <v>0.78400000000000003</v>
      </c>
      <c r="V61" s="292">
        <v>0.71799999999999997</v>
      </c>
      <c r="W61" s="108"/>
      <c r="Y61" s="35" t="s">
        <v>90</v>
      </c>
      <c r="Z61" s="284">
        <v>649000</v>
      </c>
      <c r="AA61" s="288">
        <v>527000</v>
      </c>
      <c r="AB61" s="284">
        <v>332000</v>
      </c>
      <c r="AC61" s="288">
        <v>312000</v>
      </c>
      <c r="AD61" s="288">
        <v>20000</v>
      </c>
      <c r="AE61" s="289">
        <v>317000</v>
      </c>
      <c r="AF61" s="290">
        <v>0.06</v>
      </c>
      <c r="AG61" s="291">
        <v>0.624</v>
      </c>
      <c r="AH61" s="292">
        <v>0.58599999999999997</v>
      </c>
    </row>
    <row r="62" spans="1:34" ht="21" customHeight="1">
      <c r="A62" s="35" t="s">
        <v>91</v>
      </c>
      <c r="B62" s="284">
        <v>1246000</v>
      </c>
      <c r="C62" s="288">
        <v>1039000</v>
      </c>
      <c r="D62" s="284">
        <v>747000</v>
      </c>
      <c r="E62" s="288">
        <v>692000</v>
      </c>
      <c r="F62" s="288">
        <v>55000</v>
      </c>
      <c r="G62" s="289">
        <v>499000</v>
      </c>
      <c r="H62" s="290">
        <v>7.3999999999999996E-2</v>
      </c>
      <c r="I62" s="291">
        <v>0.70499999999999996</v>
      </c>
      <c r="J62" s="292">
        <v>0.65200000000000002</v>
      </c>
      <c r="K62" s="142"/>
      <c r="M62" s="35" t="s">
        <v>91</v>
      </c>
      <c r="N62" s="284">
        <v>597000</v>
      </c>
      <c r="O62" s="288">
        <v>512000</v>
      </c>
      <c r="P62" s="284">
        <v>414000</v>
      </c>
      <c r="Q62" s="288">
        <v>379000</v>
      </c>
      <c r="R62" s="288">
        <v>35000</v>
      </c>
      <c r="S62" s="289">
        <v>183000</v>
      </c>
      <c r="T62" s="290">
        <v>8.5000000000000006E-2</v>
      </c>
      <c r="U62" s="291">
        <v>0.78800000000000003</v>
      </c>
      <c r="V62" s="292">
        <v>0.71899999999999997</v>
      </c>
      <c r="W62" s="108"/>
      <c r="Y62" s="35" t="s">
        <v>91</v>
      </c>
      <c r="Z62" s="284">
        <v>649000</v>
      </c>
      <c r="AA62" s="288">
        <v>527000</v>
      </c>
      <c r="AB62" s="284">
        <v>333000</v>
      </c>
      <c r="AC62" s="288">
        <v>313000</v>
      </c>
      <c r="AD62" s="288">
        <v>20000</v>
      </c>
      <c r="AE62" s="289">
        <v>316000</v>
      </c>
      <c r="AF62" s="290">
        <v>5.8999999999999997E-2</v>
      </c>
      <c r="AG62" s="291">
        <v>0.625</v>
      </c>
      <c r="AH62" s="292">
        <v>0.58799999999999997</v>
      </c>
    </row>
    <row r="63" spans="1:34" ht="21" customHeight="1">
      <c r="A63" s="35" t="s">
        <v>92</v>
      </c>
      <c r="B63" s="284">
        <v>1247000</v>
      </c>
      <c r="C63" s="288">
        <v>1039000</v>
      </c>
      <c r="D63" s="284">
        <v>748000</v>
      </c>
      <c r="E63" s="288">
        <v>693000</v>
      </c>
      <c r="F63" s="288">
        <v>55000</v>
      </c>
      <c r="G63" s="289">
        <v>499000</v>
      </c>
      <c r="H63" s="290">
        <v>7.3999999999999996E-2</v>
      </c>
      <c r="I63" s="291">
        <v>0.70499999999999996</v>
      </c>
      <c r="J63" s="292">
        <v>0.65200000000000002</v>
      </c>
      <c r="K63" s="142"/>
      <c r="M63" s="35" t="s">
        <v>92</v>
      </c>
      <c r="N63" s="284">
        <v>598000</v>
      </c>
      <c r="O63" s="288">
        <v>512000</v>
      </c>
      <c r="P63" s="284">
        <v>415000</v>
      </c>
      <c r="Q63" s="288">
        <v>381000</v>
      </c>
      <c r="R63" s="288">
        <v>35000</v>
      </c>
      <c r="S63" s="289">
        <v>182000</v>
      </c>
      <c r="T63" s="290">
        <v>8.3000000000000004E-2</v>
      </c>
      <c r="U63" s="291">
        <v>0.79</v>
      </c>
      <c r="V63" s="292">
        <v>0.72199999999999998</v>
      </c>
      <c r="W63" s="108"/>
      <c r="Y63" s="35" t="s">
        <v>92</v>
      </c>
      <c r="Z63" s="284">
        <v>649000</v>
      </c>
      <c r="AA63" s="288">
        <v>527000</v>
      </c>
      <c r="AB63" s="284">
        <v>332000</v>
      </c>
      <c r="AC63" s="288">
        <v>312000</v>
      </c>
      <c r="AD63" s="288">
        <v>21000</v>
      </c>
      <c r="AE63" s="289">
        <v>317000</v>
      </c>
      <c r="AF63" s="290">
        <v>6.2E-2</v>
      </c>
      <c r="AG63" s="291">
        <v>0.623</v>
      </c>
      <c r="AH63" s="292">
        <v>0.58399999999999996</v>
      </c>
    </row>
    <row r="64" spans="1:34" ht="21" customHeight="1">
      <c r="A64" s="35" t="s">
        <v>93</v>
      </c>
      <c r="B64" s="284">
        <v>1247000</v>
      </c>
      <c r="C64" s="288">
        <v>1040000</v>
      </c>
      <c r="D64" s="284">
        <v>749000</v>
      </c>
      <c r="E64" s="288">
        <v>692000</v>
      </c>
      <c r="F64" s="288">
        <v>57000</v>
      </c>
      <c r="G64" s="289">
        <v>498000</v>
      </c>
      <c r="H64" s="290">
        <v>7.5999999999999998E-2</v>
      </c>
      <c r="I64" s="291">
        <v>0.70599999999999996</v>
      </c>
      <c r="J64" s="292">
        <v>0.65100000000000002</v>
      </c>
      <c r="K64" s="142"/>
      <c r="M64" s="35" t="s">
        <v>93</v>
      </c>
      <c r="N64" s="284">
        <v>598000</v>
      </c>
      <c r="O64" s="288">
        <v>512000</v>
      </c>
      <c r="P64" s="284">
        <v>417000</v>
      </c>
      <c r="Q64" s="288">
        <v>382000</v>
      </c>
      <c r="R64" s="288">
        <v>35000</v>
      </c>
      <c r="S64" s="289">
        <v>181000</v>
      </c>
      <c r="T64" s="290">
        <v>8.4000000000000005E-2</v>
      </c>
      <c r="U64" s="291">
        <v>0.79400000000000004</v>
      </c>
      <c r="V64" s="292">
        <v>0.72499999999999998</v>
      </c>
      <c r="W64" s="108"/>
      <c r="Y64" s="35" t="s">
        <v>93</v>
      </c>
      <c r="Z64" s="284">
        <v>649000</v>
      </c>
      <c r="AA64" s="288">
        <v>528000</v>
      </c>
      <c r="AB64" s="284">
        <v>332000</v>
      </c>
      <c r="AC64" s="288">
        <v>310000</v>
      </c>
      <c r="AD64" s="288">
        <v>22000</v>
      </c>
      <c r="AE64" s="289">
        <v>318000</v>
      </c>
      <c r="AF64" s="290">
        <v>6.6000000000000003E-2</v>
      </c>
      <c r="AG64" s="291">
        <v>0.621</v>
      </c>
      <c r="AH64" s="292">
        <v>0.57899999999999996</v>
      </c>
    </row>
    <row r="65" spans="1:34" ht="21" customHeight="1">
      <c r="A65" s="35" t="s">
        <v>94</v>
      </c>
      <c r="B65" s="284">
        <v>1248000</v>
      </c>
      <c r="C65" s="288">
        <v>1040000</v>
      </c>
      <c r="D65" s="284">
        <v>748000</v>
      </c>
      <c r="E65" s="288">
        <v>692000</v>
      </c>
      <c r="F65" s="288">
        <v>56000</v>
      </c>
      <c r="G65" s="289">
        <v>500000</v>
      </c>
      <c r="H65" s="290">
        <v>7.4999999999999997E-2</v>
      </c>
      <c r="I65" s="291">
        <v>0.70499999999999996</v>
      </c>
      <c r="J65" s="292">
        <v>0.65100000000000002</v>
      </c>
      <c r="K65" s="142"/>
      <c r="M65" s="35" t="s">
        <v>94</v>
      </c>
      <c r="N65" s="284">
        <v>598000</v>
      </c>
      <c r="O65" s="288">
        <v>512000</v>
      </c>
      <c r="P65" s="284">
        <v>417000</v>
      </c>
      <c r="Q65" s="288">
        <v>381000</v>
      </c>
      <c r="R65" s="288">
        <v>35000</v>
      </c>
      <c r="S65" s="289">
        <v>181000</v>
      </c>
      <c r="T65" s="290">
        <v>8.5000000000000006E-2</v>
      </c>
      <c r="U65" s="291">
        <v>0.79100000000000004</v>
      </c>
      <c r="V65" s="292">
        <v>0.72299999999999998</v>
      </c>
      <c r="W65" s="108"/>
      <c r="Y65" s="35" t="s">
        <v>94</v>
      </c>
      <c r="Z65" s="284">
        <v>650000</v>
      </c>
      <c r="AA65" s="288">
        <v>528000</v>
      </c>
      <c r="AB65" s="284">
        <v>332000</v>
      </c>
      <c r="AC65" s="288">
        <v>310000</v>
      </c>
      <c r="AD65" s="288">
        <v>21000</v>
      </c>
      <c r="AE65" s="289">
        <v>318000</v>
      </c>
      <c r="AF65" s="290">
        <v>6.4000000000000001E-2</v>
      </c>
      <c r="AG65" s="291">
        <v>0.621</v>
      </c>
      <c r="AH65" s="292">
        <v>0.58099999999999996</v>
      </c>
    </row>
    <row r="66" spans="1:34" ht="21" customHeight="1">
      <c r="A66" s="35" t="s">
        <v>95</v>
      </c>
      <c r="B66" s="284">
        <v>1248000</v>
      </c>
      <c r="C66" s="288">
        <v>1041000</v>
      </c>
      <c r="D66" s="284">
        <v>747000</v>
      </c>
      <c r="E66" s="288">
        <v>691000</v>
      </c>
      <c r="F66" s="288">
        <v>56000</v>
      </c>
      <c r="G66" s="289">
        <v>501000</v>
      </c>
      <c r="H66" s="290">
        <v>7.4999999999999997E-2</v>
      </c>
      <c r="I66" s="291">
        <v>0.70399999999999996</v>
      </c>
      <c r="J66" s="292">
        <v>0.65</v>
      </c>
      <c r="K66" s="142"/>
      <c r="M66" s="35" t="s">
        <v>95</v>
      </c>
      <c r="N66" s="284">
        <v>598000</v>
      </c>
      <c r="O66" s="288">
        <v>513000</v>
      </c>
      <c r="P66" s="284">
        <v>420000</v>
      </c>
      <c r="Q66" s="288">
        <v>384000</v>
      </c>
      <c r="R66" s="288">
        <v>36000</v>
      </c>
      <c r="S66" s="289">
        <v>178000</v>
      </c>
      <c r="T66" s="290">
        <v>8.5000000000000006E-2</v>
      </c>
      <c r="U66" s="291">
        <v>0.79800000000000004</v>
      </c>
      <c r="V66" s="292">
        <v>0.72799999999999998</v>
      </c>
      <c r="W66" s="108"/>
      <c r="Y66" s="35" t="s">
        <v>95</v>
      </c>
      <c r="Z66" s="284">
        <v>650000</v>
      </c>
      <c r="AA66" s="288">
        <v>528000</v>
      </c>
      <c r="AB66" s="284">
        <v>327000</v>
      </c>
      <c r="AC66" s="288">
        <v>306000</v>
      </c>
      <c r="AD66" s="288">
        <v>21000</v>
      </c>
      <c r="AE66" s="289">
        <v>323000</v>
      </c>
      <c r="AF66" s="290">
        <v>6.3E-2</v>
      </c>
      <c r="AG66" s="291">
        <v>0.61299999999999999</v>
      </c>
      <c r="AH66" s="292">
        <v>0.57399999999999995</v>
      </c>
    </row>
    <row r="67" spans="1:34" ht="21" customHeight="1">
      <c r="A67" s="35" t="s">
        <v>96</v>
      </c>
      <c r="B67" s="284">
        <v>1249000</v>
      </c>
      <c r="C67" s="288">
        <v>1042000</v>
      </c>
      <c r="D67" s="284">
        <v>749000</v>
      </c>
      <c r="E67" s="288">
        <v>696000</v>
      </c>
      <c r="F67" s="288">
        <v>53000</v>
      </c>
      <c r="G67" s="289">
        <v>501000</v>
      </c>
      <c r="H67" s="290">
        <v>7.0999999999999994E-2</v>
      </c>
      <c r="I67" s="291">
        <v>0.70399999999999996</v>
      </c>
      <c r="J67" s="292">
        <v>0.65400000000000003</v>
      </c>
      <c r="K67" s="142"/>
      <c r="M67" s="35" t="s">
        <v>96</v>
      </c>
      <c r="N67" s="284">
        <v>599000</v>
      </c>
      <c r="O67" s="288">
        <v>513000</v>
      </c>
      <c r="P67" s="284">
        <v>423000</v>
      </c>
      <c r="Q67" s="288">
        <v>389000</v>
      </c>
      <c r="R67" s="288">
        <v>33000</v>
      </c>
      <c r="S67" s="289">
        <v>176000</v>
      </c>
      <c r="T67" s="290">
        <v>7.9000000000000001E-2</v>
      </c>
      <c r="U67" s="291">
        <v>0.8</v>
      </c>
      <c r="V67" s="292">
        <v>0.73499999999999999</v>
      </c>
      <c r="W67" s="108"/>
      <c r="Y67" s="35" t="s">
        <v>96</v>
      </c>
      <c r="Z67" s="284">
        <v>650000</v>
      </c>
      <c r="AA67" s="288">
        <v>529000</v>
      </c>
      <c r="AB67" s="284">
        <v>326000</v>
      </c>
      <c r="AC67" s="288">
        <v>307000</v>
      </c>
      <c r="AD67" s="288">
        <v>19000</v>
      </c>
      <c r="AE67" s="289">
        <v>325000</v>
      </c>
      <c r="AF67" s="290">
        <v>5.8999999999999997E-2</v>
      </c>
      <c r="AG67" s="291">
        <v>0.61099999999999999</v>
      </c>
      <c r="AH67" s="292">
        <v>0.57399999999999995</v>
      </c>
    </row>
    <row r="68" spans="1:34" ht="21" customHeight="1">
      <c r="A68" s="35" t="s">
        <v>97</v>
      </c>
      <c r="B68" s="284">
        <v>1250000</v>
      </c>
      <c r="C68" s="288">
        <v>1042000</v>
      </c>
      <c r="D68" s="284">
        <v>746000</v>
      </c>
      <c r="E68" s="288">
        <v>694000</v>
      </c>
      <c r="F68" s="288">
        <v>52000</v>
      </c>
      <c r="G68" s="289">
        <v>504000</v>
      </c>
      <c r="H68" s="290">
        <v>7.0000000000000007E-2</v>
      </c>
      <c r="I68" s="291">
        <v>0.70199999999999996</v>
      </c>
      <c r="J68" s="292">
        <v>0.65200000000000002</v>
      </c>
      <c r="K68" s="142"/>
      <c r="M68" s="35" t="s">
        <v>97</v>
      </c>
      <c r="N68" s="284">
        <v>599000</v>
      </c>
      <c r="O68" s="288">
        <v>513000</v>
      </c>
      <c r="P68" s="284">
        <v>420000</v>
      </c>
      <c r="Q68" s="288">
        <v>387000</v>
      </c>
      <c r="R68" s="288">
        <v>32000</v>
      </c>
      <c r="S68" s="289">
        <v>180000</v>
      </c>
      <c r="T68" s="290">
        <v>7.6999999999999999E-2</v>
      </c>
      <c r="U68" s="291">
        <v>0.79600000000000004</v>
      </c>
      <c r="V68" s="292">
        <v>0.73199999999999998</v>
      </c>
      <c r="W68" s="108"/>
      <c r="Y68" s="35" t="s">
        <v>97</v>
      </c>
      <c r="Z68" s="284">
        <v>651000</v>
      </c>
      <c r="AA68" s="288">
        <v>529000</v>
      </c>
      <c r="AB68" s="284">
        <v>326000</v>
      </c>
      <c r="AC68" s="288">
        <v>307000</v>
      </c>
      <c r="AD68" s="288">
        <v>20000</v>
      </c>
      <c r="AE68" s="289">
        <v>324000</v>
      </c>
      <c r="AF68" s="290">
        <v>0.06</v>
      </c>
      <c r="AG68" s="291">
        <v>0.61199999999999999</v>
      </c>
      <c r="AH68" s="292">
        <v>0.57499999999999996</v>
      </c>
    </row>
    <row r="69" spans="1:34" ht="21" customHeight="1">
      <c r="A69" s="35" t="s">
        <v>98</v>
      </c>
      <c r="B69" s="284">
        <v>1251000</v>
      </c>
      <c r="C69" s="288">
        <v>1043000</v>
      </c>
      <c r="D69" s="284">
        <v>740000</v>
      </c>
      <c r="E69" s="288">
        <v>692000</v>
      </c>
      <c r="F69" s="288">
        <v>48000</v>
      </c>
      <c r="G69" s="289">
        <v>510000</v>
      </c>
      <c r="H69" s="290">
        <v>6.5000000000000002E-2</v>
      </c>
      <c r="I69" s="291">
        <v>0.69699999999999995</v>
      </c>
      <c r="J69" s="292">
        <v>0.65100000000000002</v>
      </c>
      <c r="K69" s="142"/>
      <c r="M69" s="35" t="s">
        <v>98</v>
      </c>
      <c r="N69" s="284">
        <v>599000</v>
      </c>
      <c r="O69" s="288">
        <v>513000</v>
      </c>
      <c r="P69" s="284">
        <v>413000</v>
      </c>
      <c r="Q69" s="288">
        <v>382000</v>
      </c>
      <c r="R69" s="288">
        <v>31000</v>
      </c>
      <c r="S69" s="289">
        <v>186000</v>
      </c>
      <c r="T69" s="290">
        <v>7.3999999999999996E-2</v>
      </c>
      <c r="U69" s="291">
        <v>0.78400000000000003</v>
      </c>
      <c r="V69" s="292">
        <v>0.72399999999999998</v>
      </c>
      <c r="W69" s="108"/>
      <c r="Y69" s="35" t="s">
        <v>98</v>
      </c>
      <c r="Z69" s="284">
        <v>651000</v>
      </c>
      <c r="AA69" s="288">
        <v>529000</v>
      </c>
      <c r="AB69" s="284">
        <v>327000</v>
      </c>
      <c r="AC69" s="288">
        <v>309000</v>
      </c>
      <c r="AD69" s="288">
        <v>18000</v>
      </c>
      <c r="AE69" s="289">
        <v>324000</v>
      </c>
      <c r="AF69" s="290">
        <v>5.3999999999999999E-2</v>
      </c>
      <c r="AG69" s="291">
        <v>0.61299999999999999</v>
      </c>
      <c r="AH69" s="292">
        <v>0.57899999999999996</v>
      </c>
    </row>
    <row r="70" spans="1:34" ht="21" customHeight="1">
      <c r="A70" s="35" t="s">
        <v>99</v>
      </c>
      <c r="B70" s="284">
        <v>1251000</v>
      </c>
      <c r="C70" s="288">
        <v>1043000</v>
      </c>
      <c r="D70" s="284">
        <v>742000</v>
      </c>
      <c r="E70" s="288">
        <v>692000</v>
      </c>
      <c r="F70" s="288">
        <v>49000</v>
      </c>
      <c r="G70" s="289">
        <v>510000</v>
      </c>
      <c r="H70" s="290">
        <v>6.6000000000000003E-2</v>
      </c>
      <c r="I70" s="291">
        <v>0.69899999999999995</v>
      </c>
      <c r="J70" s="292">
        <v>0.65200000000000002</v>
      </c>
      <c r="K70" s="142"/>
      <c r="M70" s="35" t="s">
        <v>99</v>
      </c>
      <c r="N70" s="284">
        <v>600000</v>
      </c>
      <c r="O70" s="288">
        <v>514000</v>
      </c>
      <c r="P70" s="284">
        <v>414000</v>
      </c>
      <c r="Q70" s="288">
        <v>384000</v>
      </c>
      <c r="R70" s="288">
        <v>31000</v>
      </c>
      <c r="S70" s="289">
        <v>186000</v>
      </c>
      <c r="T70" s="290">
        <v>7.3999999999999996E-2</v>
      </c>
      <c r="U70" s="291">
        <v>0.78800000000000003</v>
      </c>
      <c r="V70" s="292">
        <v>0.72799999999999998</v>
      </c>
      <c r="W70" s="108"/>
      <c r="Y70" s="35" t="s">
        <v>99</v>
      </c>
      <c r="Z70" s="284">
        <v>651000</v>
      </c>
      <c r="AA70" s="288">
        <v>530000</v>
      </c>
      <c r="AB70" s="284">
        <v>327000</v>
      </c>
      <c r="AC70" s="288">
        <v>309000</v>
      </c>
      <c r="AD70" s="288">
        <v>19000</v>
      </c>
      <c r="AE70" s="289">
        <v>324000</v>
      </c>
      <c r="AF70" s="290">
        <v>5.7000000000000002E-2</v>
      </c>
      <c r="AG70" s="291">
        <v>0.61299999999999999</v>
      </c>
      <c r="AH70" s="292">
        <v>0.57799999999999996</v>
      </c>
    </row>
    <row r="71" spans="1:34" ht="21" customHeight="1">
      <c r="A71" s="35" t="s">
        <v>207</v>
      </c>
      <c r="B71" s="284">
        <v>1252000</v>
      </c>
      <c r="C71" s="288">
        <v>1044000</v>
      </c>
      <c r="D71" s="284">
        <v>740000</v>
      </c>
      <c r="E71" s="288">
        <v>693000</v>
      </c>
      <c r="F71" s="288">
        <v>47000</v>
      </c>
      <c r="G71" s="289">
        <v>512000</v>
      </c>
      <c r="H71" s="290">
        <v>6.4000000000000001E-2</v>
      </c>
      <c r="I71" s="291">
        <v>0.69899999999999995</v>
      </c>
      <c r="J71" s="292">
        <v>0.65400000000000003</v>
      </c>
      <c r="K71" s="142"/>
      <c r="M71" s="35" t="s">
        <v>207</v>
      </c>
      <c r="N71" s="284">
        <v>600000</v>
      </c>
      <c r="O71" s="288">
        <v>514000</v>
      </c>
      <c r="P71" s="284">
        <v>414000</v>
      </c>
      <c r="Q71" s="288">
        <v>384000</v>
      </c>
      <c r="R71" s="288">
        <v>30000</v>
      </c>
      <c r="S71" s="289">
        <v>186000</v>
      </c>
      <c r="T71" s="290">
        <v>7.0999999999999994E-2</v>
      </c>
      <c r="U71" s="291">
        <v>0.78900000000000003</v>
      </c>
      <c r="V71" s="292">
        <v>0.73199999999999998</v>
      </c>
      <c r="W71" s="108"/>
      <c r="Y71" s="35" t="s">
        <v>207</v>
      </c>
      <c r="Z71" s="284">
        <v>652000</v>
      </c>
      <c r="AA71" s="288">
        <v>530000</v>
      </c>
      <c r="AB71" s="284">
        <v>326000</v>
      </c>
      <c r="AC71" s="288">
        <v>309000</v>
      </c>
      <c r="AD71" s="288">
        <v>18000</v>
      </c>
      <c r="AE71" s="289">
        <v>325000</v>
      </c>
      <c r="AF71" s="290">
        <v>5.3999999999999999E-2</v>
      </c>
      <c r="AG71" s="291">
        <v>0.61099999999999999</v>
      </c>
      <c r="AH71" s="292">
        <v>0.57799999999999996</v>
      </c>
    </row>
    <row r="72" spans="1:34" ht="21" customHeight="1">
      <c r="A72" s="35" t="s">
        <v>208</v>
      </c>
      <c r="B72" s="284">
        <v>1253000</v>
      </c>
      <c r="C72" s="288">
        <v>1045000</v>
      </c>
      <c r="D72" s="284">
        <v>739000</v>
      </c>
      <c r="E72" s="288">
        <v>689000</v>
      </c>
      <c r="F72" s="288">
        <v>50000</v>
      </c>
      <c r="G72" s="289">
        <v>514000</v>
      </c>
      <c r="H72" s="290">
        <v>6.8000000000000005E-2</v>
      </c>
      <c r="I72" s="291">
        <v>0.69799999999999995</v>
      </c>
      <c r="J72" s="292">
        <v>0.64900000000000002</v>
      </c>
      <c r="K72" s="142"/>
      <c r="M72" s="35" t="s">
        <v>208</v>
      </c>
      <c r="N72" s="284">
        <v>601000</v>
      </c>
      <c r="O72" s="288">
        <v>514000</v>
      </c>
      <c r="P72" s="284">
        <v>414000</v>
      </c>
      <c r="Q72" s="288">
        <v>382000</v>
      </c>
      <c r="R72" s="288">
        <v>31000</v>
      </c>
      <c r="S72" s="289">
        <v>187000</v>
      </c>
      <c r="T72" s="290">
        <v>7.5999999999999998E-2</v>
      </c>
      <c r="U72" s="291">
        <v>0.78900000000000003</v>
      </c>
      <c r="V72" s="292">
        <v>0.72799999999999998</v>
      </c>
      <c r="W72" s="108"/>
      <c r="Y72" s="35" t="s">
        <v>208</v>
      </c>
      <c r="Z72" s="284">
        <v>652000</v>
      </c>
      <c r="AA72" s="288">
        <v>530000</v>
      </c>
      <c r="AB72" s="284">
        <v>325000</v>
      </c>
      <c r="AC72" s="288">
        <v>306000</v>
      </c>
      <c r="AD72" s="288">
        <v>19000</v>
      </c>
      <c r="AE72" s="289">
        <v>327000</v>
      </c>
      <c r="AF72" s="290">
        <v>5.8000000000000003E-2</v>
      </c>
      <c r="AG72" s="291">
        <v>0.60899999999999999</v>
      </c>
      <c r="AH72" s="292">
        <v>0.57299999999999995</v>
      </c>
    </row>
    <row r="73" spans="1:34" ht="21" customHeight="1">
      <c r="A73" s="35" t="s">
        <v>100</v>
      </c>
      <c r="B73" s="284">
        <v>1253000</v>
      </c>
      <c r="C73" s="288">
        <v>1045000</v>
      </c>
      <c r="D73" s="284">
        <v>739000</v>
      </c>
      <c r="E73" s="288">
        <v>690000</v>
      </c>
      <c r="F73" s="288">
        <v>49000</v>
      </c>
      <c r="G73" s="289">
        <v>514000</v>
      </c>
      <c r="H73" s="290">
        <v>6.6000000000000003E-2</v>
      </c>
      <c r="I73" s="291">
        <v>0.69699999999999995</v>
      </c>
      <c r="J73" s="292">
        <v>0.65</v>
      </c>
      <c r="K73" s="142"/>
      <c r="M73" s="35" t="s">
        <v>100</v>
      </c>
      <c r="N73" s="284">
        <v>601000</v>
      </c>
      <c r="O73" s="288">
        <v>515000</v>
      </c>
      <c r="P73" s="284">
        <v>413000</v>
      </c>
      <c r="Q73" s="288">
        <v>383000</v>
      </c>
      <c r="R73" s="288">
        <v>30000</v>
      </c>
      <c r="S73" s="289">
        <v>188000</v>
      </c>
      <c r="T73" s="290">
        <v>7.2999999999999995E-2</v>
      </c>
      <c r="U73" s="291">
        <v>0.78600000000000003</v>
      </c>
      <c r="V73" s="292">
        <v>0.72699999999999998</v>
      </c>
      <c r="W73" s="108"/>
      <c r="Y73" s="35" t="s">
        <v>100</v>
      </c>
      <c r="Z73" s="284">
        <v>653000</v>
      </c>
      <c r="AA73" s="288">
        <v>531000</v>
      </c>
      <c r="AB73" s="284">
        <v>326000</v>
      </c>
      <c r="AC73" s="288">
        <v>307000</v>
      </c>
      <c r="AD73" s="288">
        <v>19000</v>
      </c>
      <c r="AE73" s="289">
        <v>327000</v>
      </c>
      <c r="AF73" s="290">
        <v>5.7000000000000002E-2</v>
      </c>
      <c r="AG73" s="291">
        <v>0.61</v>
      </c>
      <c r="AH73" s="292">
        <v>0.57499999999999996</v>
      </c>
    </row>
    <row r="74" spans="1:34" ht="21" customHeight="1">
      <c r="A74" s="35" t="s">
        <v>101</v>
      </c>
      <c r="B74" s="284">
        <v>1254000</v>
      </c>
      <c r="C74" s="288">
        <v>1046000</v>
      </c>
      <c r="D74" s="284">
        <v>726000</v>
      </c>
      <c r="E74" s="288">
        <v>675000</v>
      </c>
      <c r="F74" s="288">
        <v>51000</v>
      </c>
      <c r="G74" s="289">
        <v>528000</v>
      </c>
      <c r="H74" s="290">
        <v>7.0000000000000007E-2</v>
      </c>
      <c r="I74" s="291">
        <v>0.68300000000000005</v>
      </c>
      <c r="J74" s="292">
        <v>0.63500000000000001</v>
      </c>
      <c r="K74" s="142"/>
      <c r="M74" s="35" t="s">
        <v>101</v>
      </c>
      <c r="N74" s="284">
        <v>601000</v>
      </c>
      <c r="O74" s="288">
        <v>515000</v>
      </c>
      <c r="P74" s="284">
        <v>412000</v>
      </c>
      <c r="Q74" s="288">
        <v>380000</v>
      </c>
      <c r="R74" s="288">
        <v>32000</v>
      </c>
      <c r="S74" s="289">
        <v>189000</v>
      </c>
      <c r="T74" s="290">
        <v>7.9000000000000001E-2</v>
      </c>
      <c r="U74" s="291">
        <v>0.78300000000000003</v>
      </c>
      <c r="V74" s="292">
        <v>0.72</v>
      </c>
      <c r="W74" s="108"/>
      <c r="Y74" s="35" t="s">
        <v>101</v>
      </c>
      <c r="Z74" s="284">
        <v>653000</v>
      </c>
      <c r="AA74" s="288">
        <v>531000</v>
      </c>
      <c r="AB74" s="284">
        <v>314000</v>
      </c>
      <c r="AC74" s="288">
        <v>295000</v>
      </c>
      <c r="AD74" s="288">
        <v>19000</v>
      </c>
      <c r="AE74" s="289">
        <v>339000</v>
      </c>
      <c r="AF74" s="290">
        <v>5.8999999999999997E-2</v>
      </c>
      <c r="AG74" s="291">
        <v>0.58699999999999997</v>
      </c>
      <c r="AH74" s="292">
        <v>0.55200000000000005</v>
      </c>
    </row>
    <row r="75" spans="1:34" ht="21" customHeight="1">
      <c r="A75" s="35" t="s">
        <v>102</v>
      </c>
      <c r="B75" s="284">
        <v>1255000</v>
      </c>
      <c r="C75" s="288">
        <v>1046000</v>
      </c>
      <c r="D75" s="284">
        <v>730000</v>
      </c>
      <c r="E75" s="288">
        <v>678000</v>
      </c>
      <c r="F75" s="288">
        <v>52000</v>
      </c>
      <c r="G75" s="289">
        <v>525000</v>
      </c>
      <c r="H75" s="290">
        <v>7.0999999999999994E-2</v>
      </c>
      <c r="I75" s="291">
        <v>0.68500000000000005</v>
      </c>
      <c r="J75" s="292">
        <v>0.63600000000000001</v>
      </c>
      <c r="K75" s="142"/>
      <c r="M75" s="35" t="s">
        <v>102</v>
      </c>
      <c r="N75" s="284">
        <v>602000</v>
      </c>
      <c r="O75" s="288">
        <v>515000</v>
      </c>
      <c r="P75" s="284">
        <v>414000</v>
      </c>
      <c r="Q75" s="288">
        <v>381000</v>
      </c>
      <c r="R75" s="288">
        <v>33000</v>
      </c>
      <c r="S75" s="289">
        <v>187000</v>
      </c>
      <c r="T75" s="290">
        <v>0.08</v>
      </c>
      <c r="U75" s="291">
        <v>0.78200000000000003</v>
      </c>
      <c r="V75" s="292">
        <v>0.71799999999999997</v>
      </c>
      <c r="W75" s="108"/>
      <c r="Y75" s="35" t="s">
        <v>102</v>
      </c>
      <c r="Z75" s="284">
        <v>653000</v>
      </c>
      <c r="AA75" s="288">
        <v>531000</v>
      </c>
      <c r="AB75" s="284">
        <v>316000</v>
      </c>
      <c r="AC75" s="288">
        <v>297000</v>
      </c>
      <c r="AD75" s="288">
        <v>19000</v>
      </c>
      <c r="AE75" s="289">
        <v>337000</v>
      </c>
      <c r="AF75" s="290">
        <v>5.8999999999999997E-2</v>
      </c>
      <c r="AG75" s="291">
        <v>0.59099999999999997</v>
      </c>
      <c r="AH75" s="292">
        <v>0.55600000000000005</v>
      </c>
    </row>
    <row r="76" spans="1:34" ht="21" customHeight="1">
      <c r="A76" s="35" t="s">
        <v>103</v>
      </c>
      <c r="B76" s="284">
        <v>1256000</v>
      </c>
      <c r="C76" s="288">
        <v>1047000</v>
      </c>
      <c r="D76" s="284">
        <v>727000</v>
      </c>
      <c r="E76" s="288">
        <v>678000</v>
      </c>
      <c r="F76" s="288">
        <v>49000</v>
      </c>
      <c r="G76" s="289">
        <v>528000</v>
      </c>
      <c r="H76" s="290">
        <v>6.7000000000000004E-2</v>
      </c>
      <c r="I76" s="291">
        <v>0.68300000000000005</v>
      </c>
      <c r="J76" s="292">
        <v>0.63700000000000001</v>
      </c>
      <c r="K76" s="142"/>
      <c r="M76" s="35" t="s">
        <v>103</v>
      </c>
      <c r="N76" s="284">
        <v>602000</v>
      </c>
      <c r="O76" s="288">
        <v>515000</v>
      </c>
      <c r="P76" s="284">
        <v>409000</v>
      </c>
      <c r="Q76" s="288">
        <v>378000</v>
      </c>
      <c r="R76" s="288">
        <v>32000</v>
      </c>
      <c r="S76" s="289">
        <v>193000</v>
      </c>
      <c r="T76" s="290">
        <v>7.6999999999999999E-2</v>
      </c>
      <c r="U76" s="291">
        <v>0.77400000000000002</v>
      </c>
      <c r="V76" s="292">
        <v>0.71299999999999997</v>
      </c>
      <c r="W76" s="108"/>
      <c r="Y76" s="35" t="s">
        <v>103</v>
      </c>
      <c r="Z76" s="284">
        <v>654000</v>
      </c>
      <c r="AA76" s="288">
        <v>532000</v>
      </c>
      <c r="AB76" s="284">
        <v>318000</v>
      </c>
      <c r="AC76" s="288">
        <v>301000</v>
      </c>
      <c r="AD76" s="288">
        <v>17000</v>
      </c>
      <c r="AE76" s="289">
        <v>336000</v>
      </c>
      <c r="AF76" s="290">
        <v>5.3999999999999999E-2</v>
      </c>
      <c r="AG76" s="291">
        <v>0.59499999999999997</v>
      </c>
      <c r="AH76" s="292">
        <v>0.56299999999999994</v>
      </c>
    </row>
    <row r="77" spans="1:34" ht="21" customHeight="1">
      <c r="A77" s="35" t="s">
        <v>104</v>
      </c>
      <c r="B77" s="284">
        <v>1256000</v>
      </c>
      <c r="C77" s="288">
        <v>1048000</v>
      </c>
      <c r="D77" s="284">
        <v>726000</v>
      </c>
      <c r="E77" s="288">
        <v>679000</v>
      </c>
      <c r="F77" s="288">
        <v>46000</v>
      </c>
      <c r="G77" s="289">
        <v>531000</v>
      </c>
      <c r="H77" s="290">
        <v>6.4000000000000001E-2</v>
      </c>
      <c r="I77" s="291">
        <v>0.68100000000000005</v>
      </c>
      <c r="J77" s="292">
        <v>0.63700000000000001</v>
      </c>
      <c r="K77" s="142"/>
      <c r="M77" s="35" t="s">
        <v>104</v>
      </c>
      <c r="N77" s="284">
        <v>602000</v>
      </c>
      <c r="O77" s="288">
        <v>516000</v>
      </c>
      <c r="P77" s="284">
        <v>410000</v>
      </c>
      <c r="Q77" s="288">
        <v>380000</v>
      </c>
      <c r="R77" s="288">
        <v>30000</v>
      </c>
      <c r="S77" s="289">
        <v>193000</v>
      </c>
      <c r="T77" s="290">
        <v>7.2999999999999995E-2</v>
      </c>
      <c r="U77" s="291">
        <v>0.77500000000000002</v>
      </c>
      <c r="V77" s="292">
        <v>0.71699999999999997</v>
      </c>
      <c r="W77" s="108"/>
      <c r="Y77" s="35" t="s">
        <v>104</v>
      </c>
      <c r="Z77" s="284">
        <v>654000</v>
      </c>
      <c r="AA77" s="288">
        <v>532000</v>
      </c>
      <c r="AB77" s="284">
        <v>316000</v>
      </c>
      <c r="AC77" s="288">
        <v>300000</v>
      </c>
      <c r="AD77" s="288">
        <v>16000</v>
      </c>
      <c r="AE77" s="289">
        <v>338000</v>
      </c>
      <c r="AF77" s="290">
        <v>5.1999999999999998E-2</v>
      </c>
      <c r="AG77" s="291">
        <v>0.59099999999999997</v>
      </c>
      <c r="AH77" s="292">
        <v>0.56000000000000005</v>
      </c>
    </row>
    <row r="78" spans="1:34" ht="21" customHeight="1">
      <c r="A78" s="35" t="s">
        <v>105</v>
      </c>
      <c r="B78" s="284">
        <v>1257000</v>
      </c>
      <c r="C78" s="288">
        <v>1048000</v>
      </c>
      <c r="D78" s="284">
        <v>728000</v>
      </c>
      <c r="E78" s="288">
        <v>686000</v>
      </c>
      <c r="F78" s="288">
        <v>43000</v>
      </c>
      <c r="G78" s="289">
        <v>529000</v>
      </c>
      <c r="H78" s="290">
        <v>5.8000000000000003E-2</v>
      </c>
      <c r="I78" s="291">
        <v>0.68300000000000005</v>
      </c>
      <c r="J78" s="292">
        <v>0.64200000000000002</v>
      </c>
      <c r="K78" s="142"/>
      <c r="M78" s="35" t="s">
        <v>105</v>
      </c>
      <c r="N78" s="284">
        <v>603000</v>
      </c>
      <c r="O78" s="288">
        <v>516000</v>
      </c>
      <c r="P78" s="284">
        <v>410000</v>
      </c>
      <c r="Q78" s="288">
        <v>382000</v>
      </c>
      <c r="R78" s="288">
        <v>28000</v>
      </c>
      <c r="S78" s="289">
        <v>193000</v>
      </c>
      <c r="T78" s="290">
        <v>6.8000000000000005E-2</v>
      </c>
      <c r="U78" s="291">
        <v>0.77500000000000002</v>
      </c>
      <c r="V78" s="292">
        <v>0.72099999999999997</v>
      </c>
      <c r="W78" s="108"/>
      <c r="Y78" s="35" t="s">
        <v>105</v>
      </c>
      <c r="Z78" s="284">
        <v>654000</v>
      </c>
      <c r="AA78" s="288">
        <v>533000</v>
      </c>
      <c r="AB78" s="284">
        <v>318000</v>
      </c>
      <c r="AC78" s="288">
        <v>304000</v>
      </c>
      <c r="AD78" s="288">
        <v>15000</v>
      </c>
      <c r="AE78" s="289">
        <v>336000</v>
      </c>
      <c r="AF78" s="290">
        <v>4.5999999999999999E-2</v>
      </c>
      <c r="AG78" s="291">
        <v>0.59399999999999997</v>
      </c>
      <c r="AH78" s="292">
        <v>0.56699999999999995</v>
      </c>
    </row>
    <row r="79" spans="1:34" ht="21" customHeight="1">
      <c r="A79" s="35" t="s">
        <v>106</v>
      </c>
      <c r="B79" s="284">
        <v>1258000</v>
      </c>
      <c r="C79" s="288">
        <v>1049000</v>
      </c>
      <c r="D79" s="284">
        <v>732000</v>
      </c>
      <c r="E79" s="288">
        <v>691000</v>
      </c>
      <c r="F79" s="288">
        <v>41000</v>
      </c>
      <c r="G79" s="289">
        <v>526000</v>
      </c>
      <c r="H79" s="290">
        <v>5.5E-2</v>
      </c>
      <c r="I79" s="291">
        <v>0.68700000000000006</v>
      </c>
      <c r="J79" s="292">
        <v>0.64900000000000002</v>
      </c>
      <c r="K79" s="142"/>
      <c r="M79" s="35" t="s">
        <v>106</v>
      </c>
      <c r="N79" s="284">
        <v>603000</v>
      </c>
      <c r="O79" s="288">
        <v>516000</v>
      </c>
      <c r="P79" s="284">
        <v>410000</v>
      </c>
      <c r="Q79" s="288">
        <v>384000</v>
      </c>
      <c r="R79" s="288">
        <v>25000</v>
      </c>
      <c r="S79" s="289">
        <v>194000</v>
      </c>
      <c r="T79" s="290">
        <v>6.2E-2</v>
      </c>
      <c r="U79" s="291">
        <v>0.77600000000000002</v>
      </c>
      <c r="V79" s="292">
        <v>0.72599999999999998</v>
      </c>
      <c r="W79" s="108"/>
      <c r="Y79" s="35" t="s">
        <v>106</v>
      </c>
      <c r="Z79" s="284">
        <v>655000</v>
      </c>
      <c r="AA79" s="288">
        <v>533000</v>
      </c>
      <c r="AB79" s="284">
        <v>322000</v>
      </c>
      <c r="AC79" s="288">
        <v>307000</v>
      </c>
      <c r="AD79" s="288">
        <v>15000</v>
      </c>
      <c r="AE79" s="289">
        <v>333000</v>
      </c>
      <c r="AF79" s="290">
        <v>4.7E-2</v>
      </c>
      <c r="AG79" s="291">
        <v>0.60099999999999998</v>
      </c>
      <c r="AH79" s="292">
        <v>0.57299999999999995</v>
      </c>
    </row>
    <row r="80" spans="1:34" ht="21" customHeight="1">
      <c r="A80" s="35" t="s">
        <v>107</v>
      </c>
      <c r="B80" s="284">
        <v>1259000</v>
      </c>
      <c r="C80" s="288">
        <v>1050000</v>
      </c>
      <c r="D80" s="284">
        <v>737000</v>
      </c>
      <c r="E80" s="288">
        <v>695000</v>
      </c>
      <c r="F80" s="288">
        <v>42000</v>
      </c>
      <c r="G80" s="289">
        <v>523000</v>
      </c>
      <c r="H80" s="290">
        <v>5.7000000000000002E-2</v>
      </c>
      <c r="I80" s="291">
        <v>0.69099999999999995</v>
      </c>
      <c r="J80" s="292">
        <v>0.65100000000000002</v>
      </c>
      <c r="K80" s="142"/>
      <c r="M80" s="35" t="s">
        <v>107</v>
      </c>
      <c r="N80" s="284">
        <v>604000</v>
      </c>
      <c r="O80" s="288">
        <v>517000</v>
      </c>
      <c r="P80" s="284">
        <v>410000</v>
      </c>
      <c r="Q80" s="288">
        <v>385000</v>
      </c>
      <c r="R80" s="288">
        <v>26000</v>
      </c>
      <c r="S80" s="289">
        <v>194000</v>
      </c>
      <c r="T80" s="290">
        <v>6.3E-2</v>
      </c>
      <c r="U80" s="291">
        <v>0.77700000000000002</v>
      </c>
      <c r="V80" s="292">
        <v>0.72699999999999998</v>
      </c>
      <c r="W80" s="108"/>
      <c r="Y80" s="35" t="s">
        <v>107</v>
      </c>
      <c r="Z80" s="284">
        <v>655000</v>
      </c>
      <c r="AA80" s="288">
        <v>533000</v>
      </c>
      <c r="AB80" s="284">
        <v>326000</v>
      </c>
      <c r="AC80" s="288">
        <v>310000</v>
      </c>
      <c r="AD80" s="288">
        <v>16000</v>
      </c>
      <c r="AE80" s="289">
        <v>329000</v>
      </c>
      <c r="AF80" s="290">
        <v>4.9000000000000002E-2</v>
      </c>
      <c r="AG80" s="291">
        <v>0.60799999999999998</v>
      </c>
      <c r="AH80" s="292">
        <v>0.57799999999999996</v>
      </c>
    </row>
    <row r="81" spans="1:34" ht="21" customHeight="1">
      <c r="A81" s="35" t="s">
        <v>108</v>
      </c>
      <c r="B81" s="284">
        <v>1260000</v>
      </c>
      <c r="C81" s="288">
        <v>1051000</v>
      </c>
      <c r="D81" s="284">
        <v>741000</v>
      </c>
      <c r="E81" s="288">
        <v>699000</v>
      </c>
      <c r="F81" s="288">
        <v>42000</v>
      </c>
      <c r="G81" s="289">
        <v>519000</v>
      </c>
      <c r="H81" s="290">
        <v>5.6000000000000001E-2</v>
      </c>
      <c r="I81" s="291">
        <v>0.69499999999999995</v>
      </c>
      <c r="J81" s="292">
        <v>0.65500000000000003</v>
      </c>
      <c r="K81" s="142"/>
      <c r="M81" s="35" t="s">
        <v>108</v>
      </c>
      <c r="N81" s="284">
        <v>605000</v>
      </c>
      <c r="O81" s="288">
        <v>517000</v>
      </c>
      <c r="P81" s="284">
        <v>414000</v>
      </c>
      <c r="Q81" s="288">
        <v>389000</v>
      </c>
      <c r="R81" s="288">
        <v>25000</v>
      </c>
      <c r="S81" s="289">
        <v>191000</v>
      </c>
      <c r="T81" s="290">
        <v>0.06</v>
      </c>
      <c r="U81" s="291">
        <v>0.78300000000000003</v>
      </c>
      <c r="V81" s="292">
        <v>0.73399999999999999</v>
      </c>
      <c r="W81" s="108"/>
      <c r="Y81" s="35" t="s">
        <v>108</v>
      </c>
      <c r="Z81" s="284">
        <v>656000</v>
      </c>
      <c r="AA81" s="288">
        <v>534000</v>
      </c>
      <c r="AB81" s="284">
        <v>327000</v>
      </c>
      <c r="AC81" s="288">
        <v>311000</v>
      </c>
      <c r="AD81" s="288">
        <v>17000</v>
      </c>
      <c r="AE81" s="289">
        <v>328000</v>
      </c>
      <c r="AF81" s="290">
        <v>5.0999999999999997E-2</v>
      </c>
      <c r="AG81" s="291">
        <v>0.60899999999999999</v>
      </c>
      <c r="AH81" s="292">
        <v>0.57799999999999996</v>
      </c>
    </row>
    <row r="82" spans="1:34" ht="21" customHeight="1">
      <c r="A82" s="35" t="s">
        <v>109</v>
      </c>
      <c r="B82" s="284">
        <v>1262000</v>
      </c>
      <c r="C82" s="288">
        <v>1052000</v>
      </c>
      <c r="D82" s="284">
        <v>745000</v>
      </c>
      <c r="E82" s="288">
        <v>700000</v>
      </c>
      <c r="F82" s="288">
        <v>45000</v>
      </c>
      <c r="G82" s="289">
        <v>517000</v>
      </c>
      <c r="H82" s="290">
        <v>0.06</v>
      </c>
      <c r="I82" s="291">
        <v>0.69699999999999995</v>
      </c>
      <c r="J82" s="292">
        <v>0.65500000000000003</v>
      </c>
      <c r="K82" s="142"/>
      <c r="M82" s="35" t="s">
        <v>109</v>
      </c>
      <c r="N82" s="284">
        <v>605000</v>
      </c>
      <c r="O82" s="288">
        <v>518000</v>
      </c>
      <c r="P82" s="284">
        <v>416000</v>
      </c>
      <c r="Q82" s="288">
        <v>389000</v>
      </c>
      <c r="R82" s="288">
        <v>27000</v>
      </c>
      <c r="S82" s="289">
        <v>189000</v>
      </c>
      <c r="T82" s="290">
        <v>6.5000000000000002E-2</v>
      </c>
      <c r="U82" s="291">
        <v>0.78700000000000003</v>
      </c>
      <c r="V82" s="292">
        <v>0.73399999999999999</v>
      </c>
      <c r="W82" s="108"/>
      <c r="Y82" s="35" t="s">
        <v>109</v>
      </c>
      <c r="Z82" s="284">
        <v>656000</v>
      </c>
      <c r="AA82" s="288">
        <v>534000</v>
      </c>
      <c r="AB82" s="284">
        <v>329000</v>
      </c>
      <c r="AC82" s="288">
        <v>312000</v>
      </c>
      <c r="AD82" s="288">
        <v>18000</v>
      </c>
      <c r="AE82" s="289">
        <v>327000</v>
      </c>
      <c r="AF82" s="290">
        <v>5.2999999999999999E-2</v>
      </c>
      <c r="AG82" s="291">
        <v>0.61099999999999999</v>
      </c>
      <c r="AH82" s="292">
        <v>0.57799999999999996</v>
      </c>
    </row>
    <row r="83" spans="1:34" ht="21" customHeight="1">
      <c r="A83" s="35" t="s">
        <v>209</v>
      </c>
      <c r="B83" s="284">
        <v>1263000</v>
      </c>
      <c r="C83" s="288">
        <v>1053000</v>
      </c>
      <c r="D83" s="284">
        <v>749000</v>
      </c>
      <c r="E83" s="288">
        <v>705000</v>
      </c>
      <c r="F83" s="288">
        <v>44000</v>
      </c>
      <c r="G83" s="289">
        <v>513000</v>
      </c>
      <c r="H83" s="290">
        <v>5.8999999999999997E-2</v>
      </c>
      <c r="I83" s="291">
        <v>0.70099999999999996</v>
      </c>
      <c r="J83" s="292">
        <v>0.65800000000000003</v>
      </c>
      <c r="K83" s="142"/>
      <c r="M83" s="35" t="s">
        <v>209</v>
      </c>
      <c r="N83" s="284">
        <v>606000</v>
      </c>
      <c r="O83" s="288">
        <v>518000</v>
      </c>
      <c r="P83" s="284">
        <v>419000</v>
      </c>
      <c r="Q83" s="288">
        <v>392000</v>
      </c>
      <c r="R83" s="288">
        <v>27000</v>
      </c>
      <c r="S83" s="289">
        <v>187000</v>
      </c>
      <c r="T83" s="290">
        <v>6.5000000000000002E-2</v>
      </c>
      <c r="U83" s="291">
        <v>0.79100000000000004</v>
      </c>
      <c r="V83" s="292">
        <v>0.73799999999999999</v>
      </c>
      <c r="W83" s="108"/>
      <c r="Y83" s="35" t="s">
        <v>209</v>
      </c>
      <c r="Z83" s="284">
        <v>657000</v>
      </c>
      <c r="AA83" s="288">
        <v>534000</v>
      </c>
      <c r="AB83" s="284">
        <v>330000</v>
      </c>
      <c r="AC83" s="288">
        <v>313000</v>
      </c>
      <c r="AD83" s="288">
        <v>17000</v>
      </c>
      <c r="AE83" s="289">
        <v>327000</v>
      </c>
      <c r="AF83" s="290">
        <v>5.1999999999999998E-2</v>
      </c>
      <c r="AG83" s="291">
        <v>0.61299999999999999</v>
      </c>
      <c r="AH83" s="292">
        <v>0.58099999999999996</v>
      </c>
    </row>
    <row r="84" spans="1:34" ht="21" customHeight="1">
      <c r="A84" s="35" t="s">
        <v>210</v>
      </c>
      <c r="B84" s="284">
        <v>1264000</v>
      </c>
      <c r="C84" s="288">
        <v>1054000</v>
      </c>
      <c r="D84" s="284">
        <v>743000</v>
      </c>
      <c r="E84" s="288">
        <v>697000</v>
      </c>
      <c r="F84" s="288">
        <v>45000</v>
      </c>
      <c r="G84" s="289">
        <v>521000</v>
      </c>
      <c r="H84" s="290">
        <v>6.0999999999999999E-2</v>
      </c>
      <c r="I84" s="291">
        <v>0.69399999999999995</v>
      </c>
      <c r="J84" s="292">
        <v>0.65100000000000002</v>
      </c>
      <c r="K84" s="142"/>
      <c r="M84" s="35" t="s">
        <v>210</v>
      </c>
      <c r="N84" s="284">
        <v>606000</v>
      </c>
      <c r="O84" s="288">
        <v>519000</v>
      </c>
      <c r="P84" s="284">
        <v>421000</v>
      </c>
      <c r="Q84" s="288">
        <v>391000</v>
      </c>
      <c r="R84" s="288">
        <v>29000</v>
      </c>
      <c r="S84" s="289">
        <v>186000</v>
      </c>
      <c r="T84" s="290">
        <v>7.0000000000000007E-2</v>
      </c>
      <c r="U84" s="291">
        <v>0.79300000000000004</v>
      </c>
      <c r="V84" s="292">
        <v>0.73599999999999999</v>
      </c>
      <c r="W84" s="108"/>
      <c r="Y84" s="35" t="s">
        <v>210</v>
      </c>
      <c r="Z84" s="284">
        <v>657000</v>
      </c>
      <c r="AA84" s="288">
        <v>535000</v>
      </c>
      <c r="AB84" s="284">
        <v>322000</v>
      </c>
      <c r="AC84" s="288">
        <v>306000</v>
      </c>
      <c r="AD84" s="288">
        <v>16000</v>
      </c>
      <c r="AE84" s="289">
        <v>335000</v>
      </c>
      <c r="AF84" s="290">
        <v>4.9000000000000002E-2</v>
      </c>
      <c r="AG84" s="291">
        <v>0.59799999999999998</v>
      </c>
      <c r="AH84" s="292">
        <v>0.56799999999999995</v>
      </c>
    </row>
    <row r="85" spans="1:34" ht="21" customHeight="1">
      <c r="A85" s="35" t="s">
        <v>110</v>
      </c>
      <c r="B85" s="284">
        <v>1265000</v>
      </c>
      <c r="C85" s="288">
        <v>1055000</v>
      </c>
      <c r="D85" s="284">
        <v>743000</v>
      </c>
      <c r="E85" s="288">
        <v>697000</v>
      </c>
      <c r="F85" s="288">
        <v>47000</v>
      </c>
      <c r="G85" s="289">
        <v>521000</v>
      </c>
      <c r="H85" s="290">
        <v>6.3E-2</v>
      </c>
      <c r="I85" s="291">
        <v>0.69399999999999995</v>
      </c>
      <c r="J85" s="292">
        <v>0.65</v>
      </c>
      <c r="K85" s="142"/>
      <c r="M85" s="35" t="s">
        <v>110</v>
      </c>
      <c r="N85" s="284">
        <v>607000</v>
      </c>
      <c r="O85" s="288">
        <v>519000</v>
      </c>
      <c r="P85" s="284">
        <v>422000</v>
      </c>
      <c r="Q85" s="288">
        <v>392000</v>
      </c>
      <c r="R85" s="288">
        <v>31000</v>
      </c>
      <c r="S85" s="289">
        <v>185000</v>
      </c>
      <c r="T85" s="290">
        <v>7.2999999999999995E-2</v>
      </c>
      <c r="U85" s="291">
        <v>0.79600000000000004</v>
      </c>
      <c r="V85" s="292">
        <v>0.73599999999999999</v>
      </c>
      <c r="W85" s="108"/>
      <c r="Y85" s="35" t="s">
        <v>110</v>
      </c>
      <c r="Z85" s="284">
        <v>658000</v>
      </c>
      <c r="AA85" s="288">
        <v>535000</v>
      </c>
      <c r="AB85" s="284">
        <v>321000</v>
      </c>
      <c r="AC85" s="288">
        <v>305000</v>
      </c>
      <c r="AD85" s="288">
        <v>16000</v>
      </c>
      <c r="AE85" s="289">
        <v>337000</v>
      </c>
      <c r="AF85" s="290">
        <v>0.05</v>
      </c>
      <c r="AG85" s="291">
        <v>0.59599999999999997</v>
      </c>
      <c r="AH85" s="292">
        <v>0.56599999999999995</v>
      </c>
    </row>
    <row r="86" spans="1:34" ht="21" customHeight="1">
      <c r="A86" s="35" t="s">
        <v>111</v>
      </c>
      <c r="B86" s="284">
        <v>1266000</v>
      </c>
      <c r="C86" s="288">
        <v>1055000</v>
      </c>
      <c r="D86" s="284">
        <v>745000</v>
      </c>
      <c r="E86" s="288">
        <v>697000</v>
      </c>
      <c r="F86" s="288">
        <v>47000</v>
      </c>
      <c r="G86" s="289">
        <v>521000</v>
      </c>
      <c r="H86" s="290">
        <v>6.4000000000000001E-2</v>
      </c>
      <c r="I86" s="291">
        <v>0.69499999999999995</v>
      </c>
      <c r="J86" s="292">
        <v>0.65</v>
      </c>
      <c r="K86" s="142"/>
      <c r="M86" s="35" t="s">
        <v>111</v>
      </c>
      <c r="N86" s="284">
        <v>608000</v>
      </c>
      <c r="O86" s="288">
        <v>520000</v>
      </c>
      <c r="P86" s="284">
        <v>424000</v>
      </c>
      <c r="Q86" s="288">
        <v>393000</v>
      </c>
      <c r="R86" s="288">
        <v>32000</v>
      </c>
      <c r="S86" s="289">
        <v>184000</v>
      </c>
      <c r="T86" s="290">
        <v>7.4999999999999997E-2</v>
      </c>
      <c r="U86" s="291">
        <v>0.79900000000000004</v>
      </c>
      <c r="V86" s="292">
        <v>0.73799999999999999</v>
      </c>
      <c r="W86" s="108"/>
      <c r="Y86" s="35" t="s">
        <v>111</v>
      </c>
      <c r="Z86" s="284">
        <v>658000</v>
      </c>
      <c r="AA86" s="288">
        <v>536000</v>
      </c>
      <c r="AB86" s="284">
        <v>320000</v>
      </c>
      <c r="AC86" s="288">
        <v>305000</v>
      </c>
      <c r="AD86" s="288">
        <v>16000</v>
      </c>
      <c r="AE86" s="289">
        <v>338000</v>
      </c>
      <c r="AF86" s="290">
        <v>4.9000000000000002E-2</v>
      </c>
      <c r="AG86" s="291">
        <v>0.59399999999999997</v>
      </c>
      <c r="AH86" s="292">
        <v>0.56499999999999995</v>
      </c>
    </row>
    <row r="87" spans="1:34" ht="21" customHeight="1">
      <c r="A87" s="35" t="s">
        <v>112</v>
      </c>
      <c r="B87" s="284">
        <v>1267000</v>
      </c>
      <c r="C87" s="288">
        <v>1056000</v>
      </c>
      <c r="D87" s="284">
        <v>753000</v>
      </c>
      <c r="E87" s="288">
        <v>705000</v>
      </c>
      <c r="F87" s="288">
        <v>47000</v>
      </c>
      <c r="G87" s="289">
        <v>514000</v>
      </c>
      <c r="H87" s="290">
        <v>6.3E-2</v>
      </c>
      <c r="I87" s="291">
        <v>0.70199999999999996</v>
      </c>
      <c r="J87" s="292">
        <v>0.65800000000000003</v>
      </c>
      <c r="K87" s="142"/>
      <c r="M87" s="35" t="s">
        <v>112</v>
      </c>
      <c r="N87" s="284">
        <v>608000</v>
      </c>
      <c r="O87" s="288">
        <v>520000</v>
      </c>
      <c r="P87" s="284">
        <v>426000</v>
      </c>
      <c r="Q87" s="288">
        <v>395000</v>
      </c>
      <c r="R87" s="288">
        <v>31000</v>
      </c>
      <c r="S87" s="289">
        <v>182000</v>
      </c>
      <c r="T87" s="290">
        <v>7.3999999999999996E-2</v>
      </c>
      <c r="U87" s="291">
        <v>0.80200000000000005</v>
      </c>
      <c r="V87" s="292">
        <v>0.74199999999999999</v>
      </c>
      <c r="W87" s="108"/>
      <c r="Y87" s="35" t="s">
        <v>112</v>
      </c>
      <c r="Z87" s="284">
        <v>659000</v>
      </c>
      <c r="AA87" s="288">
        <v>536000</v>
      </c>
      <c r="AB87" s="284">
        <v>327000</v>
      </c>
      <c r="AC87" s="288">
        <v>311000</v>
      </c>
      <c r="AD87" s="288">
        <v>16000</v>
      </c>
      <c r="AE87" s="289">
        <v>332000</v>
      </c>
      <c r="AF87" s="290">
        <v>4.8000000000000001E-2</v>
      </c>
      <c r="AG87" s="291">
        <v>0.60499999999999998</v>
      </c>
      <c r="AH87" s="292">
        <v>0.57599999999999996</v>
      </c>
    </row>
    <row r="88" spans="1:34" ht="21" customHeight="1">
      <c r="A88" s="35" t="s">
        <v>113</v>
      </c>
      <c r="B88" s="284">
        <v>1268000</v>
      </c>
      <c r="C88" s="288">
        <v>1057000</v>
      </c>
      <c r="D88" s="284">
        <v>752000</v>
      </c>
      <c r="E88" s="288">
        <v>706000</v>
      </c>
      <c r="F88" s="288">
        <v>45000</v>
      </c>
      <c r="G88" s="289">
        <v>516000</v>
      </c>
      <c r="H88" s="290">
        <v>0.06</v>
      </c>
      <c r="I88" s="291">
        <v>0.70199999999999996</v>
      </c>
      <c r="J88" s="292">
        <v>0.65900000000000003</v>
      </c>
      <c r="K88" s="142"/>
      <c r="M88" s="35" t="s">
        <v>113</v>
      </c>
      <c r="N88" s="284">
        <v>609000</v>
      </c>
      <c r="O88" s="288">
        <v>521000</v>
      </c>
      <c r="P88" s="284">
        <v>425000</v>
      </c>
      <c r="Q88" s="288">
        <v>395000</v>
      </c>
      <c r="R88" s="288">
        <v>30000</v>
      </c>
      <c r="S88" s="289">
        <v>184000</v>
      </c>
      <c r="T88" s="290">
        <v>7.1999999999999995E-2</v>
      </c>
      <c r="U88" s="291">
        <v>0.80100000000000005</v>
      </c>
      <c r="V88" s="292">
        <v>0.74299999999999999</v>
      </c>
      <c r="W88" s="108"/>
      <c r="Y88" s="35" t="s">
        <v>113</v>
      </c>
      <c r="Z88" s="284">
        <v>659000</v>
      </c>
      <c r="AA88" s="288">
        <v>536000</v>
      </c>
      <c r="AB88" s="284">
        <v>327000</v>
      </c>
      <c r="AC88" s="288">
        <v>312000</v>
      </c>
      <c r="AD88" s="288">
        <v>15000</v>
      </c>
      <c r="AE88" s="289">
        <v>332000</v>
      </c>
      <c r="AF88" s="290">
        <v>4.5999999999999999E-2</v>
      </c>
      <c r="AG88" s="291">
        <v>0.60499999999999998</v>
      </c>
      <c r="AH88" s="292">
        <v>0.57699999999999996</v>
      </c>
    </row>
    <row r="89" spans="1:34" ht="21" customHeight="1">
      <c r="A89" s="35" t="s">
        <v>114</v>
      </c>
      <c r="B89" s="284">
        <v>1269000</v>
      </c>
      <c r="C89" s="288">
        <v>1058000</v>
      </c>
      <c r="D89" s="284">
        <v>760000</v>
      </c>
      <c r="E89" s="288">
        <v>714000</v>
      </c>
      <c r="F89" s="288">
        <v>46000</v>
      </c>
      <c r="G89" s="289">
        <v>510000</v>
      </c>
      <c r="H89" s="290">
        <v>0.06</v>
      </c>
      <c r="I89" s="291">
        <v>0.70899999999999996</v>
      </c>
      <c r="J89" s="292">
        <v>0.66600000000000004</v>
      </c>
      <c r="K89" s="142"/>
      <c r="M89" s="35" t="s">
        <v>114</v>
      </c>
      <c r="N89" s="284">
        <v>610000</v>
      </c>
      <c r="O89" s="288">
        <v>521000</v>
      </c>
      <c r="P89" s="284">
        <v>428000</v>
      </c>
      <c r="Q89" s="288">
        <v>397000</v>
      </c>
      <c r="R89" s="288">
        <v>31000</v>
      </c>
      <c r="S89" s="289">
        <v>182000</v>
      </c>
      <c r="T89" s="290">
        <v>7.1999999999999995E-2</v>
      </c>
      <c r="U89" s="291">
        <v>0.80600000000000005</v>
      </c>
      <c r="V89" s="292">
        <v>0.748</v>
      </c>
      <c r="W89" s="108"/>
      <c r="Y89" s="35" t="s">
        <v>114</v>
      </c>
      <c r="Z89" s="284">
        <v>660000</v>
      </c>
      <c r="AA89" s="288">
        <v>537000</v>
      </c>
      <c r="AB89" s="284">
        <v>332000</v>
      </c>
      <c r="AC89" s="288">
        <v>317000</v>
      </c>
      <c r="AD89" s="288">
        <v>15000</v>
      </c>
      <c r="AE89" s="289">
        <v>327000</v>
      </c>
      <c r="AF89" s="290">
        <v>4.4999999999999998E-2</v>
      </c>
      <c r="AG89" s="291">
        <v>0.61499999999999999</v>
      </c>
      <c r="AH89" s="292">
        <v>0.58699999999999997</v>
      </c>
    </row>
    <row r="90" spans="1:34" ht="21" customHeight="1">
      <c r="A90" s="35" t="s">
        <v>115</v>
      </c>
      <c r="B90" s="284">
        <v>1271000</v>
      </c>
      <c r="C90" s="288">
        <v>1059000</v>
      </c>
      <c r="D90" s="284">
        <v>761000</v>
      </c>
      <c r="E90" s="288">
        <v>716000</v>
      </c>
      <c r="F90" s="288">
        <v>45000</v>
      </c>
      <c r="G90" s="289">
        <v>509000</v>
      </c>
      <c r="H90" s="290">
        <v>5.8999999999999997E-2</v>
      </c>
      <c r="I90" s="291">
        <v>0.71</v>
      </c>
      <c r="J90" s="292">
        <v>0.66700000000000004</v>
      </c>
      <c r="K90" s="142"/>
      <c r="M90" s="35" t="s">
        <v>115</v>
      </c>
      <c r="N90" s="284">
        <v>610000</v>
      </c>
      <c r="O90" s="288">
        <v>522000</v>
      </c>
      <c r="P90" s="284">
        <v>426000</v>
      </c>
      <c r="Q90" s="288">
        <v>396000</v>
      </c>
      <c r="R90" s="288">
        <v>30000</v>
      </c>
      <c r="S90" s="289">
        <v>184000</v>
      </c>
      <c r="T90" s="290">
        <v>7.0000000000000007E-2</v>
      </c>
      <c r="U90" s="291">
        <v>0.80200000000000005</v>
      </c>
      <c r="V90" s="292">
        <v>0.746</v>
      </c>
      <c r="W90" s="108"/>
      <c r="Y90" s="35" t="s">
        <v>115</v>
      </c>
      <c r="Z90" s="284">
        <v>660000</v>
      </c>
      <c r="AA90" s="288">
        <v>537000</v>
      </c>
      <c r="AB90" s="284">
        <v>335000</v>
      </c>
      <c r="AC90" s="288">
        <v>320000</v>
      </c>
      <c r="AD90" s="288">
        <v>15000</v>
      </c>
      <c r="AE90" s="289">
        <v>325000</v>
      </c>
      <c r="AF90" s="290">
        <v>4.4999999999999998E-2</v>
      </c>
      <c r="AG90" s="291">
        <v>0.62</v>
      </c>
      <c r="AH90" s="292">
        <v>0.59199999999999997</v>
      </c>
    </row>
    <row r="91" spans="1:34" ht="21" customHeight="1">
      <c r="A91" s="35" t="s">
        <v>116</v>
      </c>
      <c r="B91" s="284">
        <v>1272000</v>
      </c>
      <c r="C91" s="288">
        <v>1060000</v>
      </c>
      <c r="D91" s="284">
        <v>762000</v>
      </c>
      <c r="E91" s="288">
        <v>716000</v>
      </c>
      <c r="F91" s="288">
        <v>45000</v>
      </c>
      <c r="G91" s="289">
        <v>510000</v>
      </c>
      <c r="H91" s="290">
        <v>0.06</v>
      </c>
      <c r="I91" s="291">
        <v>0.70899999999999996</v>
      </c>
      <c r="J91" s="292">
        <v>0.66600000000000004</v>
      </c>
      <c r="K91" s="142"/>
      <c r="M91" s="35" t="s">
        <v>116</v>
      </c>
      <c r="N91" s="284">
        <v>611000</v>
      </c>
      <c r="O91" s="288">
        <v>522000</v>
      </c>
      <c r="P91" s="284">
        <v>426000</v>
      </c>
      <c r="Q91" s="288">
        <v>395000</v>
      </c>
      <c r="R91" s="288">
        <v>30000</v>
      </c>
      <c r="S91" s="289">
        <v>185000</v>
      </c>
      <c r="T91" s="290">
        <v>7.1999999999999995E-2</v>
      </c>
      <c r="U91" s="291">
        <v>0.80100000000000005</v>
      </c>
      <c r="V91" s="292">
        <v>0.74299999999999999</v>
      </c>
      <c r="W91" s="108"/>
      <c r="Y91" s="35" t="s">
        <v>116</v>
      </c>
      <c r="Z91" s="284">
        <v>661000</v>
      </c>
      <c r="AA91" s="288">
        <v>537000</v>
      </c>
      <c r="AB91" s="284">
        <v>336000</v>
      </c>
      <c r="AC91" s="288">
        <v>321000</v>
      </c>
      <c r="AD91" s="288">
        <v>15000</v>
      </c>
      <c r="AE91" s="289">
        <v>325000</v>
      </c>
      <c r="AF91" s="290">
        <v>4.3999999999999997E-2</v>
      </c>
      <c r="AG91" s="291">
        <v>0.62</v>
      </c>
      <c r="AH91" s="292">
        <v>0.59199999999999997</v>
      </c>
    </row>
    <row r="92" spans="1:34" ht="21" customHeight="1">
      <c r="A92" s="35" t="s">
        <v>117</v>
      </c>
      <c r="B92" s="284">
        <v>1273000</v>
      </c>
      <c r="C92" s="288">
        <v>1061000</v>
      </c>
      <c r="D92" s="284">
        <v>756000</v>
      </c>
      <c r="E92" s="288">
        <v>713000</v>
      </c>
      <c r="F92" s="288">
        <v>43000</v>
      </c>
      <c r="G92" s="289">
        <v>517000</v>
      </c>
      <c r="H92" s="290">
        <v>5.7000000000000002E-2</v>
      </c>
      <c r="I92" s="291">
        <v>0.70499999999999996</v>
      </c>
      <c r="J92" s="292">
        <v>0.66400000000000003</v>
      </c>
      <c r="K92" s="142"/>
      <c r="M92" s="35" t="s">
        <v>117</v>
      </c>
      <c r="N92" s="284">
        <v>612000</v>
      </c>
      <c r="O92" s="288">
        <v>523000</v>
      </c>
      <c r="P92" s="284">
        <v>423000</v>
      </c>
      <c r="Q92" s="288">
        <v>394000</v>
      </c>
      <c r="R92" s="288">
        <v>29000</v>
      </c>
      <c r="S92" s="289">
        <v>189000</v>
      </c>
      <c r="T92" s="290">
        <v>6.8000000000000005E-2</v>
      </c>
      <c r="U92" s="291">
        <v>0.79600000000000004</v>
      </c>
      <c r="V92" s="292">
        <v>0.74099999999999999</v>
      </c>
      <c r="W92" s="108"/>
      <c r="Y92" s="35" t="s">
        <v>117</v>
      </c>
      <c r="Z92" s="284">
        <v>661000</v>
      </c>
      <c r="AA92" s="288">
        <v>538000</v>
      </c>
      <c r="AB92" s="284">
        <v>333000</v>
      </c>
      <c r="AC92" s="288">
        <v>319000</v>
      </c>
      <c r="AD92" s="288">
        <v>15000</v>
      </c>
      <c r="AE92" s="289">
        <v>328000</v>
      </c>
      <c r="AF92" s="290">
        <v>4.3999999999999997E-2</v>
      </c>
      <c r="AG92" s="291">
        <v>0.61599999999999999</v>
      </c>
      <c r="AH92" s="292">
        <v>0.58899999999999997</v>
      </c>
    </row>
    <row r="93" spans="1:34" ht="21" customHeight="1">
      <c r="A93" s="35" t="s">
        <v>118</v>
      </c>
      <c r="B93" s="284">
        <v>1274000</v>
      </c>
      <c r="C93" s="288">
        <v>1062000</v>
      </c>
      <c r="D93" s="284">
        <v>751000</v>
      </c>
      <c r="E93" s="288">
        <v>706000</v>
      </c>
      <c r="F93" s="288">
        <v>45000</v>
      </c>
      <c r="G93" s="289">
        <v>523000</v>
      </c>
      <c r="H93" s="290">
        <v>0.06</v>
      </c>
      <c r="I93" s="291">
        <v>0.69899999999999995</v>
      </c>
      <c r="J93" s="292">
        <v>0.65700000000000003</v>
      </c>
      <c r="K93" s="142"/>
      <c r="M93" s="35" t="s">
        <v>118</v>
      </c>
      <c r="N93" s="284">
        <v>613000</v>
      </c>
      <c r="O93" s="288">
        <v>524000</v>
      </c>
      <c r="P93" s="284">
        <v>420000</v>
      </c>
      <c r="Q93" s="288">
        <v>390000</v>
      </c>
      <c r="R93" s="288">
        <v>30000</v>
      </c>
      <c r="S93" s="289">
        <v>193000</v>
      </c>
      <c r="T93" s="290">
        <v>7.0999999999999994E-2</v>
      </c>
      <c r="U93" s="291">
        <v>0.78800000000000003</v>
      </c>
      <c r="V93" s="292">
        <v>0.73199999999999998</v>
      </c>
      <c r="W93" s="108"/>
      <c r="Y93" s="35" t="s">
        <v>118</v>
      </c>
      <c r="Z93" s="284">
        <v>662000</v>
      </c>
      <c r="AA93" s="288">
        <v>538000</v>
      </c>
      <c r="AB93" s="284">
        <v>332000</v>
      </c>
      <c r="AC93" s="288">
        <v>316000</v>
      </c>
      <c r="AD93" s="288">
        <v>15000</v>
      </c>
      <c r="AE93" s="289">
        <v>330000</v>
      </c>
      <c r="AF93" s="290">
        <v>4.5999999999999999E-2</v>
      </c>
      <c r="AG93" s="291">
        <v>0.61199999999999999</v>
      </c>
      <c r="AH93" s="292">
        <v>0.58399999999999996</v>
      </c>
    </row>
    <row r="94" spans="1:34" ht="21" customHeight="1">
      <c r="A94" s="35" t="s">
        <v>119</v>
      </c>
      <c r="B94" s="284">
        <v>1276000</v>
      </c>
      <c r="C94" s="288">
        <v>1063000</v>
      </c>
      <c r="D94" s="284">
        <v>749000</v>
      </c>
      <c r="E94" s="288">
        <v>705000</v>
      </c>
      <c r="F94" s="288">
        <v>44000</v>
      </c>
      <c r="G94" s="289">
        <v>527000</v>
      </c>
      <c r="H94" s="290">
        <v>5.8000000000000003E-2</v>
      </c>
      <c r="I94" s="291">
        <v>0.69499999999999995</v>
      </c>
      <c r="J94" s="292">
        <v>0.65400000000000003</v>
      </c>
      <c r="K94" s="142"/>
      <c r="M94" s="35" t="s">
        <v>119</v>
      </c>
      <c r="N94" s="284">
        <v>613000</v>
      </c>
      <c r="O94" s="288">
        <v>524000</v>
      </c>
      <c r="P94" s="284">
        <v>417000</v>
      </c>
      <c r="Q94" s="288">
        <v>388000</v>
      </c>
      <c r="R94" s="288">
        <v>29000</v>
      </c>
      <c r="S94" s="289">
        <v>196000</v>
      </c>
      <c r="T94" s="290">
        <v>7.0000000000000007E-2</v>
      </c>
      <c r="U94" s="291">
        <v>0.78100000000000003</v>
      </c>
      <c r="V94" s="292">
        <v>0.72599999999999998</v>
      </c>
      <c r="W94" s="108"/>
      <c r="Y94" s="35" t="s">
        <v>119</v>
      </c>
      <c r="Z94" s="284">
        <v>662000</v>
      </c>
      <c r="AA94" s="288">
        <v>539000</v>
      </c>
      <c r="AB94" s="284">
        <v>331000</v>
      </c>
      <c r="AC94" s="288">
        <v>317000</v>
      </c>
      <c r="AD94" s="288">
        <v>15000</v>
      </c>
      <c r="AE94" s="289">
        <v>331000</v>
      </c>
      <c r="AF94" s="290">
        <v>4.3999999999999997E-2</v>
      </c>
      <c r="AG94" s="291">
        <v>0.61099999999999999</v>
      </c>
      <c r="AH94" s="292">
        <v>0.58399999999999996</v>
      </c>
    </row>
    <row r="95" spans="1:34" ht="21" customHeight="1">
      <c r="A95" s="35" t="s">
        <v>211</v>
      </c>
      <c r="B95" s="284">
        <v>1277000</v>
      </c>
      <c r="C95" s="288">
        <v>1064000</v>
      </c>
      <c r="D95" s="284">
        <v>744000</v>
      </c>
      <c r="E95" s="288">
        <v>699000</v>
      </c>
      <c r="F95" s="288">
        <v>45000</v>
      </c>
      <c r="G95" s="289">
        <v>533000</v>
      </c>
      <c r="H95" s="290">
        <v>6.0999999999999999E-2</v>
      </c>
      <c r="I95" s="291">
        <v>0.69</v>
      </c>
      <c r="J95" s="292">
        <v>0.64800000000000002</v>
      </c>
      <c r="K95" s="142"/>
      <c r="M95" s="35" t="s">
        <v>211</v>
      </c>
      <c r="N95" s="284">
        <v>614000</v>
      </c>
      <c r="O95" s="288">
        <v>525000</v>
      </c>
      <c r="P95" s="284">
        <v>417000</v>
      </c>
      <c r="Q95" s="288">
        <v>387000</v>
      </c>
      <c r="R95" s="288">
        <v>30000</v>
      </c>
      <c r="S95" s="289">
        <v>197000</v>
      </c>
      <c r="T95" s="290">
        <v>7.1999999999999995E-2</v>
      </c>
      <c r="U95" s="291">
        <v>0.77800000000000002</v>
      </c>
      <c r="V95" s="292">
        <v>0.72199999999999998</v>
      </c>
      <c r="W95" s="108"/>
      <c r="Y95" s="35" t="s">
        <v>211</v>
      </c>
      <c r="Z95" s="284">
        <v>663000</v>
      </c>
      <c r="AA95" s="288">
        <v>539000</v>
      </c>
      <c r="AB95" s="284">
        <v>327000</v>
      </c>
      <c r="AC95" s="288">
        <v>312000</v>
      </c>
      <c r="AD95" s="288">
        <v>15000</v>
      </c>
      <c r="AE95" s="289">
        <v>336000</v>
      </c>
      <c r="AF95" s="290">
        <v>4.7E-2</v>
      </c>
      <c r="AG95" s="291">
        <v>0.60399999999999998</v>
      </c>
      <c r="AH95" s="292">
        <v>0.57499999999999996</v>
      </c>
    </row>
    <row r="96" spans="1:34" ht="21" customHeight="1">
      <c r="A96" s="35" t="s">
        <v>212</v>
      </c>
      <c r="B96" s="284">
        <v>1278000</v>
      </c>
      <c r="C96" s="288">
        <v>1065000</v>
      </c>
      <c r="D96" s="284">
        <v>747000</v>
      </c>
      <c r="E96" s="288">
        <v>701000</v>
      </c>
      <c r="F96" s="288">
        <v>45000</v>
      </c>
      <c r="G96" s="289">
        <v>531000</v>
      </c>
      <c r="H96" s="290">
        <v>6.0999999999999999E-2</v>
      </c>
      <c r="I96" s="291">
        <v>0.69199999999999995</v>
      </c>
      <c r="J96" s="292">
        <v>0.65</v>
      </c>
      <c r="K96" s="142"/>
      <c r="M96" s="35" t="s">
        <v>212</v>
      </c>
      <c r="N96" s="284">
        <v>615000</v>
      </c>
      <c r="O96" s="288">
        <v>525000</v>
      </c>
      <c r="P96" s="284">
        <v>417000</v>
      </c>
      <c r="Q96" s="288">
        <v>386000</v>
      </c>
      <c r="R96" s="288">
        <v>30000</v>
      </c>
      <c r="S96" s="289">
        <v>198000</v>
      </c>
      <c r="T96" s="290">
        <v>7.2999999999999995E-2</v>
      </c>
      <c r="U96" s="291">
        <v>0.77800000000000002</v>
      </c>
      <c r="V96" s="292">
        <v>0.72099999999999997</v>
      </c>
      <c r="W96" s="108"/>
      <c r="Y96" s="35" t="s">
        <v>212</v>
      </c>
      <c r="Z96" s="284">
        <v>663000</v>
      </c>
      <c r="AA96" s="288">
        <v>540000</v>
      </c>
      <c r="AB96" s="284">
        <v>330000</v>
      </c>
      <c r="AC96" s="288">
        <v>315000</v>
      </c>
      <c r="AD96" s="288">
        <v>15000</v>
      </c>
      <c r="AE96" s="289">
        <v>333000</v>
      </c>
      <c r="AF96" s="290">
        <v>4.5999999999999999E-2</v>
      </c>
      <c r="AG96" s="291">
        <v>0.60799999999999998</v>
      </c>
      <c r="AH96" s="292">
        <v>0.57999999999999996</v>
      </c>
    </row>
    <row r="97" spans="1:34" ht="21" customHeight="1">
      <c r="A97" s="35" t="s">
        <v>120</v>
      </c>
      <c r="B97" s="284">
        <v>1279000</v>
      </c>
      <c r="C97" s="288">
        <v>1066000</v>
      </c>
      <c r="D97" s="284">
        <v>753000</v>
      </c>
      <c r="E97" s="288">
        <v>706000</v>
      </c>
      <c r="F97" s="288">
        <v>46000</v>
      </c>
      <c r="G97" s="289">
        <v>527000</v>
      </c>
      <c r="H97" s="290">
        <v>6.2E-2</v>
      </c>
      <c r="I97" s="291">
        <v>0.69599999999999995</v>
      </c>
      <c r="J97" s="292">
        <v>0.65300000000000002</v>
      </c>
      <c r="K97" s="142"/>
      <c r="M97" s="35" t="s">
        <v>120</v>
      </c>
      <c r="N97" s="284">
        <v>615000</v>
      </c>
      <c r="O97" s="288">
        <v>526000</v>
      </c>
      <c r="P97" s="284">
        <v>420000</v>
      </c>
      <c r="Q97" s="288">
        <v>389000</v>
      </c>
      <c r="R97" s="288">
        <v>31000</v>
      </c>
      <c r="S97" s="289">
        <v>195000</v>
      </c>
      <c r="T97" s="290">
        <v>7.2999999999999995E-2</v>
      </c>
      <c r="U97" s="291">
        <v>0.78400000000000003</v>
      </c>
      <c r="V97" s="292">
        <v>0.72599999999999998</v>
      </c>
      <c r="W97" s="108"/>
      <c r="Y97" s="35" t="s">
        <v>120</v>
      </c>
      <c r="Z97" s="284">
        <v>664000</v>
      </c>
      <c r="AA97" s="288">
        <v>540000</v>
      </c>
      <c r="AB97" s="284">
        <v>332000</v>
      </c>
      <c r="AC97" s="288">
        <v>317000</v>
      </c>
      <c r="AD97" s="288">
        <v>16000</v>
      </c>
      <c r="AE97" s="289">
        <v>331000</v>
      </c>
      <c r="AF97" s="290">
        <v>4.7E-2</v>
      </c>
      <c r="AG97" s="291">
        <v>0.61199999999999999</v>
      </c>
      <c r="AH97" s="292">
        <v>0.58299999999999996</v>
      </c>
    </row>
    <row r="98" spans="1:34" ht="21" customHeight="1">
      <c r="A98" s="35" t="s">
        <v>121</v>
      </c>
      <c r="B98" s="284">
        <v>1281000</v>
      </c>
      <c r="C98" s="288">
        <v>1067000</v>
      </c>
      <c r="D98" s="284">
        <v>759000</v>
      </c>
      <c r="E98" s="288">
        <v>715000</v>
      </c>
      <c r="F98" s="288">
        <v>44000</v>
      </c>
      <c r="G98" s="289">
        <v>522000</v>
      </c>
      <c r="H98" s="290">
        <v>5.8999999999999997E-2</v>
      </c>
      <c r="I98" s="291">
        <v>0.7</v>
      </c>
      <c r="J98" s="292">
        <v>0.65900000000000003</v>
      </c>
      <c r="K98" s="142"/>
      <c r="M98" s="35" t="s">
        <v>121</v>
      </c>
      <c r="N98" s="284">
        <v>616000</v>
      </c>
      <c r="O98" s="288">
        <v>526000</v>
      </c>
      <c r="P98" s="284">
        <v>422000</v>
      </c>
      <c r="Q98" s="288">
        <v>393000</v>
      </c>
      <c r="R98" s="288">
        <v>29000</v>
      </c>
      <c r="S98" s="289">
        <v>194000</v>
      </c>
      <c r="T98" s="290">
        <v>6.8000000000000005E-2</v>
      </c>
      <c r="U98" s="291">
        <v>0.78400000000000003</v>
      </c>
      <c r="V98" s="292">
        <v>0.73</v>
      </c>
      <c r="W98" s="108"/>
      <c r="Y98" s="35" t="s">
        <v>121</v>
      </c>
      <c r="Z98" s="284">
        <v>665000</v>
      </c>
      <c r="AA98" s="288">
        <v>541000</v>
      </c>
      <c r="AB98" s="284">
        <v>337000</v>
      </c>
      <c r="AC98" s="288">
        <v>321000</v>
      </c>
      <c r="AD98" s="288">
        <v>16000</v>
      </c>
      <c r="AE98" s="289">
        <v>328000</v>
      </c>
      <c r="AF98" s="290">
        <v>4.5999999999999999E-2</v>
      </c>
      <c r="AG98" s="291">
        <v>0.61799999999999999</v>
      </c>
      <c r="AH98" s="292">
        <v>0.58899999999999997</v>
      </c>
    </row>
    <row r="99" spans="1:34" ht="21" customHeight="1">
      <c r="A99" s="35" t="s">
        <v>122</v>
      </c>
      <c r="B99" s="284">
        <v>1282000</v>
      </c>
      <c r="C99" s="288">
        <v>1068000</v>
      </c>
      <c r="D99" s="284">
        <v>760000</v>
      </c>
      <c r="E99" s="288">
        <v>719000</v>
      </c>
      <c r="F99" s="288">
        <v>42000</v>
      </c>
      <c r="G99" s="289">
        <v>521000</v>
      </c>
      <c r="H99" s="290">
        <v>5.5E-2</v>
      </c>
      <c r="I99" s="291">
        <v>0.7</v>
      </c>
      <c r="J99" s="292">
        <v>0.66100000000000003</v>
      </c>
      <c r="K99" s="142"/>
      <c r="M99" s="35" t="s">
        <v>122</v>
      </c>
      <c r="N99" s="284">
        <v>617000</v>
      </c>
      <c r="O99" s="288">
        <v>527000</v>
      </c>
      <c r="P99" s="284">
        <v>421000</v>
      </c>
      <c r="Q99" s="288">
        <v>396000</v>
      </c>
      <c r="R99" s="288">
        <v>26000</v>
      </c>
      <c r="S99" s="289">
        <v>195000</v>
      </c>
      <c r="T99" s="290">
        <v>6.0999999999999999E-2</v>
      </c>
      <c r="U99" s="291">
        <v>0.78100000000000003</v>
      </c>
      <c r="V99" s="292">
        <v>0.73199999999999998</v>
      </c>
      <c r="W99" s="108"/>
      <c r="Y99" s="35" t="s">
        <v>122</v>
      </c>
      <c r="Z99" s="284">
        <v>665000</v>
      </c>
      <c r="AA99" s="288">
        <v>541000</v>
      </c>
      <c r="AB99" s="284">
        <v>339000</v>
      </c>
      <c r="AC99" s="288">
        <v>323000</v>
      </c>
      <c r="AD99" s="288">
        <v>16000</v>
      </c>
      <c r="AE99" s="289">
        <v>326000</v>
      </c>
      <c r="AF99" s="290">
        <v>4.7E-2</v>
      </c>
      <c r="AG99" s="291">
        <v>0.622</v>
      </c>
      <c r="AH99" s="292">
        <v>0.59199999999999997</v>
      </c>
    </row>
    <row r="100" spans="1:34" ht="21" customHeight="1">
      <c r="A100" s="35" t="s">
        <v>123</v>
      </c>
      <c r="B100" s="284">
        <v>1283000</v>
      </c>
      <c r="C100" s="288">
        <v>1069000</v>
      </c>
      <c r="D100" s="284">
        <v>763000</v>
      </c>
      <c r="E100" s="288">
        <v>721000</v>
      </c>
      <c r="F100" s="288">
        <v>42000</v>
      </c>
      <c r="G100" s="289">
        <v>519000</v>
      </c>
      <c r="H100" s="290">
        <v>5.5E-2</v>
      </c>
      <c r="I100" s="291">
        <v>0.70099999999999996</v>
      </c>
      <c r="J100" s="292">
        <v>0.66100000000000003</v>
      </c>
      <c r="K100" s="142"/>
      <c r="M100" s="35" t="s">
        <v>123</v>
      </c>
      <c r="N100" s="284">
        <v>617000</v>
      </c>
      <c r="O100" s="288">
        <v>527000</v>
      </c>
      <c r="P100" s="284">
        <v>425000</v>
      </c>
      <c r="Q100" s="288">
        <v>399000</v>
      </c>
      <c r="R100" s="288">
        <v>26000</v>
      </c>
      <c r="S100" s="289">
        <v>192000</v>
      </c>
      <c r="T100" s="290">
        <v>6.2E-2</v>
      </c>
      <c r="U100" s="291">
        <v>0.78500000000000003</v>
      </c>
      <c r="V100" s="292">
        <v>0.73499999999999999</v>
      </c>
      <c r="W100" s="108"/>
      <c r="Y100" s="35" t="s">
        <v>123</v>
      </c>
      <c r="Z100" s="284">
        <v>666000</v>
      </c>
      <c r="AA100" s="288">
        <v>542000</v>
      </c>
      <c r="AB100" s="284">
        <v>338000</v>
      </c>
      <c r="AC100" s="288">
        <v>323000</v>
      </c>
      <c r="AD100" s="288">
        <v>16000</v>
      </c>
      <c r="AE100" s="289">
        <v>327000</v>
      </c>
      <c r="AF100" s="290">
        <v>4.7E-2</v>
      </c>
      <c r="AG100" s="291">
        <v>0.61899999999999999</v>
      </c>
      <c r="AH100" s="292">
        <v>0.59</v>
      </c>
    </row>
    <row r="101" spans="1:34" ht="21" customHeight="1">
      <c r="A101" s="35" t="s">
        <v>124</v>
      </c>
      <c r="B101" s="284">
        <v>1284000</v>
      </c>
      <c r="C101" s="288">
        <v>1070000</v>
      </c>
      <c r="D101" s="284">
        <v>762000</v>
      </c>
      <c r="E101" s="288">
        <v>719000</v>
      </c>
      <c r="F101" s="288">
        <v>43000</v>
      </c>
      <c r="G101" s="289">
        <v>522000</v>
      </c>
      <c r="H101" s="290">
        <v>5.6000000000000001E-2</v>
      </c>
      <c r="I101" s="291">
        <v>0.69899999999999995</v>
      </c>
      <c r="J101" s="292">
        <v>0.65900000000000003</v>
      </c>
      <c r="K101" s="142"/>
      <c r="M101" s="35" t="s">
        <v>124</v>
      </c>
      <c r="N101" s="284">
        <v>618000</v>
      </c>
      <c r="O101" s="288">
        <v>528000</v>
      </c>
      <c r="P101" s="284">
        <v>422000</v>
      </c>
      <c r="Q101" s="288">
        <v>395000</v>
      </c>
      <c r="R101" s="288">
        <v>27000</v>
      </c>
      <c r="S101" s="289">
        <v>196000</v>
      </c>
      <c r="T101" s="290">
        <v>6.4000000000000001E-2</v>
      </c>
      <c r="U101" s="291">
        <v>0.78</v>
      </c>
      <c r="V101" s="292">
        <v>0.72899999999999998</v>
      </c>
      <c r="W101" s="108"/>
      <c r="Y101" s="35" t="s">
        <v>124</v>
      </c>
      <c r="Z101" s="284">
        <v>666000</v>
      </c>
      <c r="AA101" s="288">
        <v>542000</v>
      </c>
      <c r="AB101" s="284">
        <v>339000</v>
      </c>
      <c r="AC101" s="288">
        <v>324000</v>
      </c>
      <c r="AD101" s="288">
        <v>16000</v>
      </c>
      <c r="AE101" s="289">
        <v>327000</v>
      </c>
      <c r="AF101" s="290">
        <v>4.7E-2</v>
      </c>
      <c r="AG101" s="291">
        <v>0.621</v>
      </c>
      <c r="AH101" s="292">
        <v>0.59199999999999997</v>
      </c>
    </row>
    <row r="102" spans="1:34" ht="21" customHeight="1">
      <c r="A102" s="35" t="s">
        <v>125</v>
      </c>
      <c r="B102" s="284">
        <v>1285000</v>
      </c>
      <c r="C102" s="288">
        <v>1071000</v>
      </c>
      <c r="D102" s="284">
        <v>769000</v>
      </c>
      <c r="E102" s="288">
        <v>721000</v>
      </c>
      <c r="F102" s="288">
        <v>47000</v>
      </c>
      <c r="G102" s="289">
        <v>516000</v>
      </c>
      <c r="H102" s="290">
        <v>6.2E-2</v>
      </c>
      <c r="I102" s="291">
        <v>0.70299999999999996</v>
      </c>
      <c r="J102" s="292">
        <v>0.65900000000000003</v>
      </c>
      <c r="K102" s="142"/>
      <c r="M102" s="35" t="s">
        <v>125</v>
      </c>
      <c r="N102" s="284">
        <v>619000</v>
      </c>
      <c r="O102" s="288">
        <v>528000</v>
      </c>
      <c r="P102" s="284">
        <v>429000</v>
      </c>
      <c r="Q102" s="288">
        <v>400000</v>
      </c>
      <c r="R102" s="288">
        <v>28000</v>
      </c>
      <c r="S102" s="289">
        <v>190000</v>
      </c>
      <c r="T102" s="290">
        <v>6.6000000000000003E-2</v>
      </c>
      <c r="U102" s="291">
        <v>0.78900000000000003</v>
      </c>
      <c r="V102" s="292">
        <v>0.73499999999999999</v>
      </c>
      <c r="W102" s="108"/>
      <c r="Y102" s="35" t="s">
        <v>125</v>
      </c>
      <c r="Z102" s="284">
        <v>667000</v>
      </c>
      <c r="AA102" s="288">
        <v>542000</v>
      </c>
      <c r="AB102" s="284">
        <v>340000</v>
      </c>
      <c r="AC102" s="288">
        <v>321000</v>
      </c>
      <c r="AD102" s="288">
        <v>19000</v>
      </c>
      <c r="AE102" s="289">
        <v>327000</v>
      </c>
      <c r="AF102" s="290">
        <v>5.7000000000000002E-2</v>
      </c>
      <c r="AG102" s="291">
        <v>0.62</v>
      </c>
      <c r="AH102" s="292">
        <v>0.58499999999999996</v>
      </c>
    </row>
    <row r="103" spans="1:34" ht="21" customHeight="1">
      <c r="A103" s="35" t="s">
        <v>126</v>
      </c>
      <c r="B103" s="284">
        <v>1286000</v>
      </c>
      <c r="C103" s="288">
        <v>1072000</v>
      </c>
      <c r="D103" s="284">
        <v>770000</v>
      </c>
      <c r="E103" s="288">
        <v>722000</v>
      </c>
      <c r="F103" s="288">
        <v>47000</v>
      </c>
      <c r="G103" s="289">
        <v>517000</v>
      </c>
      <c r="H103" s="290">
        <v>6.2E-2</v>
      </c>
      <c r="I103" s="291">
        <v>0.70399999999999996</v>
      </c>
      <c r="J103" s="292">
        <v>0.66</v>
      </c>
      <c r="K103" s="142"/>
      <c r="M103" s="35" t="s">
        <v>126</v>
      </c>
      <c r="N103" s="284">
        <v>619000</v>
      </c>
      <c r="O103" s="288">
        <v>529000</v>
      </c>
      <c r="P103" s="284">
        <v>430000</v>
      </c>
      <c r="Q103" s="288">
        <v>402000</v>
      </c>
      <c r="R103" s="288">
        <v>27000</v>
      </c>
      <c r="S103" s="289">
        <v>189000</v>
      </c>
      <c r="T103" s="290">
        <v>6.4000000000000001E-2</v>
      </c>
      <c r="U103" s="291">
        <v>0.78900000000000003</v>
      </c>
      <c r="V103" s="292">
        <v>0.73799999999999999</v>
      </c>
      <c r="W103" s="108"/>
      <c r="Y103" s="35" t="s">
        <v>126</v>
      </c>
      <c r="Z103" s="284">
        <v>667000</v>
      </c>
      <c r="AA103" s="288">
        <v>543000</v>
      </c>
      <c r="AB103" s="284">
        <v>340000</v>
      </c>
      <c r="AC103" s="288">
        <v>320000</v>
      </c>
      <c r="AD103" s="288">
        <v>20000</v>
      </c>
      <c r="AE103" s="289">
        <v>327000</v>
      </c>
      <c r="AF103" s="290">
        <v>5.8999999999999997E-2</v>
      </c>
      <c r="AG103" s="291">
        <v>0.62</v>
      </c>
      <c r="AH103" s="292">
        <v>0.58299999999999996</v>
      </c>
    </row>
    <row r="104" spans="1:34" ht="21" customHeight="1">
      <c r="A104" s="35" t="s">
        <v>127</v>
      </c>
      <c r="B104" s="284">
        <v>1287000</v>
      </c>
      <c r="C104" s="288">
        <v>1072000</v>
      </c>
      <c r="D104" s="284">
        <v>772000</v>
      </c>
      <c r="E104" s="288">
        <v>728000</v>
      </c>
      <c r="F104" s="288">
        <v>45000</v>
      </c>
      <c r="G104" s="289">
        <v>515000</v>
      </c>
      <c r="H104" s="290">
        <v>5.8000000000000003E-2</v>
      </c>
      <c r="I104" s="291">
        <v>0.70499999999999996</v>
      </c>
      <c r="J104" s="292">
        <v>0.66300000000000003</v>
      </c>
      <c r="K104" s="142"/>
      <c r="M104" s="35" t="s">
        <v>127</v>
      </c>
      <c r="N104" s="284">
        <v>620000</v>
      </c>
      <c r="O104" s="288">
        <v>529000</v>
      </c>
      <c r="P104" s="284">
        <v>432000</v>
      </c>
      <c r="Q104" s="288">
        <v>405000</v>
      </c>
      <c r="R104" s="288">
        <v>27000</v>
      </c>
      <c r="S104" s="289">
        <v>188000</v>
      </c>
      <c r="T104" s="290">
        <v>6.2E-2</v>
      </c>
      <c r="U104" s="291">
        <v>0.79200000000000004</v>
      </c>
      <c r="V104" s="292">
        <v>0.74199999999999999</v>
      </c>
      <c r="W104" s="108"/>
      <c r="Y104" s="35" t="s">
        <v>127</v>
      </c>
      <c r="Z104" s="284">
        <v>668000</v>
      </c>
      <c r="AA104" s="288">
        <v>543000</v>
      </c>
      <c r="AB104" s="284">
        <v>340000</v>
      </c>
      <c r="AC104" s="288">
        <v>322000</v>
      </c>
      <c r="AD104" s="288">
        <v>18000</v>
      </c>
      <c r="AE104" s="289">
        <v>328000</v>
      </c>
      <c r="AF104" s="290">
        <v>5.2999999999999999E-2</v>
      </c>
      <c r="AG104" s="291">
        <v>0.62</v>
      </c>
      <c r="AH104" s="292">
        <v>0.58699999999999997</v>
      </c>
    </row>
    <row r="105" spans="1:34" ht="21" customHeight="1">
      <c r="A105" s="35" t="s">
        <v>128</v>
      </c>
      <c r="B105" s="284">
        <v>1289000</v>
      </c>
      <c r="C105" s="288">
        <v>1073000</v>
      </c>
      <c r="D105" s="284">
        <v>776000</v>
      </c>
      <c r="E105" s="288">
        <v>733000</v>
      </c>
      <c r="F105" s="288">
        <v>43000</v>
      </c>
      <c r="G105" s="289">
        <v>513000</v>
      </c>
      <c r="H105" s="290">
        <v>5.5E-2</v>
      </c>
      <c r="I105" s="291">
        <v>0.70699999999999996</v>
      </c>
      <c r="J105" s="292">
        <v>0.66700000000000004</v>
      </c>
      <c r="K105" s="142"/>
      <c r="M105" s="35" t="s">
        <v>128</v>
      </c>
      <c r="N105" s="284">
        <v>620000</v>
      </c>
      <c r="O105" s="288">
        <v>530000</v>
      </c>
      <c r="P105" s="284">
        <v>436000</v>
      </c>
      <c r="Q105" s="288">
        <v>410000</v>
      </c>
      <c r="R105" s="288">
        <v>25000</v>
      </c>
      <c r="S105" s="289">
        <v>185000</v>
      </c>
      <c r="T105" s="290">
        <v>5.8000000000000003E-2</v>
      </c>
      <c r="U105" s="291">
        <v>0.79700000000000004</v>
      </c>
      <c r="V105" s="292">
        <v>0.749</v>
      </c>
      <c r="W105" s="108"/>
      <c r="Y105" s="35" t="s">
        <v>128</v>
      </c>
      <c r="Z105" s="284">
        <v>668000</v>
      </c>
      <c r="AA105" s="288">
        <v>544000</v>
      </c>
      <c r="AB105" s="284">
        <v>340000</v>
      </c>
      <c r="AC105" s="288">
        <v>323000</v>
      </c>
      <c r="AD105" s="288">
        <v>18000</v>
      </c>
      <c r="AE105" s="289">
        <v>328000</v>
      </c>
      <c r="AF105" s="290">
        <v>5.1999999999999998E-2</v>
      </c>
      <c r="AG105" s="291">
        <v>0.61899999999999999</v>
      </c>
      <c r="AH105" s="292">
        <v>0.58699999999999997</v>
      </c>
    </row>
    <row r="106" spans="1:34" ht="21" customHeight="1">
      <c r="A106" s="35" t="s">
        <v>129</v>
      </c>
      <c r="B106" s="284">
        <v>1290000</v>
      </c>
      <c r="C106" s="288">
        <v>1074000</v>
      </c>
      <c r="D106" s="284">
        <v>779000</v>
      </c>
      <c r="E106" s="288">
        <v>736000</v>
      </c>
      <c r="F106" s="288">
        <v>43000</v>
      </c>
      <c r="G106" s="289">
        <v>511000</v>
      </c>
      <c r="H106" s="290">
        <v>5.6000000000000001E-2</v>
      </c>
      <c r="I106" s="291">
        <v>0.71099999999999997</v>
      </c>
      <c r="J106" s="292">
        <v>0.67100000000000004</v>
      </c>
      <c r="K106" s="142"/>
      <c r="M106" s="35" t="s">
        <v>129</v>
      </c>
      <c r="N106" s="284">
        <v>621000</v>
      </c>
      <c r="O106" s="288">
        <v>530000</v>
      </c>
      <c r="P106" s="284">
        <v>439000</v>
      </c>
      <c r="Q106" s="288">
        <v>412000</v>
      </c>
      <c r="R106" s="288">
        <v>27000</v>
      </c>
      <c r="S106" s="289">
        <v>182000</v>
      </c>
      <c r="T106" s="290">
        <v>6.0999999999999999E-2</v>
      </c>
      <c r="U106" s="291">
        <v>0.80600000000000005</v>
      </c>
      <c r="V106" s="292">
        <v>0.755</v>
      </c>
      <c r="W106" s="108"/>
      <c r="Y106" s="35" t="s">
        <v>129</v>
      </c>
      <c r="Z106" s="284">
        <v>669000</v>
      </c>
      <c r="AA106" s="288">
        <v>544000</v>
      </c>
      <c r="AB106" s="284">
        <v>340000</v>
      </c>
      <c r="AC106" s="288">
        <v>323000</v>
      </c>
      <c r="AD106" s="288">
        <v>16000</v>
      </c>
      <c r="AE106" s="289">
        <v>329000</v>
      </c>
      <c r="AF106" s="290">
        <v>4.8000000000000001E-2</v>
      </c>
      <c r="AG106" s="291">
        <v>0.61899999999999999</v>
      </c>
      <c r="AH106" s="292">
        <v>0.58799999999999997</v>
      </c>
    </row>
    <row r="107" spans="1:34" ht="21" customHeight="1">
      <c r="A107" s="35" t="s">
        <v>213</v>
      </c>
      <c r="B107" s="284">
        <v>1291000</v>
      </c>
      <c r="C107" s="288">
        <v>1075000</v>
      </c>
      <c r="D107" s="284">
        <v>785000</v>
      </c>
      <c r="E107" s="288">
        <v>741000</v>
      </c>
      <c r="F107" s="288">
        <v>44000</v>
      </c>
      <c r="G107" s="289">
        <v>506000</v>
      </c>
      <c r="H107" s="290">
        <v>5.6000000000000001E-2</v>
      </c>
      <c r="I107" s="291">
        <v>0.71599999999999997</v>
      </c>
      <c r="J107" s="292">
        <v>0.67500000000000004</v>
      </c>
      <c r="K107" s="142"/>
      <c r="M107" s="35" t="s">
        <v>213</v>
      </c>
      <c r="N107" s="284">
        <v>622000</v>
      </c>
      <c r="O107" s="288">
        <v>531000</v>
      </c>
      <c r="P107" s="284">
        <v>442000</v>
      </c>
      <c r="Q107" s="288">
        <v>416000</v>
      </c>
      <c r="R107" s="288">
        <v>26000</v>
      </c>
      <c r="S107" s="289">
        <v>180000</v>
      </c>
      <c r="T107" s="290">
        <v>5.8000000000000003E-2</v>
      </c>
      <c r="U107" s="291">
        <v>0.81200000000000006</v>
      </c>
      <c r="V107" s="292">
        <v>0.76400000000000001</v>
      </c>
      <c r="W107" s="108"/>
      <c r="Y107" s="35" t="s">
        <v>213</v>
      </c>
      <c r="Z107" s="284">
        <v>669000</v>
      </c>
      <c r="AA107" s="288">
        <v>544000</v>
      </c>
      <c r="AB107" s="284">
        <v>343000</v>
      </c>
      <c r="AC107" s="288">
        <v>325000</v>
      </c>
      <c r="AD107" s="288">
        <v>18000</v>
      </c>
      <c r="AE107" s="289">
        <v>326000</v>
      </c>
      <c r="AF107" s="290">
        <v>5.3999999999999999E-2</v>
      </c>
      <c r="AG107" s="291">
        <v>0.623</v>
      </c>
      <c r="AH107" s="292">
        <v>0.58899999999999997</v>
      </c>
    </row>
    <row r="108" spans="1:34" ht="21" customHeight="1">
      <c r="A108" s="35" t="s">
        <v>214</v>
      </c>
      <c r="B108" s="284">
        <v>1292000</v>
      </c>
      <c r="C108" s="288">
        <v>1076000</v>
      </c>
      <c r="D108" s="284">
        <v>789000</v>
      </c>
      <c r="E108" s="288">
        <v>745000</v>
      </c>
      <c r="F108" s="288">
        <v>44000</v>
      </c>
      <c r="G108" s="289">
        <v>503000</v>
      </c>
      <c r="H108" s="290">
        <v>5.6000000000000001E-2</v>
      </c>
      <c r="I108" s="291">
        <v>0.71899999999999997</v>
      </c>
      <c r="J108" s="292">
        <v>0.67800000000000005</v>
      </c>
      <c r="K108" s="142"/>
      <c r="M108" s="35" t="s">
        <v>214</v>
      </c>
      <c r="N108" s="284">
        <v>622000</v>
      </c>
      <c r="O108" s="288">
        <v>531000</v>
      </c>
      <c r="P108" s="284">
        <v>446000</v>
      </c>
      <c r="Q108" s="288">
        <v>420000</v>
      </c>
      <c r="R108" s="288">
        <v>26000</v>
      </c>
      <c r="S108" s="289">
        <v>176000</v>
      </c>
      <c r="T108" s="290">
        <v>5.8999999999999997E-2</v>
      </c>
      <c r="U108" s="291">
        <v>0.81899999999999995</v>
      </c>
      <c r="V108" s="292">
        <v>0.76900000000000002</v>
      </c>
      <c r="W108" s="108"/>
      <c r="Y108" s="35" t="s">
        <v>214</v>
      </c>
      <c r="Z108" s="284">
        <v>670000</v>
      </c>
      <c r="AA108" s="288">
        <v>545000</v>
      </c>
      <c r="AB108" s="284">
        <v>343000</v>
      </c>
      <c r="AC108" s="288">
        <v>325000</v>
      </c>
      <c r="AD108" s="288">
        <v>18000</v>
      </c>
      <c r="AE108" s="289">
        <v>327000</v>
      </c>
      <c r="AF108" s="290">
        <v>5.2999999999999999E-2</v>
      </c>
      <c r="AG108" s="291">
        <v>0.622</v>
      </c>
      <c r="AH108" s="292">
        <v>0.58899999999999997</v>
      </c>
    </row>
    <row r="109" spans="1:34" ht="21" customHeight="1">
      <c r="A109" s="35" t="s">
        <v>130</v>
      </c>
      <c r="B109" s="284">
        <v>1293000</v>
      </c>
      <c r="C109" s="288">
        <v>1077000</v>
      </c>
      <c r="D109" s="284">
        <v>796000</v>
      </c>
      <c r="E109" s="288">
        <v>754000</v>
      </c>
      <c r="F109" s="288">
        <v>42000</v>
      </c>
      <c r="G109" s="289">
        <v>497000</v>
      </c>
      <c r="H109" s="290">
        <v>5.2999999999999999E-2</v>
      </c>
      <c r="I109" s="291">
        <v>0.72499999999999998</v>
      </c>
      <c r="J109" s="292">
        <v>0.68700000000000006</v>
      </c>
      <c r="K109" s="142"/>
      <c r="M109" s="35" t="s">
        <v>130</v>
      </c>
      <c r="N109" s="284">
        <v>623000</v>
      </c>
      <c r="O109" s="288">
        <v>532000</v>
      </c>
      <c r="P109" s="284">
        <v>445000</v>
      </c>
      <c r="Q109" s="288">
        <v>421000</v>
      </c>
      <c r="R109" s="288">
        <v>25000</v>
      </c>
      <c r="S109" s="289">
        <v>177000</v>
      </c>
      <c r="T109" s="290">
        <v>5.5E-2</v>
      </c>
      <c r="U109" s="291">
        <v>0.81699999999999995</v>
      </c>
      <c r="V109" s="292">
        <v>0.77100000000000002</v>
      </c>
      <c r="W109" s="108"/>
      <c r="Y109" s="35" t="s">
        <v>130</v>
      </c>
      <c r="Z109" s="284">
        <v>670000</v>
      </c>
      <c r="AA109" s="288">
        <v>545000</v>
      </c>
      <c r="AB109" s="284">
        <v>350000</v>
      </c>
      <c r="AC109" s="288">
        <v>333000</v>
      </c>
      <c r="AD109" s="288">
        <v>17000</v>
      </c>
      <c r="AE109" s="289">
        <v>320000</v>
      </c>
      <c r="AF109" s="290">
        <v>4.9000000000000002E-2</v>
      </c>
      <c r="AG109" s="291">
        <v>0.63600000000000001</v>
      </c>
      <c r="AH109" s="292">
        <v>0.60399999999999998</v>
      </c>
    </row>
    <row r="110" spans="1:34" ht="21" customHeight="1">
      <c r="A110" s="35" t="s">
        <v>131</v>
      </c>
      <c r="B110" s="284">
        <v>1294000</v>
      </c>
      <c r="C110" s="288">
        <v>1078000</v>
      </c>
      <c r="D110" s="284">
        <v>795000</v>
      </c>
      <c r="E110" s="288">
        <v>754000</v>
      </c>
      <c r="F110" s="288">
        <v>42000</v>
      </c>
      <c r="G110" s="289">
        <v>499000</v>
      </c>
      <c r="H110" s="290">
        <v>5.1999999999999998E-2</v>
      </c>
      <c r="I110" s="291">
        <v>0.72499999999999998</v>
      </c>
      <c r="J110" s="292">
        <v>0.68600000000000005</v>
      </c>
      <c r="K110" s="142"/>
      <c r="M110" s="35" t="s">
        <v>131</v>
      </c>
      <c r="N110" s="284">
        <v>623000</v>
      </c>
      <c r="O110" s="288">
        <v>532000</v>
      </c>
      <c r="P110" s="284">
        <v>446000</v>
      </c>
      <c r="Q110" s="288">
        <v>421000</v>
      </c>
      <c r="R110" s="288">
        <v>24000</v>
      </c>
      <c r="S110" s="289">
        <v>178000</v>
      </c>
      <c r="T110" s="290">
        <v>5.5E-2</v>
      </c>
      <c r="U110" s="291">
        <v>0.81899999999999995</v>
      </c>
      <c r="V110" s="292">
        <v>0.77300000000000002</v>
      </c>
      <c r="W110" s="108"/>
      <c r="Y110" s="35" t="s">
        <v>131</v>
      </c>
      <c r="Z110" s="284">
        <v>671000</v>
      </c>
      <c r="AA110" s="288">
        <v>546000</v>
      </c>
      <c r="AB110" s="284">
        <v>350000</v>
      </c>
      <c r="AC110" s="288">
        <v>333000</v>
      </c>
      <c r="AD110" s="288">
        <v>17000</v>
      </c>
      <c r="AE110" s="289">
        <v>321000</v>
      </c>
      <c r="AF110" s="290">
        <v>0.05</v>
      </c>
      <c r="AG110" s="291">
        <v>0.63400000000000001</v>
      </c>
      <c r="AH110" s="292">
        <v>0.60199999999999998</v>
      </c>
    </row>
    <row r="111" spans="1:34" ht="21" customHeight="1">
      <c r="A111" s="35" t="s">
        <v>132</v>
      </c>
      <c r="B111" s="284">
        <v>1295000</v>
      </c>
      <c r="C111" s="288">
        <v>1079000</v>
      </c>
      <c r="D111" s="284">
        <v>791000</v>
      </c>
      <c r="E111" s="288">
        <v>750000</v>
      </c>
      <c r="F111" s="288">
        <v>41000</v>
      </c>
      <c r="G111" s="289">
        <v>504000</v>
      </c>
      <c r="H111" s="290">
        <v>5.1999999999999998E-2</v>
      </c>
      <c r="I111" s="291">
        <v>0.72099999999999997</v>
      </c>
      <c r="J111" s="292">
        <v>0.68200000000000005</v>
      </c>
      <c r="K111" s="142"/>
      <c r="M111" s="35" t="s">
        <v>132</v>
      </c>
      <c r="N111" s="284">
        <v>624000</v>
      </c>
      <c r="O111" s="288">
        <v>533000</v>
      </c>
      <c r="P111" s="284">
        <v>446000</v>
      </c>
      <c r="Q111" s="288">
        <v>421000</v>
      </c>
      <c r="R111" s="288">
        <v>25000</v>
      </c>
      <c r="S111" s="289">
        <v>178000</v>
      </c>
      <c r="T111" s="290">
        <v>5.6000000000000001E-2</v>
      </c>
      <c r="U111" s="291">
        <v>0.81699999999999995</v>
      </c>
      <c r="V111" s="292">
        <v>0.77</v>
      </c>
      <c r="W111" s="108"/>
      <c r="Y111" s="35" t="s">
        <v>132</v>
      </c>
      <c r="Z111" s="284">
        <v>671000</v>
      </c>
      <c r="AA111" s="288">
        <v>546000</v>
      </c>
      <c r="AB111" s="284">
        <v>346000</v>
      </c>
      <c r="AC111" s="288">
        <v>329000</v>
      </c>
      <c r="AD111" s="288">
        <v>16000</v>
      </c>
      <c r="AE111" s="289">
        <v>325000</v>
      </c>
      <c r="AF111" s="290">
        <v>4.7E-2</v>
      </c>
      <c r="AG111" s="291">
        <v>0.626</v>
      </c>
      <c r="AH111" s="292">
        <v>0.59599999999999997</v>
      </c>
    </row>
    <row r="112" spans="1:34" ht="21" customHeight="1">
      <c r="A112" s="35" t="s">
        <v>133</v>
      </c>
      <c r="B112" s="284">
        <v>1296000</v>
      </c>
      <c r="C112" s="288">
        <v>1080000</v>
      </c>
      <c r="D112" s="284">
        <v>783000</v>
      </c>
      <c r="E112" s="288">
        <v>744000</v>
      </c>
      <c r="F112" s="288">
        <v>40000</v>
      </c>
      <c r="G112" s="289">
        <v>513000</v>
      </c>
      <c r="H112" s="290">
        <v>5.0999999999999997E-2</v>
      </c>
      <c r="I112" s="291">
        <v>0.71299999999999997</v>
      </c>
      <c r="J112" s="292">
        <v>0.67600000000000005</v>
      </c>
      <c r="K112" s="142"/>
      <c r="M112" s="35" t="s">
        <v>133</v>
      </c>
      <c r="N112" s="284">
        <v>625000</v>
      </c>
      <c r="O112" s="288">
        <v>533000</v>
      </c>
      <c r="P112" s="284">
        <v>439000</v>
      </c>
      <c r="Q112" s="288">
        <v>414000</v>
      </c>
      <c r="R112" s="288">
        <v>25000</v>
      </c>
      <c r="S112" s="289">
        <v>186000</v>
      </c>
      <c r="T112" s="290">
        <v>5.8000000000000003E-2</v>
      </c>
      <c r="U112" s="291">
        <v>0.80500000000000005</v>
      </c>
      <c r="V112" s="292">
        <v>0.75800000000000001</v>
      </c>
      <c r="W112" s="108"/>
      <c r="Y112" s="35" t="s">
        <v>133</v>
      </c>
      <c r="Z112" s="284">
        <v>672000</v>
      </c>
      <c r="AA112" s="288">
        <v>547000</v>
      </c>
      <c r="AB112" s="284">
        <v>344000</v>
      </c>
      <c r="AC112" s="288">
        <v>330000</v>
      </c>
      <c r="AD112" s="288">
        <v>14000</v>
      </c>
      <c r="AE112" s="289">
        <v>327000</v>
      </c>
      <c r="AF112" s="290">
        <v>4.2000000000000003E-2</v>
      </c>
      <c r="AG112" s="291">
        <v>0.623</v>
      </c>
      <c r="AH112" s="292">
        <v>0.59699999999999998</v>
      </c>
    </row>
    <row r="113" spans="1:34" ht="21" customHeight="1">
      <c r="A113" s="35" t="s">
        <v>134</v>
      </c>
      <c r="B113" s="284">
        <v>1298000</v>
      </c>
      <c r="C113" s="288">
        <v>1081000</v>
      </c>
      <c r="D113" s="284">
        <v>779000</v>
      </c>
      <c r="E113" s="288">
        <v>738000</v>
      </c>
      <c r="F113" s="288">
        <v>41000</v>
      </c>
      <c r="G113" s="289">
        <v>519000</v>
      </c>
      <c r="H113" s="290">
        <v>5.1999999999999998E-2</v>
      </c>
      <c r="I113" s="291">
        <v>0.70899999999999996</v>
      </c>
      <c r="J113" s="292">
        <v>0.67100000000000004</v>
      </c>
      <c r="K113" s="142"/>
      <c r="M113" s="35" t="s">
        <v>134</v>
      </c>
      <c r="N113" s="284">
        <v>625000</v>
      </c>
      <c r="O113" s="288">
        <v>534000</v>
      </c>
      <c r="P113" s="284">
        <v>439000</v>
      </c>
      <c r="Q113" s="288">
        <v>411000</v>
      </c>
      <c r="R113" s="288">
        <v>28000</v>
      </c>
      <c r="S113" s="289">
        <v>186000</v>
      </c>
      <c r="T113" s="290">
        <v>6.3E-2</v>
      </c>
      <c r="U113" s="291">
        <v>0.80700000000000005</v>
      </c>
      <c r="V113" s="292">
        <v>0.755</v>
      </c>
      <c r="W113" s="108"/>
      <c r="Y113" s="35" t="s">
        <v>134</v>
      </c>
      <c r="Z113" s="284">
        <v>672000</v>
      </c>
      <c r="AA113" s="288">
        <v>547000</v>
      </c>
      <c r="AB113" s="284">
        <v>340000</v>
      </c>
      <c r="AC113" s="288">
        <v>327000</v>
      </c>
      <c r="AD113" s="288">
        <v>13000</v>
      </c>
      <c r="AE113" s="289">
        <v>333000</v>
      </c>
      <c r="AF113" s="290">
        <v>3.7999999999999999E-2</v>
      </c>
      <c r="AG113" s="291">
        <v>0.61399999999999999</v>
      </c>
      <c r="AH113" s="292">
        <v>0.59</v>
      </c>
    </row>
    <row r="114" spans="1:34" ht="21" customHeight="1">
      <c r="A114" s="35" t="s">
        <v>135</v>
      </c>
      <c r="B114" s="284">
        <v>1299000</v>
      </c>
      <c r="C114" s="288">
        <v>1081000</v>
      </c>
      <c r="D114" s="284">
        <v>776000</v>
      </c>
      <c r="E114" s="288">
        <v>732000</v>
      </c>
      <c r="F114" s="288">
        <v>44000</v>
      </c>
      <c r="G114" s="289">
        <v>523000</v>
      </c>
      <c r="H114" s="290">
        <v>5.6000000000000001E-2</v>
      </c>
      <c r="I114" s="291">
        <v>0.70599999999999996</v>
      </c>
      <c r="J114" s="292">
        <v>0.66500000000000004</v>
      </c>
      <c r="K114" s="142"/>
      <c r="M114" s="35" t="s">
        <v>135</v>
      </c>
      <c r="N114" s="284">
        <v>626000</v>
      </c>
      <c r="O114" s="288">
        <v>534000</v>
      </c>
      <c r="P114" s="284">
        <v>438000</v>
      </c>
      <c r="Q114" s="288">
        <v>407000</v>
      </c>
      <c r="R114" s="288">
        <v>31000</v>
      </c>
      <c r="S114" s="289">
        <v>188000</v>
      </c>
      <c r="T114" s="290">
        <v>7.0000000000000007E-2</v>
      </c>
      <c r="U114" s="291">
        <v>0.80300000000000005</v>
      </c>
      <c r="V114" s="292">
        <v>0.746</v>
      </c>
      <c r="W114" s="108"/>
      <c r="Y114" s="35" t="s">
        <v>135</v>
      </c>
      <c r="Z114" s="284">
        <v>673000</v>
      </c>
      <c r="AA114" s="288">
        <v>547000</v>
      </c>
      <c r="AB114" s="284">
        <v>338000</v>
      </c>
      <c r="AC114" s="288">
        <v>325000</v>
      </c>
      <c r="AD114" s="288">
        <v>13000</v>
      </c>
      <c r="AE114" s="289">
        <v>335000</v>
      </c>
      <c r="AF114" s="290">
        <v>3.9E-2</v>
      </c>
      <c r="AG114" s="291">
        <v>0.61099999999999999</v>
      </c>
      <c r="AH114" s="292">
        <v>0.58699999999999997</v>
      </c>
    </row>
    <row r="115" spans="1:34" ht="21" customHeight="1">
      <c r="A115" s="35" t="s">
        <v>136</v>
      </c>
      <c r="B115" s="284">
        <v>1300000</v>
      </c>
      <c r="C115" s="288">
        <v>1082000</v>
      </c>
      <c r="D115" s="284">
        <v>777000</v>
      </c>
      <c r="E115" s="288">
        <v>733000</v>
      </c>
      <c r="F115" s="288">
        <v>44000</v>
      </c>
      <c r="G115" s="289">
        <v>523000</v>
      </c>
      <c r="H115" s="290">
        <v>5.6000000000000001E-2</v>
      </c>
      <c r="I115" s="291">
        <v>0.70699999999999996</v>
      </c>
      <c r="J115" s="292">
        <v>0.66600000000000004</v>
      </c>
      <c r="K115" s="142"/>
      <c r="M115" s="35" t="s">
        <v>136</v>
      </c>
      <c r="N115" s="284">
        <v>627000</v>
      </c>
      <c r="O115" s="288">
        <v>535000</v>
      </c>
      <c r="P115" s="284">
        <v>440000</v>
      </c>
      <c r="Q115" s="288">
        <v>409000</v>
      </c>
      <c r="R115" s="288">
        <v>31000</v>
      </c>
      <c r="S115" s="289">
        <v>187000</v>
      </c>
      <c r="T115" s="290">
        <v>7.0000000000000007E-2</v>
      </c>
      <c r="U115" s="291">
        <v>0.80700000000000005</v>
      </c>
      <c r="V115" s="292">
        <v>0.75</v>
      </c>
      <c r="W115" s="108"/>
      <c r="Y115" s="35" t="s">
        <v>136</v>
      </c>
      <c r="Z115" s="284">
        <v>673000</v>
      </c>
      <c r="AA115" s="288">
        <v>548000</v>
      </c>
      <c r="AB115" s="284">
        <v>337000</v>
      </c>
      <c r="AC115" s="288">
        <v>324000</v>
      </c>
      <c r="AD115" s="288">
        <v>13000</v>
      </c>
      <c r="AE115" s="289">
        <v>336000</v>
      </c>
      <c r="AF115" s="290">
        <v>3.9E-2</v>
      </c>
      <c r="AG115" s="291">
        <v>0.60799999999999998</v>
      </c>
      <c r="AH115" s="292">
        <v>0.58499999999999996</v>
      </c>
    </row>
    <row r="116" spans="1:34" ht="21" customHeight="1">
      <c r="A116" s="35" t="s">
        <v>137</v>
      </c>
      <c r="B116" s="284">
        <v>1301000</v>
      </c>
      <c r="C116" s="288">
        <v>1083000</v>
      </c>
      <c r="D116" s="284">
        <v>774000</v>
      </c>
      <c r="E116" s="288">
        <v>729000</v>
      </c>
      <c r="F116" s="288">
        <v>45000</v>
      </c>
      <c r="G116" s="289">
        <v>527000</v>
      </c>
      <c r="H116" s="290">
        <v>5.8000000000000003E-2</v>
      </c>
      <c r="I116" s="291">
        <v>0.70499999999999996</v>
      </c>
      <c r="J116" s="292">
        <v>0.66300000000000003</v>
      </c>
      <c r="K116" s="142"/>
      <c r="M116" s="35" t="s">
        <v>137</v>
      </c>
      <c r="N116" s="284">
        <v>627000</v>
      </c>
      <c r="O116" s="288">
        <v>535000</v>
      </c>
      <c r="P116" s="284">
        <v>440000</v>
      </c>
      <c r="Q116" s="288">
        <v>407000</v>
      </c>
      <c r="R116" s="288">
        <v>33000</v>
      </c>
      <c r="S116" s="289">
        <v>187000</v>
      </c>
      <c r="T116" s="290">
        <v>7.3999999999999996E-2</v>
      </c>
      <c r="U116" s="291">
        <v>0.80900000000000005</v>
      </c>
      <c r="V116" s="292">
        <v>0.748</v>
      </c>
      <c r="W116" s="108"/>
      <c r="Y116" s="35" t="s">
        <v>137</v>
      </c>
      <c r="Z116" s="284">
        <v>674000</v>
      </c>
      <c r="AA116" s="288">
        <v>548000</v>
      </c>
      <c r="AB116" s="284">
        <v>334000</v>
      </c>
      <c r="AC116" s="288">
        <v>322000</v>
      </c>
      <c r="AD116" s="288">
        <v>12000</v>
      </c>
      <c r="AE116" s="289">
        <v>340000</v>
      </c>
      <c r="AF116" s="290">
        <v>3.6999999999999998E-2</v>
      </c>
      <c r="AG116" s="291">
        <v>0.60199999999999998</v>
      </c>
      <c r="AH116" s="292">
        <v>0.57999999999999996</v>
      </c>
    </row>
    <row r="117" spans="1:34" ht="21" customHeight="1">
      <c r="A117" s="35" t="s">
        <v>138</v>
      </c>
      <c r="B117" s="284">
        <v>1302000</v>
      </c>
      <c r="C117" s="288">
        <v>1084000</v>
      </c>
      <c r="D117" s="284">
        <v>771000</v>
      </c>
      <c r="E117" s="288">
        <v>725000</v>
      </c>
      <c r="F117" s="288">
        <v>46000</v>
      </c>
      <c r="G117" s="289">
        <v>531000</v>
      </c>
      <c r="H117" s="290">
        <v>0.06</v>
      </c>
      <c r="I117" s="291">
        <v>0.70199999999999996</v>
      </c>
      <c r="J117" s="292">
        <v>0.65900000000000003</v>
      </c>
      <c r="K117" s="142"/>
      <c r="M117" s="35" t="s">
        <v>138</v>
      </c>
      <c r="N117" s="284">
        <v>628000</v>
      </c>
      <c r="O117" s="288">
        <v>535000</v>
      </c>
      <c r="P117" s="284">
        <v>436000</v>
      </c>
      <c r="Q117" s="288">
        <v>401000</v>
      </c>
      <c r="R117" s="288">
        <v>35000</v>
      </c>
      <c r="S117" s="289">
        <v>191000</v>
      </c>
      <c r="T117" s="290">
        <v>0.08</v>
      </c>
      <c r="U117" s="291">
        <v>0.80100000000000005</v>
      </c>
      <c r="V117" s="292">
        <v>0.73599999999999999</v>
      </c>
      <c r="W117" s="108"/>
      <c r="Y117" s="35" t="s">
        <v>138</v>
      </c>
      <c r="Z117" s="284">
        <v>674000</v>
      </c>
      <c r="AA117" s="288">
        <v>549000</v>
      </c>
      <c r="AB117" s="284">
        <v>335000</v>
      </c>
      <c r="AC117" s="288">
        <v>324000</v>
      </c>
      <c r="AD117" s="288">
        <v>11000</v>
      </c>
      <c r="AE117" s="289">
        <v>339000</v>
      </c>
      <c r="AF117" s="290">
        <v>3.4000000000000002E-2</v>
      </c>
      <c r="AG117" s="291">
        <v>0.60399999999999998</v>
      </c>
      <c r="AH117" s="292">
        <v>0.58299999999999996</v>
      </c>
    </row>
    <row r="118" spans="1:34" ht="21" customHeight="1">
      <c r="A118" s="35" t="s">
        <v>139</v>
      </c>
      <c r="B118" s="284">
        <v>1303000</v>
      </c>
      <c r="C118" s="288">
        <v>1085000</v>
      </c>
      <c r="D118" s="284">
        <v>768000</v>
      </c>
      <c r="E118" s="288">
        <v>719000</v>
      </c>
      <c r="F118" s="288">
        <v>49000</v>
      </c>
      <c r="G118" s="289">
        <v>535000</v>
      </c>
      <c r="H118" s="290">
        <v>6.3E-2</v>
      </c>
      <c r="I118" s="291">
        <v>0.69699999999999995</v>
      </c>
      <c r="J118" s="292">
        <v>0.65200000000000002</v>
      </c>
      <c r="K118" s="142"/>
      <c r="M118" s="35" t="s">
        <v>139</v>
      </c>
      <c r="N118" s="284">
        <v>628000</v>
      </c>
      <c r="O118" s="288">
        <v>536000</v>
      </c>
      <c r="P118" s="284">
        <v>436000</v>
      </c>
      <c r="Q118" s="288">
        <v>399000</v>
      </c>
      <c r="R118" s="288">
        <v>37000</v>
      </c>
      <c r="S118" s="289">
        <v>192000</v>
      </c>
      <c r="T118" s="290">
        <v>8.5000000000000006E-2</v>
      </c>
      <c r="U118" s="291">
        <v>0.79900000000000004</v>
      </c>
      <c r="V118" s="292">
        <v>0.73</v>
      </c>
      <c r="W118" s="108"/>
      <c r="Y118" s="35" t="s">
        <v>139</v>
      </c>
      <c r="Z118" s="284">
        <v>675000</v>
      </c>
      <c r="AA118" s="288">
        <v>549000</v>
      </c>
      <c r="AB118" s="284">
        <v>332000</v>
      </c>
      <c r="AC118" s="288">
        <v>320000</v>
      </c>
      <c r="AD118" s="288">
        <v>12000</v>
      </c>
      <c r="AE118" s="289">
        <v>343000</v>
      </c>
      <c r="AF118" s="290">
        <v>3.5000000000000003E-2</v>
      </c>
      <c r="AG118" s="291">
        <v>0.59799999999999998</v>
      </c>
      <c r="AH118" s="292">
        <v>0.57699999999999996</v>
      </c>
    </row>
    <row r="119" spans="1:34" ht="21" customHeight="1">
      <c r="A119" s="35" t="s">
        <v>215</v>
      </c>
      <c r="B119" s="284">
        <v>1305000</v>
      </c>
      <c r="C119" s="288">
        <v>1086000</v>
      </c>
      <c r="D119" s="284">
        <v>772000</v>
      </c>
      <c r="E119" s="288">
        <v>728000</v>
      </c>
      <c r="F119" s="288">
        <v>43000</v>
      </c>
      <c r="G119" s="289">
        <v>533000</v>
      </c>
      <c r="H119" s="290">
        <v>5.6000000000000001E-2</v>
      </c>
      <c r="I119" s="291">
        <v>0.7</v>
      </c>
      <c r="J119" s="292">
        <v>0.66</v>
      </c>
      <c r="K119" s="142"/>
      <c r="M119" s="35" t="s">
        <v>215</v>
      </c>
      <c r="N119" s="284">
        <v>629000</v>
      </c>
      <c r="O119" s="288">
        <v>536000</v>
      </c>
      <c r="P119" s="284">
        <v>436000</v>
      </c>
      <c r="Q119" s="288">
        <v>403000</v>
      </c>
      <c r="R119" s="288">
        <v>32000</v>
      </c>
      <c r="S119" s="289">
        <v>193000</v>
      </c>
      <c r="T119" s="290">
        <v>7.4999999999999997E-2</v>
      </c>
      <c r="U119" s="291">
        <v>0.79700000000000004</v>
      </c>
      <c r="V119" s="292">
        <v>0.73599999999999999</v>
      </c>
      <c r="W119" s="108"/>
      <c r="Y119" s="35" t="s">
        <v>215</v>
      </c>
      <c r="Z119" s="284">
        <v>676000</v>
      </c>
      <c r="AA119" s="288">
        <v>550000</v>
      </c>
      <c r="AB119" s="284">
        <v>336000</v>
      </c>
      <c r="AC119" s="288">
        <v>325000</v>
      </c>
      <c r="AD119" s="288">
        <v>11000</v>
      </c>
      <c r="AE119" s="289">
        <v>340000</v>
      </c>
      <c r="AF119" s="290">
        <v>3.2000000000000001E-2</v>
      </c>
      <c r="AG119" s="291">
        <v>0.60599999999999998</v>
      </c>
      <c r="AH119" s="292">
        <v>0.58599999999999997</v>
      </c>
    </row>
    <row r="120" spans="1:34" ht="21" customHeight="1">
      <c r="A120" s="35" t="s">
        <v>216</v>
      </c>
      <c r="B120" s="284">
        <v>1306000</v>
      </c>
      <c r="C120" s="288">
        <v>1087000</v>
      </c>
      <c r="D120" s="284">
        <v>774000</v>
      </c>
      <c r="E120" s="288">
        <v>733000</v>
      </c>
      <c r="F120" s="288">
        <v>41000</v>
      </c>
      <c r="G120" s="289">
        <v>532000</v>
      </c>
      <c r="H120" s="290">
        <v>5.2999999999999999E-2</v>
      </c>
      <c r="I120" s="291">
        <v>0.70199999999999996</v>
      </c>
      <c r="J120" s="292">
        <v>0.66400000000000003</v>
      </c>
      <c r="K120" s="142"/>
      <c r="M120" s="35" t="s">
        <v>216</v>
      </c>
      <c r="N120" s="284">
        <v>630000</v>
      </c>
      <c r="O120" s="288">
        <v>537000</v>
      </c>
      <c r="P120" s="284">
        <v>435000</v>
      </c>
      <c r="Q120" s="288">
        <v>405000</v>
      </c>
      <c r="R120" s="288">
        <v>31000</v>
      </c>
      <c r="S120" s="289">
        <v>194000</v>
      </c>
      <c r="T120" s="290">
        <v>7.0999999999999994E-2</v>
      </c>
      <c r="U120" s="291">
        <v>0.79500000000000004</v>
      </c>
      <c r="V120" s="292">
        <v>0.73799999999999999</v>
      </c>
      <c r="W120" s="108"/>
      <c r="Y120" s="35" t="s">
        <v>216</v>
      </c>
      <c r="Z120" s="284">
        <v>676000</v>
      </c>
      <c r="AA120" s="288">
        <v>550000</v>
      </c>
      <c r="AB120" s="284">
        <v>339000</v>
      </c>
      <c r="AC120" s="288">
        <v>328000</v>
      </c>
      <c r="AD120" s="288">
        <v>10000</v>
      </c>
      <c r="AE120" s="289">
        <v>337000</v>
      </c>
      <c r="AF120" s="290">
        <v>0.03</v>
      </c>
      <c r="AG120" s="291">
        <v>0.61099999999999999</v>
      </c>
      <c r="AH120" s="292">
        <v>0.59199999999999997</v>
      </c>
    </row>
    <row r="121" spans="1:34" ht="21" customHeight="1">
      <c r="A121" s="35" t="s">
        <v>140</v>
      </c>
      <c r="B121" s="284">
        <v>1307000</v>
      </c>
      <c r="C121" s="288">
        <v>1088000</v>
      </c>
      <c r="D121" s="284">
        <v>764000</v>
      </c>
      <c r="E121" s="288">
        <v>724000</v>
      </c>
      <c r="F121" s="288">
        <v>40000</v>
      </c>
      <c r="G121" s="289">
        <v>543000</v>
      </c>
      <c r="H121" s="290">
        <v>5.1999999999999998E-2</v>
      </c>
      <c r="I121" s="291">
        <v>0.69199999999999995</v>
      </c>
      <c r="J121" s="292">
        <v>0.65500000000000003</v>
      </c>
      <c r="K121" s="142"/>
      <c r="M121" s="35" t="s">
        <v>140</v>
      </c>
      <c r="N121" s="284">
        <v>630000</v>
      </c>
      <c r="O121" s="288">
        <v>537000</v>
      </c>
      <c r="P121" s="284">
        <v>427000</v>
      </c>
      <c r="Q121" s="288">
        <v>398000</v>
      </c>
      <c r="R121" s="288">
        <v>30000</v>
      </c>
      <c r="S121" s="289">
        <v>203000</v>
      </c>
      <c r="T121" s="290">
        <v>6.9000000000000006E-2</v>
      </c>
      <c r="U121" s="291">
        <v>0.77700000000000002</v>
      </c>
      <c r="V121" s="292">
        <v>0.72199999999999998</v>
      </c>
      <c r="W121" s="108"/>
      <c r="Y121" s="35" t="s">
        <v>140</v>
      </c>
      <c r="Z121" s="284">
        <v>677000</v>
      </c>
      <c r="AA121" s="288">
        <v>551000</v>
      </c>
      <c r="AB121" s="284">
        <v>337000</v>
      </c>
      <c r="AC121" s="288">
        <v>327000</v>
      </c>
      <c r="AD121" s="288">
        <v>10000</v>
      </c>
      <c r="AE121" s="289">
        <v>340000</v>
      </c>
      <c r="AF121" s="290">
        <v>3.1E-2</v>
      </c>
      <c r="AG121" s="291">
        <v>0.60899999999999999</v>
      </c>
      <c r="AH121" s="292">
        <v>0.59</v>
      </c>
    </row>
    <row r="122" spans="1:34" ht="21" customHeight="1">
      <c r="A122" s="35" t="s">
        <v>141</v>
      </c>
      <c r="B122" s="284">
        <v>1308000</v>
      </c>
      <c r="C122" s="288">
        <v>1089000</v>
      </c>
      <c r="D122" s="284">
        <v>764000</v>
      </c>
      <c r="E122" s="288">
        <v>725000</v>
      </c>
      <c r="F122" s="288">
        <v>39000</v>
      </c>
      <c r="G122" s="289">
        <v>544000</v>
      </c>
      <c r="H122" s="290">
        <v>5.0999999999999997E-2</v>
      </c>
      <c r="I122" s="291">
        <v>0.69199999999999995</v>
      </c>
      <c r="J122" s="292">
        <v>0.65600000000000003</v>
      </c>
      <c r="K122" s="142"/>
      <c r="M122" s="35" t="s">
        <v>141</v>
      </c>
      <c r="N122" s="284">
        <v>631000</v>
      </c>
      <c r="O122" s="288">
        <v>538000</v>
      </c>
      <c r="P122" s="284">
        <v>426000</v>
      </c>
      <c r="Q122" s="288">
        <v>397000</v>
      </c>
      <c r="R122" s="288">
        <v>29000</v>
      </c>
      <c r="S122" s="289">
        <v>204000</v>
      </c>
      <c r="T122" s="290">
        <v>6.9000000000000006E-2</v>
      </c>
      <c r="U122" s="291">
        <v>0.77600000000000002</v>
      </c>
      <c r="V122" s="292">
        <v>0.72199999999999998</v>
      </c>
      <c r="W122" s="108"/>
      <c r="Y122" s="35" t="s">
        <v>141</v>
      </c>
      <c r="Z122" s="284">
        <v>677000</v>
      </c>
      <c r="AA122" s="288">
        <v>551000</v>
      </c>
      <c r="AB122" s="284">
        <v>338000</v>
      </c>
      <c r="AC122" s="288">
        <v>328000</v>
      </c>
      <c r="AD122" s="288">
        <v>9000</v>
      </c>
      <c r="AE122" s="289">
        <v>339000</v>
      </c>
      <c r="AF122" s="290">
        <v>2.8000000000000001E-2</v>
      </c>
      <c r="AG122" s="291">
        <v>0.61</v>
      </c>
      <c r="AH122" s="292">
        <v>0.59199999999999997</v>
      </c>
    </row>
    <row r="123" spans="1:34" ht="21" customHeight="1">
      <c r="A123" s="35" t="s">
        <v>142</v>
      </c>
      <c r="B123" s="284">
        <v>1309000</v>
      </c>
      <c r="C123" s="288">
        <v>1090000</v>
      </c>
      <c r="D123" s="284">
        <v>758000</v>
      </c>
      <c r="E123" s="288">
        <v>723000</v>
      </c>
      <c r="F123" s="288">
        <v>36000</v>
      </c>
      <c r="G123" s="289">
        <v>551000</v>
      </c>
      <c r="H123" s="290">
        <v>4.7E-2</v>
      </c>
      <c r="I123" s="291">
        <v>0.68799999999999994</v>
      </c>
      <c r="J123" s="292">
        <v>0.65500000000000003</v>
      </c>
      <c r="K123" s="142"/>
      <c r="M123" s="35" t="s">
        <v>142</v>
      </c>
      <c r="N123" s="284">
        <v>631000</v>
      </c>
      <c r="O123" s="288">
        <v>538000</v>
      </c>
      <c r="P123" s="284">
        <v>421000</v>
      </c>
      <c r="Q123" s="288">
        <v>396000</v>
      </c>
      <c r="R123" s="288">
        <v>26000</v>
      </c>
      <c r="S123" s="289">
        <v>210000</v>
      </c>
      <c r="T123" s="290">
        <v>6.0999999999999999E-2</v>
      </c>
      <c r="U123" s="291">
        <v>0.77100000000000002</v>
      </c>
      <c r="V123" s="292">
        <v>0.72299999999999998</v>
      </c>
      <c r="W123" s="108"/>
      <c r="Y123" s="35" t="s">
        <v>142</v>
      </c>
      <c r="Z123" s="284">
        <v>678000</v>
      </c>
      <c r="AA123" s="288">
        <v>551000</v>
      </c>
      <c r="AB123" s="284">
        <v>337000</v>
      </c>
      <c r="AC123" s="288">
        <v>327000</v>
      </c>
      <c r="AD123" s="288">
        <v>10000</v>
      </c>
      <c r="AE123" s="289">
        <v>341000</v>
      </c>
      <c r="AF123" s="290">
        <v>0.03</v>
      </c>
      <c r="AG123" s="291">
        <v>0.60799999999999998</v>
      </c>
      <c r="AH123" s="292">
        <v>0.58899999999999997</v>
      </c>
    </row>
    <row r="124" spans="1:34" ht="21" customHeight="1">
      <c r="A124" s="35" t="s">
        <v>143</v>
      </c>
      <c r="B124" s="284">
        <v>1310000</v>
      </c>
      <c r="C124" s="288">
        <v>1091000</v>
      </c>
      <c r="D124" s="284">
        <v>760000</v>
      </c>
      <c r="E124" s="288">
        <v>722000</v>
      </c>
      <c r="F124" s="288">
        <v>38000</v>
      </c>
      <c r="G124" s="289">
        <v>550000</v>
      </c>
      <c r="H124" s="290">
        <v>0.05</v>
      </c>
      <c r="I124" s="291">
        <v>0.68799999999999994</v>
      </c>
      <c r="J124" s="292">
        <v>0.65400000000000003</v>
      </c>
      <c r="K124" s="142"/>
      <c r="M124" s="35" t="s">
        <v>143</v>
      </c>
      <c r="N124" s="284">
        <v>632000</v>
      </c>
      <c r="O124" s="288">
        <v>539000</v>
      </c>
      <c r="P124" s="284">
        <v>425000</v>
      </c>
      <c r="Q124" s="288">
        <v>399000</v>
      </c>
      <c r="R124" s="288">
        <v>26000</v>
      </c>
      <c r="S124" s="289">
        <v>207000</v>
      </c>
      <c r="T124" s="290">
        <v>6.0999999999999999E-2</v>
      </c>
      <c r="U124" s="291">
        <v>0.77400000000000002</v>
      </c>
      <c r="V124" s="292">
        <v>0.72599999999999998</v>
      </c>
      <c r="W124" s="108"/>
      <c r="Y124" s="35" t="s">
        <v>143</v>
      </c>
      <c r="Z124" s="284">
        <v>678000</v>
      </c>
      <c r="AA124" s="288">
        <v>552000</v>
      </c>
      <c r="AB124" s="284">
        <v>335000</v>
      </c>
      <c r="AC124" s="288">
        <v>323000</v>
      </c>
      <c r="AD124" s="288">
        <v>12000</v>
      </c>
      <c r="AE124" s="289">
        <v>343000</v>
      </c>
      <c r="AF124" s="290">
        <v>3.5999999999999997E-2</v>
      </c>
      <c r="AG124" s="291">
        <v>0.60499999999999998</v>
      </c>
      <c r="AH124" s="292">
        <v>0.58299999999999996</v>
      </c>
    </row>
    <row r="125" spans="1:34" ht="21" customHeight="1">
      <c r="A125" s="35" t="s">
        <v>144</v>
      </c>
      <c r="B125" s="284">
        <v>1312000</v>
      </c>
      <c r="C125" s="288">
        <v>1092000</v>
      </c>
      <c r="D125" s="284">
        <v>761000</v>
      </c>
      <c r="E125" s="288">
        <v>724000</v>
      </c>
      <c r="F125" s="288">
        <v>37000</v>
      </c>
      <c r="G125" s="289">
        <v>550000</v>
      </c>
      <c r="H125" s="290">
        <v>4.9000000000000002E-2</v>
      </c>
      <c r="I125" s="291">
        <v>0.69</v>
      </c>
      <c r="J125" s="292">
        <v>0.65500000000000003</v>
      </c>
      <c r="K125" s="142"/>
      <c r="M125" s="35" t="s">
        <v>144</v>
      </c>
      <c r="N125" s="284">
        <v>633000</v>
      </c>
      <c r="O125" s="288">
        <v>539000</v>
      </c>
      <c r="P125" s="284">
        <v>426000</v>
      </c>
      <c r="Q125" s="288">
        <v>400000</v>
      </c>
      <c r="R125" s="288">
        <v>27000</v>
      </c>
      <c r="S125" s="289">
        <v>206000</v>
      </c>
      <c r="T125" s="290">
        <v>6.3E-2</v>
      </c>
      <c r="U125" s="291">
        <v>0.77700000000000002</v>
      </c>
      <c r="V125" s="292">
        <v>0.72799999999999998</v>
      </c>
      <c r="W125" s="108"/>
      <c r="Y125" s="35" t="s">
        <v>144</v>
      </c>
      <c r="Z125" s="284">
        <v>679000</v>
      </c>
      <c r="AA125" s="288">
        <v>552000</v>
      </c>
      <c r="AB125" s="284">
        <v>335000</v>
      </c>
      <c r="AC125" s="288">
        <v>324000</v>
      </c>
      <c r="AD125" s="288">
        <v>11000</v>
      </c>
      <c r="AE125" s="289">
        <v>344000</v>
      </c>
      <c r="AF125" s="290">
        <v>3.2000000000000001E-2</v>
      </c>
      <c r="AG125" s="291">
        <v>0.60399999999999998</v>
      </c>
      <c r="AH125" s="292">
        <v>0.58399999999999996</v>
      </c>
    </row>
    <row r="126" spans="1:34" ht="21" customHeight="1">
      <c r="A126" s="35" t="s">
        <v>145</v>
      </c>
      <c r="B126" s="284">
        <v>1313000</v>
      </c>
      <c r="C126" s="288">
        <v>1093000</v>
      </c>
      <c r="D126" s="284">
        <v>762000</v>
      </c>
      <c r="E126" s="288">
        <v>726000</v>
      </c>
      <c r="F126" s="288">
        <v>36000</v>
      </c>
      <c r="G126" s="289">
        <v>551000</v>
      </c>
      <c r="H126" s="290">
        <v>4.7E-2</v>
      </c>
      <c r="I126" s="291">
        <v>0.68899999999999995</v>
      </c>
      <c r="J126" s="292">
        <v>0.65600000000000003</v>
      </c>
      <c r="K126" s="142"/>
      <c r="M126" s="35" t="s">
        <v>145</v>
      </c>
      <c r="N126" s="284">
        <v>633000</v>
      </c>
      <c r="O126" s="288">
        <v>540000</v>
      </c>
      <c r="P126" s="284">
        <v>428000</v>
      </c>
      <c r="Q126" s="288">
        <v>404000</v>
      </c>
      <c r="R126" s="288">
        <v>25000</v>
      </c>
      <c r="S126" s="289">
        <v>205000</v>
      </c>
      <c r="T126" s="290">
        <v>5.8000000000000003E-2</v>
      </c>
      <c r="U126" s="291">
        <v>0.78</v>
      </c>
      <c r="V126" s="292">
        <v>0.73399999999999999</v>
      </c>
      <c r="W126" s="108"/>
      <c r="Y126" s="35" t="s">
        <v>145</v>
      </c>
      <c r="Z126" s="284">
        <v>679000</v>
      </c>
      <c r="AA126" s="288">
        <v>553000</v>
      </c>
      <c r="AB126" s="284">
        <v>334000</v>
      </c>
      <c r="AC126" s="288">
        <v>323000</v>
      </c>
      <c r="AD126" s="288">
        <v>11000</v>
      </c>
      <c r="AE126" s="289">
        <v>346000</v>
      </c>
      <c r="AF126" s="290">
        <v>3.4000000000000002E-2</v>
      </c>
      <c r="AG126" s="291">
        <v>0.6</v>
      </c>
      <c r="AH126" s="292">
        <v>0.57999999999999996</v>
      </c>
    </row>
    <row r="127" spans="1:34" ht="21" customHeight="1">
      <c r="A127" s="35" t="s">
        <v>146</v>
      </c>
      <c r="B127" s="284">
        <v>1314000</v>
      </c>
      <c r="C127" s="288">
        <v>1094000</v>
      </c>
      <c r="D127" s="284">
        <v>765000</v>
      </c>
      <c r="E127" s="288">
        <v>726000</v>
      </c>
      <c r="F127" s="288">
        <v>39000</v>
      </c>
      <c r="G127" s="289">
        <v>549000</v>
      </c>
      <c r="H127" s="290">
        <v>5.0999999999999997E-2</v>
      </c>
      <c r="I127" s="291">
        <v>0.69099999999999995</v>
      </c>
      <c r="J127" s="292">
        <v>0.65500000000000003</v>
      </c>
      <c r="K127" s="142"/>
      <c r="M127" s="35" t="s">
        <v>146</v>
      </c>
      <c r="N127" s="284">
        <v>634000</v>
      </c>
      <c r="O127" s="288">
        <v>540000</v>
      </c>
      <c r="P127" s="284">
        <v>430000</v>
      </c>
      <c r="Q127" s="288">
        <v>402000</v>
      </c>
      <c r="R127" s="288">
        <v>28000</v>
      </c>
      <c r="S127" s="289">
        <v>204000</v>
      </c>
      <c r="T127" s="290">
        <v>6.6000000000000003E-2</v>
      </c>
      <c r="U127" s="291">
        <v>0.78100000000000003</v>
      </c>
      <c r="V127" s="292">
        <v>0.72899999999999998</v>
      </c>
      <c r="W127" s="108"/>
      <c r="Y127" s="35" t="s">
        <v>146</v>
      </c>
      <c r="Z127" s="284">
        <v>680000</v>
      </c>
      <c r="AA127" s="288">
        <v>553000</v>
      </c>
      <c r="AB127" s="284">
        <v>336000</v>
      </c>
      <c r="AC127" s="288">
        <v>325000</v>
      </c>
      <c r="AD127" s="288">
        <v>11000</v>
      </c>
      <c r="AE127" s="289">
        <v>345000</v>
      </c>
      <c r="AF127" s="290">
        <v>3.2000000000000001E-2</v>
      </c>
      <c r="AG127" s="291">
        <v>0.60299999999999998</v>
      </c>
      <c r="AH127" s="292">
        <v>0.58299999999999996</v>
      </c>
    </row>
    <row r="128" spans="1:34" ht="21" customHeight="1">
      <c r="A128" s="35" t="s">
        <v>147</v>
      </c>
      <c r="B128" s="284">
        <v>1316000</v>
      </c>
      <c r="C128" s="288">
        <v>1095000</v>
      </c>
      <c r="D128" s="284">
        <v>776000</v>
      </c>
      <c r="E128" s="288">
        <v>736000</v>
      </c>
      <c r="F128" s="288">
        <v>40000</v>
      </c>
      <c r="G128" s="289">
        <v>540000</v>
      </c>
      <c r="H128" s="290">
        <v>5.1999999999999998E-2</v>
      </c>
      <c r="I128" s="291">
        <v>0.69899999999999995</v>
      </c>
      <c r="J128" s="292">
        <v>0.66300000000000003</v>
      </c>
      <c r="K128" s="142"/>
      <c r="M128" s="35" t="s">
        <v>147</v>
      </c>
      <c r="N128" s="284">
        <v>635000</v>
      </c>
      <c r="O128" s="288">
        <v>541000</v>
      </c>
      <c r="P128" s="284">
        <v>432000</v>
      </c>
      <c r="Q128" s="288">
        <v>403000</v>
      </c>
      <c r="R128" s="288">
        <v>29000</v>
      </c>
      <c r="S128" s="289">
        <v>203000</v>
      </c>
      <c r="T128" s="290">
        <v>6.6000000000000003E-2</v>
      </c>
      <c r="U128" s="291">
        <v>0.78400000000000003</v>
      </c>
      <c r="V128" s="292">
        <v>0.73099999999999998</v>
      </c>
      <c r="W128" s="108"/>
      <c r="Y128" s="35" t="s">
        <v>147</v>
      </c>
      <c r="Z128" s="284">
        <v>681000</v>
      </c>
      <c r="AA128" s="288">
        <v>554000</v>
      </c>
      <c r="AB128" s="284">
        <v>344000</v>
      </c>
      <c r="AC128" s="288">
        <v>333000</v>
      </c>
      <c r="AD128" s="288">
        <v>11000</v>
      </c>
      <c r="AE128" s="289">
        <v>336000</v>
      </c>
      <c r="AF128" s="290">
        <v>3.3000000000000002E-2</v>
      </c>
      <c r="AG128" s="291">
        <v>0.61599999999999999</v>
      </c>
      <c r="AH128" s="292">
        <v>0.59599999999999997</v>
      </c>
    </row>
    <row r="129" spans="1:34" ht="21" customHeight="1">
      <c r="A129" s="35" t="s">
        <v>148</v>
      </c>
      <c r="B129" s="284">
        <v>1317000</v>
      </c>
      <c r="C129" s="288">
        <v>1096000</v>
      </c>
      <c r="D129" s="284">
        <v>782000</v>
      </c>
      <c r="E129" s="288">
        <v>741000</v>
      </c>
      <c r="F129" s="288">
        <v>41000</v>
      </c>
      <c r="G129" s="289">
        <v>535000</v>
      </c>
      <c r="H129" s="290">
        <v>5.2999999999999999E-2</v>
      </c>
      <c r="I129" s="291">
        <v>0.70299999999999996</v>
      </c>
      <c r="J129" s="292">
        <v>0.66600000000000004</v>
      </c>
      <c r="K129" s="142"/>
      <c r="M129" s="35" t="s">
        <v>148</v>
      </c>
      <c r="N129" s="284">
        <v>636000</v>
      </c>
      <c r="O129" s="288">
        <v>542000</v>
      </c>
      <c r="P129" s="284">
        <v>435000</v>
      </c>
      <c r="Q129" s="288">
        <v>405000</v>
      </c>
      <c r="R129" s="288">
        <v>30000</v>
      </c>
      <c r="S129" s="289">
        <v>200000</v>
      </c>
      <c r="T129" s="290">
        <v>7.0000000000000007E-2</v>
      </c>
      <c r="U129" s="291">
        <v>0.78900000000000003</v>
      </c>
      <c r="V129" s="292">
        <v>0.73299999999999998</v>
      </c>
      <c r="W129" s="108"/>
      <c r="Y129" s="35" t="s">
        <v>148</v>
      </c>
      <c r="Z129" s="284">
        <v>681000</v>
      </c>
      <c r="AA129" s="288">
        <v>554000</v>
      </c>
      <c r="AB129" s="284">
        <v>346000</v>
      </c>
      <c r="AC129" s="288">
        <v>336000</v>
      </c>
      <c r="AD129" s="288">
        <v>11000</v>
      </c>
      <c r="AE129" s="289">
        <v>335000</v>
      </c>
      <c r="AF129" s="290">
        <v>3.1E-2</v>
      </c>
      <c r="AG129" s="291">
        <v>0.61899999999999999</v>
      </c>
      <c r="AH129" s="292">
        <v>0.6</v>
      </c>
    </row>
    <row r="130" spans="1:34" ht="21" customHeight="1">
      <c r="A130" s="35" t="s">
        <v>149</v>
      </c>
      <c r="B130" s="284">
        <v>1318000</v>
      </c>
      <c r="C130" s="288">
        <v>1097000</v>
      </c>
      <c r="D130" s="284">
        <v>789000</v>
      </c>
      <c r="E130" s="288">
        <v>752000</v>
      </c>
      <c r="F130" s="288">
        <v>37000</v>
      </c>
      <c r="G130" s="289">
        <v>530000</v>
      </c>
      <c r="H130" s="290">
        <v>4.7E-2</v>
      </c>
      <c r="I130" s="291">
        <v>0.70899999999999996</v>
      </c>
      <c r="J130" s="292">
        <v>0.67500000000000004</v>
      </c>
      <c r="K130" s="142"/>
      <c r="M130" s="35" t="s">
        <v>149</v>
      </c>
      <c r="N130" s="284">
        <v>636000</v>
      </c>
      <c r="O130" s="288">
        <v>542000</v>
      </c>
      <c r="P130" s="284">
        <v>437000</v>
      </c>
      <c r="Q130" s="288">
        <v>411000</v>
      </c>
      <c r="R130" s="288">
        <v>27000</v>
      </c>
      <c r="S130" s="289">
        <v>199000</v>
      </c>
      <c r="T130" s="290">
        <v>6.0999999999999999E-2</v>
      </c>
      <c r="U130" s="291">
        <v>0.79100000000000004</v>
      </c>
      <c r="V130" s="292">
        <v>0.74199999999999999</v>
      </c>
      <c r="W130" s="108"/>
      <c r="Y130" s="35" t="s">
        <v>149</v>
      </c>
      <c r="Z130" s="284">
        <v>682000</v>
      </c>
      <c r="AA130" s="288">
        <v>555000</v>
      </c>
      <c r="AB130" s="284">
        <v>351000</v>
      </c>
      <c r="AC130" s="288">
        <v>341000</v>
      </c>
      <c r="AD130" s="288">
        <v>10000</v>
      </c>
      <c r="AE130" s="289">
        <v>331000</v>
      </c>
      <c r="AF130" s="290">
        <v>2.9000000000000001E-2</v>
      </c>
      <c r="AG130" s="291">
        <v>0.628</v>
      </c>
      <c r="AH130" s="292">
        <v>0.61</v>
      </c>
    </row>
    <row r="131" spans="1:34" ht="21" customHeight="1">
      <c r="A131" s="35" t="s">
        <v>217</v>
      </c>
      <c r="B131" s="284">
        <v>1320000</v>
      </c>
      <c r="C131" s="288">
        <v>1098000</v>
      </c>
      <c r="D131" s="284">
        <v>785000</v>
      </c>
      <c r="E131" s="288">
        <v>748000</v>
      </c>
      <c r="F131" s="288">
        <v>36000</v>
      </c>
      <c r="G131" s="289">
        <v>535000</v>
      </c>
      <c r="H131" s="290">
        <v>4.5999999999999999E-2</v>
      </c>
      <c r="I131" s="291">
        <v>0.70399999999999996</v>
      </c>
      <c r="J131" s="292">
        <v>0.67</v>
      </c>
      <c r="K131" s="142"/>
      <c r="M131" s="35" t="s">
        <v>217</v>
      </c>
      <c r="N131" s="284">
        <v>637000</v>
      </c>
      <c r="O131" s="288">
        <v>543000</v>
      </c>
      <c r="P131" s="284">
        <v>437000</v>
      </c>
      <c r="Q131" s="288">
        <v>411000</v>
      </c>
      <c r="R131" s="288">
        <v>26000</v>
      </c>
      <c r="S131" s="289">
        <v>200000</v>
      </c>
      <c r="T131" s="290">
        <v>5.8999999999999997E-2</v>
      </c>
      <c r="U131" s="291">
        <v>0.78700000000000003</v>
      </c>
      <c r="V131" s="292">
        <v>0.74</v>
      </c>
      <c r="W131" s="108"/>
      <c r="Y131" s="35" t="s">
        <v>217</v>
      </c>
      <c r="Z131" s="284">
        <v>683000</v>
      </c>
      <c r="AA131" s="288">
        <v>555000</v>
      </c>
      <c r="AB131" s="284">
        <v>348000</v>
      </c>
      <c r="AC131" s="288">
        <v>338000</v>
      </c>
      <c r="AD131" s="288">
        <v>11000</v>
      </c>
      <c r="AE131" s="289">
        <v>334000</v>
      </c>
      <c r="AF131" s="290">
        <v>3.1E-2</v>
      </c>
      <c r="AG131" s="291">
        <v>0.622</v>
      </c>
      <c r="AH131" s="292">
        <v>0.60299999999999998</v>
      </c>
    </row>
    <row r="132" spans="1:34" ht="21" customHeight="1">
      <c r="A132" s="35" t="s">
        <v>218</v>
      </c>
      <c r="B132" s="284">
        <v>1321000</v>
      </c>
      <c r="C132" s="288">
        <v>1099000</v>
      </c>
      <c r="D132" s="284">
        <v>787000</v>
      </c>
      <c r="E132" s="288">
        <v>749000</v>
      </c>
      <c r="F132" s="288">
        <v>38000</v>
      </c>
      <c r="G132" s="289">
        <v>534000</v>
      </c>
      <c r="H132" s="290">
        <v>4.8000000000000001E-2</v>
      </c>
      <c r="I132" s="291">
        <v>0.70499999999999996</v>
      </c>
      <c r="J132" s="292">
        <v>0.67100000000000004</v>
      </c>
      <c r="K132" s="142"/>
      <c r="M132" s="35" t="s">
        <v>218</v>
      </c>
      <c r="N132" s="284">
        <v>638000</v>
      </c>
      <c r="O132" s="288">
        <v>543000</v>
      </c>
      <c r="P132" s="284">
        <v>436000</v>
      </c>
      <c r="Q132" s="288">
        <v>410000</v>
      </c>
      <c r="R132" s="288">
        <v>26000</v>
      </c>
      <c r="S132" s="289">
        <v>202000</v>
      </c>
      <c r="T132" s="290">
        <v>0.06</v>
      </c>
      <c r="U132" s="291">
        <v>0.78600000000000003</v>
      </c>
      <c r="V132" s="292">
        <v>0.73799999999999999</v>
      </c>
      <c r="W132" s="108"/>
      <c r="Y132" s="35" t="s">
        <v>218</v>
      </c>
      <c r="Z132" s="284">
        <v>683000</v>
      </c>
      <c r="AA132" s="288">
        <v>556000</v>
      </c>
      <c r="AB132" s="284">
        <v>352000</v>
      </c>
      <c r="AC132" s="288">
        <v>340000</v>
      </c>
      <c r="AD132" s="288">
        <v>12000</v>
      </c>
      <c r="AE132" s="289">
        <v>332000</v>
      </c>
      <c r="AF132" s="290">
        <v>3.4000000000000002E-2</v>
      </c>
      <c r="AG132" s="291">
        <v>0.627</v>
      </c>
      <c r="AH132" s="292">
        <v>0.60499999999999998</v>
      </c>
    </row>
    <row r="133" spans="1:34" ht="21" customHeight="1">
      <c r="A133" s="35" t="s">
        <v>150</v>
      </c>
      <c r="B133" s="284">
        <v>1322000</v>
      </c>
      <c r="C133" s="288">
        <v>1101000</v>
      </c>
      <c r="D133" s="284">
        <v>789000</v>
      </c>
      <c r="E133" s="288">
        <v>752000</v>
      </c>
      <c r="F133" s="288">
        <v>37000</v>
      </c>
      <c r="G133" s="289">
        <v>533000</v>
      </c>
      <c r="H133" s="290">
        <v>4.7E-2</v>
      </c>
      <c r="I133" s="291">
        <v>0.70599999999999996</v>
      </c>
      <c r="J133" s="292">
        <v>0.67200000000000004</v>
      </c>
      <c r="K133" s="142"/>
      <c r="M133" s="35" t="s">
        <v>150</v>
      </c>
      <c r="N133" s="284">
        <v>638000</v>
      </c>
      <c r="O133" s="288">
        <v>544000</v>
      </c>
      <c r="P133" s="284">
        <v>438000</v>
      </c>
      <c r="Q133" s="288">
        <v>412000</v>
      </c>
      <c r="R133" s="288">
        <v>25000</v>
      </c>
      <c r="S133" s="289">
        <v>201000</v>
      </c>
      <c r="T133" s="290">
        <v>5.8000000000000003E-2</v>
      </c>
      <c r="U133" s="291">
        <v>0.78900000000000003</v>
      </c>
      <c r="V133" s="292">
        <v>0.74299999999999999</v>
      </c>
      <c r="W133" s="108"/>
      <c r="Y133" s="35" t="s">
        <v>150</v>
      </c>
      <c r="Z133" s="284">
        <v>684000</v>
      </c>
      <c r="AA133" s="288">
        <v>557000</v>
      </c>
      <c r="AB133" s="284">
        <v>352000</v>
      </c>
      <c r="AC133" s="288">
        <v>340000</v>
      </c>
      <c r="AD133" s="288">
        <v>12000</v>
      </c>
      <c r="AE133" s="289">
        <v>332000</v>
      </c>
      <c r="AF133" s="290">
        <v>3.4000000000000002E-2</v>
      </c>
      <c r="AG133" s="291">
        <v>0.625</v>
      </c>
      <c r="AH133" s="292">
        <v>0.60299999999999998</v>
      </c>
    </row>
    <row r="134" spans="1:34" ht="21" customHeight="1">
      <c r="A134" s="35" t="s">
        <v>151</v>
      </c>
      <c r="B134" s="284">
        <v>1324000</v>
      </c>
      <c r="C134" s="288">
        <v>1102000</v>
      </c>
      <c r="D134" s="284">
        <v>785000</v>
      </c>
      <c r="E134" s="288">
        <v>748000</v>
      </c>
      <c r="F134" s="288">
        <v>37000</v>
      </c>
      <c r="G134" s="289">
        <v>539000</v>
      </c>
      <c r="H134" s="290">
        <v>4.7E-2</v>
      </c>
      <c r="I134" s="291">
        <v>0.7</v>
      </c>
      <c r="J134" s="292">
        <v>0.66700000000000004</v>
      </c>
      <c r="K134" s="142"/>
      <c r="M134" s="35" t="s">
        <v>151</v>
      </c>
      <c r="N134" s="284">
        <v>639000</v>
      </c>
      <c r="O134" s="288">
        <v>545000</v>
      </c>
      <c r="P134" s="284">
        <v>437000</v>
      </c>
      <c r="Q134" s="288">
        <v>412000</v>
      </c>
      <c r="R134" s="288">
        <v>24000</v>
      </c>
      <c r="S134" s="289">
        <v>203000</v>
      </c>
      <c r="T134" s="290">
        <v>5.6000000000000001E-2</v>
      </c>
      <c r="U134" s="291">
        <v>0.78500000000000003</v>
      </c>
      <c r="V134" s="292">
        <v>0.74099999999999999</v>
      </c>
      <c r="W134" s="108"/>
      <c r="Y134" s="35" t="s">
        <v>151</v>
      </c>
      <c r="Z134" s="284">
        <v>685000</v>
      </c>
      <c r="AA134" s="288">
        <v>557000</v>
      </c>
      <c r="AB134" s="284">
        <v>349000</v>
      </c>
      <c r="AC134" s="288">
        <v>336000</v>
      </c>
      <c r="AD134" s="288">
        <v>13000</v>
      </c>
      <c r="AE134" s="289">
        <v>336000</v>
      </c>
      <c r="AF134" s="290">
        <v>3.6999999999999998E-2</v>
      </c>
      <c r="AG134" s="291">
        <v>0.61799999999999999</v>
      </c>
      <c r="AH134" s="292">
        <v>0.59499999999999997</v>
      </c>
    </row>
    <row r="135" spans="1:34" ht="21" customHeight="1">
      <c r="A135" s="35" t="s">
        <v>152</v>
      </c>
      <c r="B135" s="284">
        <v>1325000</v>
      </c>
      <c r="C135" s="288">
        <v>1103000</v>
      </c>
      <c r="D135" s="284">
        <v>787000</v>
      </c>
      <c r="E135" s="288">
        <v>751000</v>
      </c>
      <c r="F135" s="288">
        <v>36000</v>
      </c>
      <c r="G135" s="289">
        <v>538000</v>
      </c>
      <c r="H135" s="290">
        <v>4.5999999999999999E-2</v>
      </c>
      <c r="I135" s="291">
        <v>0.70199999999999996</v>
      </c>
      <c r="J135" s="292">
        <v>0.67</v>
      </c>
      <c r="K135" s="142"/>
      <c r="M135" s="35" t="s">
        <v>152</v>
      </c>
      <c r="N135" s="284">
        <v>640000</v>
      </c>
      <c r="O135" s="288">
        <v>545000</v>
      </c>
      <c r="P135" s="284">
        <v>437000</v>
      </c>
      <c r="Q135" s="288">
        <v>413000</v>
      </c>
      <c r="R135" s="288">
        <v>24000</v>
      </c>
      <c r="S135" s="289">
        <v>203000</v>
      </c>
      <c r="T135" s="290">
        <v>5.3999999999999999E-2</v>
      </c>
      <c r="U135" s="291">
        <v>0.78700000000000003</v>
      </c>
      <c r="V135" s="292">
        <v>0.74299999999999999</v>
      </c>
      <c r="W135" s="108"/>
      <c r="Y135" s="35" t="s">
        <v>152</v>
      </c>
      <c r="Z135" s="284">
        <v>685000</v>
      </c>
      <c r="AA135" s="288">
        <v>558000</v>
      </c>
      <c r="AB135" s="284">
        <v>350000</v>
      </c>
      <c r="AC135" s="288">
        <v>338000</v>
      </c>
      <c r="AD135" s="288">
        <v>13000</v>
      </c>
      <c r="AE135" s="289">
        <v>335000</v>
      </c>
      <c r="AF135" s="290">
        <v>3.5999999999999997E-2</v>
      </c>
      <c r="AG135" s="291">
        <v>0.62</v>
      </c>
      <c r="AH135" s="292">
        <v>0.59799999999999998</v>
      </c>
    </row>
    <row r="136" spans="1:34" ht="21" customHeight="1">
      <c r="A136" s="35" t="s">
        <v>153</v>
      </c>
      <c r="B136" s="284">
        <v>1326000</v>
      </c>
      <c r="C136" s="288">
        <v>1104000</v>
      </c>
      <c r="D136" s="284">
        <v>790000</v>
      </c>
      <c r="E136" s="288">
        <v>752000</v>
      </c>
      <c r="F136" s="288">
        <v>38000</v>
      </c>
      <c r="G136" s="289">
        <v>536000</v>
      </c>
      <c r="H136" s="290">
        <v>4.9000000000000002E-2</v>
      </c>
      <c r="I136" s="291">
        <v>0.70399999999999996</v>
      </c>
      <c r="J136" s="292">
        <v>0.66900000000000004</v>
      </c>
      <c r="K136" s="142"/>
      <c r="M136" s="35" t="s">
        <v>153</v>
      </c>
      <c r="N136" s="284">
        <v>640000</v>
      </c>
      <c r="O136" s="288">
        <v>546000</v>
      </c>
      <c r="P136" s="284">
        <v>432000</v>
      </c>
      <c r="Q136" s="288">
        <v>408000</v>
      </c>
      <c r="R136" s="288">
        <v>24000</v>
      </c>
      <c r="S136" s="289">
        <v>208000</v>
      </c>
      <c r="T136" s="290">
        <v>5.7000000000000002E-2</v>
      </c>
      <c r="U136" s="291">
        <v>0.77600000000000002</v>
      </c>
      <c r="V136" s="292">
        <v>0.73099999999999998</v>
      </c>
      <c r="W136" s="108"/>
      <c r="Y136" s="35" t="s">
        <v>153</v>
      </c>
      <c r="Z136" s="284">
        <v>686000</v>
      </c>
      <c r="AA136" s="288">
        <v>558000</v>
      </c>
      <c r="AB136" s="284">
        <v>358000</v>
      </c>
      <c r="AC136" s="288">
        <v>344000</v>
      </c>
      <c r="AD136" s="288">
        <v>14000</v>
      </c>
      <c r="AE136" s="289">
        <v>328000</v>
      </c>
      <c r="AF136" s="290">
        <v>3.9E-2</v>
      </c>
      <c r="AG136" s="291">
        <v>0.63300000000000001</v>
      </c>
      <c r="AH136" s="292">
        <v>0.60799999999999998</v>
      </c>
    </row>
    <row r="137" spans="1:34" ht="21" customHeight="1">
      <c r="A137" s="35" t="s">
        <v>154</v>
      </c>
      <c r="B137" s="284">
        <v>1328000</v>
      </c>
      <c r="C137" s="288">
        <v>1105000</v>
      </c>
      <c r="D137" s="284">
        <v>801000</v>
      </c>
      <c r="E137" s="288">
        <v>761000</v>
      </c>
      <c r="F137" s="288">
        <v>40000</v>
      </c>
      <c r="G137" s="289">
        <v>527000</v>
      </c>
      <c r="H137" s="290">
        <v>0.05</v>
      </c>
      <c r="I137" s="291">
        <v>0.71199999999999997</v>
      </c>
      <c r="J137" s="292">
        <v>0.67600000000000005</v>
      </c>
      <c r="K137" s="142"/>
      <c r="M137" s="35" t="s">
        <v>154</v>
      </c>
      <c r="N137" s="284">
        <v>641000</v>
      </c>
      <c r="O137" s="288">
        <v>546000</v>
      </c>
      <c r="P137" s="284">
        <v>440000</v>
      </c>
      <c r="Q137" s="288">
        <v>414000</v>
      </c>
      <c r="R137" s="288">
        <v>26000</v>
      </c>
      <c r="S137" s="289">
        <v>202000</v>
      </c>
      <c r="T137" s="290">
        <v>5.8999999999999997E-2</v>
      </c>
      <c r="U137" s="291">
        <v>0.78800000000000003</v>
      </c>
      <c r="V137" s="292">
        <v>0.74</v>
      </c>
      <c r="W137" s="108"/>
      <c r="Y137" s="35" t="s">
        <v>154</v>
      </c>
      <c r="Z137" s="284">
        <v>687000</v>
      </c>
      <c r="AA137" s="288">
        <v>559000</v>
      </c>
      <c r="AB137" s="284">
        <v>362000</v>
      </c>
      <c r="AC137" s="288">
        <v>348000</v>
      </c>
      <c r="AD137" s="288">
        <v>14000</v>
      </c>
      <c r="AE137" s="289">
        <v>325000</v>
      </c>
      <c r="AF137" s="290">
        <v>3.7999999999999999E-2</v>
      </c>
      <c r="AG137" s="291">
        <v>0.63900000000000001</v>
      </c>
      <c r="AH137" s="292">
        <v>0.61399999999999999</v>
      </c>
    </row>
    <row r="138" spans="1:34" ht="21" customHeight="1">
      <c r="A138" s="35" t="s">
        <v>155</v>
      </c>
      <c r="B138" s="284">
        <v>1329000</v>
      </c>
      <c r="C138" s="288">
        <v>1106000</v>
      </c>
      <c r="D138" s="284">
        <v>803000</v>
      </c>
      <c r="E138" s="288">
        <v>766000</v>
      </c>
      <c r="F138" s="288">
        <v>37000</v>
      </c>
      <c r="G138" s="289">
        <v>526000</v>
      </c>
      <c r="H138" s="290">
        <v>4.5999999999999999E-2</v>
      </c>
      <c r="I138" s="291">
        <v>0.71299999999999997</v>
      </c>
      <c r="J138" s="292">
        <v>0.68</v>
      </c>
      <c r="K138" s="142"/>
      <c r="M138" s="35" t="s">
        <v>155</v>
      </c>
      <c r="N138" s="284">
        <v>642000</v>
      </c>
      <c r="O138" s="288">
        <v>547000</v>
      </c>
      <c r="P138" s="284">
        <v>440000</v>
      </c>
      <c r="Q138" s="288">
        <v>415000</v>
      </c>
      <c r="R138" s="288">
        <v>25000</v>
      </c>
      <c r="S138" s="289">
        <v>202000</v>
      </c>
      <c r="T138" s="290">
        <v>5.7000000000000002E-2</v>
      </c>
      <c r="U138" s="291">
        <v>0.78700000000000003</v>
      </c>
      <c r="V138" s="292">
        <v>0.74099999999999999</v>
      </c>
      <c r="W138" s="108"/>
      <c r="Y138" s="35" t="s">
        <v>155</v>
      </c>
      <c r="Z138" s="284">
        <v>687000</v>
      </c>
      <c r="AA138" s="288">
        <v>559000</v>
      </c>
      <c r="AB138" s="284">
        <v>364000</v>
      </c>
      <c r="AC138" s="288">
        <v>351000</v>
      </c>
      <c r="AD138" s="288">
        <v>12000</v>
      </c>
      <c r="AE138" s="289">
        <v>324000</v>
      </c>
      <c r="AF138" s="290">
        <v>3.4000000000000002E-2</v>
      </c>
      <c r="AG138" s="291">
        <v>0.64100000000000001</v>
      </c>
      <c r="AH138" s="292">
        <v>0.61899999999999999</v>
      </c>
    </row>
    <row r="139" spans="1:34" ht="21" customHeight="1">
      <c r="A139" s="35" t="s">
        <v>156</v>
      </c>
      <c r="B139" s="284">
        <v>1331000</v>
      </c>
      <c r="C139" s="288">
        <v>1107000</v>
      </c>
      <c r="D139" s="284">
        <v>806000</v>
      </c>
      <c r="E139" s="288">
        <v>771000</v>
      </c>
      <c r="F139" s="288">
        <v>35000</v>
      </c>
      <c r="G139" s="289">
        <v>525000</v>
      </c>
      <c r="H139" s="290">
        <v>4.2999999999999997E-2</v>
      </c>
      <c r="I139" s="291">
        <v>0.71499999999999997</v>
      </c>
      <c r="J139" s="292">
        <v>0.68300000000000005</v>
      </c>
      <c r="K139" s="142"/>
      <c r="M139" s="35" t="s">
        <v>156</v>
      </c>
      <c r="N139" s="284">
        <v>643000</v>
      </c>
      <c r="O139" s="288">
        <v>547000</v>
      </c>
      <c r="P139" s="284">
        <v>443000</v>
      </c>
      <c r="Q139" s="288">
        <v>420000</v>
      </c>
      <c r="R139" s="288">
        <v>23000</v>
      </c>
      <c r="S139" s="289">
        <v>199000</v>
      </c>
      <c r="T139" s="290">
        <v>5.1999999999999998E-2</v>
      </c>
      <c r="U139" s="291">
        <v>0.79100000000000004</v>
      </c>
      <c r="V139" s="292">
        <v>0.749</v>
      </c>
      <c r="W139" s="108"/>
      <c r="Y139" s="35" t="s">
        <v>156</v>
      </c>
      <c r="Z139" s="284">
        <v>688000</v>
      </c>
      <c r="AA139" s="288">
        <v>560000</v>
      </c>
      <c r="AB139" s="284">
        <v>363000</v>
      </c>
      <c r="AC139" s="288">
        <v>351000</v>
      </c>
      <c r="AD139" s="288">
        <v>12000</v>
      </c>
      <c r="AE139" s="289">
        <v>325000</v>
      </c>
      <c r="AF139" s="290">
        <v>3.3000000000000002E-2</v>
      </c>
      <c r="AG139" s="291">
        <v>0.64</v>
      </c>
      <c r="AH139" s="292">
        <v>0.61899999999999999</v>
      </c>
    </row>
    <row r="140" spans="1:34" ht="21" customHeight="1">
      <c r="A140" s="35" t="s">
        <v>157</v>
      </c>
      <c r="B140" s="284">
        <v>1332000</v>
      </c>
      <c r="C140" s="288">
        <v>1109000</v>
      </c>
      <c r="D140" s="284">
        <v>802000</v>
      </c>
      <c r="E140" s="288">
        <v>768000</v>
      </c>
      <c r="F140" s="288">
        <v>34000</v>
      </c>
      <c r="G140" s="289">
        <v>530000</v>
      </c>
      <c r="H140" s="290">
        <v>4.2000000000000003E-2</v>
      </c>
      <c r="I140" s="291">
        <v>0.71</v>
      </c>
      <c r="J140" s="292">
        <v>0.68</v>
      </c>
      <c r="K140" s="142"/>
      <c r="M140" s="35" t="s">
        <v>157</v>
      </c>
      <c r="N140" s="284">
        <v>643000</v>
      </c>
      <c r="O140" s="288">
        <v>548000</v>
      </c>
      <c r="P140" s="284">
        <v>442000</v>
      </c>
      <c r="Q140" s="288">
        <v>420000</v>
      </c>
      <c r="R140" s="288">
        <v>23000</v>
      </c>
      <c r="S140" s="289">
        <v>201000</v>
      </c>
      <c r="T140" s="290">
        <v>5.0999999999999997E-2</v>
      </c>
      <c r="U140" s="291">
        <v>0.78800000000000003</v>
      </c>
      <c r="V140" s="292">
        <v>0.747</v>
      </c>
      <c r="W140" s="108"/>
      <c r="Y140" s="35" t="s">
        <v>157</v>
      </c>
      <c r="Z140" s="284">
        <v>689000</v>
      </c>
      <c r="AA140" s="288">
        <v>561000</v>
      </c>
      <c r="AB140" s="284">
        <v>360000</v>
      </c>
      <c r="AC140" s="288">
        <v>349000</v>
      </c>
      <c r="AD140" s="288">
        <v>11000</v>
      </c>
      <c r="AE140" s="289">
        <v>329000</v>
      </c>
      <c r="AF140" s="290">
        <v>3.1E-2</v>
      </c>
      <c r="AG140" s="291">
        <v>0.63400000000000001</v>
      </c>
      <c r="AH140" s="292">
        <v>0.61399999999999999</v>
      </c>
    </row>
    <row r="141" spans="1:34" ht="21" customHeight="1">
      <c r="A141" s="35" t="s">
        <v>158</v>
      </c>
      <c r="B141" s="284">
        <v>1333000</v>
      </c>
      <c r="C141" s="288">
        <v>1110000</v>
      </c>
      <c r="D141" s="284">
        <v>802000</v>
      </c>
      <c r="E141" s="288">
        <v>764000</v>
      </c>
      <c r="F141" s="288">
        <v>38000</v>
      </c>
      <c r="G141" s="289">
        <v>531000</v>
      </c>
      <c r="H141" s="290">
        <v>4.8000000000000001E-2</v>
      </c>
      <c r="I141" s="291">
        <v>0.70899999999999996</v>
      </c>
      <c r="J141" s="292">
        <v>0.67500000000000004</v>
      </c>
      <c r="K141" s="142"/>
      <c r="M141" s="35" t="s">
        <v>158</v>
      </c>
      <c r="N141" s="284">
        <v>644000</v>
      </c>
      <c r="O141" s="288">
        <v>549000</v>
      </c>
      <c r="P141" s="284">
        <v>443000</v>
      </c>
      <c r="Q141" s="288">
        <v>418000</v>
      </c>
      <c r="R141" s="288">
        <v>25000</v>
      </c>
      <c r="S141" s="289">
        <v>201000</v>
      </c>
      <c r="T141" s="290">
        <v>5.6000000000000001E-2</v>
      </c>
      <c r="U141" s="291">
        <v>0.78800000000000003</v>
      </c>
      <c r="V141" s="292">
        <v>0.74199999999999999</v>
      </c>
      <c r="W141" s="108"/>
      <c r="Y141" s="35" t="s">
        <v>158</v>
      </c>
      <c r="Z141" s="284">
        <v>689000</v>
      </c>
      <c r="AA141" s="288">
        <v>561000</v>
      </c>
      <c r="AB141" s="284">
        <v>359000</v>
      </c>
      <c r="AC141" s="288">
        <v>346000</v>
      </c>
      <c r="AD141" s="288">
        <v>13000</v>
      </c>
      <c r="AE141" s="289">
        <v>330000</v>
      </c>
      <c r="AF141" s="290">
        <v>3.6999999999999998E-2</v>
      </c>
      <c r="AG141" s="291">
        <v>0.63200000000000001</v>
      </c>
      <c r="AH141" s="292">
        <v>0.60799999999999998</v>
      </c>
    </row>
    <row r="142" spans="1:34" ht="21" customHeight="1">
      <c r="A142" s="35" t="s">
        <v>159</v>
      </c>
      <c r="B142" s="284">
        <v>1335000</v>
      </c>
      <c r="C142" s="288">
        <v>1111000</v>
      </c>
      <c r="D142" s="284">
        <v>797000</v>
      </c>
      <c r="E142" s="288">
        <v>760000</v>
      </c>
      <c r="F142" s="288">
        <v>37000</v>
      </c>
      <c r="G142" s="289">
        <v>538000</v>
      </c>
      <c r="H142" s="290">
        <v>4.5999999999999999E-2</v>
      </c>
      <c r="I142" s="291">
        <v>0.70299999999999996</v>
      </c>
      <c r="J142" s="292">
        <v>0.67100000000000004</v>
      </c>
      <c r="K142" s="142"/>
      <c r="M142" s="35" t="s">
        <v>159</v>
      </c>
      <c r="N142" s="284">
        <v>645000</v>
      </c>
      <c r="O142" s="288">
        <v>549000</v>
      </c>
      <c r="P142" s="284">
        <v>443000</v>
      </c>
      <c r="Q142" s="288">
        <v>418000</v>
      </c>
      <c r="R142" s="288">
        <v>24000</v>
      </c>
      <c r="S142" s="289">
        <v>202000</v>
      </c>
      <c r="T142" s="290">
        <v>5.5E-2</v>
      </c>
      <c r="U142" s="291">
        <v>0.78600000000000003</v>
      </c>
      <c r="V142" s="292">
        <v>0.74199999999999999</v>
      </c>
      <c r="W142" s="108"/>
      <c r="Y142" s="35" t="s">
        <v>159</v>
      </c>
      <c r="Z142" s="284">
        <v>690000</v>
      </c>
      <c r="AA142" s="288">
        <v>562000</v>
      </c>
      <c r="AB142" s="284">
        <v>354000</v>
      </c>
      <c r="AC142" s="288">
        <v>342000</v>
      </c>
      <c r="AD142" s="288">
        <v>12000</v>
      </c>
      <c r="AE142" s="289">
        <v>336000</v>
      </c>
      <c r="AF142" s="290">
        <v>3.4000000000000002E-2</v>
      </c>
      <c r="AG142" s="291">
        <v>0.622</v>
      </c>
      <c r="AH142" s="292">
        <v>0.60099999999999998</v>
      </c>
    </row>
    <row r="143" spans="1:34" ht="21" customHeight="1">
      <c r="A143" s="35" t="s">
        <v>219</v>
      </c>
      <c r="B143" s="284">
        <v>1336000</v>
      </c>
      <c r="C143" s="288">
        <v>1112000</v>
      </c>
      <c r="D143" s="284">
        <v>802000</v>
      </c>
      <c r="E143" s="288">
        <v>770000</v>
      </c>
      <c r="F143" s="288">
        <v>32000</v>
      </c>
      <c r="G143" s="289">
        <v>535000</v>
      </c>
      <c r="H143" s="290">
        <v>0.04</v>
      </c>
      <c r="I143" s="291">
        <v>0.70699999999999996</v>
      </c>
      <c r="J143" s="292">
        <v>0.67800000000000005</v>
      </c>
      <c r="K143" s="142"/>
      <c r="M143" s="35" t="s">
        <v>219</v>
      </c>
      <c r="N143" s="284">
        <v>646000</v>
      </c>
      <c r="O143" s="288">
        <v>550000</v>
      </c>
      <c r="P143" s="284">
        <v>442000</v>
      </c>
      <c r="Q143" s="288">
        <v>420000</v>
      </c>
      <c r="R143" s="288">
        <v>22000</v>
      </c>
      <c r="S143" s="289">
        <v>204000</v>
      </c>
      <c r="T143" s="290">
        <v>4.9000000000000002E-2</v>
      </c>
      <c r="U143" s="291">
        <v>0.78600000000000003</v>
      </c>
      <c r="V143" s="292">
        <v>0.746</v>
      </c>
      <c r="W143" s="108"/>
      <c r="Y143" s="35" t="s">
        <v>219</v>
      </c>
      <c r="Z143" s="284">
        <v>691000</v>
      </c>
      <c r="AA143" s="288">
        <v>562000</v>
      </c>
      <c r="AB143" s="284">
        <v>360000</v>
      </c>
      <c r="AC143" s="288">
        <v>350000</v>
      </c>
      <c r="AD143" s="288">
        <v>10000</v>
      </c>
      <c r="AE143" s="289">
        <v>331000</v>
      </c>
      <c r="AF143" s="290">
        <v>2.8000000000000001E-2</v>
      </c>
      <c r="AG143" s="291">
        <v>0.63</v>
      </c>
      <c r="AH143" s="292">
        <v>0.61199999999999999</v>
      </c>
    </row>
    <row r="144" spans="1:34" ht="21" customHeight="1">
      <c r="A144" s="35" t="s">
        <v>220</v>
      </c>
      <c r="B144" s="284">
        <v>1338000</v>
      </c>
      <c r="C144" s="288">
        <v>1113000</v>
      </c>
      <c r="D144" s="284">
        <v>807000</v>
      </c>
      <c r="E144" s="288">
        <v>775000</v>
      </c>
      <c r="F144" s="288">
        <v>32000</v>
      </c>
      <c r="G144" s="289">
        <v>531000</v>
      </c>
      <c r="H144" s="290">
        <v>0.04</v>
      </c>
      <c r="I144" s="291">
        <v>0.71099999999999997</v>
      </c>
      <c r="J144" s="292">
        <v>0.68200000000000005</v>
      </c>
      <c r="K144" s="142"/>
      <c r="M144" s="35" t="s">
        <v>220</v>
      </c>
      <c r="N144" s="284">
        <v>646000</v>
      </c>
      <c r="O144" s="288">
        <v>550000</v>
      </c>
      <c r="P144" s="284">
        <v>446000</v>
      </c>
      <c r="Q144" s="288">
        <v>424000</v>
      </c>
      <c r="R144" s="288">
        <v>22000</v>
      </c>
      <c r="S144" s="289">
        <v>200000</v>
      </c>
      <c r="T144" s="290">
        <v>0.05</v>
      </c>
      <c r="U144" s="291">
        <v>0.79200000000000004</v>
      </c>
      <c r="V144" s="292">
        <v>0.752</v>
      </c>
      <c r="W144" s="108"/>
      <c r="Y144" s="35" t="s">
        <v>220</v>
      </c>
      <c r="Z144" s="284">
        <v>691000</v>
      </c>
      <c r="AA144" s="288">
        <v>563000</v>
      </c>
      <c r="AB144" s="284">
        <v>361000</v>
      </c>
      <c r="AC144" s="288">
        <v>351000</v>
      </c>
      <c r="AD144" s="288">
        <v>9000</v>
      </c>
      <c r="AE144" s="289">
        <v>331000</v>
      </c>
      <c r="AF144" s="290">
        <v>2.5999999999999999E-2</v>
      </c>
      <c r="AG144" s="291">
        <v>0.63100000000000001</v>
      </c>
      <c r="AH144" s="292">
        <v>0.61399999999999999</v>
      </c>
    </row>
    <row r="145" spans="1:34" ht="21" customHeight="1">
      <c r="A145" s="35" t="s">
        <v>160</v>
      </c>
      <c r="B145" s="284">
        <v>1339000</v>
      </c>
      <c r="C145" s="288">
        <v>1114000</v>
      </c>
      <c r="D145" s="284">
        <v>803000</v>
      </c>
      <c r="E145" s="288">
        <v>769000</v>
      </c>
      <c r="F145" s="288">
        <v>34000</v>
      </c>
      <c r="G145" s="289">
        <v>537000</v>
      </c>
      <c r="H145" s="290">
        <v>4.2000000000000003E-2</v>
      </c>
      <c r="I145" s="291">
        <v>0.70499999999999996</v>
      </c>
      <c r="J145" s="292">
        <v>0.67500000000000004</v>
      </c>
      <c r="K145" s="142"/>
      <c r="M145" s="35" t="s">
        <v>160</v>
      </c>
      <c r="N145" s="284">
        <v>647000</v>
      </c>
      <c r="O145" s="288">
        <v>551000</v>
      </c>
      <c r="P145" s="284">
        <v>444000</v>
      </c>
      <c r="Q145" s="288">
        <v>419000</v>
      </c>
      <c r="R145" s="288">
        <v>24000</v>
      </c>
      <c r="S145" s="289">
        <v>203000</v>
      </c>
      <c r="T145" s="290">
        <v>5.5E-2</v>
      </c>
      <c r="U145" s="291">
        <v>0.78600000000000003</v>
      </c>
      <c r="V145" s="292">
        <v>0.74199999999999999</v>
      </c>
      <c r="W145" s="108"/>
      <c r="Y145" s="35" t="s">
        <v>160</v>
      </c>
      <c r="Z145" s="284">
        <v>692000</v>
      </c>
      <c r="AA145" s="288">
        <v>564000</v>
      </c>
      <c r="AB145" s="284">
        <v>359000</v>
      </c>
      <c r="AC145" s="288">
        <v>349000</v>
      </c>
      <c r="AD145" s="288">
        <v>10000</v>
      </c>
      <c r="AE145" s="289">
        <v>333000</v>
      </c>
      <c r="AF145" s="290">
        <v>2.7E-2</v>
      </c>
      <c r="AG145" s="291">
        <v>0.627</v>
      </c>
      <c r="AH145" s="292">
        <v>0.61</v>
      </c>
    </row>
    <row r="146" spans="1:34" ht="21" customHeight="1">
      <c r="A146" s="35" t="s">
        <v>161</v>
      </c>
      <c r="B146" s="284">
        <v>1341000</v>
      </c>
      <c r="C146" s="288">
        <v>1115000</v>
      </c>
      <c r="D146" s="284">
        <v>802000</v>
      </c>
      <c r="E146" s="288">
        <v>763000</v>
      </c>
      <c r="F146" s="288">
        <v>39000</v>
      </c>
      <c r="G146" s="289">
        <v>539000</v>
      </c>
      <c r="H146" s="290">
        <v>4.8000000000000001E-2</v>
      </c>
      <c r="I146" s="291">
        <v>0.70399999999999996</v>
      </c>
      <c r="J146" s="292">
        <v>0.67</v>
      </c>
      <c r="K146" s="142"/>
      <c r="M146" s="35" t="s">
        <v>161</v>
      </c>
      <c r="N146" s="284">
        <v>648000</v>
      </c>
      <c r="O146" s="288">
        <v>551000</v>
      </c>
      <c r="P146" s="284">
        <v>442000</v>
      </c>
      <c r="Q146" s="288">
        <v>414000</v>
      </c>
      <c r="R146" s="288">
        <v>28000</v>
      </c>
      <c r="S146" s="289">
        <v>206000</v>
      </c>
      <c r="T146" s="290">
        <v>6.3E-2</v>
      </c>
      <c r="U146" s="291">
        <v>0.78300000000000003</v>
      </c>
      <c r="V146" s="292">
        <v>0.73299999999999998</v>
      </c>
      <c r="W146" s="108"/>
      <c r="Y146" s="35" t="s">
        <v>161</v>
      </c>
      <c r="Z146" s="284">
        <v>693000</v>
      </c>
      <c r="AA146" s="288">
        <v>564000</v>
      </c>
      <c r="AB146" s="284">
        <v>360000</v>
      </c>
      <c r="AC146" s="288">
        <v>349000</v>
      </c>
      <c r="AD146" s="288">
        <v>11000</v>
      </c>
      <c r="AE146" s="289">
        <v>333000</v>
      </c>
      <c r="AF146" s="290">
        <v>0.03</v>
      </c>
      <c r="AG146" s="291">
        <v>0.627</v>
      </c>
      <c r="AH146" s="292">
        <v>0.60699999999999998</v>
      </c>
    </row>
    <row r="147" spans="1:34" ht="21" customHeight="1">
      <c r="A147" s="35" t="s">
        <v>162</v>
      </c>
      <c r="B147" s="284">
        <v>1342000</v>
      </c>
      <c r="C147" s="288">
        <v>1117000</v>
      </c>
      <c r="D147" s="284">
        <v>803000</v>
      </c>
      <c r="E147" s="288">
        <v>768000</v>
      </c>
      <c r="F147" s="288">
        <v>35000</v>
      </c>
      <c r="G147" s="289">
        <v>539000</v>
      </c>
      <c r="H147" s="290">
        <v>4.2999999999999997E-2</v>
      </c>
      <c r="I147" s="291">
        <v>0.70599999999999996</v>
      </c>
      <c r="J147" s="292">
        <v>0.67500000000000004</v>
      </c>
      <c r="K147" s="142"/>
      <c r="M147" s="35" t="s">
        <v>162</v>
      </c>
      <c r="N147" s="284">
        <v>649000</v>
      </c>
      <c r="O147" s="288">
        <v>552000</v>
      </c>
      <c r="P147" s="284">
        <v>442000</v>
      </c>
      <c r="Q147" s="288">
        <v>418000</v>
      </c>
      <c r="R147" s="288">
        <v>24000</v>
      </c>
      <c r="S147" s="289">
        <v>207000</v>
      </c>
      <c r="T147" s="290">
        <v>5.2999999999999999E-2</v>
      </c>
      <c r="U147" s="291">
        <v>0.78300000000000003</v>
      </c>
      <c r="V147" s="292">
        <v>0.74099999999999999</v>
      </c>
      <c r="W147" s="108"/>
      <c r="Y147" s="35" t="s">
        <v>162</v>
      </c>
      <c r="Z147" s="284">
        <v>694000</v>
      </c>
      <c r="AA147" s="288">
        <v>565000</v>
      </c>
      <c r="AB147" s="284">
        <v>361000</v>
      </c>
      <c r="AC147" s="288">
        <v>350000</v>
      </c>
      <c r="AD147" s="288">
        <v>11000</v>
      </c>
      <c r="AE147" s="289">
        <v>332000</v>
      </c>
      <c r="AF147" s="290">
        <v>0.03</v>
      </c>
      <c r="AG147" s="291">
        <v>0.63</v>
      </c>
      <c r="AH147" s="292">
        <v>0.61</v>
      </c>
    </row>
    <row r="148" spans="1:34" ht="21" customHeight="1">
      <c r="A148" s="35" t="s">
        <v>163</v>
      </c>
      <c r="B148" s="284">
        <v>1343000</v>
      </c>
      <c r="C148" s="288">
        <v>1118000</v>
      </c>
      <c r="D148" s="284">
        <v>812000</v>
      </c>
      <c r="E148" s="288">
        <v>778000</v>
      </c>
      <c r="F148" s="288">
        <v>34000</v>
      </c>
      <c r="G148" s="289">
        <v>532000</v>
      </c>
      <c r="H148" s="290">
        <v>4.2000000000000003E-2</v>
      </c>
      <c r="I148" s="291">
        <v>0.71199999999999997</v>
      </c>
      <c r="J148" s="292">
        <v>0.68300000000000005</v>
      </c>
      <c r="K148" s="142"/>
      <c r="M148" s="35" t="s">
        <v>163</v>
      </c>
      <c r="N148" s="284">
        <v>649000</v>
      </c>
      <c r="O148" s="288">
        <v>553000</v>
      </c>
      <c r="P148" s="284">
        <v>446000</v>
      </c>
      <c r="Q148" s="288">
        <v>423000</v>
      </c>
      <c r="R148" s="288">
        <v>23000</v>
      </c>
      <c r="S148" s="289">
        <v>203000</v>
      </c>
      <c r="T148" s="290">
        <v>5.0999999999999997E-2</v>
      </c>
      <c r="U148" s="291">
        <v>0.78900000000000003</v>
      </c>
      <c r="V148" s="292">
        <v>0.748</v>
      </c>
      <c r="W148" s="108"/>
      <c r="Y148" s="35" t="s">
        <v>163</v>
      </c>
      <c r="Z148" s="284">
        <v>694000</v>
      </c>
      <c r="AA148" s="288">
        <v>565000</v>
      </c>
      <c r="AB148" s="284">
        <v>366000</v>
      </c>
      <c r="AC148" s="288">
        <v>355000</v>
      </c>
      <c r="AD148" s="288">
        <v>11000</v>
      </c>
      <c r="AE148" s="289">
        <v>328000</v>
      </c>
      <c r="AF148" s="290">
        <v>2.9000000000000001E-2</v>
      </c>
      <c r="AG148" s="291">
        <v>0.63800000000000001</v>
      </c>
      <c r="AH148" s="292">
        <v>0.61799999999999999</v>
      </c>
    </row>
    <row r="149" spans="1:34" ht="21" customHeight="1">
      <c r="A149" s="35" t="s">
        <v>164</v>
      </c>
      <c r="B149" s="284">
        <v>1345000</v>
      </c>
      <c r="C149" s="288">
        <v>1119000</v>
      </c>
      <c r="D149" s="284">
        <v>815000</v>
      </c>
      <c r="E149" s="288">
        <v>779000</v>
      </c>
      <c r="F149" s="288">
        <v>36000</v>
      </c>
      <c r="G149" s="289">
        <v>530000</v>
      </c>
      <c r="H149" s="290">
        <v>4.3999999999999997E-2</v>
      </c>
      <c r="I149" s="291">
        <v>0.71599999999999997</v>
      </c>
      <c r="J149" s="292">
        <v>0.68400000000000005</v>
      </c>
      <c r="K149" s="142"/>
      <c r="M149" s="35" t="s">
        <v>164</v>
      </c>
      <c r="N149" s="284">
        <v>650000</v>
      </c>
      <c r="O149" s="288">
        <v>553000</v>
      </c>
      <c r="P149" s="284">
        <v>448000</v>
      </c>
      <c r="Q149" s="288">
        <v>425000</v>
      </c>
      <c r="R149" s="288">
        <v>24000</v>
      </c>
      <c r="S149" s="289">
        <v>202000</v>
      </c>
      <c r="T149" s="290">
        <v>5.2999999999999999E-2</v>
      </c>
      <c r="U149" s="291">
        <v>0.79400000000000004</v>
      </c>
      <c r="V149" s="292">
        <v>0.752</v>
      </c>
      <c r="W149" s="108"/>
      <c r="Y149" s="35" t="s">
        <v>164</v>
      </c>
      <c r="Z149" s="284">
        <v>695000</v>
      </c>
      <c r="AA149" s="288">
        <v>566000</v>
      </c>
      <c r="AB149" s="284">
        <v>367000</v>
      </c>
      <c r="AC149" s="288">
        <v>355000</v>
      </c>
      <c r="AD149" s="288">
        <v>12000</v>
      </c>
      <c r="AE149" s="289">
        <v>328000</v>
      </c>
      <c r="AF149" s="290">
        <v>3.3000000000000002E-2</v>
      </c>
      <c r="AG149" s="291">
        <v>0.63900000000000001</v>
      </c>
      <c r="AH149" s="292">
        <v>0.61799999999999999</v>
      </c>
    </row>
    <row r="150" spans="1:34" ht="21" customHeight="1">
      <c r="A150" s="35" t="s">
        <v>165</v>
      </c>
      <c r="B150" s="284">
        <v>1346000</v>
      </c>
      <c r="C150" s="288">
        <v>1120000</v>
      </c>
      <c r="D150" s="284">
        <v>816000</v>
      </c>
      <c r="E150" s="288">
        <v>779000</v>
      </c>
      <c r="F150" s="288">
        <v>37000</v>
      </c>
      <c r="G150" s="289">
        <v>531000</v>
      </c>
      <c r="H150" s="290">
        <v>4.4999999999999998E-2</v>
      </c>
      <c r="I150" s="291">
        <v>0.71499999999999997</v>
      </c>
      <c r="J150" s="292">
        <v>0.68200000000000005</v>
      </c>
      <c r="K150" s="142"/>
      <c r="M150" s="35" t="s">
        <v>165</v>
      </c>
      <c r="N150" s="284">
        <v>651000</v>
      </c>
      <c r="O150" s="288">
        <v>554000</v>
      </c>
      <c r="P150" s="284">
        <v>449000</v>
      </c>
      <c r="Q150" s="288">
        <v>425000</v>
      </c>
      <c r="R150" s="288">
        <v>24000</v>
      </c>
      <c r="S150" s="289">
        <v>202000</v>
      </c>
      <c r="T150" s="290">
        <v>5.2999999999999999E-2</v>
      </c>
      <c r="U150" s="291">
        <v>0.79100000000000004</v>
      </c>
      <c r="V150" s="292">
        <v>0.748</v>
      </c>
      <c r="W150" s="108"/>
      <c r="Y150" s="35" t="s">
        <v>165</v>
      </c>
      <c r="Z150" s="284">
        <v>696000</v>
      </c>
      <c r="AA150" s="288">
        <v>567000</v>
      </c>
      <c r="AB150" s="284">
        <v>367000</v>
      </c>
      <c r="AC150" s="288">
        <v>355000</v>
      </c>
      <c r="AD150" s="288">
        <v>13000</v>
      </c>
      <c r="AE150" s="289">
        <v>328000</v>
      </c>
      <c r="AF150" s="290">
        <v>3.4000000000000002E-2</v>
      </c>
      <c r="AG150" s="291">
        <v>0.64</v>
      </c>
      <c r="AH150" s="292">
        <v>0.61799999999999999</v>
      </c>
    </row>
    <row r="151" spans="1:34" ht="21" customHeight="1">
      <c r="A151" s="35" t="s">
        <v>166</v>
      </c>
      <c r="B151" s="284">
        <v>1348000</v>
      </c>
      <c r="C151" s="288">
        <v>1122000</v>
      </c>
      <c r="D151" s="284">
        <v>811000</v>
      </c>
      <c r="E151" s="288">
        <v>772000</v>
      </c>
      <c r="F151" s="288">
        <v>39000</v>
      </c>
      <c r="G151" s="289">
        <v>537000</v>
      </c>
      <c r="H151" s="290">
        <v>4.8000000000000001E-2</v>
      </c>
      <c r="I151" s="291">
        <v>0.70899999999999996</v>
      </c>
      <c r="J151" s="292">
        <v>0.67500000000000004</v>
      </c>
      <c r="K151" s="142"/>
      <c r="M151" s="35" t="s">
        <v>166</v>
      </c>
      <c r="N151" s="284">
        <v>652000</v>
      </c>
      <c r="O151" s="288">
        <v>554000</v>
      </c>
      <c r="P151" s="284">
        <v>447000</v>
      </c>
      <c r="Q151" s="288">
        <v>422000</v>
      </c>
      <c r="R151" s="288">
        <v>25000</v>
      </c>
      <c r="S151" s="289">
        <v>205000</v>
      </c>
      <c r="T151" s="290">
        <v>5.5E-2</v>
      </c>
      <c r="U151" s="291">
        <v>0.78700000000000003</v>
      </c>
      <c r="V151" s="292">
        <v>0.74299999999999999</v>
      </c>
      <c r="W151" s="108"/>
      <c r="Y151" s="35" t="s">
        <v>166</v>
      </c>
      <c r="Z151" s="284">
        <v>697000</v>
      </c>
      <c r="AA151" s="288">
        <v>567000</v>
      </c>
      <c r="AB151" s="284">
        <v>364000</v>
      </c>
      <c r="AC151" s="288">
        <v>350000</v>
      </c>
      <c r="AD151" s="288">
        <v>14000</v>
      </c>
      <c r="AE151" s="289">
        <v>332000</v>
      </c>
      <c r="AF151" s="290">
        <v>3.9E-2</v>
      </c>
      <c r="AG151" s="291">
        <v>0.63300000000000001</v>
      </c>
      <c r="AH151" s="292">
        <v>0.60899999999999999</v>
      </c>
    </row>
    <row r="152" spans="1:34" ht="21" customHeight="1">
      <c r="A152" s="35" t="s">
        <v>167</v>
      </c>
      <c r="B152" s="284">
        <v>1350000</v>
      </c>
      <c r="C152" s="288">
        <v>1123000</v>
      </c>
      <c r="D152" s="284">
        <v>808000</v>
      </c>
      <c r="E152" s="288">
        <v>771000</v>
      </c>
      <c r="F152" s="288">
        <v>38000</v>
      </c>
      <c r="G152" s="289">
        <v>541000</v>
      </c>
      <c r="H152" s="290">
        <v>4.7E-2</v>
      </c>
      <c r="I152" s="291">
        <v>0.70699999999999996</v>
      </c>
      <c r="J152" s="292">
        <v>0.67400000000000004</v>
      </c>
      <c r="K152" s="142"/>
      <c r="M152" s="35" t="s">
        <v>167</v>
      </c>
      <c r="N152" s="284">
        <v>652000</v>
      </c>
      <c r="O152" s="288">
        <v>555000</v>
      </c>
      <c r="P152" s="284">
        <v>444000</v>
      </c>
      <c r="Q152" s="288">
        <v>420000</v>
      </c>
      <c r="R152" s="288">
        <v>24000</v>
      </c>
      <c r="S152" s="289">
        <v>208000</v>
      </c>
      <c r="T152" s="290">
        <v>5.3999999999999999E-2</v>
      </c>
      <c r="U152" s="291">
        <v>0.78200000000000003</v>
      </c>
      <c r="V152" s="292">
        <v>0.73899999999999999</v>
      </c>
      <c r="W152" s="108"/>
      <c r="Y152" s="35" t="s">
        <v>167</v>
      </c>
      <c r="Z152" s="284">
        <v>697000</v>
      </c>
      <c r="AA152" s="288">
        <v>568000</v>
      </c>
      <c r="AB152" s="284">
        <v>364000</v>
      </c>
      <c r="AC152" s="288">
        <v>350000</v>
      </c>
      <c r="AD152" s="288">
        <v>14000</v>
      </c>
      <c r="AE152" s="289">
        <v>333000</v>
      </c>
      <c r="AF152" s="290">
        <v>3.6999999999999998E-2</v>
      </c>
      <c r="AG152" s="291">
        <v>0.63400000000000001</v>
      </c>
      <c r="AH152" s="292">
        <v>0.61</v>
      </c>
    </row>
    <row r="153" spans="1:34" ht="21" customHeight="1">
      <c r="A153" s="35" t="s">
        <v>168</v>
      </c>
      <c r="B153" s="284">
        <v>1351000</v>
      </c>
      <c r="C153" s="288">
        <v>1124000</v>
      </c>
      <c r="D153" s="284">
        <v>812000</v>
      </c>
      <c r="E153" s="288">
        <v>776000</v>
      </c>
      <c r="F153" s="288">
        <v>35000</v>
      </c>
      <c r="G153" s="289">
        <v>539000</v>
      </c>
      <c r="H153" s="290">
        <v>4.3999999999999997E-2</v>
      </c>
      <c r="I153" s="291">
        <v>0.70899999999999996</v>
      </c>
      <c r="J153" s="292">
        <v>0.67700000000000005</v>
      </c>
      <c r="K153" s="142"/>
      <c r="M153" s="35" t="s">
        <v>168</v>
      </c>
      <c r="N153" s="284">
        <v>653000</v>
      </c>
      <c r="O153" s="288">
        <v>555000</v>
      </c>
      <c r="P153" s="284">
        <v>444000</v>
      </c>
      <c r="Q153" s="288">
        <v>422000</v>
      </c>
      <c r="R153" s="288">
        <v>22000</v>
      </c>
      <c r="S153" s="289">
        <v>209000</v>
      </c>
      <c r="T153" s="290">
        <v>4.9000000000000002E-2</v>
      </c>
      <c r="U153" s="291">
        <v>0.78</v>
      </c>
      <c r="V153" s="292">
        <v>0.74099999999999999</v>
      </c>
      <c r="W153" s="108"/>
      <c r="Y153" s="35" t="s">
        <v>168</v>
      </c>
      <c r="Z153" s="284">
        <v>698000</v>
      </c>
      <c r="AA153" s="288">
        <v>569000</v>
      </c>
      <c r="AB153" s="284">
        <v>368000</v>
      </c>
      <c r="AC153" s="288">
        <v>354000</v>
      </c>
      <c r="AD153" s="288">
        <v>14000</v>
      </c>
      <c r="AE153" s="289">
        <v>330000</v>
      </c>
      <c r="AF153" s="290">
        <v>3.6999999999999998E-2</v>
      </c>
      <c r="AG153" s="291">
        <v>0.63900000000000001</v>
      </c>
      <c r="AH153" s="292">
        <v>0.61499999999999999</v>
      </c>
    </row>
    <row r="154" spans="1:34" ht="21" customHeight="1">
      <c r="A154" s="35" t="s">
        <v>169</v>
      </c>
      <c r="B154" s="284">
        <v>1353000</v>
      </c>
      <c r="C154" s="288">
        <v>1125000</v>
      </c>
      <c r="D154" s="284">
        <v>815000</v>
      </c>
      <c r="E154" s="288">
        <v>780000</v>
      </c>
      <c r="F154" s="288">
        <v>35000</v>
      </c>
      <c r="G154" s="289">
        <v>538000</v>
      </c>
      <c r="H154" s="290">
        <v>4.2999999999999997E-2</v>
      </c>
      <c r="I154" s="291">
        <v>0.71099999999999997</v>
      </c>
      <c r="J154" s="292">
        <v>0.68</v>
      </c>
      <c r="K154" s="142"/>
      <c r="M154" s="35" t="s">
        <v>169</v>
      </c>
      <c r="N154" s="284">
        <v>654000</v>
      </c>
      <c r="O154" s="288">
        <v>556000</v>
      </c>
      <c r="P154" s="284">
        <v>445000</v>
      </c>
      <c r="Q154" s="288">
        <v>424000</v>
      </c>
      <c r="R154" s="288">
        <v>21000</v>
      </c>
      <c r="S154" s="289">
        <v>209000</v>
      </c>
      <c r="T154" s="290">
        <v>4.7E-2</v>
      </c>
      <c r="U154" s="291">
        <v>0.78100000000000003</v>
      </c>
      <c r="V154" s="292">
        <v>0.74299999999999999</v>
      </c>
      <c r="W154" s="108"/>
      <c r="Y154" s="35" t="s">
        <v>169</v>
      </c>
      <c r="Z154" s="284">
        <v>699000</v>
      </c>
      <c r="AA154" s="288">
        <v>569000</v>
      </c>
      <c r="AB154" s="284">
        <v>370000</v>
      </c>
      <c r="AC154" s="288">
        <v>356000</v>
      </c>
      <c r="AD154" s="288">
        <v>14000</v>
      </c>
      <c r="AE154" s="289">
        <v>329000</v>
      </c>
      <c r="AF154" s="290">
        <v>3.7999999999999999E-2</v>
      </c>
      <c r="AG154" s="291">
        <v>0.64300000000000002</v>
      </c>
      <c r="AH154" s="292">
        <v>0.61799999999999999</v>
      </c>
    </row>
    <row r="155" spans="1:34" ht="21" customHeight="1">
      <c r="A155" s="35" t="s">
        <v>221</v>
      </c>
      <c r="B155" s="284">
        <v>1354000</v>
      </c>
      <c r="C155" s="288">
        <v>1126000</v>
      </c>
      <c r="D155" s="284">
        <v>818000</v>
      </c>
      <c r="E155" s="288">
        <v>785000</v>
      </c>
      <c r="F155" s="288">
        <v>33000</v>
      </c>
      <c r="G155" s="289">
        <v>536000</v>
      </c>
      <c r="H155" s="290">
        <v>4.1000000000000002E-2</v>
      </c>
      <c r="I155" s="291">
        <v>0.71399999999999997</v>
      </c>
      <c r="J155" s="292">
        <v>0.68500000000000005</v>
      </c>
      <c r="K155" s="142"/>
      <c r="M155" s="35" t="s">
        <v>221</v>
      </c>
      <c r="N155" s="284">
        <v>655000</v>
      </c>
      <c r="O155" s="288">
        <v>557000</v>
      </c>
      <c r="P155" s="284">
        <v>445000</v>
      </c>
      <c r="Q155" s="288">
        <v>427000</v>
      </c>
      <c r="R155" s="288">
        <v>18000</v>
      </c>
      <c r="S155" s="289">
        <v>209000</v>
      </c>
      <c r="T155" s="290">
        <v>4.1000000000000002E-2</v>
      </c>
      <c r="U155" s="291">
        <v>0.78300000000000003</v>
      </c>
      <c r="V155" s="292">
        <v>0.751</v>
      </c>
      <c r="W155" s="108"/>
      <c r="Y155" s="35" t="s">
        <v>221</v>
      </c>
      <c r="Z155" s="284">
        <v>700000</v>
      </c>
      <c r="AA155" s="288">
        <v>570000</v>
      </c>
      <c r="AB155" s="284">
        <v>373000</v>
      </c>
      <c r="AC155" s="288">
        <v>358000</v>
      </c>
      <c r="AD155" s="288">
        <v>15000</v>
      </c>
      <c r="AE155" s="289">
        <v>327000</v>
      </c>
      <c r="AF155" s="290">
        <v>4.1000000000000002E-2</v>
      </c>
      <c r="AG155" s="291">
        <v>0.64700000000000002</v>
      </c>
      <c r="AH155" s="292">
        <v>0.62</v>
      </c>
    </row>
    <row r="156" spans="1:34" ht="21" customHeight="1">
      <c r="A156" s="35" t="s">
        <v>222</v>
      </c>
      <c r="B156" s="284">
        <v>1356000</v>
      </c>
      <c r="C156" s="288">
        <v>1128000</v>
      </c>
      <c r="D156" s="284">
        <v>819000</v>
      </c>
      <c r="E156" s="288">
        <v>782000</v>
      </c>
      <c r="F156" s="288">
        <v>37000</v>
      </c>
      <c r="G156" s="289">
        <v>537000</v>
      </c>
      <c r="H156" s="290">
        <v>4.4999999999999998E-2</v>
      </c>
      <c r="I156" s="291">
        <v>0.71399999999999997</v>
      </c>
      <c r="J156" s="292">
        <v>0.68200000000000005</v>
      </c>
      <c r="K156" s="142"/>
      <c r="M156" s="35" t="s">
        <v>222</v>
      </c>
      <c r="N156" s="284">
        <v>655000</v>
      </c>
      <c r="O156" s="288">
        <v>557000</v>
      </c>
      <c r="P156" s="284">
        <v>447000</v>
      </c>
      <c r="Q156" s="288">
        <v>425000</v>
      </c>
      <c r="R156" s="288">
        <v>22000</v>
      </c>
      <c r="S156" s="289">
        <v>208000</v>
      </c>
      <c r="T156" s="290">
        <v>4.9000000000000002E-2</v>
      </c>
      <c r="U156" s="291">
        <v>0.78600000000000003</v>
      </c>
      <c r="V156" s="292">
        <v>0.747</v>
      </c>
      <c r="W156" s="108"/>
      <c r="Y156" s="35" t="s">
        <v>222</v>
      </c>
      <c r="Z156" s="284">
        <v>701000</v>
      </c>
      <c r="AA156" s="288">
        <v>570000</v>
      </c>
      <c r="AB156" s="284">
        <v>372000</v>
      </c>
      <c r="AC156" s="288">
        <v>356000</v>
      </c>
      <c r="AD156" s="288">
        <v>15000</v>
      </c>
      <c r="AE156" s="289">
        <v>329000</v>
      </c>
      <c r="AF156" s="290">
        <v>4.1000000000000002E-2</v>
      </c>
      <c r="AG156" s="291">
        <v>0.64400000000000002</v>
      </c>
      <c r="AH156" s="292">
        <v>0.61699999999999999</v>
      </c>
    </row>
    <row r="157" spans="1:34" ht="21" customHeight="1">
      <c r="A157" s="35" t="s">
        <v>170</v>
      </c>
      <c r="B157" s="284">
        <v>1357000</v>
      </c>
      <c r="C157" s="288">
        <v>1129000</v>
      </c>
      <c r="D157" s="284">
        <v>823000</v>
      </c>
      <c r="E157" s="288">
        <v>789000</v>
      </c>
      <c r="F157" s="288">
        <v>34000</v>
      </c>
      <c r="G157" s="289">
        <v>534000</v>
      </c>
      <c r="H157" s="290">
        <v>4.1000000000000002E-2</v>
      </c>
      <c r="I157" s="291">
        <v>0.71699999999999997</v>
      </c>
      <c r="J157" s="292">
        <v>0.68799999999999994</v>
      </c>
      <c r="K157" s="142"/>
      <c r="M157" s="35" t="s">
        <v>170</v>
      </c>
      <c r="N157" s="284">
        <v>656000</v>
      </c>
      <c r="O157" s="288">
        <v>558000</v>
      </c>
      <c r="P157" s="284">
        <v>449000</v>
      </c>
      <c r="Q157" s="288">
        <v>428000</v>
      </c>
      <c r="R157" s="288">
        <v>21000</v>
      </c>
      <c r="S157" s="289">
        <v>207000</v>
      </c>
      <c r="T157" s="290">
        <v>4.5999999999999999E-2</v>
      </c>
      <c r="U157" s="291">
        <v>0.78700000000000003</v>
      </c>
      <c r="V157" s="292">
        <v>0.751</v>
      </c>
      <c r="W157" s="108"/>
      <c r="Y157" s="35" t="s">
        <v>170</v>
      </c>
      <c r="Z157" s="284">
        <v>701000</v>
      </c>
      <c r="AA157" s="288">
        <v>571000</v>
      </c>
      <c r="AB157" s="284">
        <v>374000</v>
      </c>
      <c r="AC157" s="288">
        <v>361000</v>
      </c>
      <c r="AD157" s="288">
        <v>13000</v>
      </c>
      <c r="AE157" s="289">
        <v>327000</v>
      </c>
      <c r="AF157" s="290">
        <v>3.5000000000000003E-2</v>
      </c>
      <c r="AG157" s="291">
        <v>0.64800000000000002</v>
      </c>
      <c r="AH157" s="292">
        <v>0.626</v>
      </c>
    </row>
    <row r="158" spans="1:34" ht="21" customHeight="1">
      <c r="A158" s="35" t="s">
        <v>171</v>
      </c>
      <c r="B158" s="284">
        <v>1359000</v>
      </c>
      <c r="C158" s="288">
        <v>1130000</v>
      </c>
      <c r="D158" s="284">
        <v>834000</v>
      </c>
      <c r="E158" s="288">
        <v>799000</v>
      </c>
      <c r="F158" s="288">
        <v>35000</v>
      </c>
      <c r="G158" s="289">
        <v>525000</v>
      </c>
      <c r="H158" s="290">
        <v>4.2000000000000003E-2</v>
      </c>
      <c r="I158" s="291">
        <v>0.72399999999999998</v>
      </c>
      <c r="J158" s="292">
        <v>0.69299999999999995</v>
      </c>
      <c r="K158" s="142"/>
      <c r="M158" s="35" t="s">
        <v>171</v>
      </c>
      <c r="N158" s="284">
        <v>657000</v>
      </c>
      <c r="O158" s="288">
        <v>558000</v>
      </c>
      <c r="P158" s="284">
        <v>457000</v>
      </c>
      <c r="Q158" s="288">
        <v>435000</v>
      </c>
      <c r="R158" s="288">
        <v>22000</v>
      </c>
      <c r="S158" s="289">
        <v>200000</v>
      </c>
      <c r="T158" s="290">
        <v>4.8000000000000001E-2</v>
      </c>
      <c r="U158" s="291">
        <v>0.79800000000000004</v>
      </c>
      <c r="V158" s="292">
        <v>0.75900000000000001</v>
      </c>
      <c r="W158" s="108"/>
      <c r="Y158" s="35" t="s">
        <v>171</v>
      </c>
      <c r="Z158" s="284">
        <v>702000</v>
      </c>
      <c r="AA158" s="288">
        <v>572000</v>
      </c>
      <c r="AB158" s="284">
        <v>377000</v>
      </c>
      <c r="AC158" s="288">
        <v>364000</v>
      </c>
      <c r="AD158" s="288">
        <v>13000</v>
      </c>
      <c r="AE158" s="289">
        <v>325000</v>
      </c>
      <c r="AF158" s="290">
        <v>3.5000000000000003E-2</v>
      </c>
      <c r="AG158" s="291">
        <v>0.65100000000000002</v>
      </c>
      <c r="AH158" s="292">
        <v>0.629</v>
      </c>
    </row>
    <row r="159" spans="1:34" ht="21" customHeight="1">
      <c r="A159" s="35" t="s">
        <v>172</v>
      </c>
      <c r="B159" s="284">
        <v>1361000</v>
      </c>
      <c r="C159" s="288">
        <v>1131000</v>
      </c>
      <c r="D159" s="284">
        <v>832000</v>
      </c>
      <c r="E159" s="288">
        <v>798000</v>
      </c>
      <c r="F159" s="288">
        <v>34000</v>
      </c>
      <c r="G159" s="289">
        <v>529000</v>
      </c>
      <c r="H159" s="290">
        <v>0.04</v>
      </c>
      <c r="I159" s="291">
        <v>0.72099999999999997</v>
      </c>
      <c r="J159" s="292">
        <v>0.69099999999999995</v>
      </c>
      <c r="K159" s="142"/>
      <c r="M159" s="35" t="s">
        <v>172</v>
      </c>
      <c r="N159" s="284">
        <v>658000</v>
      </c>
      <c r="O159" s="288">
        <v>559000</v>
      </c>
      <c r="P159" s="284">
        <v>452000</v>
      </c>
      <c r="Q159" s="288">
        <v>432000</v>
      </c>
      <c r="R159" s="288">
        <v>20000</v>
      </c>
      <c r="S159" s="289">
        <v>206000</v>
      </c>
      <c r="T159" s="290">
        <v>4.3999999999999997E-2</v>
      </c>
      <c r="U159" s="291">
        <v>0.79100000000000004</v>
      </c>
      <c r="V159" s="292">
        <v>0.755</v>
      </c>
      <c r="W159" s="108"/>
      <c r="Y159" s="35" t="s">
        <v>172</v>
      </c>
      <c r="Z159" s="284">
        <v>703000</v>
      </c>
      <c r="AA159" s="288">
        <v>572000</v>
      </c>
      <c r="AB159" s="284">
        <v>379000</v>
      </c>
      <c r="AC159" s="288">
        <v>366000</v>
      </c>
      <c r="AD159" s="288">
        <v>14000</v>
      </c>
      <c r="AE159" s="289">
        <v>323000</v>
      </c>
      <c r="AF159" s="290">
        <v>3.5999999999999997E-2</v>
      </c>
      <c r="AG159" s="291">
        <v>0.65300000000000002</v>
      </c>
      <c r="AH159" s="292">
        <v>0.629</v>
      </c>
    </row>
    <row r="160" spans="1:34" ht="21" customHeight="1">
      <c r="A160" s="35" t="s">
        <v>173</v>
      </c>
      <c r="B160" s="284">
        <v>1362000</v>
      </c>
      <c r="C160" s="288">
        <v>1133000</v>
      </c>
      <c r="D160" s="284">
        <v>825000</v>
      </c>
      <c r="E160" s="288">
        <v>795000</v>
      </c>
      <c r="F160" s="288">
        <v>29000</v>
      </c>
      <c r="G160" s="289">
        <v>537000</v>
      </c>
      <c r="H160" s="290">
        <v>3.5999999999999997E-2</v>
      </c>
      <c r="I160" s="291">
        <v>0.71499999999999997</v>
      </c>
      <c r="J160" s="292">
        <v>0.68899999999999995</v>
      </c>
      <c r="K160" s="142"/>
      <c r="M160" s="35" t="s">
        <v>173</v>
      </c>
      <c r="N160" s="284">
        <v>659000</v>
      </c>
      <c r="O160" s="288">
        <v>560000</v>
      </c>
      <c r="P160" s="284">
        <v>453000</v>
      </c>
      <c r="Q160" s="288">
        <v>435000</v>
      </c>
      <c r="R160" s="288">
        <v>17000</v>
      </c>
      <c r="S160" s="289">
        <v>206000</v>
      </c>
      <c r="T160" s="290">
        <v>3.7999999999999999E-2</v>
      </c>
      <c r="U160" s="291">
        <v>0.79</v>
      </c>
      <c r="V160" s="292">
        <v>0.75900000000000001</v>
      </c>
      <c r="W160" s="108"/>
      <c r="Y160" s="35" t="s">
        <v>173</v>
      </c>
      <c r="Z160" s="284">
        <v>704000</v>
      </c>
      <c r="AA160" s="288">
        <v>573000</v>
      </c>
      <c r="AB160" s="284">
        <v>372000</v>
      </c>
      <c r="AC160" s="288">
        <v>360000</v>
      </c>
      <c r="AD160" s="288">
        <v>12000</v>
      </c>
      <c r="AE160" s="289">
        <v>331000</v>
      </c>
      <c r="AF160" s="290">
        <v>3.3000000000000002E-2</v>
      </c>
      <c r="AG160" s="291">
        <v>0.64100000000000001</v>
      </c>
      <c r="AH160" s="292">
        <v>0.62</v>
      </c>
    </row>
    <row r="161" spans="1:34" ht="21" customHeight="1">
      <c r="A161" s="35" t="s">
        <v>174</v>
      </c>
      <c r="B161" s="284">
        <v>1364000</v>
      </c>
      <c r="C161" s="288">
        <v>1134000</v>
      </c>
      <c r="D161" s="284">
        <v>820000</v>
      </c>
      <c r="E161" s="288">
        <v>793000</v>
      </c>
      <c r="F161" s="288">
        <v>27000</v>
      </c>
      <c r="G161" s="289">
        <v>544000</v>
      </c>
      <c r="H161" s="290">
        <v>3.2000000000000001E-2</v>
      </c>
      <c r="I161" s="291">
        <v>0.71</v>
      </c>
      <c r="J161" s="292">
        <v>0.68700000000000006</v>
      </c>
      <c r="K161" s="142"/>
      <c r="M161" s="35" t="s">
        <v>174</v>
      </c>
      <c r="N161" s="284">
        <v>659000</v>
      </c>
      <c r="O161" s="288">
        <v>560000</v>
      </c>
      <c r="P161" s="284">
        <v>450000</v>
      </c>
      <c r="Q161" s="288">
        <v>434000</v>
      </c>
      <c r="R161" s="288">
        <v>16000</v>
      </c>
      <c r="S161" s="289">
        <v>209000</v>
      </c>
      <c r="T161" s="290">
        <v>3.5000000000000003E-2</v>
      </c>
      <c r="U161" s="291">
        <v>0.78600000000000003</v>
      </c>
      <c r="V161" s="292">
        <v>0.75800000000000001</v>
      </c>
      <c r="W161" s="108"/>
      <c r="Y161" s="35" t="s">
        <v>174</v>
      </c>
      <c r="Z161" s="284">
        <v>705000</v>
      </c>
      <c r="AA161" s="288">
        <v>574000</v>
      </c>
      <c r="AB161" s="284">
        <v>370000</v>
      </c>
      <c r="AC161" s="288">
        <v>360000</v>
      </c>
      <c r="AD161" s="288">
        <v>11000</v>
      </c>
      <c r="AE161" s="289">
        <v>334000</v>
      </c>
      <c r="AF161" s="290">
        <v>2.8000000000000001E-2</v>
      </c>
      <c r="AG161" s="291">
        <v>0.63600000000000001</v>
      </c>
      <c r="AH161" s="292">
        <v>0.61799999999999999</v>
      </c>
    </row>
    <row r="162" spans="1:34" ht="21" customHeight="1">
      <c r="A162" s="35" t="s">
        <v>175</v>
      </c>
      <c r="B162" s="284">
        <v>1365000</v>
      </c>
      <c r="C162" s="288">
        <v>1135000</v>
      </c>
      <c r="D162" s="284">
        <v>811000</v>
      </c>
      <c r="E162" s="288">
        <v>782000</v>
      </c>
      <c r="F162" s="288">
        <v>29000</v>
      </c>
      <c r="G162" s="289">
        <v>554000</v>
      </c>
      <c r="H162" s="290">
        <v>3.5999999999999997E-2</v>
      </c>
      <c r="I162" s="291">
        <v>0.70399999999999996</v>
      </c>
      <c r="J162" s="292">
        <v>0.67800000000000005</v>
      </c>
      <c r="K162" s="142"/>
      <c r="M162" s="35" t="s">
        <v>175</v>
      </c>
      <c r="N162" s="284">
        <v>660000</v>
      </c>
      <c r="O162" s="288">
        <v>561000</v>
      </c>
      <c r="P162" s="284">
        <v>445000</v>
      </c>
      <c r="Q162" s="288">
        <v>428000</v>
      </c>
      <c r="R162" s="288">
        <v>17000</v>
      </c>
      <c r="S162" s="289">
        <v>215000</v>
      </c>
      <c r="T162" s="290">
        <v>3.7999999999999999E-2</v>
      </c>
      <c r="U162" s="291">
        <v>0.78</v>
      </c>
      <c r="V162" s="292">
        <v>0.749</v>
      </c>
      <c r="W162" s="108"/>
      <c r="Y162" s="35" t="s">
        <v>175</v>
      </c>
      <c r="Z162" s="284">
        <v>705000</v>
      </c>
      <c r="AA162" s="288">
        <v>574000</v>
      </c>
      <c r="AB162" s="284">
        <v>366000</v>
      </c>
      <c r="AC162" s="288">
        <v>353000</v>
      </c>
      <c r="AD162" s="288">
        <v>12000</v>
      </c>
      <c r="AE162" s="289">
        <v>340000</v>
      </c>
      <c r="AF162" s="290">
        <v>3.3000000000000002E-2</v>
      </c>
      <c r="AG162" s="291">
        <v>0.629</v>
      </c>
      <c r="AH162" s="292">
        <v>0.60799999999999998</v>
      </c>
    </row>
    <row r="163" spans="1:34" ht="21" customHeight="1">
      <c r="A163" s="35" t="s">
        <v>176</v>
      </c>
      <c r="B163" s="284">
        <v>1367000</v>
      </c>
      <c r="C163" s="288">
        <v>1136000</v>
      </c>
      <c r="D163" s="284">
        <v>819000</v>
      </c>
      <c r="E163" s="288">
        <v>787000</v>
      </c>
      <c r="F163" s="288">
        <v>32000</v>
      </c>
      <c r="G163" s="289">
        <v>547000</v>
      </c>
      <c r="H163" s="290">
        <v>3.9E-2</v>
      </c>
      <c r="I163" s="291">
        <v>0.70899999999999996</v>
      </c>
      <c r="J163" s="292">
        <v>0.68100000000000005</v>
      </c>
      <c r="K163" s="142"/>
      <c r="M163" s="35" t="s">
        <v>176</v>
      </c>
      <c r="N163" s="284">
        <v>661000</v>
      </c>
      <c r="O163" s="288">
        <v>561000</v>
      </c>
      <c r="P163" s="284">
        <v>447000</v>
      </c>
      <c r="Q163" s="288">
        <v>428000</v>
      </c>
      <c r="R163" s="288">
        <v>19000</v>
      </c>
      <c r="S163" s="289">
        <v>214000</v>
      </c>
      <c r="T163" s="290">
        <v>4.2000000000000003E-2</v>
      </c>
      <c r="U163" s="291">
        <v>0.77900000000000003</v>
      </c>
      <c r="V163" s="292">
        <v>0.746</v>
      </c>
      <c r="W163" s="108"/>
      <c r="Y163" s="35" t="s">
        <v>176</v>
      </c>
      <c r="Z163" s="284">
        <v>706000</v>
      </c>
      <c r="AA163" s="288">
        <v>575000</v>
      </c>
      <c r="AB163" s="284">
        <v>372000</v>
      </c>
      <c r="AC163" s="288">
        <v>359000</v>
      </c>
      <c r="AD163" s="288">
        <v>13000</v>
      </c>
      <c r="AE163" s="289">
        <v>334000</v>
      </c>
      <c r="AF163" s="290">
        <v>3.5000000000000003E-2</v>
      </c>
      <c r="AG163" s="291">
        <v>0.64</v>
      </c>
      <c r="AH163" s="292">
        <v>0.61699999999999999</v>
      </c>
    </row>
    <row r="164" spans="1:34" ht="21" customHeight="1">
      <c r="A164" s="35" t="s">
        <v>177</v>
      </c>
      <c r="B164" s="284">
        <v>1368000</v>
      </c>
      <c r="C164" s="288">
        <v>1137000</v>
      </c>
      <c r="D164" s="284">
        <v>821000</v>
      </c>
      <c r="E164" s="288">
        <v>787000</v>
      </c>
      <c r="F164" s="288">
        <v>34000</v>
      </c>
      <c r="G164" s="289">
        <v>547000</v>
      </c>
      <c r="H164" s="290">
        <v>4.1000000000000002E-2</v>
      </c>
      <c r="I164" s="291">
        <v>0.71</v>
      </c>
      <c r="J164" s="292">
        <v>0.68</v>
      </c>
      <c r="K164" s="142"/>
      <c r="M164" s="35" t="s">
        <v>177</v>
      </c>
      <c r="N164" s="284">
        <v>661000</v>
      </c>
      <c r="O164" s="288">
        <v>561000</v>
      </c>
      <c r="P164" s="284">
        <v>447000</v>
      </c>
      <c r="Q164" s="288">
        <v>427000</v>
      </c>
      <c r="R164" s="288">
        <v>20000</v>
      </c>
      <c r="S164" s="289">
        <v>214000</v>
      </c>
      <c r="T164" s="290">
        <v>4.5999999999999999E-2</v>
      </c>
      <c r="U164" s="291">
        <v>0.78100000000000003</v>
      </c>
      <c r="V164" s="292">
        <v>0.745</v>
      </c>
      <c r="W164" s="108"/>
      <c r="Y164" s="35" t="s">
        <v>177</v>
      </c>
      <c r="Z164" s="284">
        <v>707000</v>
      </c>
      <c r="AA164" s="288">
        <v>575000</v>
      </c>
      <c r="AB164" s="284">
        <v>374000</v>
      </c>
      <c r="AC164" s="288">
        <v>360000</v>
      </c>
      <c r="AD164" s="288">
        <v>14000</v>
      </c>
      <c r="AE164" s="289">
        <v>333000</v>
      </c>
      <c r="AF164" s="290">
        <v>3.5999999999999997E-2</v>
      </c>
      <c r="AG164" s="291">
        <v>0.64200000000000002</v>
      </c>
      <c r="AH164" s="292">
        <v>0.61799999999999999</v>
      </c>
    </row>
    <row r="165" spans="1:34" ht="21" customHeight="1">
      <c r="A165" s="35" t="s">
        <v>178</v>
      </c>
      <c r="B165" s="284">
        <v>1369000</v>
      </c>
      <c r="C165" s="288">
        <v>1137000</v>
      </c>
      <c r="D165" s="284">
        <v>823000</v>
      </c>
      <c r="E165" s="288">
        <v>787000</v>
      </c>
      <c r="F165" s="288">
        <v>36000</v>
      </c>
      <c r="G165" s="289">
        <v>546000</v>
      </c>
      <c r="H165" s="290">
        <v>4.3999999999999997E-2</v>
      </c>
      <c r="I165" s="291">
        <v>0.71099999999999997</v>
      </c>
      <c r="J165" s="292">
        <v>0.67900000000000005</v>
      </c>
      <c r="K165" s="142"/>
      <c r="M165" s="35" t="s">
        <v>178</v>
      </c>
      <c r="N165" s="284">
        <v>662000</v>
      </c>
      <c r="O165" s="288">
        <v>562000</v>
      </c>
      <c r="P165" s="284">
        <v>449000</v>
      </c>
      <c r="Q165" s="288">
        <v>426000</v>
      </c>
      <c r="R165" s="288">
        <v>23000</v>
      </c>
      <c r="S165" s="289">
        <v>214000</v>
      </c>
      <c r="T165" s="290">
        <v>0.05</v>
      </c>
      <c r="U165" s="291">
        <v>0.78300000000000003</v>
      </c>
      <c r="V165" s="292">
        <v>0.74199999999999999</v>
      </c>
      <c r="W165" s="108"/>
      <c r="Y165" s="35" t="s">
        <v>178</v>
      </c>
      <c r="Z165" s="284">
        <v>707000</v>
      </c>
      <c r="AA165" s="288">
        <v>576000</v>
      </c>
      <c r="AB165" s="284">
        <v>374000</v>
      </c>
      <c r="AC165" s="288">
        <v>361000</v>
      </c>
      <c r="AD165" s="288">
        <v>14000</v>
      </c>
      <c r="AE165" s="289">
        <v>333000</v>
      </c>
      <c r="AF165" s="290">
        <v>3.6999999999999998E-2</v>
      </c>
      <c r="AG165" s="291">
        <v>0.64200000000000002</v>
      </c>
      <c r="AH165" s="292">
        <v>0.61799999999999999</v>
      </c>
    </row>
    <row r="166" spans="1:34" ht="21" customHeight="1">
      <c r="A166" s="35" t="s">
        <v>179</v>
      </c>
      <c r="B166" s="284">
        <v>1371000</v>
      </c>
      <c r="C166" s="288">
        <v>1138000</v>
      </c>
      <c r="D166" s="284">
        <v>823000</v>
      </c>
      <c r="E166" s="288">
        <v>789000</v>
      </c>
      <c r="F166" s="288">
        <v>35000</v>
      </c>
      <c r="G166" s="289">
        <v>547000</v>
      </c>
      <c r="H166" s="290">
        <v>4.2000000000000003E-2</v>
      </c>
      <c r="I166" s="291">
        <v>0.71099999999999997</v>
      </c>
      <c r="J166" s="292">
        <v>0.68100000000000005</v>
      </c>
      <c r="K166" s="142"/>
      <c r="M166" s="35" t="s">
        <v>179</v>
      </c>
      <c r="N166" s="284">
        <v>663000</v>
      </c>
      <c r="O166" s="288">
        <v>562000</v>
      </c>
      <c r="P166" s="284">
        <v>450000</v>
      </c>
      <c r="Q166" s="288">
        <v>428000</v>
      </c>
      <c r="R166" s="288">
        <v>21000</v>
      </c>
      <c r="S166" s="289">
        <v>213000</v>
      </c>
      <c r="T166" s="290">
        <v>4.8000000000000001E-2</v>
      </c>
      <c r="U166" s="291">
        <v>0.78400000000000003</v>
      </c>
      <c r="V166" s="292">
        <v>0.746</v>
      </c>
      <c r="W166" s="108"/>
      <c r="Y166" s="35" t="s">
        <v>179</v>
      </c>
      <c r="Z166" s="284">
        <v>708000</v>
      </c>
      <c r="AA166" s="288">
        <v>576000</v>
      </c>
      <c r="AB166" s="284">
        <v>374000</v>
      </c>
      <c r="AC166" s="288">
        <v>360000</v>
      </c>
      <c r="AD166" s="288">
        <v>13000</v>
      </c>
      <c r="AE166" s="289">
        <v>334000</v>
      </c>
      <c r="AF166" s="290">
        <v>3.5999999999999997E-2</v>
      </c>
      <c r="AG166" s="291">
        <v>0.64</v>
      </c>
      <c r="AH166" s="292">
        <v>0.61599999999999999</v>
      </c>
    </row>
    <row r="167" spans="1:34" ht="21" customHeight="1">
      <c r="A167" s="35" t="s">
        <v>233</v>
      </c>
      <c r="B167" s="284">
        <v>1372000</v>
      </c>
      <c r="C167" s="288">
        <v>1139000</v>
      </c>
      <c r="D167" s="284">
        <v>827000</v>
      </c>
      <c r="E167" s="288">
        <v>792000</v>
      </c>
      <c r="F167" s="288">
        <v>35000</v>
      </c>
      <c r="G167" s="289">
        <v>544000</v>
      </c>
      <c r="H167" s="290">
        <v>4.2000000000000003E-2</v>
      </c>
      <c r="I167" s="291">
        <v>0.71199999999999997</v>
      </c>
      <c r="J167" s="292">
        <v>0.68100000000000005</v>
      </c>
      <c r="K167" s="142"/>
      <c r="M167" s="35" t="s">
        <v>233</v>
      </c>
      <c r="N167" s="284">
        <v>663000</v>
      </c>
      <c r="O167" s="288">
        <v>563000</v>
      </c>
      <c r="P167" s="284">
        <v>454000</v>
      </c>
      <c r="Q167" s="288">
        <v>431000</v>
      </c>
      <c r="R167" s="288">
        <v>23000</v>
      </c>
      <c r="S167" s="289">
        <v>210000</v>
      </c>
      <c r="T167" s="290">
        <v>0.05</v>
      </c>
      <c r="U167" s="291">
        <v>0.78800000000000003</v>
      </c>
      <c r="V167" s="292">
        <v>0.748</v>
      </c>
      <c r="W167" s="108"/>
      <c r="Y167" s="35" t="s">
        <v>233</v>
      </c>
      <c r="Z167" s="284">
        <v>709000</v>
      </c>
      <c r="AA167" s="288">
        <v>577000</v>
      </c>
      <c r="AB167" s="284">
        <v>374000</v>
      </c>
      <c r="AC167" s="288">
        <v>362000</v>
      </c>
      <c r="AD167" s="288">
        <v>12000</v>
      </c>
      <c r="AE167" s="289">
        <v>335000</v>
      </c>
      <c r="AF167" s="290">
        <v>3.3000000000000002E-2</v>
      </c>
      <c r="AG167" s="291">
        <v>0.63800000000000001</v>
      </c>
      <c r="AH167" s="292">
        <v>0.61599999999999999</v>
      </c>
    </row>
    <row r="168" spans="1:34" ht="21" customHeight="1">
      <c r="A168" s="35" t="s">
        <v>234</v>
      </c>
      <c r="B168" s="284">
        <v>1373000</v>
      </c>
      <c r="C168" s="288">
        <v>1140000</v>
      </c>
      <c r="D168" s="284">
        <v>832000</v>
      </c>
      <c r="E168" s="288">
        <v>798000</v>
      </c>
      <c r="F168" s="288">
        <v>35000</v>
      </c>
      <c r="G168" s="289">
        <v>541000</v>
      </c>
      <c r="H168" s="290">
        <v>4.1000000000000002E-2</v>
      </c>
      <c r="I168" s="291">
        <v>0.71499999999999997</v>
      </c>
      <c r="J168" s="292">
        <v>0.68500000000000005</v>
      </c>
      <c r="K168" s="142"/>
      <c r="M168" s="35" t="s">
        <v>234</v>
      </c>
      <c r="N168" s="284">
        <v>664000</v>
      </c>
      <c r="O168" s="288">
        <v>563000</v>
      </c>
      <c r="P168" s="284">
        <v>456000</v>
      </c>
      <c r="Q168" s="288">
        <v>433000</v>
      </c>
      <c r="R168" s="288">
        <v>23000</v>
      </c>
      <c r="S168" s="289">
        <v>208000</v>
      </c>
      <c r="T168" s="290">
        <v>5.0999999999999997E-2</v>
      </c>
      <c r="U168" s="291">
        <v>0.79200000000000004</v>
      </c>
      <c r="V168" s="292">
        <v>0.751</v>
      </c>
      <c r="W168" s="108"/>
      <c r="Y168" s="35" t="s">
        <v>234</v>
      </c>
      <c r="Z168" s="284">
        <v>709000</v>
      </c>
      <c r="AA168" s="288">
        <v>577000</v>
      </c>
      <c r="AB168" s="284">
        <v>376000</v>
      </c>
      <c r="AC168" s="288">
        <v>365000</v>
      </c>
      <c r="AD168" s="288">
        <v>11000</v>
      </c>
      <c r="AE168" s="289">
        <v>333000</v>
      </c>
      <c r="AF168" s="290">
        <v>0.03</v>
      </c>
      <c r="AG168" s="291">
        <v>0.64100000000000001</v>
      </c>
      <c r="AH168" s="292">
        <v>0.621</v>
      </c>
    </row>
    <row r="169" spans="1:34" ht="21" customHeight="1">
      <c r="A169" s="35" t="s">
        <v>180</v>
      </c>
      <c r="B169" s="284">
        <v>1375000</v>
      </c>
      <c r="C169" s="288">
        <v>1141000</v>
      </c>
      <c r="D169" s="284">
        <v>831000</v>
      </c>
      <c r="E169" s="288">
        <v>794000</v>
      </c>
      <c r="F169" s="288">
        <v>38000</v>
      </c>
      <c r="G169" s="289">
        <v>543000</v>
      </c>
      <c r="H169" s="290">
        <v>4.4999999999999998E-2</v>
      </c>
      <c r="I169" s="291">
        <v>0.71499999999999997</v>
      </c>
      <c r="J169" s="292">
        <v>0.68200000000000005</v>
      </c>
      <c r="K169" s="142"/>
      <c r="M169" s="35" t="s">
        <v>180</v>
      </c>
      <c r="N169" s="284">
        <v>665000</v>
      </c>
      <c r="O169" s="288">
        <v>564000</v>
      </c>
      <c r="P169" s="284">
        <v>455000</v>
      </c>
      <c r="Q169" s="288">
        <v>429000</v>
      </c>
      <c r="R169" s="288">
        <v>25000</v>
      </c>
      <c r="S169" s="289">
        <v>210000</v>
      </c>
      <c r="T169" s="290">
        <v>5.6000000000000001E-2</v>
      </c>
      <c r="U169" s="291">
        <v>0.79</v>
      </c>
      <c r="V169" s="292">
        <v>0.745</v>
      </c>
      <c r="W169" s="108"/>
      <c r="Y169" s="35" t="s">
        <v>180</v>
      </c>
      <c r="Z169" s="284">
        <v>710000</v>
      </c>
      <c r="AA169" s="288">
        <v>577000</v>
      </c>
      <c r="AB169" s="284">
        <v>376000</v>
      </c>
      <c r="AC169" s="288">
        <v>364000</v>
      </c>
      <c r="AD169" s="288">
        <v>12000</v>
      </c>
      <c r="AE169" s="289">
        <v>333000</v>
      </c>
      <c r="AF169" s="290">
        <v>3.2000000000000001E-2</v>
      </c>
      <c r="AG169" s="291">
        <v>0.64100000000000001</v>
      </c>
      <c r="AH169" s="292">
        <v>0.62</v>
      </c>
    </row>
    <row r="170" spans="1:34" ht="21" customHeight="1">
      <c r="A170" s="35" t="s">
        <v>181</v>
      </c>
      <c r="B170" s="284">
        <v>1376000</v>
      </c>
      <c r="C170" s="288">
        <v>1142000</v>
      </c>
      <c r="D170" s="284">
        <v>836000</v>
      </c>
      <c r="E170" s="288">
        <v>802000</v>
      </c>
      <c r="F170" s="288">
        <v>34000</v>
      </c>
      <c r="G170" s="289">
        <v>540000</v>
      </c>
      <c r="H170" s="290">
        <v>4.1000000000000002E-2</v>
      </c>
      <c r="I170" s="291">
        <v>0.71899999999999997</v>
      </c>
      <c r="J170" s="292">
        <v>0.68899999999999995</v>
      </c>
      <c r="K170" s="142"/>
      <c r="M170" s="35" t="s">
        <v>181</v>
      </c>
      <c r="N170" s="284">
        <v>665000</v>
      </c>
      <c r="O170" s="288">
        <v>564000</v>
      </c>
      <c r="P170" s="284">
        <v>457000</v>
      </c>
      <c r="Q170" s="288">
        <v>434000</v>
      </c>
      <c r="R170" s="288">
        <v>23000</v>
      </c>
      <c r="S170" s="289">
        <v>208000</v>
      </c>
      <c r="T170" s="290">
        <v>5.0999999999999997E-2</v>
      </c>
      <c r="U170" s="291">
        <v>0.79400000000000004</v>
      </c>
      <c r="V170" s="292">
        <v>0.752</v>
      </c>
      <c r="W170" s="108"/>
      <c r="Y170" s="35" t="s">
        <v>181</v>
      </c>
      <c r="Z170" s="284">
        <v>711000</v>
      </c>
      <c r="AA170" s="288">
        <v>578000</v>
      </c>
      <c r="AB170" s="284">
        <v>379000</v>
      </c>
      <c r="AC170" s="288">
        <v>368000</v>
      </c>
      <c r="AD170" s="288">
        <v>11000</v>
      </c>
      <c r="AE170" s="289">
        <v>332000</v>
      </c>
      <c r="AF170" s="290">
        <v>2.8000000000000001E-2</v>
      </c>
      <c r="AG170" s="291">
        <v>0.64600000000000002</v>
      </c>
      <c r="AH170" s="292">
        <v>0.628</v>
      </c>
    </row>
    <row r="171" spans="1:34" ht="21" customHeight="1">
      <c r="A171" s="35" t="s">
        <v>182</v>
      </c>
      <c r="B171" s="284">
        <v>1377000</v>
      </c>
      <c r="C171" s="288">
        <v>1143000</v>
      </c>
      <c r="D171" s="284">
        <v>840000</v>
      </c>
      <c r="E171" s="288">
        <v>807000</v>
      </c>
      <c r="F171" s="288">
        <v>33000</v>
      </c>
      <c r="G171" s="289">
        <v>537000</v>
      </c>
      <c r="H171" s="290">
        <v>0.04</v>
      </c>
      <c r="I171" s="291">
        <v>0.72099999999999997</v>
      </c>
      <c r="J171" s="292">
        <v>0.69199999999999995</v>
      </c>
      <c r="K171" s="142"/>
      <c r="M171" s="35" t="s">
        <v>182</v>
      </c>
      <c r="N171" s="284">
        <v>666000</v>
      </c>
      <c r="O171" s="288">
        <v>564000</v>
      </c>
      <c r="P171" s="284">
        <v>459000</v>
      </c>
      <c r="Q171" s="288">
        <v>435000</v>
      </c>
      <c r="R171" s="288">
        <v>24000</v>
      </c>
      <c r="S171" s="289">
        <v>207000</v>
      </c>
      <c r="T171" s="290">
        <v>5.1999999999999998E-2</v>
      </c>
      <c r="U171" s="291">
        <v>0.79600000000000004</v>
      </c>
      <c r="V171" s="292">
        <v>0.754</v>
      </c>
      <c r="W171" s="108"/>
      <c r="Y171" s="35" t="s">
        <v>182</v>
      </c>
      <c r="Z171" s="284">
        <v>711000</v>
      </c>
      <c r="AA171" s="288">
        <v>578000</v>
      </c>
      <c r="AB171" s="284">
        <v>381000</v>
      </c>
      <c r="AC171" s="288">
        <v>371000</v>
      </c>
      <c r="AD171" s="288">
        <v>10000</v>
      </c>
      <c r="AE171" s="289">
        <v>330000</v>
      </c>
      <c r="AF171" s="290">
        <v>2.5000000000000001E-2</v>
      </c>
      <c r="AG171" s="291">
        <v>0.64800000000000002</v>
      </c>
      <c r="AH171" s="292">
        <v>0.63100000000000001</v>
      </c>
    </row>
    <row r="172" spans="1:34" ht="21" customHeight="1">
      <c r="A172" s="35" t="s">
        <v>183</v>
      </c>
      <c r="B172" s="284">
        <v>1379000</v>
      </c>
      <c r="C172" s="288">
        <v>1144000</v>
      </c>
      <c r="D172" s="284">
        <v>833000</v>
      </c>
      <c r="E172" s="288">
        <v>801000</v>
      </c>
      <c r="F172" s="288">
        <v>32000</v>
      </c>
      <c r="G172" s="289">
        <v>546000</v>
      </c>
      <c r="H172" s="290">
        <v>3.9E-2</v>
      </c>
      <c r="I172" s="291">
        <v>0.71499999999999997</v>
      </c>
      <c r="J172" s="292">
        <v>0.68700000000000006</v>
      </c>
      <c r="K172" s="142"/>
      <c r="M172" s="35" t="s">
        <v>183</v>
      </c>
      <c r="N172" s="284">
        <v>667000</v>
      </c>
      <c r="O172" s="288">
        <v>565000</v>
      </c>
      <c r="P172" s="284">
        <v>456000</v>
      </c>
      <c r="Q172" s="288">
        <v>434000</v>
      </c>
      <c r="R172" s="288">
        <v>22000</v>
      </c>
      <c r="S172" s="289">
        <v>211000</v>
      </c>
      <c r="T172" s="290">
        <v>4.9000000000000002E-2</v>
      </c>
      <c r="U172" s="291">
        <v>0.79100000000000004</v>
      </c>
      <c r="V172" s="292">
        <v>0.752</v>
      </c>
      <c r="W172" s="108"/>
      <c r="Y172" s="35" t="s">
        <v>183</v>
      </c>
      <c r="Z172" s="284">
        <v>712000</v>
      </c>
      <c r="AA172" s="288">
        <v>579000</v>
      </c>
      <c r="AB172" s="284">
        <v>377000</v>
      </c>
      <c r="AC172" s="288">
        <v>367000</v>
      </c>
      <c r="AD172" s="288">
        <v>10000</v>
      </c>
      <c r="AE172" s="289">
        <v>335000</v>
      </c>
      <c r="AF172" s="290">
        <v>2.5999999999999999E-2</v>
      </c>
      <c r="AG172" s="291">
        <v>0.64</v>
      </c>
      <c r="AH172" s="292">
        <v>0.623</v>
      </c>
    </row>
    <row r="173" spans="1:34" ht="21" customHeight="1">
      <c r="A173" s="35" t="s">
        <v>184</v>
      </c>
      <c r="B173" s="284">
        <v>1380000</v>
      </c>
      <c r="C173" s="288">
        <v>1145000</v>
      </c>
      <c r="D173" s="284">
        <v>831000</v>
      </c>
      <c r="E173" s="288">
        <v>797000</v>
      </c>
      <c r="F173" s="288">
        <v>34000</v>
      </c>
      <c r="G173" s="289">
        <v>549000</v>
      </c>
      <c r="H173" s="290">
        <v>4.1000000000000002E-2</v>
      </c>
      <c r="I173" s="291">
        <v>0.71399999999999997</v>
      </c>
      <c r="J173" s="292">
        <v>0.68300000000000005</v>
      </c>
      <c r="K173" s="142"/>
      <c r="M173" s="35" t="s">
        <v>184</v>
      </c>
      <c r="N173" s="284">
        <v>668000</v>
      </c>
      <c r="O173" s="288">
        <v>565000</v>
      </c>
      <c r="P173" s="284">
        <v>455000</v>
      </c>
      <c r="Q173" s="288">
        <v>431000</v>
      </c>
      <c r="R173" s="288">
        <v>24000</v>
      </c>
      <c r="S173" s="289">
        <v>213000</v>
      </c>
      <c r="T173" s="290">
        <v>5.1999999999999998E-2</v>
      </c>
      <c r="U173" s="291">
        <v>0.78900000000000003</v>
      </c>
      <c r="V173" s="292">
        <v>0.747</v>
      </c>
      <c r="W173" s="108"/>
      <c r="Y173" s="35" t="s">
        <v>184</v>
      </c>
      <c r="Z173" s="284">
        <v>713000</v>
      </c>
      <c r="AA173" s="288">
        <v>579000</v>
      </c>
      <c r="AB173" s="284">
        <v>376000</v>
      </c>
      <c r="AC173" s="288">
        <v>366000</v>
      </c>
      <c r="AD173" s="288">
        <v>11000</v>
      </c>
      <c r="AE173" s="289">
        <v>336000</v>
      </c>
      <c r="AF173" s="290">
        <v>2.8000000000000001E-2</v>
      </c>
      <c r="AG173" s="291">
        <v>0.64</v>
      </c>
      <c r="AH173" s="292">
        <v>0.621</v>
      </c>
    </row>
    <row r="174" spans="1:34" ht="21" customHeight="1">
      <c r="A174" s="35" t="s">
        <v>185</v>
      </c>
      <c r="B174" s="284">
        <v>1381000</v>
      </c>
      <c r="C174" s="288">
        <v>1145000</v>
      </c>
      <c r="D174" s="284">
        <v>831000</v>
      </c>
      <c r="E174" s="288">
        <v>797000</v>
      </c>
      <c r="F174" s="288">
        <v>34000</v>
      </c>
      <c r="G174" s="289">
        <v>550000</v>
      </c>
      <c r="H174" s="290">
        <v>4.1000000000000002E-2</v>
      </c>
      <c r="I174" s="291">
        <v>0.71399999999999997</v>
      </c>
      <c r="J174" s="292">
        <v>0.68400000000000005</v>
      </c>
      <c r="K174" s="142"/>
      <c r="M174" s="35" t="s">
        <v>185</v>
      </c>
      <c r="N174" s="284">
        <v>668000</v>
      </c>
      <c r="O174" s="288">
        <v>566000</v>
      </c>
      <c r="P174" s="284">
        <v>454000</v>
      </c>
      <c r="Q174" s="288">
        <v>431000</v>
      </c>
      <c r="R174" s="288">
        <v>23000</v>
      </c>
      <c r="S174" s="289">
        <v>214000</v>
      </c>
      <c r="T174" s="290">
        <v>5.0999999999999997E-2</v>
      </c>
      <c r="U174" s="291">
        <v>0.78700000000000003</v>
      </c>
      <c r="V174" s="292">
        <v>0.746</v>
      </c>
      <c r="W174" s="108"/>
      <c r="Y174" s="35" t="s">
        <v>185</v>
      </c>
      <c r="Z174" s="284">
        <v>713000</v>
      </c>
      <c r="AA174" s="288">
        <v>580000</v>
      </c>
      <c r="AB174" s="284">
        <v>377000</v>
      </c>
      <c r="AC174" s="288">
        <v>366000</v>
      </c>
      <c r="AD174" s="288">
        <v>11000</v>
      </c>
      <c r="AE174" s="289">
        <v>336000</v>
      </c>
      <c r="AF174" s="290">
        <v>0.03</v>
      </c>
      <c r="AG174" s="291">
        <v>0.64200000000000002</v>
      </c>
      <c r="AH174" s="292">
        <v>0.623</v>
      </c>
    </row>
    <row r="175" spans="1:34" ht="21" customHeight="1">
      <c r="A175" s="35" t="s">
        <v>186</v>
      </c>
      <c r="B175" s="284">
        <v>1382000</v>
      </c>
      <c r="C175" s="288">
        <v>1146000</v>
      </c>
      <c r="D175" s="284">
        <v>829000</v>
      </c>
      <c r="E175" s="288">
        <v>795000</v>
      </c>
      <c r="F175" s="288">
        <v>34000</v>
      </c>
      <c r="G175" s="289">
        <v>554000</v>
      </c>
      <c r="H175" s="290">
        <v>4.1000000000000002E-2</v>
      </c>
      <c r="I175" s="291">
        <v>0.71099999999999997</v>
      </c>
      <c r="J175" s="292">
        <v>0.68100000000000005</v>
      </c>
      <c r="K175" s="142"/>
      <c r="M175" s="35" t="s">
        <v>186</v>
      </c>
      <c r="N175" s="284">
        <v>669000</v>
      </c>
      <c r="O175" s="288">
        <v>566000</v>
      </c>
      <c r="P175" s="284">
        <v>451000</v>
      </c>
      <c r="Q175" s="288">
        <v>425000</v>
      </c>
      <c r="R175" s="288">
        <v>26000</v>
      </c>
      <c r="S175" s="289">
        <v>218000</v>
      </c>
      <c r="T175" s="290">
        <v>5.7000000000000002E-2</v>
      </c>
      <c r="U175" s="291">
        <v>0.78100000000000003</v>
      </c>
      <c r="V175" s="292">
        <v>0.73599999999999999</v>
      </c>
      <c r="W175" s="108"/>
      <c r="Y175" s="35" t="s">
        <v>186</v>
      </c>
      <c r="Z175" s="284">
        <v>714000</v>
      </c>
      <c r="AA175" s="288">
        <v>580000</v>
      </c>
      <c r="AB175" s="284">
        <v>378000</v>
      </c>
      <c r="AC175" s="288">
        <v>369000</v>
      </c>
      <c r="AD175" s="288">
        <v>8000</v>
      </c>
      <c r="AE175" s="289">
        <v>336000</v>
      </c>
      <c r="AF175" s="290">
        <v>2.1999999999999999E-2</v>
      </c>
      <c r="AG175" s="291">
        <v>0.64200000000000002</v>
      </c>
      <c r="AH175" s="292">
        <v>0.627</v>
      </c>
    </row>
    <row r="176" spans="1:34" ht="21" customHeight="1">
      <c r="A176" s="35" t="s">
        <v>187</v>
      </c>
      <c r="B176" s="288">
        <v>1383000</v>
      </c>
      <c r="C176" s="293">
        <v>1146000</v>
      </c>
      <c r="D176" s="284">
        <v>829000</v>
      </c>
      <c r="E176" s="288">
        <v>792000</v>
      </c>
      <c r="F176" s="288">
        <v>37000</v>
      </c>
      <c r="G176" s="289">
        <v>554000</v>
      </c>
      <c r="H176" s="290">
        <v>4.3999999999999997E-2</v>
      </c>
      <c r="I176" s="291">
        <v>0.71</v>
      </c>
      <c r="J176" s="292">
        <v>0.67800000000000005</v>
      </c>
      <c r="K176" s="142"/>
      <c r="M176" s="35" t="s">
        <v>187</v>
      </c>
      <c r="N176" s="288">
        <v>669000</v>
      </c>
      <c r="O176" s="293">
        <v>566000</v>
      </c>
      <c r="P176" s="284">
        <v>453000</v>
      </c>
      <c r="Q176" s="288">
        <v>426000</v>
      </c>
      <c r="R176" s="288">
        <v>28000</v>
      </c>
      <c r="S176" s="289">
        <v>216000</v>
      </c>
      <c r="T176" s="290">
        <v>6.0999999999999999E-2</v>
      </c>
      <c r="U176" s="291">
        <v>0.78400000000000003</v>
      </c>
      <c r="V176" s="292">
        <v>0.73599999999999999</v>
      </c>
      <c r="W176" s="108"/>
      <c r="Y176" s="35" t="s">
        <v>187</v>
      </c>
      <c r="Z176" s="288">
        <v>714000</v>
      </c>
      <c r="AA176" s="293">
        <v>580000</v>
      </c>
      <c r="AB176" s="284">
        <v>376000</v>
      </c>
      <c r="AC176" s="288">
        <v>366000</v>
      </c>
      <c r="AD176" s="288">
        <v>9000</v>
      </c>
      <c r="AE176" s="289">
        <v>339000</v>
      </c>
      <c r="AF176" s="290">
        <v>2.4E-2</v>
      </c>
      <c r="AG176" s="291">
        <v>0.63700000000000001</v>
      </c>
      <c r="AH176" s="292">
        <v>0.621</v>
      </c>
    </row>
    <row r="177" spans="1:34" ht="21" customHeight="1">
      <c r="A177" s="35" t="s">
        <v>235</v>
      </c>
      <c r="B177" s="288">
        <v>1385000</v>
      </c>
      <c r="C177" s="293">
        <v>1147000</v>
      </c>
      <c r="D177" s="284">
        <v>823000</v>
      </c>
      <c r="E177" s="288">
        <v>787000</v>
      </c>
      <c r="F177" s="288">
        <v>36000</v>
      </c>
      <c r="G177" s="289">
        <v>562000</v>
      </c>
      <c r="H177" s="290">
        <v>4.2999999999999997E-2</v>
      </c>
      <c r="I177" s="291">
        <v>0.70399999999999996</v>
      </c>
      <c r="J177" s="292">
        <v>0.67400000000000004</v>
      </c>
      <c r="K177" s="142"/>
      <c r="M177" s="35" t="s">
        <v>235</v>
      </c>
      <c r="N177" s="288">
        <v>670000</v>
      </c>
      <c r="O177" s="293">
        <v>567000</v>
      </c>
      <c r="P177" s="284">
        <v>451000</v>
      </c>
      <c r="Q177" s="288">
        <v>423000</v>
      </c>
      <c r="R177" s="288">
        <v>28000</v>
      </c>
      <c r="S177" s="289">
        <v>219000</v>
      </c>
      <c r="T177" s="290">
        <v>6.2E-2</v>
      </c>
      <c r="U177" s="291">
        <v>0.78</v>
      </c>
      <c r="V177" s="292">
        <v>0.73099999999999998</v>
      </c>
      <c r="W177" s="108"/>
      <c r="Y177" s="35" t="s">
        <v>235</v>
      </c>
      <c r="Z177" s="288">
        <v>715000</v>
      </c>
      <c r="AA177" s="293">
        <v>580000</v>
      </c>
      <c r="AB177" s="284">
        <v>372000</v>
      </c>
      <c r="AC177" s="288">
        <v>364000</v>
      </c>
      <c r="AD177" s="288">
        <v>8000</v>
      </c>
      <c r="AE177" s="289">
        <v>343000</v>
      </c>
      <c r="AF177" s="290">
        <v>2.1000000000000001E-2</v>
      </c>
      <c r="AG177" s="291">
        <v>0.63100000000000001</v>
      </c>
      <c r="AH177" s="292">
        <v>0.61699999999999999</v>
      </c>
    </row>
    <row r="178" spans="1:34" ht="21" customHeight="1">
      <c r="A178" s="35" t="s">
        <v>236</v>
      </c>
      <c r="B178" s="288">
        <v>1386000</v>
      </c>
      <c r="C178" s="293">
        <v>1148000</v>
      </c>
      <c r="D178" s="284">
        <v>824000</v>
      </c>
      <c r="E178" s="288">
        <v>781000</v>
      </c>
      <c r="F178" s="288">
        <v>43000</v>
      </c>
      <c r="G178" s="289">
        <v>562000</v>
      </c>
      <c r="H178" s="290">
        <v>5.1999999999999998E-2</v>
      </c>
      <c r="I178" s="291">
        <v>0.70499999999999996</v>
      </c>
      <c r="J178" s="292">
        <v>0.66800000000000004</v>
      </c>
      <c r="K178" s="142"/>
      <c r="M178" s="35" t="s">
        <v>236</v>
      </c>
      <c r="N178" s="288">
        <v>670000</v>
      </c>
      <c r="O178" s="293">
        <v>567000</v>
      </c>
      <c r="P178" s="284">
        <v>450000</v>
      </c>
      <c r="Q178" s="288">
        <v>417000</v>
      </c>
      <c r="R178" s="288">
        <v>33000</v>
      </c>
      <c r="S178" s="289">
        <v>221000</v>
      </c>
      <c r="T178" s="290">
        <v>7.2999999999999995E-2</v>
      </c>
      <c r="U178" s="291">
        <v>0.77800000000000002</v>
      </c>
      <c r="V178" s="292">
        <v>0.72</v>
      </c>
      <c r="W178" s="108"/>
      <c r="Y178" s="35" t="s">
        <v>236</v>
      </c>
      <c r="Z178" s="288">
        <v>715000</v>
      </c>
      <c r="AA178" s="293">
        <v>581000</v>
      </c>
      <c r="AB178" s="284">
        <v>374000</v>
      </c>
      <c r="AC178" s="288">
        <v>364000</v>
      </c>
      <c r="AD178" s="288">
        <v>10000</v>
      </c>
      <c r="AE178" s="289">
        <v>341000</v>
      </c>
      <c r="AF178" s="290">
        <v>2.7E-2</v>
      </c>
      <c r="AG178" s="291">
        <v>0.63400000000000001</v>
      </c>
      <c r="AH178" s="292">
        <v>0.61699999999999999</v>
      </c>
    </row>
    <row r="179" spans="1:34" ht="21" customHeight="1">
      <c r="A179" s="35" t="s">
        <v>237</v>
      </c>
      <c r="B179" s="288">
        <v>1387000</v>
      </c>
      <c r="C179" s="293">
        <v>1148000</v>
      </c>
      <c r="D179" s="284">
        <v>820000</v>
      </c>
      <c r="E179" s="288">
        <v>773000</v>
      </c>
      <c r="F179" s="288">
        <v>47000</v>
      </c>
      <c r="G179" s="289">
        <v>567000</v>
      </c>
      <c r="H179" s="290">
        <v>5.7000000000000002E-2</v>
      </c>
      <c r="I179" s="291">
        <v>0.7</v>
      </c>
      <c r="J179" s="292">
        <v>0.66</v>
      </c>
      <c r="K179" s="142"/>
      <c r="M179" s="35" t="s">
        <v>237</v>
      </c>
      <c r="N179" s="288">
        <v>671000</v>
      </c>
      <c r="O179" s="293">
        <v>567000</v>
      </c>
      <c r="P179" s="284">
        <v>448000</v>
      </c>
      <c r="Q179" s="288">
        <v>414000</v>
      </c>
      <c r="R179" s="288">
        <v>35000</v>
      </c>
      <c r="S179" s="289">
        <v>223000</v>
      </c>
      <c r="T179" s="290">
        <v>7.6999999999999999E-2</v>
      </c>
      <c r="U179" s="291">
        <v>0.77300000000000002</v>
      </c>
      <c r="V179" s="292">
        <v>0.71199999999999997</v>
      </c>
      <c r="W179" s="108"/>
      <c r="Y179" s="35" t="s">
        <v>237</v>
      </c>
      <c r="Z179" s="288">
        <v>716000</v>
      </c>
      <c r="AA179" s="293">
        <v>581000</v>
      </c>
      <c r="AB179" s="284">
        <v>372000</v>
      </c>
      <c r="AC179" s="288">
        <v>359000</v>
      </c>
      <c r="AD179" s="288">
        <v>12000</v>
      </c>
      <c r="AE179" s="289">
        <v>344000</v>
      </c>
      <c r="AF179" s="290">
        <v>3.3000000000000002E-2</v>
      </c>
      <c r="AG179" s="291">
        <v>0.629</v>
      </c>
      <c r="AH179" s="292">
        <v>0.60899999999999999</v>
      </c>
    </row>
    <row r="180" spans="1:34" ht="21" customHeight="1">
      <c r="A180" s="35" t="s">
        <v>238</v>
      </c>
      <c r="B180" s="288">
        <v>1388000</v>
      </c>
      <c r="C180" s="293">
        <v>1149000</v>
      </c>
      <c r="D180" s="284">
        <v>814000</v>
      </c>
      <c r="E180" s="288">
        <v>766000</v>
      </c>
      <c r="F180" s="288">
        <v>48000</v>
      </c>
      <c r="G180" s="289">
        <v>574000</v>
      </c>
      <c r="H180" s="290">
        <v>5.8999999999999997E-2</v>
      </c>
      <c r="I180" s="291">
        <v>0.69499999999999995</v>
      </c>
      <c r="J180" s="292">
        <v>0.65400000000000003</v>
      </c>
      <c r="K180" s="142"/>
      <c r="M180" s="35" t="s">
        <v>238</v>
      </c>
      <c r="N180" s="288">
        <v>672000</v>
      </c>
      <c r="O180" s="293">
        <v>568000</v>
      </c>
      <c r="P180" s="284">
        <v>443000</v>
      </c>
      <c r="Q180" s="288">
        <v>410000</v>
      </c>
      <c r="R180" s="288">
        <v>34000</v>
      </c>
      <c r="S180" s="289">
        <v>228000</v>
      </c>
      <c r="T180" s="290">
        <v>7.5999999999999998E-2</v>
      </c>
      <c r="U180" s="291">
        <v>0.76300000000000001</v>
      </c>
      <c r="V180" s="292">
        <v>0.70499999999999996</v>
      </c>
      <c r="W180" s="108"/>
      <c r="Y180" s="35" t="s">
        <v>238</v>
      </c>
      <c r="Z180" s="288">
        <v>716000</v>
      </c>
      <c r="AA180" s="293">
        <v>581000</v>
      </c>
      <c r="AB180" s="284">
        <v>371000</v>
      </c>
      <c r="AC180" s="288">
        <v>356000</v>
      </c>
      <c r="AD180" s="288">
        <v>14000</v>
      </c>
      <c r="AE180" s="289">
        <v>346000</v>
      </c>
      <c r="AF180" s="290">
        <v>3.9E-2</v>
      </c>
      <c r="AG180" s="291">
        <v>0.628</v>
      </c>
      <c r="AH180" s="292">
        <v>0.60399999999999998</v>
      </c>
    </row>
    <row r="181" spans="1:34" ht="21" customHeight="1">
      <c r="A181" s="35" t="s">
        <v>239</v>
      </c>
      <c r="B181" s="288">
        <v>1389000</v>
      </c>
      <c r="C181" s="293">
        <v>1150000</v>
      </c>
      <c r="D181" s="284">
        <v>812000</v>
      </c>
      <c r="E181" s="288">
        <v>762000</v>
      </c>
      <c r="F181" s="288">
        <v>50000</v>
      </c>
      <c r="G181" s="289">
        <v>577000</v>
      </c>
      <c r="H181" s="290">
        <v>6.2E-2</v>
      </c>
      <c r="I181" s="291">
        <v>0.69199999999999995</v>
      </c>
      <c r="J181" s="292">
        <v>0.64800000000000002</v>
      </c>
      <c r="K181" s="142"/>
      <c r="M181" s="35" t="s">
        <v>239</v>
      </c>
      <c r="N181" s="288">
        <v>672000</v>
      </c>
      <c r="O181" s="293">
        <v>568000</v>
      </c>
      <c r="P181" s="284">
        <v>442000</v>
      </c>
      <c r="Q181" s="288">
        <v>408000</v>
      </c>
      <c r="R181" s="288">
        <v>34000</v>
      </c>
      <c r="S181" s="289">
        <v>230000</v>
      </c>
      <c r="T181" s="290">
        <v>7.8E-2</v>
      </c>
      <c r="U181" s="291">
        <v>0.76</v>
      </c>
      <c r="V181" s="292">
        <v>0.69899999999999995</v>
      </c>
      <c r="W181" s="108"/>
      <c r="Y181" s="35" t="s">
        <v>239</v>
      </c>
      <c r="Z181" s="288">
        <v>717000</v>
      </c>
      <c r="AA181" s="293">
        <v>582000</v>
      </c>
      <c r="AB181" s="284">
        <v>370000</v>
      </c>
      <c r="AC181" s="288">
        <v>354000</v>
      </c>
      <c r="AD181" s="288">
        <v>16000</v>
      </c>
      <c r="AE181" s="289">
        <v>347000</v>
      </c>
      <c r="AF181" s="290">
        <v>4.2999999999999997E-2</v>
      </c>
      <c r="AG181" s="291">
        <v>0.626</v>
      </c>
      <c r="AH181" s="292">
        <v>0.59799999999999998</v>
      </c>
    </row>
    <row r="182" spans="1:34" ht="21" customHeight="1">
      <c r="A182" s="35" t="s">
        <v>240</v>
      </c>
      <c r="B182" s="288">
        <v>1390000</v>
      </c>
      <c r="C182" s="293">
        <v>1150000</v>
      </c>
      <c r="D182" s="284">
        <v>811000</v>
      </c>
      <c r="E182" s="288">
        <v>759000</v>
      </c>
      <c r="F182" s="288">
        <v>51000</v>
      </c>
      <c r="G182" s="289">
        <v>580000</v>
      </c>
      <c r="H182" s="290">
        <v>6.3E-2</v>
      </c>
      <c r="I182" s="291">
        <v>0.69</v>
      </c>
      <c r="J182" s="292">
        <v>0.64600000000000002</v>
      </c>
      <c r="K182" s="142"/>
      <c r="M182" s="35" t="s">
        <v>240</v>
      </c>
      <c r="N182" s="288">
        <v>673000</v>
      </c>
      <c r="O182" s="293">
        <v>568000</v>
      </c>
      <c r="P182" s="284">
        <v>442000</v>
      </c>
      <c r="Q182" s="288">
        <v>407000</v>
      </c>
      <c r="R182" s="288">
        <v>35000</v>
      </c>
      <c r="S182" s="289">
        <v>231000</v>
      </c>
      <c r="T182" s="290">
        <v>0.08</v>
      </c>
      <c r="U182" s="291">
        <v>0.75700000000000001</v>
      </c>
      <c r="V182" s="292">
        <v>0.69499999999999995</v>
      </c>
      <c r="W182" s="108"/>
      <c r="Y182" s="35" t="s">
        <v>240</v>
      </c>
      <c r="Z182" s="288">
        <v>717000</v>
      </c>
      <c r="AA182" s="293">
        <v>582000</v>
      </c>
      <c r="AB182" s="284">
        <v>369000</v>
      </c>
      <c r="AC182" s="288">
        <v>353000</v>
      </c>
      <c r="AD182" s="288">
        <v>16000</v>
      </c>
      <c r="AE182" s="289">
        <v>349000</v>
      </c>
      <c r="AF182" s="290">
        <v>4.3999999999999997E-2</v>
      </c>
      <c r="AG182" s="291">
        <v>0.625</v>
      </c>
      <c r="AH182" s="292">
        <v>0.59699999999999998</v>
      </c>
    </row>
    <row r="183" spans="1:34" ht="21" customHeight="1">
      <c r="A183" s="35" t="s">
        <v>241</v>
      </c>
      <c r="B183" s="288">
        <v>1391000</v>
      </c>
      <c r="C183" s="293">
        <v>1151000</v>
      </c>
      <c r="D183" s="284">
        <v>801000</v>
      </c>
      <c r="E183" s="288">
        <v>751000</v>
      </c>
      <c r="F183" s="288">
        <v>50000</v>
      </c>
      <c r="G183" s="289">
        <v>590000</v>
      </c>
      <c r="H183" s="290">
        <v>6.3E-2</v>
      </c>
      <c r="I183" s="291">
        <v>0.68200000000000005</v>
      </c>
      <c r="J183" s="292">
        <v>0.63800000000000001</v>
      </c>
      <c r="K183" s="142"/>
      <c r="M183" s="35" t="s">
        <v>241</v>
      </c>
      <c r="N183" s="288">
        <v>673000</v>
      </c>
      <c r="O183" s="293">
        <v>568000</v>
      </c>
      <c r="P183" s="284">
        <v>438000</v>
      </c>
      <c r="Q183" s="288">
        <v>403000</v>
      </c>
      <c r="R183" s="288">
        <v>35000</v>
      </c>
      <c r="S183" s="289">
        <v>236000</v>
      </c>
      <c r="T183" s="290">
        <v>0.08</v>
      </c>
      <c r="U183" s="291">
        <v>0.75</v>
      </c>
      <c r="V183" s="292">
        <v>0.68799999999999994</v>
      </c>
      <c r="W183" s="108"/>
      <c r="Y183" s="35" t="s">
        <v>241</v>
      </c>
      <c r="Z183" s="288">
        <v>718000</v>
      </c>
      <c r="AA183" s="293">
        <v>582000</v>
      </c>
      <c r="AB183" s="284">
        <v>364000</v>
      </c>
      <c r="AC183" s="288">
        <v>349000</v>
      </c>
      <c r="AD183" s="288">
        <v>15000</v>
      </c>
      <c r="AE183" s="289">
        <v>354000</v>
      </c>
      <c r="AF183" s="290">
        <v>4.1000000000000002E-2</v>
      </c>
      <c r="AG183" s="291">
        <v>0.61599999999999999</v>
      </c>
      <c r="AH183" s="292">
        <v>0.59</v>
      </c>
    </row>
    <row r="184" spans="1:34" ht="21" customHeight="1">
      <c r="A184" s="35" t="s">
        <v>242</v>
      </c>
      <c r="B184" s="288">
        <v>1392000</v>
      </c>
      <c r="C184" s="293">
        <v>1151000</v>
      </c>
      <c r="D184" s="284">
        <v>806000</v>
      </c>
      <c r="E184" s="288">
        <v>754000</v>
      </c>
      <c r="F184" s="288">
        <v>52000</v>
      </c>
      <c r="G184" s="289">
        <v>586000</v>
      </c>
      <c r="H184" s="290">
        <v>6.5000000000000002E-2</v>
      </c>
      <c r="I184" s="291">
        <v>0.68500000000000005</v>
      </c>
      <c r="J184" s="292">
        <v>0.64</v>
      </c>
      <c r="K184" s="142"/>
      <c r="M184" s="35" t="s">
        <v>242</v>
      </c>
      <c r="N184" s="288">
        <v>674000</v>
      </c>
      <c r="O184" s="293">
        <v>569000</v>
      </c>
      <c r="P184" s="284">
        <v>439000</v>
      </c>
      <c r="Q184" s="288">
        <v>403000</v>
      </c>
      <c r="R184" s="288">
        <v>36000</v>
      </c>
      <c r="S184" s="289">
        <v>235000</v>
      </c>
      <c r="T184" s="290">
        <v>8.1000000000000003E-2</v>
      </c>
      <c r="U184" s="291">
        <v>0.752</v>
      </c>
      <c r="V184" s="292">
        <v>0.68899999999999995</v>
      </c>
      <c r="W184" s="108"/>
      <c r="Y184" s="35" t="s">
        <v>242</v>
      </c>
      <c r="Z184" s="288">
        <v>718000</v>
      </c>
      <c r="AA184" s="293">
        <v>583000</v>
      </c>
      <c r="AB184" s="284">
        <v>367000</v>
      </c>
      <c r="AC184" s="288">
        <v>350000</v>
      </c>
      <c r="AD184" s="288">
        <v>17000</v>
      </c>
      <c r="AE184" s="289">
        <v>351000</v>
      </c>
      <c r="AF184" s="290">
        <v>4.5999999999999999E-2</v>
      </c>
      <c r="AG184" s="291">
        <v>0.62</v>
      </c>
      <c r="AH184" s="292">
        <v>0.59199999999999997</v>
      </c>
    </row>
    <row r="185" spans="1:34" ht="21" customHeight="1">
      <c r="A185" s="35" t="s">
        <v>243</v>
      </c>
      <c r="B185" s="288">
        <v>1393000</v>
      </c>
      <c r="C185" s="293">
        <v>1152000</v>
      </c>
      <c r="D185" s="284">
        <v>808000</v>
      </c>
      <c r="E185" s="288">
        <v>756000</v>
      </c>
      <c r="F185" s="288">
        <v>52000</v>
      </c>
      <c r="G185" s="289">
        <v>585000</v>
      </c>
      <c r="H185" s="290">
        <v>6.4000000000000001E-2</v>
      </c>
      <c r="I185" s="291">
        <v>0.68700000000000006</v>
      </c>
      <c r="J185" s="292">
        <v>0.64200000000000002</v>
      </c>
      <c r="K185" s="142"/>
      <c r="M185" s="35" t="s">
        <v>243</v>
      </c>
      <c r="N185" s="288">
        <v>674000</v>
      </c>
      <c r="O185" s="293">
        <v>569000</v>
      </c>
      <c r="P185" s="284">
        <v>441000</v>
      </c>
      <c r="Q185" s="288">
        <v>403000</v>
      </c>
      <c r="R185" s="288">
        <v>37000</v>
      </c>
      <c r="S185" s="289">
        <v>234000</v>
      </c>
      <c r="T185" s="290">
        <v>8.5000000000000006E-2</v>
      </c>
      <c r="U185" s="291">
        <v>0.754</v>
      </c>
      <c r="V185" s="292">
        <v>0.68799999999999994</v>
      </c>
      <c r="W185" s="108"/>
      <c r="Y185" s="35" t="s">
        <v>243</v>
      </c>
      <c r="Z185" s="288">
        <v>719000</v>
      </c>
      <c r="AA185" s="293">
        <v>583000</v>
      </c>
      <c r="AB185" s="284">
        <v>367000</v>
      </c>
      <c r="AC185" s="288">
        <v>353000</v>
      </c>
      <c r="AD185" s="288">
        <v>15000</v>
      </c>
      <c r="AE185" s="289">
        <v>352000</v>
      </c>
      <c r="AF185" s="290">
        <v>0.04</v>
      </c>
      <c r="AG185" s="291">
        <v>0.622</v>
      </c>
      <c r="AH185" s="292">
        <v>0.59699999999999998</v>
      </c>
    </row>
    <row r="186" spans="1:34" ht="21" customHeight="1">
      <c r="A186" s="35" t="s">
        <v>244</v>
      </c>
      <c r="B186" s="288">
        <v>1394000</v>
      </c>
      <c r="C186" s="293">
        <v>1152000</v>
      </c>
      <c r="D186" s="284">
        <v>811000</v>
      </c>
      <c r="E186" s="288">
        <v>755000</v>
      </c>
      <c r="F186" s="288">
        <v>55000</v>
      </c>
      <c r="G186" s="289">
        <v>584000</v>
      </c>
      <c r="H186" s="290">
        <v>6.8000000000000005E-2</v>
      </c>
      <c r="I186" s="291">
        <v>0.68899999999999995</v>
      </c>
      <c r="J186" s="292">
        <v>0.64100000000000001</v>
      </c>
      <c r="K186" s="142"/>
      <c r="M186" s="35" t="s">
        <v>244</v>
      </c>
      <c r="N186" s="288">
        <v>675000</v>
      </c>
      <c r="O186" s="293">
        <v>569000</v>
      </c>
      <c r="P186" s="284">
        <v>444000</v>
      </c>
      <c r="Q186" s="288">
        <v>403000</v>
      </c>
      <c r="R186" s="288">
        <v>41000</v>
      </c>
      <c r="S186" s="289">
        <v>231000</v>
      </c>
      <c r="T186" s="290">
        <v>9.2999999999999999E-2</v>
      </c>
      <c r="U186" s="291">
        <v>0.76100000000000001</v>
      </c>
      <c r="V186" s="292">
        <v>0.68799999999999994</v>
      </c>
      <c r="W186" s="108"/>
      <c r="Y186" s="35" t="s">
        <v>244</v>
      </c>
      <c r="Z186" s="288">
        <v>719000</v>
      </c>
      <c r="AA186" s="293">
        <v>583000</v>
      </c>
      <c r="AB186" s="284">
        <v>366000</v>
      </c>
      <c r="AC186" s="288">
        <v>352000</v>
      </c>
      <c r="AD186" s="288">
        <v>14000</v>
      </c>
      <c r="AE186" s="289">
        <v>353000</v>
      </c>
      <c r="AF186" s="290">
        <v>3.7999999999999999E-2</v>
      </c>
      <c r="AG186" s="291">
        <v>0.61899999999999999</v>
      </c>
      <c r="AH186" s="292">
        <v>0.59599999999999997</v>
      </c>
    </row>
    <row r="187" spans="1:34" ht="21" customHeight="1">
      <c r="A187" s="35" t="s">
        <v>245</v>
      </c>
      <c r="B187" s="288">
        <v>1395000</v>
      </c>
      <c r="C187" s="293">
        <v>1153000</v>
      </c>
      <c r="D187" s="284">
        <v>817000</v>
      </c>
      <c r="E187" s="288">
        <v>760000</v>
      </c>
      <c r="F187" s="288">
        <v>58000</v>
      </c>
      <c r="G187" s="289">
        <v>578000</v>
      </c>
      <c r="H187" s="290">
        <v>7.0000000000000007E-2</v>
      </c>
      <c r="I187" s="291">
        <v>0.69399999999999995</v>
      </c>
      <c r="J187" s="292">
        <v>0.64500000000000002</v>
      </c>
      <c r="K187" s="142"/>
      <c r="M187" s="35" t="s">
        <v>245</v>
      </c>
      <c r="N187" s="288">
        <v>676000</v>
      </c>
      <c r="O187" s="293">
        <v>570000</v>
      </c>
      <c r="P187" s="284">
        <v>446000</v>
      </c>
      <c r="Q187" s="288">
        <v>404000</v>
      </c>
      <c r="R187" s="288">
        <v>42000</v>
      </c>
      <c r="S187" s="289">
        <v>229000</v>
      </c>
      <c r="T187" s="290">
        <v>9.5000000000000001E-2</v>
      </c>
      <c r="U187" s="291">
        <v>0.76300000000000001</v>
      </c>
      <c r="V187" s="292">
        <v>0.68899999999999995</v>
      </c>
      <c r="W187" s="108"/>
      <c r="Y187" s="35" t="s">
        <v>245</v>
      </c>
      <c r="Z187" s="288">
        <v>720000</v>
      </c>
      <c r="AA187" s="293">
        <v>583000</v>
      </c>
      <c r="AB187" s="284">
        <v>371000</v>
      </c>
      <c r="AC187" s="288">
        <v>355000</v>
      </c>
      <c r="AD187" s="288">
        <v>15000</v>
      </c>
      <c r="AE187" s="289">
        <v>349000</v>
      </c>
      <c r="AF187" s="290">
        <v>4.2000000000000003E-2</v>
      </c>
      <c r="AG187" s="291">
        <v>0.627</v>
      </c>
      <c r="AH187" s="292">
        <v>0.60099999999999998</v>
      </c>
    </row>
    <row r="188" spans="1:34" ht="21" customHeight="1">
      <c r="A188" s="35" t="s">
        <v>246</v>
      </c>
      <c r="B188" s="288">
        <v>1396000</v>
      </c>
      <c r="C188" s="293">
        <v>1153000</v>
      </c>
      <c r="D188" s="284">
        <v>821000</v>
      </c>
      <c r="E188" s="288">
        <v>768000</v>
      </c>
      <c r="F188" s="288">
        <v>54000</v>
      </c>
      <c r="G188" s="289">
        <v>575000</v>
      </c>
      <c r="H188" s="290">
        <v>6.5000000000000002E-2</v>
      </c>
      <c r="I188" s="291">
        <v>0.69799999999999995</v>
      </c>
      <c r="J188" s="292">
        <v>0.65200000000000002</v>
      </c>
      <c r="K188" s="142"/>
      <c r="M188" s="35" t="s">
        <v>246</v>
      </c>
      <c r="N188" s="288">
        <v>676000</v>
      </c>
      <c r="O188" s="293">
        <v>570000</v>
      </c>
      <c r="P188" s="284">
        <v>447000</v>
      </c>
      <c r="Q188" s="288">
        <v>408000</v>
      </c>
      <c r="R188" s="288">
        <v>40000</v>
      </c>
      <c r="S188" s="289">
        <v>229000</v>
      </c>
      <c r="T188" s="290">
        <v>8.8999999999999996E-2</v>
      </c>
      <c r="U188" s="291">
        <v>0.76500000000000001</v>
      </c>
      <c r="V188" s="292">
        <v>0.69599999999999995</v>
      </c>
      <c r="W188" s="108"/>
      <c r="Y188" s="35" t="s">
        <v>246</v>
      </c>
      <c r="Z188" s="288">
        <v>720000</v>
      </c>
      <c r="AA188" s="293">
        <v>584000</v>
      </c>
      <c r="AB188" s="284">
        <v>374000</v>
      </c>
      <c r="AC188" s="288">
        <v>360000</v>
      </c>
      <c r="AD188" s="288">
        <v>14000</v>
      </c>
      <c r="AE188" s="289">
        <v>346000</v>
      </c>
      <c r="AF188" s="290">
        <v>3.7999999999999999E-2</v>
      </c>
      <c r="AG188" s="291">
        <v>0.63300000000000001</v>
      </c>
      <c r="AH188" s="292">
        <v>0.60899999999999999</v>
      </c>
    </row>
    <row r="189" spans="1:34" ht="21" customHeight="1">
      <c r="A189" s="35" t="s">
        <v>247</v>
      </c>
      <c r="B189" s="288">
        <v>1397000</v>
      </c>
      <c r="C189" s="293">
        <v>1154000</v>
      </c>
      <c r="D189" s="284">
        <v>827000</v>
      </c>
      <c r="E189" s="288">
        <v>772000</v>
      </c>
      <c r="F189" s="288">
        <v>55000</v>
      </c>
      <c r="G189" s="289">
        <v>570000</v>
      </c>
      <c r="H189" s="290">
        <v>6.7000000000000004E-2</v>
      </c>
      <c r="I189" s="291">
        <v>0.70299999999999996</v>
      </c>
      <c r="J189" s="292">
        <v>0.65500000000000003</v>
      </c>
      <c r="K189" s="142"/>
      <c r="M189" s="35" t="s">
        <v>247</v>
      </c>
      <c r="N189" s="288">
        <v>676000</v>
      </c>
      <c r="O189" s="293">
        <v>570000</v>
      </c>
      <c r="P189" s="284">
        <v>449000</v>
      </c>
      <c r="Q189" s="288">
        <v>409000</v>
      </c>
      <c r="R189" s="288">
        <v>40000</v>
      </c>
      <c r="S189" s="289">
        <v>227000</v>
      </c>
      <c r="T189" s="290">
        <v>0.09</v>
      </c>
      <c r="U189" s="291">
        <v>0.76800000000000002</v>
      </c>
      <c r="V189" s="292">
        <v>0.69699999999999995</v>
      </c>
      <c r="W189" s="108"/>
      <c r="Y189" s="35" t="s">
        <v>247</v>
      </c>
      <c r="Z189" s="288">
        <v>721000</v>
      </c>
      <c r="AA189" s="293">
        <v>584000</v>
      </c>
      <c r="AB189" s="284">
        <v>378000</v>
      </c>
      <c r="AC189" s="288">
        <v>363000</v>
      </c>
      <c r="AD189" s="288">
        <v>15000</v>
      </c>
      <c r="AE189" s="289">
        <v>343000</v>
      </c>
      <c r="AF189" s="290">
        <v>0.04</v>
      </c>
      <c r="AG189" s="291">
        <v>0.63900000000000001</v>
      </c>
      <c r="AH189" s="292">
        <v>0.61299999999999999</v>
      </c>
    </row>
    <row r="190" spans="1:34" ht="21" customHeight="1">
      <c r="A190" s="35" t="s">
        <v>248</v>
      </c>
      <c r="B190" s="288">
        <v>1398000</v>
      </c>
      <c r="C190" s="293">
        <v>1154000</v>
      </c>
      <c r="D190" s="284">
        <v>824000</v>
      </c>
      <c r="E190" s="288">
        <v>775000</v>
      </c>
      <c r="F190" s="288">
        <v>49000</v>
      </c>
      <c r="G190" s="289">
        <v>575000</v>
      </c>
      <c r="H190" s="290">
        <v>5.8999999999999997E-2</v>
      </c>
      <c r="I190" s="291">
        <v>0.69899999999999995</v>
      </c>
      <c r="J190" s="292">
        <v>0.65600000000000003</v>
      </c>
      <c r="K190" s="142"/>
      <c r="M190" s="35" t="s">
        <v>248</v>
      </c>
      <c r="N190" s="288">
        <v>677000</v>
      </c>
      <c r="O190" s="293">
        <v>570000</v>
      </c>
      <c r="P190" s="284">
        <v>449000</v>
      </c>
      <c r="Q190" s="288">
        <v>414000</v>
      </c>
      <c r="R190" s="288">
        <v>34000</v>
      </c>
      <c r="S190" s="289">
        <v>228000</v>
      </c>
      <c r="T190" s="290">
        <v>7.6999999999999999E-2</v>
      </c>
      <c r="U190" s="291">
        <v>0.76600000000000001</v>
      </c>
      <c r="V190" s="292">
        <v>0.70499999999999996</v>
      </c>
      <c r="W190" s="108"/>
      <c r="Y190" s="35" t="s">
        <v>248</v>
      </c>
      <c r="Z190" s="288">
        <v>721000</v>
      </c>
      <c r="AA190" s="293">
        <v>584000</v>
      </c>
      <c r="AB190" s="284">
        <v>375000</v>
      </c>
      <c r="AC190" s="288">
        <v>361000</v>
      </c>
      <c r="AD190" s="288">
        <v>14000</v>
      </c>
      <c r="AE190" s="289">
        <v>346000</v>
      </c>
      <c r="AF190" s="290">
        <v>3.9E-2</v>
      </c>
      <c r="AG190" s="291">
        <v>0.63300000000000001</v>
      </c>
      <c r="AH190" s="292">
        <v>0.60799999999999998</v>
      </c>
    </row>
    <row r="191" spans="1:34" ht="21" customHeight="1">
      <c r="A191" s="35" t="s">
        <v>249</v>
      </c>
      <c r="B191" s="288">
        <v>1399000</v>
      </c>
      <c r="C191" s="293">
        <v>1154000</v>
      </c>
      <c r="D191" s="284">
        <v>829000</v>
      </c>
      <c r="E191" s="288">
        <v>777000</v>
      </c>
      <c r="F191" s="288">
        <v>52000</v>
      </c>
      <c r="G191" s="289">
        <v>571000</v>
      </c>
      <c r="H191" s="290">
        <v>6.3E-2</v>
      </c>
      <c r="I191" s="291">
        <v>0.7</v>
      </c>
      <c r="J191" s="292">
        <v>0.65600000000000003</v>
      </c>
      <c r="K191" s="142"/>
      <c r="M191" s="35" t="s">
        <v>249</v>
      </c>
      <c r="N191" s="288">
        <v>677000</v>
      </c>
      <c r="O191" s="293">
        <v>570000</v>
      </c>
      <c r="P191" s="284">
        <v>450000</v>
      </c>
      <c r="Q191" s="288">
        <v>413000</v>
      </c>
      <c r="R191" s="288">
        <v>37000</v>
      </c>
      <c r="S191" s="289">
        <v>227000</v>
      </c>
      <c r="T191" s="290">
        <v>8.3000000000000004E-2</v>
      </c>
      <c r="U191" s="291">
        <v>0.76400000000000001</v>
      </c>
      <c r="V191" s="292">
        <v>0.69799999999999995</v>
      </c>
      <c r="W191" s="108"/>
      <c r="Y191" s="35" t="s">
        <v>249</v>
      </c>
      <c r="Z191" s="288">
        <v>722000</v>
      </c>
      <c r="AA191" s="293">
        <v>584000</v>
      </c>
      <c r="AB191" s="284">
        <v>378000</v>
      </c>
      <c r="AC191" s="288">
        <v>364000</v>
      </c>
      <c r="AD191" s="288">
        <v>14000</v>
      </c>
      <c r="AE191" s="289">
        <v>344000</v>
      </c>
      <c r="AF191" s="290">
        <v>3.7999999999999999E-2</v>
      </c>
      <c r="AG191" s="291">
        <v>0.63800000000000001</v>
      </c>
      <c r="AH191" s="292">
        <v>0.61399999999999999</v>
      </c>
    </row>
    <row r="192" spans="1:34" ht="21" customHeight="1">
      <c r="A192" s="35" t="s">
        <v>250</v>
      </c>
      <c r="B192" s="288">
        <v>1400000</v>
      </c>
      <c r="C192" s="293">
        <v>1155000</v>
      </c>
      <c r="D192" s="284">
        <v>838000</v>
      </c>
      <c r="E192" s="288">
        <v>784000</v>
      </c>
      <c r="F192" s="288">
        <v>54000</v>
      </c>
      <c r="G192" s="289">
        <v>562000</v>
      </c>
      <c r="H192" s="290">
        <v>6.5000000000000002E-2</v>
      </c>
      <c r="I192" s="291">
        <v>0.70899999999999996</v>
      </c>
      <c r="J192" s="292">
        <v>0.66200000000000003</v>
      </c>
      <c r="K192" s="142"/>
      <c r="M192" s="35" t="s">
        <v>250</v>
      </c>
      <c r="N192" s="288">
        <v>678000</v>
      </c>
      <c r="O192" s="293">
        <v>571000</v>
      </c>
      <c r="P192" s="284">
        <v>454000</v>
      </c>
      <c r="Q192" s="288">
        <v>414000</v>
      </c>
      <c r="R192" s="288">
        <v>40000</v>
      </c>
      <c r="S192" s="289">
        <v>224000</v>
      </c>
      <c r="T192" s="290">
        <v>8.7999999999999995E-2</v>
      </c>
      <c r="U192" s="291">
        <v>0.77300000000000002</v>
      </c>
      <c r="V192" s="292">
        <v>0.70299999999999996</v>
      </c>
      <c r="W192" s="108"/>
      <c r="Y192" s="35" t="s">
        <v>250</v>
      </c>
      <c r="Z192" s="288">
        <v>722000</v>
      </c>
      <c r="AA192" s="293">
        <v>584000</v>
      </c>
      <c r="AB192" s="284">
        <v>384000</v>
      </c>
      <c r="AC192" s="288">
        <v>369000</v>
      </c>
      <c r="AD192" s="288">
        <v>14000</v>
      </c>
      <c r="AE192" s="289">
        <v>339000</v>
      </c>
      <c r="AF192" s="290">
        <v>3.6999999999999998E-2</v>
      </c>
      <c r="AG192" s="291">
        <v>0.64700000000000002</v>
      </c>
      <c r="AH192" s="292">
        <v>0.622</v>
      </c>
    </row>
    <row r="193" spans="1:34" ht="21" customHeight="1">
      <c r="A193" s="35" t="s">
        <v>251</v>
      </c>
      <c r="B193" s="288">
        <v>1401000</v>
      </c>
      <c r="C193" s="293">
        <v>1155000</v>
      </c>
      <c r="D193" s="284">
        <v>837000</v>
      </c>
      <c r="E193" s="288">
        <v>779000</v>
      </c>
      <c r="F193" s="288">
        <v>58000</v>
      </c>
      <c r="G193" s="289">
        <v>564000</v>
      </c>
      <c r="H193" s="290">
        <v>6.9000000000000006E-2</v>
      </c>
      <c r="I193" s="291">
        <v>0.70799999999999996</v>
      </c>
      <c r="J193" s="292">
        <v>0.65900000000000003</v>
      </c>
      <c r="K193" s="142"/>
      <c r="M193" s="35" t="s">
        <v>251</v>
      </c>
      <c r="N193" s="288">
        <v>678000</v>
      </c>
      <c r="O193" s="293">
        <v>571000</v>
      </c>
      <c r="P193" s="284">
        <v>458000</v>
      </c>
      <c r="Q193" s="288">
        <v>416000</v>
      </c>
      <c r="R193" s="288">
        <v>42000</v>
      </c>
      <c r="S193" s="289">
        <v>220000</v>
      </c>
      <c r="T193" s="290">
        <v>9.1999999999999998E-2</v>
      </c>
      <c r="U193" s="291">
        <v>0.77900000000000003</v>
      </c>
      <c r="V193" s="292">
        <v>0.70599999999999996</v>
      </c>
      <c r="W193" s="108"/>
      <c r="Y193" s="35" t="s">
        <v>251</v>
      </c>
      <c r="Z193" s="288">
        <v>723000</v>
      </c>
      <c r="AA193" s="293">
        <v>585000</v>
      </c>
      <c r="AB193" s="284">
        <v>378000</v>
      </c>
      <c r="AC193" s="288">
        <v>363000</v>
      </c>
      <c r="AD193" s="288">
        <v>16000</v>
      </c>
      <c r="AE193" s="289">
        <v>344000</v>
      </c>
      <c r="AF193" s="290">
        <v>4.1000000000000002E-2</v>
      </c>
      <c r="AG193" s="291">
        <v>0.63900000000000001</v>
      </c>
      <c r="AH193" s="292">
        <v>0.61299999999999999</v>
      </c>
    </row>
    <row r="194" spans="1:34" ht="21" customHeight="1">
      <c r="A194" s="35" t="s">
        <v>252</v>
      </c>
      <c r="B194" s="288">
        <v>1402000</v>
      </c>
      <c r="C194" s="293">
        <v>1156000</v>
      </c>
      <c r="D194" s="284">
        <v>842000</v>
      </c>
      <c r="E194" s="288">
        <v>783000</v>
      </c>
      <c r="F194" s="288">
        <v>60000</v>
      </c>
      <c r="G194" s="289">
        <v>560000</v>
      </c>
      <c r="H194" s="290">
        <v>7.0999999999999994E-2</v>
      </c>
      <c r="I194" s="291">
        <v>0.71299999999999997</v>
      </c>
      <c r="J194" s="292">
        <v>0.66100000000000003</v>
      </c>
      <c r="K194" s="142"/>
      <c r="M194" s="35" t="s">
        <v>252</v>
      </c>
      <c r="N194" s="288">
        <v>679000</v>
      </c>
      <c r="O194" s="293">
        <v>571000</v>
      </c>
      <c r="P194" s="284">
        <v>464000</v>
      </c>
      <c r="Q194" s="288">
        <v>419000</v>
      </c>
      <c r="R194" s="288">
        <v>44000</v>
      </c>
      <c r="S194" s="289">
        <v>215000</v>
      </c>
      <c r="T194" s="290">
        <v>9.5000000000000001E-2</v>
      </c>
      <c r="U194" s="291">
        <v>0.79</v>
      </c>
      <c r="V194" s="292">
        <v>0.71299999999999997</v>
      </c>
      <c r="W194" s="108"/>
      <c r="Y194" s="35" t="s">
        <v>252</v>
      </c>
      <c r="Z194" s="288">
        <v>723000</v>
      </c>
      <c r="AA194" s="293">
        <v>585000</v>
      </c>
      <c r="AB194" s="284">
        <v>379000</v>
      </c>
      <c r="AC194" s="288">
        <v>363000</v>
      </c>
      <c r="AD194" s="288">
        <v>16000</v>
      </c>
      <c r="AE194" s="289">
        <v>344000</v>
      </c>
      <c r="AF194" s="290">
        <v>4.1000000000000002E-2</v>
      </c>
      <c r="AG194" s="291">
        <v>0.63800000000000001</v>
      </c>
      <c r="AH194" s="292">
        <v>0.61099999999999999</v>
      </c>
    </row>
    <row r="195" spans="1:34" ht="21" customHeight="1">
      <c r="A195" s="35" t="s">
        <v>253</v>
      </c>
      <c r="B195" s="288">
        <v>1403000</v>
      </c>
      <c r="C195" s="293">
        <v>1156000</v>
      </c>
      <c r="D195" s="284">
        <v>838000</v>
      </c>
      <c r="E195" s="288">
        <v>778000</v>
      </c>
      <c r="F195" s="288">
        <v>59000</v>
      </c>
      <c r="G195" s="289">
        <v>565000</v>
      </c>
      <c r="H195" s="290">
        <v>7.0999999999999994E-2</v>
      </c>
      <c r="I195" s="291">
        <v>0.71099999999999997</v>
      </c>
      <c r="J195" s="292">
        <v>0.66</v>
      </c>
      <c r="K195" s="142"/>
      <c r="M195" s="35" t="s">
        <v>253</v>
      </c>
      <c r="N195" s="288">
        <v>679000</v>
      </c>
      <c r="O195" s="293">
        <v>571000</v>
      </c>
      <c r="P195" s="284">
        <v>458000</v>
      </c>
      <c r="Q195" s="288">
        <v>414000</v>
      </c>
      <c r="R195" s="288">
        <v>44000</v>
      </c>
      <c r="S195" s="289">
        <v>221000</v>
      </c>
      <c r="T195" s="290">
        <v>9.5000000000000001E-2</v>
      </c>
      <c r="U195" s="291">
        <v>0.78300000000000003</v>
      </c>
      <c r="V195" s="292">
        <v>0.70699999999999996</v>
      </c>
      <c r="W195" s="108"/>
      <c r="Y195" s="35" t="s">
        <v>253</v>
      </c>
      <c r="Z195" s="288">
        <v>724000</v>
      </c>
      <c r="AA195" s="293">
        <v>585000</v>
      </c>
      <c r="AB195" s="284">
        <v>380000</v>
      </c>
      <c r="AC195" s="288">
        <v>364000</v>
      </c>
      <c r="AD195" s="288">
        <v>16000</v>
      </c>
      <c r="AE195" s="289">
        <v>344000</v>
      </c>
      <c r="AF195" s="290">
        <v>4.1000000000000002E-2</v>
      </c>
      <c r="AG195" s="291">
        <v>0.64200000000000002</v>
      </c>
      <c r="AH195" s="292">
        <v>0.61499999999999999</v>
      </c>
    </row>
    <row r="196" spans="1:34" ht="21" customHeight="1">
      <c r="A196" s="35" t="s">
        <v>254</v>
      </c>
      <c r="B196" s="288">
        <v>1404000</v>
      </c>
      <c r="C196" s="293">
        <v>1157000</v>
      </c>
      <c r="D196" s="284">
        <v>838000</v>
      </c>
      <c r="E196" s="288">
        <v>782000</v>
      </c>
      <c r="F196" s="288">
        <v>56000</v>
      </c>
      <c r="G196" s="289">
        <v>566000</v>
      </c>
      <c r="H196" s="290">
        <v>6.6000000000000003E-2</v>
      </c>
      <c r="I196" s="291">
        <v>0.71099999999999997</v>
      </c>
      <c r="J196" s="292">
        <v>0.66300000000000003</v>
      </c>
      <c r="K196" s="142"/>
      <c r="M196" s="35" t="s">
        <v>254</v>
      </c>
      <c r="N196" s="288">
        <v>680000</v>
      </c>
      <c r="O196" s="293">
        <v>571000</v>
      </c>
      <c r="P196" s="284">
        <v>458000</v>
      </c>
      <c r="Q196" s="288">
        <v>418000</v>
      </c>
      <c r="R196" s="288">
        <v>41000</v>
      </c>
      <c r="S196" s="289">
        <v>221000</v>
      </c>
      <c r="T196" s="290">
        <v>8.8999999999999996E-2</v>
      </c>
      <c r="U196" s="291">
        <v>0.78200000000000003</v>
      </c>
      <c r="V196" s="292">
        <v>0.71</v>
      </c>
      <c r="W196" s="108"/>
      <c r="Y196" s="35" t="s">
        <v>254</v>
      </c>
      <c r="Z196" s="288">
        <v>724000</v>
      </c>
      <c r="AA196" s="293">
        <v>585000</v>
      </c>
      <c r="AB196" s="284">
        <v>379000</v>
      </c>
      <c r="AC196" s="288">
        <v>365000</v>
      </c>
      <c r="AD196" s="288">
        <v>15000</v>
      </c>
      <c r="AE196" s="289">
        <v>345000</v>
      </c>
      <c r="AF196" s="290">
        <v>3.9E-2</v>
      </c>
      <c r="AG196" s="291">
        <v>0.64200000000000002</v>
      </c>
      <c r="AH196" s="292">
        <v>0.61599999999999999</v>
      </c>
    </row>
    <row r="197" spans="1:34" ht="21" customHeight="1">
      <c r="A197" s="35" t="s">
        <v>255</v>
      </c>
      <c r="B197" s="288">
        <v>1405000</v>
      </c>
      <c r="C197" s="293">
        <v>1157000</v>
      </c>
      <c r="D197" s="284">
        <v>842000</v>
      </c>
      <c r="E197" s="288">
        <v>786000</v>
      </c>
      <c r="F197" s="288">
        <v>56000</v>
      </c>
      <c r="G197" s="289">
        <v>563000</v>
      </c>
      <c r="H197" s="290">
        <v>6.7000000000000004E-2</v>
      </c>
      <c r="I197" s="291">
        <v>0.71299999999999997</v>
      </c>
      <c r="J197" s="292">
        <v>0.66400000000000003</v>
      </c>
      <c r="K197" s="142"/>
      <c r="M197" s="35" t="s">
        <v>255</v>
      </c>
      <c r="N197" s="288">
        <v>680000</v>
      </c>
      <c r="O197" s="293">
        <v>571000</v>
      </c>
      <c r="P197" s="284">
        <v>461000</v>
      </c>
      <c r="Q197" s="288">
        <v>421000</v>
      </c>
      <c r="R197" s="288">
        <v>40000</v>
      </c>
      <c r="S197" s="289">
        <v>220000</v>
      </c>
      <c r="T197" s="290">
        <v>8.6999999999999994E-2</v>
      </c>
      <c r="U197" s="291">
        <v>0.78300000000000003</v>
      </c>
      <c r="V197" s="292">
        <v>0.71299999999999997</v>
      </c>
      <c r="W197" s="108"/>
      <c r="Y197" s="35" t="s">
        <v>255</v>
      </c>
      <c r="Z197" s="288">
        <v>724000</v>
      </c>
      <c r="AA197" s="293">
        <v>585000</v>
      </c>
      <c r="AB197" s="284">
        <v>382000</v>
      </c>
      <c r="AC197" s="288">
        <v>365000</v>
      </c>
      <c r="AD197" s="288">
        <v>16000</v>
      </c>
      <c r="AE197" s="289">
        <v>343000</v>
      </c>
      <c r="AF197" s="290">
        <v>4.2000000000000003E-2</v>
      </c>
      <c r="AG197" s="291">
        <v>0.64400000000000002</v>
      </c>
      <c r="AH197" s="292">
        <v>0.61599999999999999</v>
      </c>
    </row>
    <row r="198" spans="1:34" ht="21" customHeight="1">
      <c r="A198" s="35" t="s">
        <v>256</v>
      </c>
      <c r="B198" s="288">
        <v>1406000</v>
      </c>
      <c r="C198" s="293">
        <v>1157000</v>
      </c>
      <c r="D198" s="284">
        <v>842000</v>
      </c>
      <c r="E198" s="288">
        <v>785000</v>
      </c>
      <c r="F198" s="288">
        <v>58000</v>
      </c>
      <c r="G198" s="289">
        <v>563000</v>
      </c>
      <c r="H198" s="290">
        <v>6.9000000000000006E-2</v>
      </c>
      <c r="I198" s="291">
        <v>0.71399999999999997</v>
      </c>
      <c r="J198" s="292">
        <v>0.66400000000000003</v>
      </c>
      <c r="K198" s="142"/>
      <c r="M198" s="35" t="s">
        <v>256</v>
      </c>
      <c r="N198" s="288">
        <v>681000</v>
      </c>
      <c r="O198" s="293">
        <v>572000</v>
      </c>
      <c r="P198" s="284">
        <v>461000</v>
      </c>
      <c r="Q198" s="288">
        <v>420000</v>
      </c>
      <c r="R198" s="288">
        <v>41000</v>
      </c>
      <c r="S198" s="289">
        <v>220000</v>
      </c>
      <c r="T198" s="290">
        <v>8.8999999999999996E-2</v>
      </c>
      <c r="U198" s="291">
        <v>0.78800000000000003</v>
      </c>
      <c r="V198" s="292">
        <v>0.71599999999999997</v>
      </c>
      <c r="W198" s="108"/>
      <c r="Y198" s="35" t="s">
        <v>256</v>
      </c>
      <c r="Z198" s="288">
        <v>725000</v>
      </c>
      <c r="AA198" s="293">
        <v>586000</v>
      </c>
      <c r="AB198" s="284">
        <v>382000</v>
      </c>
      <c r="AC198" s="288">
        <v>365000</v>
      </c>
      <c r="AD198" s="288">
        <v>17000</v>
      </c>
      <c r="AE198" s="289">
        <v>343000</v>
      </c>
      <c r="AF198" s="290">
        <v>4.3999999999999997E-2</v>
      </c>
      <c r="AG198" s="291">
        <v>0.64300000000000002</v>
      </c>
      <c r="AH198" s="292">
        <v>0.61399999999999999</v>
      </c>
    </row>
    <row r="199" spans="1:34" ht="21" customHeight="1">
      <c r="A199" s="35" t="s">
        <v>257</v>
      </c>
      <c r="B199" s="288">
        <v>1406000</v>
      </c>
      <c r="C199" s="293">
        <v>1157000</v>
      </c>
      <c r="D199" s="284">
        <v>841000</v>
      </c>
      <c r="E199" s="288">
        <v>783000</v>
      </c>
      <c r="F199" s="288">
        <v>58000</v>
      </c>
      <c r="G199" s="289">
        <v>565000</v>
      </c>
      <c r="H199" s="290">
        <v>6.9000000000000006E-2</v>
      </c>
      <c r="I199" s="291">
        <v>0.71199999999999997</v>
      </c>
      <c r="J199" s="292">
        <v>0.66200000000000003</v>
      </c>
      <c r="K199" s="142"/>
      <c r="M199" s="35" t="s">
        <v>257</v>
      </c>
      <c r="N199" s="288">
        <v>681000</v>
      </c>
      <c r="O199" s="293">
        <v>572000</v>
      </c>
      <c r="P199" s="284">
        <v>460000</v>
      </c>
      <c r="Q199" s="288">
        <v>418000</v>
      </c>
      <c r="R199" s="288">
        <v>41000</v>
      </c>
      <c r="S199" s="289">
        <v>222000</v>
      </c>
      <c r="T199" s="290">
        <v>0.09</v>
      </c>
      <c r="U199" s="291">
        <v>0.78500000000000003</v>
      </c>
      <c r="V199" s="292">
        <v>0.71199999999999997</v>
      </c>
      <c r="W199" s="108"/>
      <c r="Y199" s="35" t="s">
        <v>257</v>
      </c>
      <c r="Z199" s="288">
        <v>725000</v>
      </c>
      <c r="AA199" s="293">
        <v>586000</v>
      </c>
      <c r="AB199" s="284">
        <v>382000</v>
      </c>
      <c r="AC199" s="288">
        <v>365000</v>
      </c>
      <c r="AD199" s="288">
        <v>17000</v>
      </c>
      <c r="AE199" s="289">
        <v>343000</v>
      </c>
      <c r="AF199" s="290">
        <v>4.3999999999999997E-2</v>
      </c>
      <c r="AG199" s="291">
        <v>0.64200000000000002</v>
      </c>
      <c r="AH199" s="292">
        <v>0.61299999999999999</v>
      </c>
    </row>
    <row r="200" spans="1:34" ht="21" customHeight="1">
      <c r="A200" s="35" t="s">
        <v>258</v>
      </c>
      <c r="B200" s="288">
        <v>1407000</v>
      </c>
      <c r="C200" s="293">
        <v>1158000</v>
      </c>
      <c r="D200" s="284">
        <v>840000</v>
      </c>
      <c r="E200" s="288">
        <v>777000</v>
      </c>
      <c r="F200" s="288">
        <v>63000</v>
      </c>
      <c r="G200" s="289">
        <v>567000</v>
      </c>
      <c r="H200" s="290">
        <v>7.4999999999999997E-2</v>
      </c>
      <c r="I200" s="291">
        <v>0.71199999999999997</v>
      </c>
      <c r="J200" s="292">
        <v>0.65700000000000003</v>
      </c>
      <c r="K200" s="142"/>
      <c r="M200" s="35" t="s">
        <v>258</v>
      </c>
      <c r="N200" s="288">
        <v>682000</v>
      </c>
      <c r="O200" s="293">
        <v>572000</v>
      </c>
      <c r="P200" s="284">
        <v>458000</v>
      </c>
      <c r="Q200" s="288">
        <v>414000</v>
      </c>
      <c r="R200" s="288">
        <v>44000</v>
      </c>
      <c r="S200" s="289">
        <v>223000</v>
      </c>
      <c r="T200" s="290">
        <v>9.6000000000000002E-2</v>
      </c>
      <c r="U200" s="291">
        <v>0.78200000000000003</v>
      </c>
      <c r="V200" s="292">
        <v>0.70599999999999996</v>
      </c>
      <c r="W200" s="108"/>
      <c r="Y200" s="35" t="s">
        <v>258</v>
      </c>
      <c r="Z200" s="288">
        <v>726000</v>
      </c>
      <c r="AA200" s="293">
        <v>586000</v>
      </c>
      <c r="AB200" s="284">
        <v>382000</v>
      </c>
      <c r="AC200" s="288">
        <v>362000</v>
      </c>
      <c r="AD200" s="288">
        <v>19000</v>
      </c>
      <c r="AE200" s="289">
        <v>344000</v>
      </c>
      <c r="AF200" s="290">
        <v>5.0999999999999997E-2</v>
      </c>
      <c r="AG200" s="291">
        <v>0.64300000000000002</v>
      </c>
      <c r="AH200" s="292">
        <v>0.61</v>
      </c>
    </row>
    <row r="201" spans="1:34" ht="21" customHeight="1">
      <c r="A201" s="35" t="s">
        <v>259</v>
      </c>
      <c r="B201" s="288">
        <v>1408000</v>
      </c>
      <c r="C201" s="293">
        <v>1158000</v>
      </c>
      <c r="D201" s="284">
        <v>837000</v>
      </c>
      <c r="E201" s="288">
        <v>771000</v>
      </c>
      <c r="F201" s="288">
        <v>65000</v>
      </c>
      <c r="G201" s="289">
        <v>571000</v>
      </c>
      <c r="H201" s="290">
        <v>7.8E-2</v>
      </c>
      <c r="I201" s="291">
        <v>0.70899999999999996</v>
      </c>
      <c r="J201" s="292">
        <v>0.65200000000000002</v>
      </c>
      <c r="K201" s="142"/>
      <c r="M201" s="35" t="s">
        <v>259</v>
      </c>
      <c r="N201" s="288">
        <v>682000</v>
      </c>
      <c r="O201" s="293">
        <v>572000</v>
      </c>
      <c r="P201" s="284">
        <v>460000</v>
      </c>
      <c r="Q201" s="288">
        <v>415000</v>
      </c>
      <c r="R201" s="288">
        <v>45000</v>
      </c>
      <c r="S201" s="289">
        <v>222000</v>
      </c>
      <c r="T201" s="290">
        <v>9.8000000000000004E-2</v>
      </c>
      <c r="U201" s="291">
        <v>0.78400000000000003</v>
      </c>
      <c r="V201" s="292">
        <v>0.70499999999999996</v>
      </c>
      <c r="W201" s="108"/>
      <c r="Y201" s="35" t="s">
        <v>259</v>
      </c>
      <c r="Z201" s="288">
        <v>726000</v>
      </c>
      <c r="AA201" s="293">
        <v>586000</v>
      </c>
      <c r="AB201" s="284">
        <v>376000</v>
      </c>
      <c r="AC201" s="288">
        <v>356000</v>
      </c>
      <c r="AD201" s="288">
        <v>20000</v>
      </c>
      <c r="AE201" s="289">
        <v>349000</v>
      </c>
      <c r="AF201" s="290">
        <v>5.2999999999999999E-2</v>
      </c>
      <c r="AG201" s="291">
        <v>0.63500000000000001</v>
      </c>
      <c r="AH201" s="292">
        <v>0.60099999999999998</v>
      </c>
    </row>
    <row r="202" spans="1:34" ht="21" customHeight="1">
      <c r="A202" s="35" t="s">
        <v>260</v>
      </c>
      <c r="B202" s="288">
        <v>1409000</v>
      </c>
      <c r="C202" s="293">
        <v>1158000</v>
      </c>
      <c r="D202" s="284">
        <v>847000</v>
      </c>
      <c r="E202" s="288">
        <v>780000</v>
      </c>
      <c r="F202" s="288">
        <v>67000</v>
      </c>
      <c r="G202" s="289">
        <v>562000</v>
      </c>
      <c r="H202" s="290">
        <v>7.9000000000000001E-2</v>
      </c>
      <c r="I202" s="291">
        <v>0.71699999999999997</v>
      </c>
      <c r="J202" s="292">
        <v>0.65900000000000003</v>
      </c>
      <c r="K202" s="142"/>
      <c r="M202" s="35" t="s">
        <v>260</v>
      </c>
      <c r="N202" s="288">
        <v>682000</v>
      </c>
      <c r="O202" s="293">
        <v>572000</v>
      </c>
      <c r="P202" s="284">
        <v>461000</v>
      </c>
      <c r="Q202" s="288">
        <v>414000</v>
      </c>
      <c r="R202" s="288">
        <v>47000</v>
      </c>
      <c r="S202" s="289">
        <v>221000</v>
      </c>
      <c r="T202" s="290">
        <v>0.10100000000000001</v>
      </c>
      <c r="U202" s="291">
        <v>0.78700000000000003</v>
      </c>
      <c r="V202" s="292">
        <v>0.70499999999999996</v>
      </c>
      <c r="W202" s="108"/>
      <c r="Y202" s="35" t="s">
        <v>260</v>
      </c>
      <c r="Z202" s="288">
        <v>726000</v>
      </c>
      <c r="AA202" s="293">
        <v>586000</v>
      </c>
      <c r="AB202" s="284">
        <v>386000</v>
      </c>
      <c r="AC202" s="288">
        <v>366000</v>
      </c>
      <c r="AD202" s="288">
        <v>20000</v>
      </c>
      <c r="AE202" s="289">
        <v>340000</v>
      </c>
      <c r="AF202" s="290">
        <v>5.2999999999999999E-2</v>
      </c>
      <c r="AG202" s="291">
        <v>0.65</v>
      </c>
      <c r="AH202" s="292">
        <v>0.61499999999999999</v>
      </c>
    </row>
    <row r="203" spans="1:34" ht="21" customHeight="1">
      <c r="A203" s="35" t="s">
        <v>261</v>
      </c>
      <c r="B203" s="288">
        <v>1409000</v>
      </c>
      <c r="C203" s="293">
        <v>1158000</v>
      </c>
      <c r="D203" s="284">
        <v>848000</v>
      </c>
      <c r="E203" s="288">
        <v>781000</v>
      </c>
      <c r="F203" s="288">
        <v>67000</v>
      </c>
      <c r="G203" s="289">
        <v>562000</v>
      </c>
      <c r="H203" s="290">
        <v>7.9000000000000001E-2</v>
      </c>
      <c r="I203" s="291">
        <v>0.71799999999999997</v>
      </c>
      <c r="J203" s="292">
        <v>0.66</v>
      </c>
      <c r="K203" s="142"/>
      <c r="M203" s="35" t="s">
        <v>261</v>
      </c>
      <c r="N203" s="288">
        <v>683000</v>
      </c>
      <c r="O203" s="293">
        <v>572000</v>
      </c>
      <c r="P203" s="284">
        <v>460000</v>
      </c>
      <c r="Q203" s="288">
        <v>414000</v>
      </c>
      <c r="R203" s="288">
        <v>46000</v>
      </c>
      <c r="S203" s="289">
        <v>223000</v>
      </c>
      <c r="T203" s="290">
        <v>0.1</v>
      </c>
      <c r="U203" s="291">
        <v>0.78700000000000003</v>
      </c>
      <c r="V203" s="292">
        <v>0.70599999999999996</v>
      </c>
      <c r="W203" s="108"/>
      <c r="Y203" s="35" t="s">
        <v>261</v>
      </c>
      <c r="Z203" s="288">
        <v>727000</v>
      </c>
      <c r="AA203" s="293">
        <v>586000</v>
      </c>
      <c r="AB203" s="284">
        <v>388000</v>
      </c>
      <c r="AC203" s="288">
        <v>367000</v>
      </c>
      <c r="AD203" s="288">
        <v>21000</v>
      </c>
      <c r="AE203" s="289">
        <v>339000</v>
      </c>
      <c r="AF203" s="290">
        <v>5.3999999999999999E-2</v>
      </c>
      <c r="AG203" s="291">
        <v>0.65100000000000002</v>
      </c>
      <c r="AH203" s="292">
        <v>0.61599999999999999</v>
      </c>
    </row>
    <row r="204" spans="1:34" ht="21" customHeight="1">
      <c r="A204" s="35" t="s">
        <v>262</v>
      </c>
      <c r="B204" s="288">
        <v>1410000</v>
      </c>
      <c r="C204" s="293">
        <v>1159000</v>
      </c>
      <c r="D204" s="284">
        <v>849000</v>
      </c>
      <c r="E204" s="288">
        <v>787000</v>
      </c>
      <c r="F204" s="288">
        <v>62000</v>
      </c>
      <c r="G204" s="289">
        <v>561000</v>
      </c>
      <c r="H204" s="290">
        <v>7.2999999999999995E-2</v>
      </c>
      <c r="I204" s="291">
        <v>0.71899999999999997</v>
      </c>
      <c r="J204" s="292">
        <v>0.66600000000000004</v>
      </c>
      <c r="K204" s="142"/>
      <c r="M204" s="35" t="s">
        <v>262</v>
      </c>
      <c r="N204" s="288">
        <v>683000</v>
      </c>
      <c r="O204" s="293">
        <v>572000</v>
      </c>
      <c r="P204" s="284">
        <v>459000</v>
      </c>
      <c r="Q204" s="288">
        <v>418000</v>
      </c>
      <c r="R204" s="288">
        <v>41000</v>
      </c>
      <c r="S204" s="289">
        <v>224000</v>
      </c>
      <c r="T204" s="290">
        <v>8.8999999999999996E-2</v>
      </c>
      <c r="U204" s="291">
        <v>0.78600000000000003</v>
      </c>
      <c r="V204" s="292">
        <v>0.71499999999999997</v>
      </c>
      <c r="W204" s="108"/>
      <c r="Y204" s="35" t="s">
        <v>262</v>
      </c>
      <c r="Z204" s="288">
        <v>727000</v>
      </c>
      <c r="AA204" s="293">
        <v>586000</v>
      </c>
      <c r="AB204" s="284">
        <v>390000</v>
      </c>
      <c r="AC204" s="288">
        <v>369000</v>
      </c>
      <c r="AD204" s="288">
        <v>21000</v>
      </c>
      <c r="AE204" s="289">
        <v>337000</v>
      </c>
      <c r="AF204" s="290">
        <v>5.3999999999999999E-2</v>
      </c>
      <c r="AG204" s="291">
        <v>0.65400000000000003</v>
      </c>
      <c r="AH204" s="292">
        <v>0.61799999999999999</v>
      </c>
    </row>
    <row r="205" spans="1:34" ht="21" customHeight="1">
      <c r="A205" s="35" t="s">
        <v>263</v>
      </c>
      <c r="B205" s="288">
        <v>1411000</v>
      </c>
      <c r="C205" s="293">
        <v>1159000</v>
      </c>
      <c r="D205" s="284">
        <v>853000</v>
      </c>
      <c r="E205" s="288">
        <v>791000</v>
      </c>
      <c r="F205" s="288">
        <v>62000</v>
      </c>
      <c r="G205" s="289">
        <v>558000</v>
      </c>
      <c r="H205" s="290">
        <v>7.2999999999999995E-2</v>
      </c>
      <c r="I205" s="291">
        <v>0.72199999999999998</v>
      </c>
      <c r="J205" s="292">
        <v>0.66900000000000004</v>
      </c>
      <c r="K205" s="142"/>
      <c r="M205" s="35" t="s">
        <v>263</v>
      </c>
      <c r="N205" s="288">
        <v>683000</v>
      </c>
      <c r="O205" s="293">
        <v>572000</v>
      </c>
      <c r="P205" s="284">
        <v>463000</v>
      </c>
      <c r="Q205" s="288">
        <v>421000</v>
      </c>
      <c r="R205" s="288">
        <v>42000</v>
      </c>
      <c r="S205" s="289">
        <v>220000</v>
      </c>
      <c r="T205" s="290">
        <v>9.0999999999999998E-2</v>
      </c>
      <c r="U205" s="291">
        <v>0.79500000000000004</v>
      </c>
      <c r="V205" s="292">
        <v>0.72099999999999997</v>
      </c>
      <c r="W205" s="108"/>
      <c r="Y205" s="35" t="s">
        <v>263</v>
      </c>
      <c r="Z205" s="288">
        <v>727000</v>
      </c>
      <c r="AA205" s="293">
        <v>586000</v>
      </c>
      <c r="AB205" s="284">
        <v>389000</v>
      </c>
      <c r="AC205" s="288">
        <v>370000</v>
      </c>
      <c r="AD205" s="288">
        <v>20000</v>
      </c>
      <c r="AE205" s="289">
        <v>338000</v>
      </c>
      <c r="AF205" s="290">
        <v>0.05</v>
      </c>
      <c r="AG205" s="291">
        <v>0.65200000000000002</v>
      </c>
      <c r="AH205" s="292">
        <v>0.61799999999999999</v>
      </c>
    </row>
    <row r="206" spans="1:34" ht="21" customHeight="1">
      <c r="A206" s="35" t="s">
        <v>272</v>
      </c>
      <c r="B206" s="288">
        <v>1412000</v>
      </c>
      <c r="C206" s="293">
        <v>1159000</v>
      </c>
      <c r="D206" s="284">
        <v>855000</v>
      </c>
      <c r="E206" s="288">
        <v>794000</v>
      </c>
      <c r="F206" s="288">
        <v>62000</v>
      </c>
      <c r="G206" s="289">
        <v>556000</v>
      </c>
      <c r="H206" s="290">
        <v>7.1999999999999995E-2</v>
      </c>
      <c r="I206" s="291">
        <v>0.72499999999999998</v>
      </c>
      <c r="J206" s="292">
        <v>0.67200000000000004</v>
      </c>
      <c r="K206" s="142"/>
      <c r="M206" s="35" t="s">
        <v>272</v>
      </c>
      <c r="N206" s="288">
        <v>684000</v>
      </c>
      <c r="O206" s="293">
        <v>572000</v>
      </c>
      <c r="P206" s="284">
        <v>459000</v>
      </c>
      <c r="Q206" s="288">
        <v>417000</v>
      </c>
      <c r="R206" s="288">
        <v>42000</v>
      </c>
      <c r="S206" s="289">
        <v>225000</v>
      </c>
      <c r="T206" s="290">
        <v>9.0999999999999998E-2</v>
      </c>
      <c r="U206" s="291">
        <v>0.78800000000000003</v>
      </c>
      <c r="V206" s="292">
        <v>0.71499999999999997</v>
      </c>
      <c r="W206" s="108"/>
      <c r="Y206" s="35" t="s">
        <v>272</v>
      </c>
      <c r="Z206" s="288">
        <v>728000</v>
      </c>
      <c r="AA206" s="293">
        <v>587000</v>
      </c>
      <c r="AB206" s="284">
        <v>397000</v>
      </c>
      <c r="AC206" s="288">
        <v>377000</v>
      </c>
      <c r="AD206" s="288">
        <v>20000</v>
      </c>
      <c r="AE206" s="289">
        <v>331000</v>
      </c>
      <c r="AF206" s="290">
        <v>5.0999999999999997E-2</v>
      </c>
      <c r="AG206" s="291">
        <v>0.66400000000000003</v>
      </c>
      <c r="AH206" s="292">
        <v>0.63</v>
      </c>
    </row>
    <row r="207" spans="1:34" ht="21" customHeight="1">
      <c r="A207" s="35" t="s">
        <v>273</v>
      </c>
      <c r="B207" s="288">
        <v>1412000</v>
      </c>
      <c r="C207" s="293">
        <v>1159000</v>
      </c>
      <c r="D207" s="284">
        <v>866000</v>
      </c>
      <c r="E207" s="288">
        <v>804000</v>
      </c>
      <c r="F207" s="288">
        <v>62000</v>
      </c>
      <c r="G207" s="289">
        <v>546000</v>
      </c>
      <c r="H207" s="290">
        <v>7.0999999999999994E-2</v>
      </c>
      <c r="I207" s="291">
        <v>0.73199999999999998</v>
      </c>
      <c r="J207" s="292">
        <v>0.67900000000000005</v>
      </c>
      <c r="K207" s="142"/>
      <c r="M207" s="35" t="s">
        <v>273</v>
      </c>
      <c r="N207" s="288">
        <v>684000</v>
      </c>
      <c r="O207" s="293">
        <v>573000</v>
      </c>
      <c r="P207" s="284">
        <v>463000</v>
      </c>
      <c r="Q207" s="288">
        <v>423000</v>
      </c>
      <c r="R207" s="288">
        <v>40000</v>
      </c>
      <c r="S207" s="289">
        <v>221000</v>
      </c>
      <c r="T207" s="290">
        <v>8.6999999999999994E-2</v>
      </c>
      <c r="U207" s="291">
        <v>0.79600000000000004</v>
      </c>
      <c r="V207" s="292">
        <v>0.72599999999999998</v>
      </c>
      <c r="W207" s="108"/>
      <c r="Y207" s="35" t="s">
        <v>273</v>
      </c>
      <c r="Z207" s="288">
        <v>728000</v>
      </c>
      <c r="AA207" s="293">
        <v>587000</v>
      </c>
      <c r="AB207" s="284">
        <v>403000</v>
      </c>
      <c r="AC207" s="288">
        <v>381000</v>
      </c>
      <c r="AD207" s="288">
        <v>22000</v>
      </c>
      <c r="AE207" s="289">
        <v>325000</v>
      </c>
      <c r="AF207" s="290">
        <v>5.3999999999999999E-2</v>
      </c>
      <c r="AG207" s="291">
        <v>0.67100000000000004</v>
      </c>
      <c r="AH207" s="292">
        <v>0.63400000000000001</v>
      </c>
    </row>
    <row r="208" spans="1:34" ht="21" customHeight="1">
      <c r="A208" s="35" t="s">
        <v>274</v>
      </c>
      <c r="B208" s="288">
        <v>1413000</v>
      </c>
      <c r="C208" s="293">
        <v>1159000</v>
      </c>
      <c r="D208" s="284">
        <v>868000</v>
      </c>
      <c r="E208" s="288">
        <v>805000</v>
      </c>
      <c r="F208" s="288">
        <v>64000</v>
      </c>
      <c r="G208" s="289">
        <v>545000</v>
      </c>
      <c r="H208" s="290">
        <v>7.2999999999999995E-2</v>
      </c>
      <c r="I208" s="291">
        <v>0.73199999999999998</v>
      </c>
      <c r="J208" s="292">
        <v>0.67700000000000005</v>
      </c>
      <c r="K208" s="142"/>
      <c r="M208" s="35" t="s">
        <v>274</v>
      </c>
      <c r="N208" s="288">
        <v>685000</v>
      </c>
      <c r="O208" s="293">
        <v>573000</v>
      </c>
      <c r="P208" s="284">
        <v>463000</v>
      </c>
      <c r="Q208" s="288">
        <v>422000</v>
      </c>
      <c r="R208" s="288">
        <v>40000</v>
      </c>
      <c r="S208" s="289">
        <v>222000</v>
      </c>
      <c r="T208" s="290">
        <v>8.6999999999999994E-2</v>
      </c>
      <c r="U208" s="291">
        <v>0.79100000000000004</v>
      </c>
      <c r="V208" s="292">
        <v>0.72</v>
      </c>
      <c r="W208" s="108"/>
      <c r="Y208" s="35" t="s">
        <v>274</v>
      </c>
      <c r="Z208" s="288">
        <v>728000</v>
      </c>
      <c r="AA208" s="293">
        <v>587000</v>
      </c>
      <c r="AB208" s="284">
        <v>406000</v>
      </c>
      <c r="AC208" s="288">
        <v>382000</v>
      </c>
      <c r="AD208" s="288">
        <v>23000</v>
      </c>
      <c r="AE208" s="289">
        <v>323000</v>
      </c>
      <c r="AF208" s="290">
        <v>5.7000000000000002E-2</v>
      </c>
      <c r="AG208" s="291">
        <v>0.67500000000000004</v>
      </c>
      <c r="AH208" s="292">
        <v>0.63500000000000001</v>
      </c>
    </row>
    <row r="209" spans="1:34" ht="21" customHeight="1">
      <c r="A209" s="35" t="s">
        <v>275</v>
      </c>
      <c r="B209" s="288">
        <v>1414000</v>
      </c>
      <c r="C209" s="293">
        <v>1160000</v>
      </c>
      <c r="D209" s="284">
        <v>865000</v>
      </c>
      <c r="E209" s="288">
        <v>801000</v>
      </c>
      <c r="F209" s="288">
        <v>64000</v>
      </c>
      <c r="G209" s="289">
        <v>549000</v>
      </c>
      <c r="H209" s="290">
        <v>7.3999999999999996E-2</v>
      </c>
      <c r="I209" s="291">
        <v>0.72599999999999998</v>
      </c>
      <c r="J209" s="292">
        <v>0.67100000000000004</v>
      </c>
      <c r="K209" s="142"/>
      <c r="M209" s="35" t="s">
        <v>275</v>
      </c>
      <c r="N209" s="288">
        <v>685000</v>
      </c>
      <c r="O209" s="293">
        <v>573000</v>
      </c>
      <c r="P209" s="284">
        <v>460000</v>
      </c>
      <c r="Q209" s="288">
        <v>418000</v>
      </c>
      <c r="R209" s="288">
        <v>41000</v>
      </c>
      <c r="S209" s="289">
        <v>225000</v>
      </c>
      <c r="T209" s="290">
        <v>0.09</v>
      </c>
      <c r="U209" s="291">
        <v>0.78</v>
      </c>
      <c r="V209" s="292">
        <v>0.70699999999999996</v>
      </c>
      <c r="W209" s="108"/>
      <c r="Y209" s="35" t="s">
        <v>275</v>
      </c>
      <c r="Z209" s="288">
        <v>729000</v>
      </c>
      <c r="AA209" s="293">
        <v>587000</v>
      </c>
      <c r="AB209" s="284">
        <v>405000</v>
      </c>
      <c r="AC209" s="288">
        <v>383000</v>
      </c>
      <c r="AD209" s="288">
        <v>22000</v>
      </c>
      <c r="AE209" s="289">
        <v>324000</v>
      </c>
      <c r="AF209" s="290">
        <v>5.5E-2</v>
      </c>
      <c r="AG209" s="291">
        <v>0.67400000000000004</v>
      </c>
      <c r="AH209" s="292">
        <v>0.63600000000000001</v>
      </c>
    </row>
    <row r="210" spans="1:34" ht="21" customHeight="1">
      <c r="A210" s="35" t="s">
        <v>276</v>
      </c>
      <c r="B210" s="288">
        <v>1414000</v>
      </c>
      <c r="C210" s="293">
        <v>1160000</v>
      </c>
      <c r="D210" s="284">
        <v>868000</v>
      </c>
      <c r="E210" s="288">
        <v>803000</v>
      </c>
      <c r="F210" s="288">
        <v>65000</v>
      </c>
      <c r="G210" s="289">
        <v>547000</v>
      </c>
      <c r="H210" s="290">
        <v>7.3999999999999996E-2</v>
      </c>
      <c r="I210" s="291">
        <v>0.72899999999999998</v>
      </c>
      <c r="J210" s="292">
        <v>0.67400000000000004</v>
      </c>
      <c r="K210" s="142"/>
      <c r="M210" s="35" t="s">
        <v>276</v>
      </c>
      <c r="N210" s="288">
        <v>685000</v>
      </c>
      <c r="O210" s="293">
        <v>573000</v>
      </c>
      <c r="P210" s="284">
        <v>462000</v>
      </c>
      <c r="Q210" s="288">
        <v>419000</v>
      </c>
      <c r="R210" s="288">
        <v>43000</v>
      </c>
      <c r="S210" s="289">
        <v>224000</v>
      </c>
      <c r="T210" s="290">
        <v>9.1999999999999998E-2</v>
      </c>
      <c r="U210" s="291">
        <v>0.78400000000000003</v>
      </c>
      <c r="V210" s="292">
        <v>0.70899999999999996</v>
      </c>
      <c r="W210" s="108"/>
      <c r="Y210" s="35" t="s">
        <v>276</v>
      </c>
      <c r="Z210" s="288">
        <v>729000</v>
      </c>
      <c r="AA210" s="293">
        <v>587000</v>
      </c>
      <c r="AB210" s="284">
        <v>406000</v>
      </c>
      <c r="AC210" s="288">
        <v>384000</v>
      </c>
      <c r="AD210" s="288">
        <v>22000</v>
      </c>
      <c r="AE210" s="289">
        <v>323000</v>
      </c>
      <c r="AF210" s="290">
        <v>5.3999999999999999E-2</v>
      </c>
      <c r="AG210" s="291">
        <v>0.67700000000000005</v>
      </c>
      <c r="AH210" s="292">
        <v>0.63900000000000001</v>
      </c>
    </row>
    <row r="211" spans="1:34" ht="21" customHeight="1">
      <c r="A211" s="35" t="s">
        <v>277</v>
      </c>
      <c r="B211" s="288">
        <v>1415000</v>
      </c>
      <c r="C211" s="293">
        <v>1160000</v>
      </c>
      <c r="D211" s="284">
        <v>863000</v>
      </c>
      <c r="E211" s="288">
        <v>801000</v>
      </c>
      <c r="F211" s="288">
        <v>62000</v>
      </c>
      <c r="G211" s="289">
        <v>552000</v>
      </c>
      <c r="H211" s="290">
        <v>7.0999999999999994E-2</v>
      </c>
      <c r="I211" s="291">
        <v>0.72699999999999998</v>
      </c>
      <c r="J211" s="292">
        <v>0.67400000000000004</v>
      </c>
      <c r="K211" s="142"/>
      <c r="M211" s="35" t="s">
        <v>277</v>
      </c>
      <c r="N211" s="288">
        <v>686000</v>
      </c>
      <c r="O211" s="293">
        <v>573000</v>
      </c>
      <c r="P211" s="284">
        <v>460000</v>
      </c>
      <c r="Q211" s="288">
        <v>419000</v>
      </c>
      <c r="R211" s="288">
        <v>41000</v>
      </c>
      <c r="S211" s="289">
        <v>225000</v>
      </c>
      <c r="T211" s="290">
        <v>8.8999999999999996E-2</v>
      </c>
      <c r="U211" s="291">
        <v>0.78400000000000003</v>
      </c>
      <c r="V211" s="292">
        <v>0.71299999999999997</v>
      </c>
      <c r="W211" s="108"/>
      <c r="Y211" s="35" t="s">
        <v>277</v>
      </c>
      <c r="Z211" s="288">
        <v>729000</v>
      </c>
      <c r="AA211" s="293">
        <v>587000</v>
      </c>
      <c r="AB211" s="284">
        <v>403000</v>
      </c>
      <c r="AC211" s="288">
        <v>382000</v>
      </c>
      <c r="AD211" s="288">
        <v>21000</v>
      </c>
      <c r="AE211" s="289">
        <v>327000</v>
      </c>
      <c r="AF211" s="290">
        <v>5.1999999999999998E-2</v>
      </c>
      <c r="AG211" s="291">
        <v>0.67200000000000004</v>
      </c>
      <c r="AH211" s="292">
        <v>0.63700000000000001</v>
      </c>
    </row>
    <row r="212" spans="1:34" ht="21" customHeight="1">
      <c r="A212" s="35" t="s">
        <v>278</v>
      </c>
      <c r="B212" s="288">
        <v>1416000</v>
      </c>
      <c r="C212" s="293">
        <v>1160000</v>
      </c>
      <c r="D212" s="284">
        <v>864000</v>
      </c>
      <c r="E212" s="288">
        <v>805000</v>
      </c>
      <c r="F212" s="288">
        <v>59000</v>
      </c>
      <c r="G212" s="289">
        <v>551000</v>
      </c>
      <c r="H212" s="290">
        <v>6.9000000000000006E-2</v>
      </c>
      <c r="I212" s="291">
        <v>0.72799999999999998</v>
      </c>
      <c r="J212" s="292">
        <v>0.67700000000000005</v>
      </c>
      <c r="K212" s="142"/>
      <c r="M212" s="35" t="s">
        <v>278</v>
      </c>
      <c r="N212" s="288">
        <v>686000</v>
      </c>
      <c r="O212" s="293">
        <v>573000</v>
      </c>
      <c r="P212" s="284">
        <v>463000</v>
      </c>
      <c r="Q212" s="288">
        <v>423000</v>
      </c>
      <c r="R212" s="288">
        <v>40000</v>
      </c>
      <c r="S212" s="289">
        <v>223000</v>
      </c>
      <c r="T212" s="290">
        <v>8.6999999999999994E-2</v>
      </c>
      <c r="U212" s="291">
        <v>0.79</v>
      </c>
      <c r="V212" s="292">
        <v>0.72</v>
      </c>
      <c r="W212" s="108"/>
      <c r="Y212" s="35" t="s">
        <v>278</v>
      </c>
      <c r="Z212" s="288">
        <v>730000</v>
      </c>
      <c r="AA212" s="293">
        <v>587000</v>
      </c>
      <c r="AB212" s="284">
        <v>401000</v>
      </c>
      <c r="AC212" s="288">
        <v>382000</v>
      </c>
      <c r="AD212" s="288">
        <v>19000</v>
      </c>
      <c r="AE212" s="289">
        <v>328000</v>
      </c>
      <c r="AF212" s="290">
        <v>4.8000000000000001E-2</v>
      </c>
      <c r="AG212" s="291">
        <v>0.66900000000000004</v>
      </c>
      <c r="AH212" s="292">
        <v>0.63600000000000001</v>
      </c>
    </row>
    <row r="213" spans="1:34" ht="21" customHeight="1">
      <c r="A213" s="35" t="s">
        <v>279</v>
      </c>
      <c r="B213" s="288">
        <v>1416000</v>
      </c>
      <c r="C213" s="293">
        <v>1160000</v>
      </c>
      <c r="D213" s="284">
        <v>862000</v>
      </c>
      <c r="E213" s="288">
        <v>804000</v>
      </c>
      <c r="F213" s="288">
        <v>58000</v>
      </c>
      <c r="G213" s="289">
        <v>555000</v>
      </c>
      <c r="H213" s="290">
        <v>6.7000000000000004E-2</v>
      </c>
      <c r="I213" s="291">
        <v>0.72699999999999998</v>
      </c>
      <c r="J213" s="292">
        <v>0.67700000000000005</v>
      </c>
      <c r="K213" s="142"/>
      <c r="M213" s="35" t="s">
        <v>279</v>
      </c>
      <c r="N213" s="288">
        <v>687000</v>
      </c>
      <c r="O213" s="293">
        <v>573000</v>
      </c>
      <c r="P213" s="284">
        <v>460000</v>
      </c>
      <c r="Q213" s="288">
        <v>421000</v>
      </c>
      <c r="R213" s="288">
        <v>39000</v>
      </c>
      <c r="S213" s="289">
        <v>226000</v>
      </c>
      <c r="T213" s="290">
        <v>8.5999999999999993E-2</v>
      </c>
      <c r="U213" s="291">
        <v>0.78500000000000003</v>
      </c>
      <c r="V213" s="292">
        <v>0.71599999999999997</v>
      </c>
      <c r="W213" s="108"/>
      <c r="Y213" s="35" t="s">
        <v>279</v>
      </c>
      <c r="Z213" s="288">
        <v>730000</v>
      </c>
      <c r="AA213" s="293">
        <v>587000</v>
      </c>
      <c r="AB213" s="284">
        <v>402000</v>
      </c>
      <c r="AC213" s="288">
        <v>383000</v>
      </c>
      <c r="AD213" s="288">
        <v>18000</v>
      </c>
      <c r="AE213" s="289">
        <v>328000</v>
      </c>
      <c r="AF213" s="290">
        <v>4.5999999999999999E-2</v>
      </c>
      <c r="AG213" s="291">
        <v>0.67100000000000004</v>
      </c>
      <c r="AH213" s="292">
        <v>0.63900000000000001</v>
      </c>
    </row>
    <row r="214" spans="1:34" ht="21" customHeight="1">
      <c r="A214" s="35" t="s">
        <v>280</v>
      </c>
      <c r="B214" s="288">
        <v>1417000</v>
      </c>
      <c r="C214" s="293">
        <v>1160000</v>
      </c>
      <c r="D214" s="284">
        <v>864000</v>
      </c>
      <c r="E214" s="288">
        <v>803000</v>
      </c>
      <c r="F214" s="288">
        <v>61000</v>
      </c>
      <c r="G214" s="289">
        <v>553000</v>
      </c>
      <c r="H214" s="290">
        <v>7.0999999999999994E-2</v>
      </c>
      <c r="I214" s="291">
        <v>0.72799999999999998</v>
      </c>
      <c r="J214" s="292">
        <v>0.67500000000000004</v>
      </c>
      <c r="K214" s="142"/>
      <c r="M214" s="35" t="s">
        <v>280</v>
      </c>
      <c r="N214" s="288">
        <v>687000</v>
      </c>
      <c r="O214" s="293">
        <v>573000</v>
      </c>
      <c r="P214" s="284">
        <v>463000</v>
      </c>
      <c r="Q214" s="288">
        <v>421000</v>
      </c>
      <c r="R214" s="288">
        <v>42000</v>
      </c>
      <c r="S214" s="289">
        <v>223000</v>
      </c>
      <c r="T214" s="290">
        <v>0.09</v>
      </c>
      <c r="U214" s="291">
        <v>0.78900000000000003</v>
      </c>
      <c r="V214" s="292">
        <v>0.71599999999999997</v>
      </c>
      <c r="W214" s="108"/>
      <c r="Y214" s="35" t="s">
        <v>280</v>
      </c>
      <c r="Z214" s="288">
        <v>730000</v>
      </c>
      <c r="AA214" s="293">
        <v>587000</v>
      </c>
      <c r="AB214" s="284">
        <v>401000</v>
      </c>
      <c r="AC214" s="288">
        <v>382000</v>
      </c>
      <c r="AD214" s="288">
        <v>19000</v>
      </c>
      <c r="AE214" s="289">
        <v>329000</v>
      </c>
      <c r="AF214" s="290">
        <v>4.8000000000000001E-2</v>
      </c>
      <c r="AG214" s="291">
        <v>0.66800000000000004</v>
      </c>
      <c r="AH214" s="292">
        <v>0.63500000000000001</v>
      </c>
    </row>
    <row r="215" spans="1:34" ht="21" customHeight="1">
      <c r="A215" s="35" t="s">
        <v>281</v>
      </c>
      <c r="B215" s="288">
        <v>1418000</v>
      </c>
      <c r="C215" s="293">
        <v>1160000</v>
      </c>
      <c r="D215" s="284">
        <v>864000</v>
      </c>
      <c r="E215" s="288">
        <v>809000</v>
      </c>
      <c r="F215" s="288">
        <v>55000</v>
      </c>
      <c r="G215" s="289">
        <v>553000</v>
      </c>
      <c r="H215" s="290">
        <v>6.4000000000000001E-2</v>
      </c>
      <c r="I215" s="291">
        <v>0.72799999999999998</v>
      </c>
      <c r="J215" s="292">
        <v>0.68</v>
      </c>
      <c r="K215" s="142"/>
      <c r="M215" s="35" t="s">
        <v>281</v>
      </c>
      <c r="N215" s="288">
        <v>687000</v>
      </c>
      <c r="O215" s="293">
        <v>573000</v>
      </c>
      <c r="P215" s="284">
        <v>464000</v>
      </c>
      <c r="Q215" s="288">
        <v>427000</v>
      </c>
      <c r="R215" s="288">
        <v>37000</v>
      </c>
      <c r="S215" s="289">
        <v>223000</v>
      </c>
      <c r="T215" s="290">
        <v>7.9000000000000001E-2</v>
      </c>
      <c r="U215" s="291">
        <v>0.78900000000000003</v>
      </c>
      <c r="V215" s="292">
        <v>0.72599999999999998</v>
      </c>
      <c r="W215" s="108"/>
      <c r="Y215" s="35" t="s">
        <v>281</v>
      </c>
      <c r="Z215" s="288">
        <v>730000</v>
      </c>
      <c r="AA215" s="293">
        <v>587000</v>
      </c>
      <c r="AB215" s="284">
        <v>401000</v>
      </c>
      <c r="AC215" s="288">
        <v>382000</v>
      </c>
      <c r="AD215" s="288">
        <v>19000</v>
      </c>
      <c r="AE215" s="289">
        <v>330000</v>
      </c>
      <c r="AF215" s="290">
        <v>4.7E-2</v>
      </c>
      <c r="AG215" s="291">
        <v>0.66700000000000004</v>
      </c>
      <c r="AH215" s="292">
        <v>0.63600000000000001</v>
      </c>
    </row>
    <row r="216" spans="1:34" ht="21" customHeight="1">
      <c r="A216" s="35" t="s">
        <v>282</v>
      </c>
      <c r="B216" s="288">
        <v>1418000</v>
      </c>
      <c r="C216" s="293">
        <v>1160000</v>
      </c>
      <c r="D216" s="284">
        <v>863000</v>
      </c>
      <c r="E216" s="288">
        <v>805000</v>
      </c>
      <c r="F216" s="288">
        <v>58000</v>
      </c>
      <c r="G216" s="289">
        <v>555000</v>
      </c>
      <c r="H216" s="290">
        <v>6.8000000000000005E-2</v>
      </c>
      <c r="I216" s="291">
        <v>0.72699999999999998</v>
      </c>
      <c r="J216" s="292">
        <v>0.67700000000000005</v>
      </c>
      <c r="K216" s="142"/>
      <c r="M216" s="35" t="s">
        <v>282</v>
      </c>
      <c r="N216" s="288">
        <v>688000</v>
      </c>
      <c r="O216" s="293">
        <v>573000</v>
      </c>
      <c r="P216" s="284">
        <v>464000</v>
      </c>
      <c r="Q216" s="288">
        <v>424000</v>
      </c>
      <c r="R216" s="288">
        <v>40000</v>
      </c>
      <c r="S216" s="289">
        <v>224000</v>
      </c>
      <c r="T216" s="290">
        <v>8.5999999999999993E-2</v>
      </c>
      <c r="U216" s="291">
        <v>0.79100000000000004</v>
      </c>
      <c r="V216" s="292">
        <v>0.72099999999999997</v>
      </c>
      <c r="W216" s="108"/>
      <c r="Y216" s="35" t="s">
        <v>282</v>
      </c>
      <c r="Z216" s="288">
        <v>731000</v>
      </c>
      <c r="AA216" s="293">
        <v>587000</v>
      </c>
      <c r="AB216" s="284">
        <v>399000</v>
      </c>
      <c r="AC216" s="288">
        <v>380000</v>
      </c>
      <c r="AD216" s="288">
        <v>18000</v>
      </c>
      <c r="AE216" s="289">
        <v>332000</v>
      </c>
      <c r="AF216" s="290">
        <v>4.5999999999999999E-2</v>
      </c>
      <c r="AG216" s="291">
        <v>0.66500000000000004</v>
      </c>
      <c r="AH216" s="292">
        <v>0.63400000000000001</v>
      </c>
    </row>
    <row r="217" spans="1:34" ht="21" customHeight="1">
      <c r="A217" s="35" t="s">
        <v>283</v>
      </c>
      <c r="B217" s="288">
        <v>1419000</v>
      </c>
      <c r="C217" s="293">
        <v>1160000</v>
      </c>
      <c r="D217" s="284">
        <v>860000</v>
      </c>
      <c r="E217" s="288">
        <v>802000</v>
      </c>
      <c r="F217" s="288">
        <v>58000</v>
      </c>
      <c r="G217" s="289">
        <v>559000</v>
      </c>
      <c r="H217" s="290">
        <v>6.8000000000000005E-2</v>
      </c>
      <c r="I217" s="291">
        <v>0.72399999999999998</v>
      </c>
      <c r="J217" s="292">
        <v>0.67400000000000004</v>
      </c>
      <c r="K217" s="142"/>
      <c r="M217" s="35" t="s">
        <v>283</v>
      </c>
      <c r="N217" s="288">
        <v>688000</v>
      </c>
      <c r="O217" s="293">
        <v>573000</v>
      </c>
      <c r="P217" s="284">
        <v>460000</v>
      </c>
      <c r="Q217" s="288">
        <v>421000</v>
      </c>
      <c r="R217" s="288">
        <v>39000</v>
      </c>
      <c r="S217" s="289">
        <v>228000</v>
      </c>
      <c r="T217" s="290">
        <v>8.5000000000000006E-2</v>
      </c>
      <c r="U217" s="291">
        <v>0.78300000000000003</v>
      </c>
      <c r="V217" s="292">
        <v>0.71499999999999997</v>
      </c>
      <c r="W217" s="108"/>
      <c r="Y217" s="35" t="s">
        <v>283</v>
      </c>
      <c r="Z217" s="288">
        <v>731000</v>
      </c>
      <c r="AA217" s="293">
        <v>587000</v>
      </c>
      <c r="AB217" s="284">
        <v>400000</v>
      </c>
      <c r="AC217" s="288">
        <v>381000</v>
      </c>
      <c r="AD217" s="288">
        <v>19000</v>
      </c>
      <c r="AE217" s="289">
        <v>331000</v>
      </c>
      <c r="AF217" s="290">
        <v>4.7E-2</v>
      </c>
      <c r="AG217" s="291">
        <v>0.66700000000000004</v>
      </c>
      <c r="AH217" s="292">
        <v>0.63400000000000001</v>
      </c>
    </row>
    <row r="218" spans="1:34" ht="21" customHeight="1">
      <c r="A218" s="35" t="s">
        <v>284</v>
      </c>
      <c r="B218" s="284">
        <v>1420000</v>
      </c>
      <c r="C218" s="293">
        <v>1160000</v>
      </c>
      <c r="D218" s="288">
        <v>858000</v>
      </c>
      <c r="E218" s="288">
        <v>797000</v>
      </c>
      <c r="F218" s="288">
        <v>62000</v>
      </c>
      <c r="G218" s="288">
        <v>561000</v>
      </c>
      <c r="H218" s="290">
        <v>7.1999999999999995E-2</v>
      </c>
      <c r="I218" s="291">
        <v>0.72299999999999998</v>
      </c>
      <c r="J218" s="292">
        <v>0.67</v>
      </c>
      <c r="K218" s="168"/>
      <c r="L218" s="166"/>
      <c r="M218" s="143" t="s">
        <v>284</v>
      </c>
      <c r="N218" s="284">
        <v>688000</v>
      </c>
      <c r="O218" s="293">
        <v>573000</v>
      </c>
      <c r="P218" s="288">
        <v>461000</v>
      </c>
      <c r="Q218" s="288">
        <v>420000</v>
      </c>
      <c r="R218" s="288">
        <v>41000</v>
      </c>
      <c r="S218" s="288">
        <v>228000</v>
      </c>
      <c r="T218" s="290">
        <v>8.7999999999999995E-2</v>
      </c>
      <c r="U218" s="291">
        <v>0.78500000000000003</v>
      </c>
      <c r="V218" s="292">
        <v>0.71499999999999997</v>
      </c>
      <c r="W218" s="167"/>
      <c r="X218" s="166"/>
      <c r="Y218" s="143" t="s">
        <v>284</v>
      </c>
      <c r="Z218" s="284">
        <v>731000</v>
      </c>
      <c r="AA218" s="293">
        <v>587000</v>
      </c>
      <c r="AB218" s="288">
        <v>398000</v>
      </c>
      <c r="AC218" s="288">
        <v>377000</v>
      </c>
      <c r="AD218" s="288">
        <v>21000</v>
      </c>
      <c r="AE218" s="288">
        <v>334000</v>
      </c>
      <c r="AF218" s="290">
        <v>5.2999999999999999E-2</v>
      </c>
      <c r="AG218" s="291">
        <v>0.66200000000000003</v>
      </c>
      <c r="AH218" s="292">
        <v>0.626</v>
      </c>
    </row>
    <row r="219" spans="1:34" ht="21" customHeight="1">
      <c r="A219" s="35" t="s">
        <v>320</v>
      </c>
      <c r="B219" s="284">
        <v>1420000</v>
      </c>
      <c r="C219" s="293">
        <v>1160000</v>
      </c>
      <c r="D219" s="288">
        <v>861000</v>
      </c>
      <c r="E219" s="288">
        <v>801000</v>
      </c>
      <c r="F219" s="288">
        <v>60000</v>
      </c>
      <c r="G219" s="288">
        <v>559000</v>
      </c>
      <c r="H219" s="290">
        <v>7.0000000000000007E-2</v>
      </c>
      <c r="I219" s="291">
        <v>0.72499999999999998</v>
      </c>
      <c r="J219" s="292">
        <v>0.67300000000000004</v>
      </c>
      <c r="K219" s="168"/>
      <c r="L219" s="166"/>
      <c r="M219" s="143" t="s">
        <v>320</v>
      </c>
      <c r="N219" s="284">
        <v>689000</v>
      </c>
      <c r="O219" s="293">
        <v>573000</v>
      </c>
      <c r="P219" s="288">
        <v>462000</v>
      </c>
      <c r="Q219" s="288">
        <v>423000</v>
      </c>
      <c r="R219" s="288">
        <v>39000</v>
      </c>
      <c r="S219" s="288">
        <v>226000</v>
      </c>
      <c r="T219" s="290">
        <v>8.4000000000000005E-2</v>
      </c>
      <c r="U219" s="291">
        <v>0.78700000000000003</v>
      </c>
      <c r="V219" s="292">
        <v>0.71899999999999997</v>
      </c>
      <c r="W219" s="167"/>
      <c r="X219" s="166"/>
      <c r="Y219" s="35" t="s">
        <v>320</v>
      </c>
      <c r="Z219" s="284">
        <v>732000</v>
      </c>
      <c r="AA219" s="293">
        <v>587000</v>
      </c>
      <c r="AB219" s="288">
        <v>399000</v>
      </c>
      <c r="AC219" s="288">
        <v>378000</v>
      </c>
      <c r="AD219" s="288">
        <v>21000</v>
      </c>
      <c r="AE219" s="288">
        <v>332000</v>
      </c>
      <c r="AF219" s="290">
        <v>5.2999999999999999E-2</v>
      </c>
      <c r="AG219" s="291">
        <v>0.66600000000000004</v>
      </c>
      <c r="AH219" s="292">
        <v>0.629</v>
      </c>
    </row>
    <row r="220" spans="1:34" ht="21" customHeight="1">
      <c r="A220" s="35" t="s">
        <v>321</v>
      </c>
      <c r="B220" s="284">
        <v>1421000</v>
      </c>
      <c r="C220" s="293">
        <v>1160000</v>
      </c>
      <c r="D220" s="288">
        <v>862000</v>
      </c>
      <c r="E220" s="288">
        <v>795000</v>
      </c>
      <c r="F220" s="288">
        <v>67000</v>
      </c>
      <c r="G220" s="288">
        <v>559000</v>
      </c>
      <c r="H220" s="290">
        <v>7.8E-2</v>
      </c>
      <c r="I220" s="291">
        <v>0.72599999999999998</v>
      </c>
      <c r="J220" s="292">
        <v>0.66800000000000004</v>
      </c>
      <c r="K220" s="168"/>
      <c r="L220" s="166"/>
      <c r="M220" s="143" t="s">
        <v>321</v>
      </c>
      <c r="N220" s="284">
        <v>689000</v>
      </c>
      <c r="O220" s="293">
        <v>573000</v>
      </c>
      <c r="P220" s="288">
        <v>462000</v>
      </c>
      <c r="Q220" s="288">
        <v>418000</v>
      </c>
      <c r="R220" s="288">
        <v>45000</v>
      </c>
      <c r="S220" s="288">
        <v>227000</v>
      </c>
      <c r="T220" s="290">
        <v>9.7000000000000003E-2</v>
      </c>
      <c r="U220" s="291">
        <v>0.78700000000000003</v>
      </c>
      <c r="V220" s="292">
        <v>0.70899999999999996</v>
      </c>
      <c r="W220" s="167"/>
      <c r="X220" s="166"/>
      <c r="Y220" s="35" t="s">
        <v>321</v>
      </c>
      <c r="Z220" s="284">
        <v>732000</v>
      </c>
      <c r="AA220" s="293">
        <v>587000</v>
      </c>
      <c r="AB220" s="288">
        <v>400000</v>
      </c>
      <c r="AC220" s="288">
        <v>377000</v>
      </c>
      <c r="AD220" s="288">
        <v>23000</v>
      </c>
      <c r="AE220" s="288">
        <v>332000</v>
      </c>
      <c r="AF220" s="290">
        <v>5.7000000000000002E-2</v>
      </c>
      <c r="AG220" s="291">
        <v>0.66700000000000004</v>
      </c>
      <c r="AH220" s="292">
        <v>0.629</v>
      </c>
    </row>
    <row r="221" spans="1:34" ht="21" customHeight="1">
      <c r="A221" s="11" t="s">
        <v>322</v>
      </c>
      <c r="B221" s="284">
        <v>1422000</v>
      </c>
      <c r="C221" s="293">
        <v>1161000</v>
      </c>
      <c r="D221" s="288">
        <v>867000</v>
      </c>
      <c r="E221" s="288">
        <v>795000</v>
      </c>
      <c r="F221" s="288">
        <v>72000</v>
      </c>
      <c r="G221" s="288">
        <v>555000</v>
      </c>
      <c r="H221" s="290">
        <v>8.3000000000000004E-2</v>
      </c>
      <c r="I221" s="291">
        <v>0.73</v>
      </c>
      <c r="J221" s="292">
        <v>0.66800000000000004</v>
      </c>
      <c r="K221" s="468"/>
      <c r="L221" s="166"/>
      <c r="M221" s="473" t="s">
        <v>322</v>
      </c>
      <c r="N221" s="284">
        <v>689000</v>
      </c>
      <c r="O221" s="293">
        <v>574000</v>
      </c>
      <c r="P221" s="288">
        <v>464000</v>
      </c>
      <c r="Q221" s="288">
        <v>417000</v>
      </c>
      <c r="R221" s="288">
        <v>47000</v>
      </c>
      <c r="S221" s="288">
        <v>225000</v>
      </c>
      <c r="T221" s="290">
        <v>0.10199999999999999</v>
      </c>
      <c r="U221" s="291">
        <v>0.79</v>
      </c>
      <c r="V221" s="292">
        <v>0.70699999999999996</v>
      </c>
      <c r="W221" s="472"/>
      <c r="X221" s="166"/>
      <c r="Y221" s="11" t="s">
        <v>322</v>
      </c>
      <c r="Z221" s="284">
        <v>732000</v>
      </c>
      <c r="AA221" s="293">
        <v>587000</v>
      </c>
      <c r="AB221" s="288">
        <v>403000</v>
      </c>
      <c r="AC221" s="288">
        <v>378000</v>
      </c>
      <c r="AD221" s="288">
        <v>25000</v>
      </c>
      <c r="AE221" s="288">
        <v>329000</v>
      </c>
      <c r="AF221" s="290">
        <v>6.0999999999999999E-2</v>
      </c>
      <c r="AG221" s="291">
        <v>0.67100000000000004</v>
      </c>
      <c r="AH221" s="292">
        <v>0.629</v>
      </c>
    </row>
    <row r="222" spans="1:34" ht="21" customHeight="1">
      <c r="A222" s="35" t="s">
        <v>323</v>
      </c>
      <c r="B222" s="284">
        <v>1422000</v>
      </c>
      <c r="C222" s="293">
        <v>1161000</v>
      </c>
      <c r="D222" s="288">
        <v>867000</v>
      </c>
      <c r="E222" s="288">
        <v>796000</v>
      </c>
      <c r="F222" s="288">
        <v>71000</v>
      </c>
      <c r="G222" s="288">
        <v>555000</v>
      </c>
      <c r="H222" s="290">
        <v>8.2000000000000003E-2</v>
      </c>
      <c r="I222" s="291">
        <v>0.72699999999999998</v>
      </c>
      <c r="J222" s="292">
        <v>0.66700000000000004</v>
      </c>
      <c r="K222" s="168"/>
      <c r="L222" s="166"/>
      <c r="M222" s="143" t="s">
        <v>323</v>
      </c>
      <c r="N222" s="284">
        <v>690000</v>
      </c>
      <c r="O222" s="293">
        <v>574000</v>
      </c>
      <c r="P222" s="288">
        <v>463000</v>
      </c>
      <c r="Q222" s="288">
        <v>419000</v>
      </c>
      <c r="R222" s="288">
        <v>44000</v>
      </c>
      <c r="S222" s="288">
        <v>226000</v>
      </c>
      <c r="T222" s="290">
        <v>9.6000000000000002E-2</v>
      </c>
      <c r="U222" s="291">
        <v>0.78500000000000003</v>
      </c>
      <c r="V222" s="292">
        <v>0.70799999999999996</v>
      </c>
      <c r="W222" s="167"/>
      <c r="X222" s="166"/>
      <c r="Y222" s="35" t="s">
        <v>323</v>
      </c>
      <c r="Z222" s="284">
        <v>732000</v>
      </c>
      <c r="AA222" s="293">
        <v>587000</v>
      </c>
      <c r="AB222" s="288">
        <v>404000</v>
      </c>
      <c r="AC222" s="288">
        <v>377000</v>
      </c>
      <c r="AD222" s="288">
        <v>26000</v>
      </c>
      <c r="AE222" s="288">
        <v>329000</v>
      </c>
      <c r="AF222" s="290">
        <v>6.6000000000000003E-2</v>
      </c>
      <c r="AG222" s="291">
        <v>0.67100000000000004</v>
      </c>
      <c r="AH222" s="292">
        <v>0.626</v>
      </c>
    </row>
    <row r="223" spans="1:34" ht="21" customHeight="1">
      <c r="A223" s="35" t="s">
        <v>324</v>
      </c>
      <c r="B223" s="284">
        <v>1423000</v>
      </c>
      <c r="C223" s="293">
        <v>1161000</v>
      </c>
      <c r="D223" s="288">
        <v>870000</v>
      </c>
      <c r="E223" s="288">
        <v>803000</v>
      </c>
      <c r="F223" s="288">
        <v>67000</v>
      </c>
      <c r="G223" s="288">
        <v>553000</v>
      </c>
      <c r="H223" s="290">
        <v>7.5999999999999998E-2</v>
      </c>
      <c r="I223" s="291">
        <v>0.73</v>
      </c>
      <c r="J223" s="292">
        <v>0.67300000000000004</v>
      </c>
      <c r="K223" s="168"/>
      <c r="L223" s="166"/>
      <c r="M223" s="143" t="s">
        <v>324</v>
      </c>
      <c r="N223" s="284">
        <v>690000</v>
      </c>
      <c r="O223" s="293">
        <v>573000</v>
      </c>
      <c r="P223" s="288">
        <v>464000</v>
      </c>
      <c r="Q223" s="288">
        <v>423000</v>
      </c>
      <c r="R223" s="288">
        <v>42000</v>
      </c>
      <c r="S223" s="288">
        <v>225000</v>
      </c>
      <c r="T223" s="290">
        <v>0.09</v>
      </c>
      <c r="U223" s="291">
        <v>0.78700000000000003</v>
      </c>
      <c r="V223" s="292">
        <v>0.71399999999999997</v>
      </c>
      <c r="W223" s="167"/>
      <c r="X223" s="166"/>
      <c r="Y223" s="35" t="s">
        <v>324</v>
      </c>
      <c r="Z223" s="284">
        <v>733000</v>
      </c>
      <c r="AA223" s="293">
        <v>587000</v>
      </c>
      <c r="AB223" s="288">
        <v>405000</v>
      </c>
      <c r="AC223" s="288">
        <v>381000</v>
      </c>
      <c r="AD223" s="288">
        <v>25000</v>
      </c>
      <c r="AE223" s="288">
        <v>327000</v>
      </c>
      <c r="AF223" s="290">
        <v>6.0999999999999999E-2</v>
      </c>
      <c r="AG223" s="291">
        <v>0.67400000000000004</v>
      </c>
      <c r="AH223" s="292">
        <v>0.63200000000000001</v>
      </c>
    </row>
    <row r="224" spans="1:34" ht="21" customHeight="1">
      <c r="A224" s="35" t="s">
        <v>325</v>
      </c>
      <c r="B224" s="284">
        <v>1423000</v>
      </c>
      <c r="C224" s="293">
        <v>1160000</v>
      </c>
      <c r="D224" s="288">
        <v>871000</v>
      </c>
      <c r="E224" s="288">
        <v>804000</v>
      </c>
      <c r="F224" s="288">
        <v>67000</v>
      </c>
      <c r="G224" s="288">
        <v>551000</v>
      </c>
      <c r="H224" s="290">
        <v>7.6999999999999999E-2</v>
      </c>
      <c r="I224" s="291">
        <v>0.73</v>
      </c>
      <c r="J224" s="292">
        <v>0.67300000000000004</v>
      </c>
      <c r="K224" s="168"/>
      <c r="L224" s="166"/>
      <c r="M224" s="143" t="s">
        <v>325</v>
      </c>
      <c r="N224" s="284">
        <v>690000</v>
      </c>
      <c r="O224" s="293">
        <v>573000</v>
      </c>
      <c r="P224" s="288">
        <v>465000</v>
      </c>
      <c r="Q224" s="288">
        <v>421000</v>
      </c>
      <c r="R224" s="288">
        <v>44000</v>
      </c>
      <c r="S224" s="288">
        <v>225000</v>
      </c>
      <c r="T224" s="290">
        <v>9.4E-2</v>
      </c>
      <c r="U224" s="291">
        <v>0.78600000000000003</v>
      </c>
      <c r="V224" s="292">
        <v>0.71099999999999997</v>
      </c>
      <c r="W224" s="167"/>
      <c r="X224" s="166"/>
      <c r="Y224" s="35" t="s">
        <v>325</v>
      </c>
      <c r="Z224" s="284">
        <v>733000</v>
      </c>
      <c r="AA224" s="293">
        <v>587000</v>
      </c>
      <c r="AB224" s="288">
        <v>407000</v>
      </c>
      <c r="AC224" s="288">
        <v>383000</v>
      </c>
      <c r="AD224" s="288">
        <v>24000</v>
      </c>
      <c r="AE224" s="288">
        <v>326000</v>
      </c>
      <c r="AF224" s="290">
        <v>5.8000000000000003E-2</v>
      </c>
      <c r="AG224" s="291">
        <v>0.67600000000000005</v>
      </c>
      <c r="AH224" s="292">
        <v>0.63600000000000001</v>
      </c>
    </row>
    <row r="225" spans="1:34" ht="21" customHeight="1">
      <c r="A225" s="35" t="s">
        <v>326</v>
      </c>
      <c r="B225" s="284">
        <v>1423000</v>
      </c>
      <c r="C225" s="293">
        <v>1160000</v>
      </c>
      <c r="D225" s="288">
        <v>873000</v>
      </c>
      <c r="E225" s="288">
        <v>806000</v>
      </c>
      <c r="F225" s="288">
        <v>68000</v>
      </c>
      <c r="G225" s="288">
        <v>550000</v>
      </c>
      <c r="H225" s="290">
        <v>7.8E-2</v>
      </c>
      <c r="I225" s="291">
        <v>0.72899999999999998</v>
      </c>
      <c r="J225" s="292">
        <v>0.67200000000000004</v>
      </c>
      <c r="K225" s="168"/>
      <c r="L225" s="166"/>
      <c r="M225" s="143" t="s">
        <v>326</v>
      </c>
      <c r="N225" s="284">
        <v>690000</v>
      </c>
      <c r="O225" s="293">
        <v>573000</v>
      </c>
      <c r="P225" s="288">
        <v>469000</v>
      </c>
      <c r="Q225" s="288">
        <v>422000</v>
      </c>
      <c r="R225" s="288">
        <v>47000</v>
      </c>
      <c r="S225" s="288">
        <v>221000</v>
      </c>
      <c r="T225" s="290">
        <v>0.10100000000000001</v>
      </c>
      <c r="U225" s="291">
        <v>0.79</v>
      </c>
      <c r="V225" s="292">
        <v>0.70899999999999996</v>
      </c>
      <c r="W225" s="167"/>
      <c r="X225" s="166"/>
      <c r="Y225" s="35" t="s">
        <v>326</v>
      </c>
      <c r="Z225" s="284">
        <v>733000</v>
      </c>
      <c r="AA225" s="293">
        <v>587000</v>
      </c>
      <c r="AB225" s="288">
        <v>404000</v>
      </c>
      <c r="AC225" s="288">
        <v>383000</v>
      </c>
      <c r="AD225" s="288">
        <v>21000</v>
      </c>
      <c r="AE225" s="288">
        <v>329000</v>
      </c>
      <c r="AF225" s="290">
        <v>5.0999999999999997E-2</v>
      </c>
      <c r="AG225" s="291">
        <v>0.67</v>
      </c>
      <c r="AH225" s="292">
        <v>0.63500000000000001</v>
      </c>
    </row>
    <row r="226" spans="1:34" ht="21" customHeight="1">
      <c r="A226" s="35" t="s">
        <v>327</v>
      </c>
      <c r="B226" s="284">
        <v>1424000</v>
      </c>
      <c r="C226" s="293">
        <v>1160000</v>
      </c>
      <c r="D226" s="288">
        <v>866000</v>
      </c>
      <c r="E226" s="288">
        <v>800000</v>
      </c>
      <c r="F226" s="288">
        <v>66000</v>
      </c>
      <c r="G226" s="288">
        <v>558000</v>
      </c>
      <c r="H226" s="290">
        <v>7.5999999999999998E-2</v>
      </c>
      <c r="I226" s="291">
        <v>0.72699999999999998</v>
      </c>
      <c r="J226" s="292">
        <v>0.67100000000000004</v>
      </c>
      <c r="K226" s="168"/>
      <c r="L226" s="166"/>
      <c r="M226" s="143" t="s">
        <v>327</v>
      </c>
      <c r="N226" s="284">
        <v>690000</v>
      </c>
      <c r="O226" s="293">
        <v>573000</v>
      </c>
      <c r="P226" s="288">
        <v>464000</v>
      </c>
      <c r="Q226" s="288">
        <v>418000</v>
      </c>
      <c r="R226" s="288">
        <v>46000</v>
      </c>
      <c r="S226" s="288">
        <v>226000</v>
      </c>
      <c r="T226" s="290">
        <v>0.1</v>
      </c>
      <c r="U226" s="291">
        <v>0.78500000000000003</v>
      </c>
      <c r="V226" s="292">
        <v>0.70499999999999996</v>
      </c>
      <c r="W226" s="167"/>
      <c r="X226" s="166"/>
      <c r="Y226" s="35" t="s">
        <v>327</v>
      </c>
      <c r="Z226" s="284">
        <v>733000</v>
      </c>
      <c r="AA226" s="293">
        <v>587000</v>
      </c>
      <c r="AB226" s="288">
        <v>402000</v>
      </c>
      <c r="AC226" s="288">
        <v>382000</v>
      </c>
      <c r="AD226" s="288">
        <v>20000</v>
      </c>
      <c r="AE226" s="288">
        <v>331000</v>
      </c>
      <c r="AF226" s="290">
        <v>4.9000000000000002E-2</v>
      </c>
      <c r="AG226" s="291">
        <v>0.67</v>
      </c>
      <c r="AH226" s="292">
        <v>0.63700000000000001</v>
      </c>
    </row>
    <row r="227" spans="1:34" ht="21" customHeight="1">
      <c r="A227" s="35" t="s">
        <v>328</v>
      </c>
      <c r="B227" s="284">
        <v>1424000</v>
      </c>
      <c r="C227" s="293">
        <v>1160000</v>
      </c>
      <c r="D227" s="288">
        <v>863000</v>
      </c>
      <c r="E227" s="288">
        <v>792000</v>
      </c>
      <c r="F227" s="288">
        <v>71000</v>
      </c>
      <c r="G227" s="288">
        <v>561000</v>
      </c>
      <c r="H227" s="290">
        <v>8.3000000000000004E-2</v>
      </c>
      <c r="I227" s="291">
        <v>0.72499999999999998</v>
      </c>
      <c r="J227" s="292">
        <v>0.66300000000000003</v>
      </c>
      <c r="K227" s="168"/>
      <c r="L227" s="166"/>
      <c r="M227" s="143" t="s">
        <v>328</v>
      </c>
      <c r="N227" s="284">
        <v>691000</v>
      </c>
      <c r="O227" s="293">
        <v>573000</v>
      </c>
      <c r="P227" s="288">
        <v>464000</v>
      </c>
      <c r="Q227" s="288">
        <v>416000</v>
      </c>
      <c r="R227" s="288">
        <v>48000</v>
      </c>
      <c r="S227" s="288">
        <v>226000</v>
      </c>
      <c r="T227" s="290">
        <v>0.104</v>
      </c>
      <c r="U227" s="291">
        <v>0.78400000000000003</v>
      </c>
      <c r="V227" s="292">
        <v>0.7</v>
      </c>
      <c r="W227" s="167"/>
      <c r="X227" s="166"/>
      <c r="Y227" s="35" t="s">
        <v>328</v>
      </c>
      <c r="Z227" s="284">
        <v>734000</v>
      </c>
      <c r="AA227" s="293">
        <v>587000</v>
      </c>
      <c r="AB227" s="288">
        <v>399000</v>
      </c>
      <c r="AC227" s="288">
        <v>376000</v>
      </c>
      <c r="AD227" s="288">
        <v>23000</v>
      </c>
      <c r="AE227" s="288">
        <v>335000</v>
      </c>
      <c r="AF227" s="290">
        <v>5.8000000000000003E-2</v>
      </c>
      <c r="AG227" s="291">
        <v>0.66700000000000004</v>
      </c>
      <c r="AH227" s="292">
        <v>0.628</v>
      </c>
    </row>
    <row r="228" spans="1:34" ht="21" customHeight="1">
      <c r="A228" s="35" t="s">
        <v>329</v>
      </c>
      <c r="B228" s="284">
        <v>1425000</v>
      </c>
      <c r="C228" s="293">
        <v>1160000</v>
      </c>
      <c r="D228" s="288">
        <v>854000</v>
      </c>
      <c r="E228" s="288">
        <v>785000</v>
      </c>
      <c r="F228" s="288">
        <v>70000</v>
      </c>
      <c r="G228" s="288">
        <v>571000</v>
      </c>
      <c r="H228" s="290">
        <v>8.1000000000000003E-2</v>
      </c>
      <c r="I228" s="291">
        <v>0.72099999999999997</v>
      </c>
      <c r="J228" s="292">
        <v>0.66100000000000003</v>
      </c>
      <c r="K228" s="168"/>
      <c r="L228" s="166"/>
      <c r="M228" s="143" t="s">
        <v>329</v>
      </c>
      <c r="N228" s="284">
        <v>691000</v>
      </c>
      <c r="O228" s="293">
        <v>573000</v>
      </c>
      <c r="P228" s="288">
        <v>460000</v>
      </c>
      <c r="Q228" s="288">
        <v>412000</v>
      </c>
      <c r="R228" s="288">
        <v>49000</v>
      </c>
      <c r="S228" s="288">
        <v>231000</v>
      </c>
      <c r="T228" s="290">
        <v>0.106</v>
      </c>
      <c r="U228" s="291">
        <v>0.78400000000000003</v>
      </c>
      <c r="V228" s="292">
        <v>0.69899999999999995</v>
      </c>
      <c r="W228" s="167"/>
      <c r="X228" s="166"/>
      <c r="Y228" s="35" t="s">
        <v>329</v>
      </c>
      <c r="Z228" s="284">
        <v>734000</v>
      </c>
      <c r="AA228" s="293">
        <v>587000</v>
      </c>
      <c r="AB228" s="288">
        <v>394000</v>
      </c>
      <c r="AC228" s="288">
        <v>373000</v>
      </c>
      <c r="AD228" s="288">
        <v>21000</v>
      </c>
      <c r="AE228" s="288">
        <v>340000</v>
      </c>
      <c r="AF228" s="290">
        <v>5.2999999999999999E-2</v>
      </c>
      <c r="AG228" s="291">
        <v>0.65800000000000003</v>
      </c>
      <c r="AH228" s="292">
        <v>0.623</v>
      </c>
    </row>
    <row r="229" spans="1:34" ht="21" customHeight="1">
      <c r="A229" s="35" t="s">
        <v>330</v>
      </c>
      <c r="B229" s="284">
        <v>1425000</v>
      </c>
      <c r="C229" s="293">
        <v>1160000</v>
      </c>
      <c r="D229" s="284">
        <v>859000</v>
      </c>
      <c r="E229" s="288">
        <v>791000</v>
      </c>
      <c r="F229" s="288">
        <v>69000</v>
      </c>
      <c r="G229" s="288">
        <v>566000</v>
      </c>
      <c r="H229" s="290">
        <v>0.08</v>
      </c>
      <c r="I229" s="291">
        <v>0.72299999999999998</v>
      </c>
      <c r="J229" s="292">
        <v>0.66400000000000003</v>
      </c>
      <c r="K229" s="168"/>
      <c r="L229" s="166"/>
      <c r="M229" s="143" t="s">
        <v>330</v>
      </c>
      <c r="N229" s="284">
        <v>691000</v>
      </c>
      <c r="O229" s="293">
        <v>573000</v>
      </c>
      <c r="P229" s="284">
        <v>459000</v>
      </c>
      <c r="Q229" s="288">
        <v>411000</v>
      </c>
      <c r="R229" s="288">
        <v>48000</v>
      </c>
      <c r="S229" s="288">
        <v>232000</v>
      </c>
      <c r="T229" s="290">
        <v>0.104</v>
      </c>
      <c r="U229" s="291">
        <v>0.78</v>
      </c>
      <c r="V229" s="292">
        <v>0.69699999999999995</v>
      </c>
      <c r="W229" s="167"/>
      <c r="X229" s="166"/>
      <c r="Y229" s="35" t="s">
        <v>330</v>
      </c>
      <c r="Z229" s="284">
        <v>734000</v>
      </c>
      <c r="AA229" s="293">
        <v>587000</v>
      </c>
      <c r="AB229" s="284">
        <v>401000</v>
      </c>
      <c r="AC229" s="288">
        <v>380000</v>
      </c>
      <c r="AD229" s="288">
        <v>21000</v>
      </c>
      <c r="AE229" s="288">
        <v>333000</v>
      </c>
      <c r="AF229" s="290">
        <v>5.2999999999999999E-2</v>
      </c>
      <c r="AG229" s="291">
        <v>0.66700000000000004</v>
      </c>
      <c r="AH229" s="292">
        <v>0.63100000000000001</v>
      </c>
    </row>
    <row r="230" spans="1:34" ht="21" customHeight="1">
      <c r="A230" s="35" t="s">
        <v>331</v>
      </c>
      <c r="B230" s="284">
        <v>1426000</v>
      </c>
      <c r="C230" s="293">
        <v>1160000</v>
      </c>
      <c r="D230" s="288">
        <v>864000</v>
      </c>
      <c r="E230" s="288">
        <v>797000</v>
      </c>
      <c r="F230" s="288">
        <v>67000</v>
      </c>
      <c r="G230" s="288">
        <v>562000</v>
      </c>
      <c r="H230" s="290">
        <v>7.6999999999999999E-2</v>
      </c>
      <c r="I230" s="291">
        <v>0.72799999999999998</v>
      </c>
      <c r="J230" s="292">
        <v>0.67</v>
      </c>
      <c r="K230" s="168"/>
      <c r="L230" s="166"/>
      <c r="M230" s="143" t="s">
        <v>331</v>
      </c>
      <c r="N230" s="284">
        <v>691000</v>
      </c>
      <c r="O230" s="293">
        <v>573000</v>
      </c>
      <c r="P230" s="288">
        <v>459000</v>
      </c>
      <c r="Q230" s="288">
        <v>412000</v>
      </c>
      <c r="R230" s="288">
        <v>47000</v>
      </c>
      <c r="S230" s="288">
        <v>233000</v>
      </c>
      <c r="T230" s="290">
        <v>0.10199999999999999</v>
      </c>
      <c r="U230" s="291">
        <v>0.78200000000000003</v>
      </c>
      <c r="V230" s="292">
        <v>0.7</v>
      </c>
      <c r="W230" s="167"/>
      <c r="X230" s="166"/>
      <c r="Y230" s="35" t="s">
        <v>331</v>
      </c>
      <c r="Z230" s="284">
        <v>734000</v>
      </c>
      <c r="AA230" s="293">
        <v>587000</v>
      </c>
      <c r="AB230" s="288">
        <v>405000</v>
      </c>
      <c r="AC230" s="288">
        <v>386000</v>
      </c>
      <c r="AD230" s="288">
        <v>20000</v>
      </c>
      <c r="AE230" s="288">
        <v>329000</v>
      </c>
      <c r="AF230" s="290">
        <v>4.8000000000000001E-2</v>
      </c>
      <c r="AG230" s="291">
        <v>0.67500000000000004</v>
      </c>
      <c r="AH230" s="292">
        <v>0.64200000000000002</v>
      </c>
    </row>
    <row r="231" spans="1:34" ht="21" customHeight="1">
      <c r="A231" s="35" t="s">
        <v>332</v>
      </c>
      <c r="B231" s="284">
        <v>1426000</v>
      </c>
      <c r="C231" s="293">
        <v>1160000</v>
      </c>
      <c r="D231" s="288">
        <v>861000</v>
      </c>
      <c r="E231" s="288">
        <v>794000</v>
      </c>
      <c r="F231" s="288">
        <v>67000</v>
      </c>
      <c r="G231" s="288">
        <v>565000</v>
      </c>
      <c r="H231" s="290">
        <v>7.8E-2</v>
      </c>
      <c r="I231" s="291">
        <v>0.72199999999999998</v>
      </c>
      <c r="J231" s="292">
        <v>0.66500000000000004</v>
      </c>
      <c r="K231" s="168"/>
      <c r="L231" s="166"/>
      <c r="M231" s="143" t="s">
        <v>332</v>
      </c>
      <c r="N231" s="284">
        <v>691000</v>
      </c>
      <c r="O231" s="293">
        <v>573000</v>
      </c>
      <c r="P231" s="288">
        <v>461000</v>
      </c>
      <c r="Q231" s="288">
        <v>414000</v>
      </c>
      <c r="R231" s="288">
        <v>46000</v>
      </c>
      <c r="S231" s="288">
        <v>231000</v>
      </c>
      <c r="T231" s="290">
        <v>0.10100000000000001</v>
      </c>
      <c r="U231" s="291">
        <v>0.78</v>
      </c>
      <c r="V231" s="292">
        <v>0.69899999999999995</v>
      </c>
      <c r="W231" s="167"/>
      <c r="X231" s="166"/>
      <c r="Y231" s="35" t="s">
        <v>332</v>
      </c>
      <c r="Z231" s="284">
        <v>735000</v>
      </c>
      <c r="AA231" s="293">
        <v>587000</v>
      </c>
      <c r="AB231" s="288">
        <v>401000</v>
      </c>
      <c r="AC231" s="288">
        <v>380000</v>
      </c>
      <c r="AD231" s="288">
        <v>20000</v>
      </c>
      <c r="AE231" s="288">
        <v>334000</v>
      </c>
      <c r="AF231" s="290">
        <v>5.0999999999999997E-2</v>
      </c>
      <c r="AG231" s="291">
        <v>0.66600000000000004</v>
      </c>
      <c r="AH231" s="292">
        <v>0.63100000000000001</v>
      </c>
    </row>
    <row r="232" spans="1:34" ht="21" customHeight="1">
      <c r="A232" s="35" t="s">
        <v>333</v>
      </c>
      <c r="B232" s="284">
        <v>1426000</v>
      </c>
      <c r="C232" s="293">
        <v>1160000</v>
      </c>
      <c r="D232" s="288">
        <v>855000</v>
      </c>
      <c r="E232" s="288">
        <v>791000</v>
      </c>
      <c r="F232" s="288">
        <v>64000</v>
      </c>
      <c r="G232" s="288">
        <v>571000</v>
      </c>
      <c r="H232" s="290">
        <v>7.4999999999999997E-2</v>
      </c>
      <c r="I232" s="291">
        <v>0.71599999999999997</v>
      </c>
      <c r="J232" s="292">
        <v>0.66100000000000003</v>
      </c>
      <c r="K232" s="168"/>
      <c r="L232" s="166"/>
      <c r="M232" s="143" t="s">
        <v>333</v>
      </c>
      <c r="N232" s="284">
        <v>692000</v>
      </c>
      <c r="O232" s="293">
        <v>573000</v>
      </c>
      <c r="P232" s="288">
        <v>462000</v>
      </c>
      <c r="Q232" s="288">
        <v>417000</v>
      </c>
      <c r="R232" s="288">
        <v>45000</v>
      </c>
      <c r="S232" s="288">
        <v>229000</v>
      </c>
      <c r="T232" s="290">
        <v>9.7000000000000003E-2</v>
      </c>
      <c r="U232" s="291">
        <v>0.78300000000000003</v>
      </c>
      <c r="V232" s="292">
        <v>0.70399999999999996</v>
      </c>
      <c r="W232" s="167"/>
      <c r="X232" s="166"/>
      <c r="Y232" s="35" t="s">
        <v>333</v>
      </c>
      <c r="Z232" s="284">
        <v>735000</v>
      </c>
      <c r="AA232" s="293">
        <v>587000</v>
      </c>
      <c r="AB232" s="288">
        <v>393000</v>
      </c>
      <c r="AC232" s="288">
        <v>374000</v>
      </c>
      <c r="AD232" s="288">
        <v>19000</v>
      </c>
      <c r="AE232" s="288">
        <v>342000</v>
      </c>
      <c r="AF232" s="290">
        <v>4.8000000000000001E-2</v>
      </c>
      <c r="AG232" s="291">
        <v>0.65100000000000002</v>
      </c>
      <c r="AH232" s="292">
        <v>0.61899999999999999</v>
      </c>
    </row>
    <row r="233" spans="1:34" ht="21" customHeight="1">
      <c r="A233" s="35" t="s">
        <v>334</v>
      </c>
      <c r="B233" s="284">
        <v>1427000</v>
      </c>
      <c r="C233" s="293">
        <v>1160000</v>
      </c>
      <c r="D233" s="288">
        <v>869000</v>
      </c>
      <c r="E233" s="288">
        <v>808000</v>
      </c>
      <c r="F233" s="288">
        <v>60000</v>
      </c>
      <c r="G233" s="288">
        <v>558000</v>
      </c>
      <c r="H233" s="290">
        <v>7.0000000000000007E-2</v>
      </c>
      <c r="I233" s="291">
        <v>0.72599999999999998</v>
      </c>
      <c r="J233" s="292">
        <v>0.67400000000000004</v>
      </c>
      <c r="K233" s="168"/>
      <c r="L233" s="166"/>
      <c r="M233" s="143" t="s">
        <v>334</v>
      </c>
      <c r="N233" s="284">
        <v>692000</v>
      </c>
      <c r="O233" s="293">
        <v>573000</v>
      </c>
      <c r="P233" s="288">
        <v>467000</v>
      </c>
      <c r="Q233" s="288">
        <v>425000</v>
      </c>
      <c r="R233" s="288">
        <v>42000</v>
      </c>
      <c r="S233" s="288">
        <v>225000</v>
      </c>
      <c r="T233" s="290">
        <v>0.09</v>
      </c>
      <c r="U233" s="291">
        <v>0.79</v>
      </c>
      <c r="V233" s="292">
        <v>0.71699999999999997</v>
      </c>
      <c r="W233" s="167"/>
      <c r="X233" s="166"/>
      <c r="Y233" s="35" t="s">
        <v>334</v>
      </c>
      <c r="Z233" s="284">
        <v>735000</v>
      </c>
      <c r="AA233" s="293">
        <v>587000</v>
      </c>
      <c r="AB233" s="288">
        <v>402000</v>
      </c>
      <c r="AC233" s="288">
        <v>384000</v>
      </c>
      <c r="AD233" s="288">
        <v>19000</v>
      </c>
      <c r="AE233" s="288">
        <v>333000</v>
      </c>
      <c r="AF233" s="290">
        <v>4.5999999999999999E-2</v>
      </c>
      <c r="AG233" s="291">
        <v>0.66300000000000003</v>
      </c>
      <c r="AH233" s="292">
        <v>0.63200000000000001</v>
      </c>
    </row>
    <row r="234" spans="1:34" ht="21" customHeight="1">
      <c r="A234" s="35" t="s">
        <v>335</v>
      </c>
      <c r="B234" s="288">
        <v>1428000</v>
      </c>
      <c r="C234" s="293">
        <v>1160000</v>
      </c>
      <c r="D234" s="288">
        <v>859000</v>
      </c>
      <c r="E234" s="288">
        <v>795000</v>
      </c>
      <c r="F234" s="288">
        <v>64000</v>
      </c>
      <c r="G234" s="288">
        <v>569000</v>
      </c>
      <c r="H234" s="290">
        <v>7.3999999999999996E-2</v>
      </c>
      <c r="I234" s="291">
        <v>0.72</v>
      </c>
      <c r="J234" s="292">
        <v>0.66500000000000004</v>
      </c>
      <c r="K234" s="168"/>
      <c r="L234" s="166"/>
      <c r="M234" s="35" t="s">
        <v>335</v>
      </c>
      <c r="N234" s="288">
        <v>692000</v>
      </c>
      <c r="O234" s="293">
        <v>573000</v>
      </c>
      <c r="P234" s="288">
        <v>464000</v>
      </c>
      <c r="Q234" s="288">
        <v>421000</v>
      </c>
      <c r="R234" s="288">
        <v>43000</v>
      </c>
      <c r="S234" s="288">
        <v>228000</v>
      </c>
      <c r="T234" s="290">
        <v>9.2999999999999999E-2</v>
      </c>
      <c r="U234" s="291">
        <v>0.79100000000000004</v>
      </c>
      <c r="V234" s="292">
        <v>0.71599999999999997</v>
      </c>
      <c r="W234" s="167"/>
      <c r="X234" s="166"/>
      <c r="Y234" s="35" t="s">
        <v>335</v>
      </c>
      <c r="Z234" s="288">
        <v>735000</v>
      </c>
      <c r="AA234" s="293">
        <v>587000</v>
      </c>
      <c r="AB234" s="288">
        <v>395000</v>
      </c>
      <c r="AC234" s="288">
        <v>374000</v>
      </c>
      <c r="AD234" s="288">
        <v>21000</v>
      </c>
      <c r="AE234" s="288">
        <v>341000</v>
      </c>
      <c r="AF234" s="290">
        <v>5.1999999999999998E-2</v>
      </c>
      <c r="AG234" s="291">
        <v>0.65100000000000002</v>
      </c>
      <c r="AH234" s="292">
        <v>0.61599999999999999</v>
      </c>
    </row>
    <row r="235" spans="1:34" ht="21" customHeight="1">
      <c r="A235" s="35" t="s">
        <v>357</v>
      </c>
      <c r="B235" s="288">
        <v>1428000</v>
      </c>
      <c r="C235" s="293">
        <v>1160000</v>
      </c>
      <c r="D235" s="288">
        <v>867000</v>
      </c>
      <c r="E235" s="288">
        <v>803000</v>
      </c>
      <c r="F235" s="288">
        <v>64000</v>
      </c>
      <c r="G235" s="288">
        <v>561000</v>
      </c>
      <c r="H235" s="290">
        <v>7.3999999999999996E-2</v>
      </c>
      <c r="I235" s="291">
        <v>0.72399999999999998</v>
      </c>
      <c r="J235" s="292">
        <v>0.66900000000000004</v>
      </c>
      <c r="K235" s="142"/>
      <c r="L235" s="166"/>
      <c r="M235" s="35" t="s">
        <v>357</v>
      </c>
      <c r="N235" s="288">
        <v>693000</v>
      </c>
      <c r="O235" s="293">
        <v>573000</v>
      </c>
      <c r="P235" s="288">
        <v>467000</v>
      </c>
      <c r="Q235" s="288">
        <v>424000</v>
      </c>
      <c r="R235" s="288">
        <v>42000</v>
      </c>
      <c r="S235" s="288">
        <v>226000</v>
      </c>
      <c r="T235" s="290">
        <v>9.0999999999999998E-2</v>
      </c>
      <c r="U235" s="291">
        <v>0.79100000000000004</v>
      </c>
      <c r="V235" s="292">
        <v>0.71799999999999997</v>
      </c>
      <c r="W235" s="108"/>
      <c r="X235" s="166"/>
      <c r="Y235" s="35" t="s">
        <v>357</v>
      </c>
      <c r="Z235" s="288">
        <v>736000</v>
      </c>
      <c r="AA235" s="293">
        <v>588000</v>
      </c>
      <c r="AB235" s="288">
        <v>401000</v>
      </c>
      <c r="AC235" s="288">
        <v>379000</v>
      </c>
      <c r="AD235" s="288">
        <v>22000</v>
      </c>
      <c r="AE235" s="288">
        <v>335000</v>
      </c>
      <c r="AF235" s="290">
        <v>5.3999999999999999E-2</v>
      </c>
      <c r="AG235" s="291">
        <v>0.65900000000000003</v>
      </c>
      <c r="AH235" s="292">
        <v>0.622</v>
      </c>
    </row>
    <row r="236" spans="1:34" ht="21" customHeight="1">
      <c r="A236" s="35" t="s">
        <v>358</v>
      </c>
      <c r="B236" s="288">
        <v>1429000</v>
      </c>
      <c r="C236" s="293">
        <v>1161000</v>
      </c>
      <c r="D236" s="288">
        <v>863000</v>
      </c>
      <c r="E236" s="288">
        <v>798000</v>
      </c>
      <c r="F236" s="288">
        <v>65000</v>
      </c>
      <c r="G236" s="288">
        <v>566000</v>
      </c>
      <c r="H236" s="290">
        <v>7.4999999999999997E-2</v>
      </c>
      <c r="I236" s="291">
        <v>0.72399999999999998</v>
      </c>
      <c r="J236" s="292">
        <v>0.66700000000000004</v>
      </c>
      <c r="M236" s="35" t="s">
        <v>358</v>
      </c>
      <c r="N236" s="288">
        <v>693000</v>
      </c>
      <c r="O236" s="293">
        <v>573000</v>
      </c>
      <c r="P236" s="288">
        <v>463000</v>
      </c>
      <c r="Q236" s="288">
        <v>420000</v>
      </c>
      <c r="R236" s="288">
        <v>44000</v>
      </c>
      <c r="S236" s="288">
        <v>230000</v>
      </c>
      <c r="T236" s="290">
        <v>9.5000000000000001E-2</v>
      </c>
      <c r="U236" s="291">
        <v>0.78600000000000003</v>
      </c>
      <c r="V236" s="292">
        <v>0.70899999999999996</v>
      </c>
      <c r="Y236" s="35" t="s">
        <v>358</v>
      </c>
      <c r="Z236" s="288">
        <v>736000</v>
      </c>
      <c r="AA236" s="293">
        <v>588000</v>
      </c>
      <c r="AB236" s="288">
        <v>400000</v>
      </c>
      <c r="AC236" s="288">
        <v>379000</v>
      </c>
      <c r="AD236" s="288">
        <v>21000</v>
      </c>
      <c r="AE236" s="288">
        <v>336000</v>
      </c>
      <c r="AF236" s="290">
        <v>5.2999999999999999E-2</v>
      </c>
      <c r="AG236" s="291">
        <v>0.66300000000000003</v>
      </c>
      <c r="AH236" s="292">
        <v>0.626</v>
      </c>
    </row>
    <row r="237" spans="1:34" ht="21" customHeight="1">
      <c r="A237" s="35" t="s">
        <v>359</v>
      </c>
      <c r="B237" s="288">
        <v>1430000</v>
      </c>
      <c r="C237" s="293">
        <v>1161000</v>
      </c>
      <c r="D237" s="288">
        <v>866000</v>
      </c>
      <c r="E237" s="288">
        <v>803000</v>
      </c>
      <c r="F237" s="288">
        <v>63000</v>
      </c>
      <c r="G237" s="288">
        <v>564000</v>
      </c>
      <c r="H237" s="290">
        <v>7.1999999999999995E-2</v>
      </c>
      <c r="I237" s="291">
        <v>0.72799999999999998</v>
      </c>
      <c r="J237" s="292">
        <v>0.67400000000000004</v>
      </c>
      <c r="M237" s="35" t="s">
        <v>359</v>
      </c>
      <c r="N237" s="288">
        <v>693000</v>
      </c>
      <c r="O237" s="293">
        <v>573000</v>
      </c>
      <c r="P237" s="288">
        <v>462000</v>
      </c>
      <c r="Q237" s="288">
        <v>420000</v>
      </c>
      <c r="R237" s="288">
        <v>42000</v>
      </c>
      <c r="S237" s="288">
        <v>232000</v>
      </c>
      <c r="T237" s="290">
        <v>9.0999999999999998E-2</v>
      </c>
      <c r="U237" s="291">
        <v>0.78800000000000003</v>
      </c>
      <c r="V237" s="292">
        <v>0.71499999999999997</v>
      </c>
      <c r="Y237" s="35" t="s">
        <v>359</v>
      </c>
      <c r="Z237" s="288">
        <v>737000</v>
      </c>
      <c r="AA237" s="293">
        <v>588000</v>
      </c>
      <c r="AB237" s="288">
        <v>404000</v>
      </c>
      <c r="AC237" s="288">
        <v>384000</v>
      </c>
      <c r="AD237" s="288">
        <v>21000</v>
      </c>
      <c r="AE237" s="288">
        <v>332000</v>
      </c>
      <c r="AF237" s="290">
        <v>5.0999999999999997E-2</v>
      </c>
      <c r="AG237" s="291">
        <v>0.67</v>
      </c>
      <c r="AH237" s="292">
        <v>0.63400000000000001</v>
      </c>
    </row>
    <row r="238" spans="1:34" ht="21" customHeight="1">
      <c r="A238" s="35" t="s">
        <v>360</v>
      </c>
      <c r="B238" s="288">
        <v>1431000</v>
      </c>
      <c r="C238" s="293">
        <v>1161000</v>
      </c>
      <c r="D238" s="288">
        <v>869000</v>
      </c>
      <c r="E238" s="288">
        <v>806000</v>
      </c>
      <c r="F238" s="288">
        <v>63000</v>
      </c>
      <c r="G238" s="288">
        <v>562000</v>
      </c>
      <c r="H238" s="290">
        <v>7.1999999999999995E-2</v>
      </c>
      <c r="I238" s="291">
        <v>0.73</v>
      </c>
      <c r="J238" s="292">
        <v>0.67600000000000005</v>
      </c>
      <c r="K238" s="142"/>
      <c r="L238" s="166"/>
      <c r="M238" s="35" t="s">
        <v>360</v>
      </c>
      <c r="N238" s="288">
        <v>694000</v>
      </c>
      <c r="O238" s="293">
        <v>573000</v>
      </c>
      <c r="P238" s="288">
        <v>462000</v>
      </c>
      <c r="Q238" s="288">
        <v>420000</v>
      </c>
      <c r="R238" s="288">
        <v>42000</v>
      </c>
      <c r="S238" s="288">
        <v>232000</v>
      </c>
      <c r="T238" s="290">
        <v>9.0999999999999998E-2</v>
      </c>
      <c r="U238" s="291">
        <v>0.78900000000000003</v>
      </c>
      <c r="V238" s="292">
        <v>0.71599999999999997</v>
      </c>
      <c r="W238" s="108"/>
      <c r="X238" s="166"/>
      <c r="Y238" s="35" t="s">
        <v>360</v>
      </c>
      <c r="Z238" s="288">
        <v>737000</v>
      </c>
      <c r="AA238" s="293">
        <v>588000</v>
      </c>
      <c r="AB238" s="288">
        <v>408000</v>
      </c>
      <c r="AC238" s="288">
        <v>387000</v>
      </c>
      <c r="AD238" s="288">
        <v>21000</v>
      </c>
      <c r="AE238" s="288">
        <v>329000</v>
      </c>
      <c r="AF238" s="290">
        <v>5.0999999999999997E-2</v>
      </c>
      <c r="AG238" s="291">
        <v>0.67200000000000004</v>
      </c>
      <c r="AH238" s="292">
        <v>0.63700000000000001</v>
      </c>
    </row>
    <row r="239" spans="1:34" ht="21" customHeight="1">
      <c r="A239" s="35" t="s">
        <v>361</v>
      </c>
      <c r="B239" s="288">
        <v>1432000</v>
      </c>
      <c r="C239" s="293">
        <v>1162000</v>
      </c>
      <c r="D239" s="288">
        <v>870000</v>
      </c>
      <c r="E239" s="288">
        <v>805000</v>
      </c>
      <c r="F239" s="288">
        <v>64000</v>
      </c>
      <c r="G239" s="288">
        <v>562000</v>
      </c>
      <c r="H239" s="290">
        <v>7.3999999999999996E-2</v>
      </c>
      <c r="I239" s="291">
        <v>0.73099999999999998</v>
      </c>
      <c r="J239" s="292">
        <v>0.67600000000000005</v>
      </c>
      <c r="K239" s="142"/>
      <c r="L239" s="166"/>
      <c r="M239" s="35" t="s">
        <v>361</v>
      </c>
      <c r="N239" s="288">
        <v>694000</v>
      </c>
      <c r="O239" s="293">
        <v>573000</v>
      </c>
      <c r="P239" s="288">
        <v>463000</v>
      </c>
      <c r="Q239" s="288">
        <v>419000</v>
      </c>
      <c r="R239" s="288">
        <v>43000</v>
      </c>
      <c r="S239" s="288">
        <v>232000</v>
      </c>
      <c r="T239" s="290">
        <v>9.2999999999999999E-2</v>
      </c>
      <c r="U239" s="291">
        <v>0.79</v>
      </c>
      <c r="V239" s="292">
        <v>0.71399999999999997</v>
      </c>
      <c r="W239" s="108"/>
      <c r="X239" s="166"/>
      <c r="Y239" s="35" t="s">
        <v>361</v>
      </c>
      <c r="Z239" s="288">
        <v>737000</v>
      </c>
      <c r="AA239" s="293">
        <v>588000</v>
      </c>
      <c r="AB239" s="288">
        <v>407000</v>
      </c>
      <c r="AC239" s="288">
        <v>386000</v>
      </c>
      <c r="AD239" s="288">
        <v>21000</v>
      </c>
      <c r="AE239" s="288">
        <v>330000</v>
      </c>
      <c r="AF239" s="290">
        <v>5.0999999999999997E-2</v>
      </c>
      <c r="AG239" s="291">
        <v>0.67400000000000004</v>
      </c>
      <c r="AH239" s="292">
        <v>0.63900000000000001</v>
      </c>
    </row>
    <row r="240" spans="1:34" ht="21" customHeight="1">
      <c r="A240" s="35" t="s">
        <v>362</v>
      </c>
      <c r="B240" s="288">
        <v>1432000</v>
      </c>
      <c r="C240" s="293">
        <v>1162000</v>
      </c>
      <c r="D240" s="288">
        <v>872000</v>
      </c>
      <c r="E240" s="288">
        <v>806000</v>
      </c>
      <c r="F240" s="288">
        <v>66000</v>
      </c>
      <c r="G240" s="288">
        <v>560000</v>
      </c>
      <c r="H240" s="290">
        <v>7.5999999999999998E-2</v>
      </c>
      <c r="I240" s="291">
        <v>0.73299999999999998</v>
      </c>
      <c r="J240" s="292">
        <v>0.67500000000000004</v>
      </c>
      <c r="K240" s="142"/>
      <c r="L240" s="166"/>
      <c r="M240" s="35" t="s">
        <v>362</v>
      </c>
      <c r="N240" s="288">
        <v>695000</v>
      </c>
      <c r="O240" s="293">
        <v>573000</v>
      </c>
      <c r="P240" s="288">
        <v>463000</v>
      </c>
      <c r="Q240" s="288">
        <v>418000</v>
      </c>
      <c r="R240" s="288">
        <v>45000</v>
      </c>
      <c r="S240" s="288">
        <v>232000</v>
      </c>
      <c r="T240" s="290">
        <v>9.7000000000000003E-2</v>
      </c>
      <c r="U240" s="291">
        <v>0.78700000000000003</v>
      </c>
      <c r="V240" s="292">
        <v>0.70899999999999996</v>
      </c>
      <c r="W240" s="108"/>
      <c r="X240" s="166"/>
      <c r="Y240" s="35" t="s">
        <v>362</v>
      </c>
      <c r="Z240" s="288">
        <v>738000</v>
      </c>
      <c r="AA240" s="293">
        <v>588000</v>
      </c>
      <c r="AB240" s="288">
        <v>410000</v>
      </c>
      <c r="AC240" s="288">
        <v>388000</v>
      </c>
      <c r="AD240" s="288">
        <v>22000</v>
      </c>
      <c r="AE240" s="288">
        <v>328000</v>
      </c>
      <c r="AF240" s="290">
        <v>5.2999999999999999E-2</v>
      </c>
      <c r="AG240" s="291">
        <v>0.67900000000000005</v>
      </c>
      <c r="AH240" s="292">
        <v>0.64200000000000002</v>
      </c>
    </row>
    <row r="241" spans="1:34" ht="21" customHeight="1">
      <c r="A241" s="35" t="s">
        <v>363</v>
      </c>
      <c r="B241" s="288">
        <v>1433000</v>
      </c>
      <c r="C241" s="293">
        <v>1162000</v>
      </c>
      <c r="D241" s="288">
        <v>869000</v>
      </c>
      <c r="E241" s="288">
        <v>807000</v>
      </c>
      <c r="F241" s="288">
        <v>62000</v>
      </c>
      <c r="G241" s="288">
        <v>564000</v>
      </c>
      <c r="H241" s="290">
        <v>7.0999999999999994E-2</v>
      </c>
      <c r="I241" s="291">
        <v>0.72899999999999998</v>
      </c>
      <c r="J241" s="292">
        <v>0.67600000000000005</v>
      </c>
      <c r="K241" s="142"/>
      <c r="L241" s="166"/>
      <c r="M241" s="35" t="s">
        <v>363</v>
      </c>
      <c r="N241" s="288">
        <v>695000</v>
      </c>
      <c r="O241" s="293">
        <v>573000</v>
      </c>
      <c r="P241" s="288">
        <v>463000</v>
      </c>
      <c r="Q241" s="288">
        <v>420000</v>
      </c>
      <c r="R241" s="288">
        <v>43000</v>
      </c>
      <c r="S241" s="288">
        <v>232000</v>
      </c>
      <c r="T241" s="290">
        <v>9.2999999999999999E-2</v>
      </c>
      <c r="U241" s="291">
        <v>0.78600000000000003</v>
      </c>
      <c r="V241" s="292">
        <v>0.71099999999999997</v>
      </c>
      <c r="W241" s="199"/>
      <c r="X241" s="109"/>
      <c r="Y241" s="285" t="s">
        <v>363</v>
      </c>
      <c r="Z241" s="284">
        <v>738000</v>
      </c>
      <c r="AA241" s="293">
        <v>588000</v>
      </c>
      <c r="AB241" s="288">
        <v>406000</v>
      </c>
      <c r="AC241" s="288">
        <v>387000</v>
      </c>
      <c r="AD241" s="288">
        <v>19000</v>
      </c>
      <c r="AE241" s="288">
        <v>333000</v>
      </c>
      <c r="AF241" s="290">
        <v>4.5999999999999999E-2</v>
      </c>
      <c r="AG241" s="291">
        <v>0.67300000000000004</v>
      </c>
      <c r="AH241" s="292">
        <v>0.64200000000000002</v>
      </c>
    </row>
    <row r="242" spans="1:34" ht="21" customHeight="1">
      <c r="A242" s="35" t="s">
        <v>364</v>
      </c>
      <c r="B242" s="288">
        <v>1434000</v>
      </c>
      <c r="C242" s="293">
        <v>1162000</v>
      </c>
      <c r="D242" s="288">
        <v>875000</v>
      </c>
      <c r="E242" s="288">
        <v>815000</v>
      </c>
      <c r="F242" s="288">
        <v>60000</v>
      </c>
      <c r="G242" s="288">
        <v>559000</v>
      </c>
      <c r="H242" s="290">
        <v>6.9000000000000006E-2</v>
      </c>
      <c r="I242" s="291">
        <v>0.73</v>
      </c>
      <c r="J242" s="292">
        <v>0.67900000000000005</v>
      </c>
      <c r="K242" s="142"/>
      <c r="L242" s="166"/>
      <c r="M242" s="35" t="s">
        <v>364</v>
      </c>
      <c r="N242" s="288">
        <v>695000</v>
      </c>
      <c r="O242" s="293">
        <v>574000</v>
      </c>
      <c r="P242" s="288">
        <v>468000</v>
      </c>
      <c r="Q242" s="288">
        <v>427000</v>
      </c>
      <c r="R242" s="288">
        <v>41000</v>
      </c>
      <c r="S242" s="288">
        <v>227000</v>
      </c>
      <c r="T242" s="290">
        <v>8.7999999999999995E-2</v>
      </c>
      <c r="U242" s="291">
        <v>0.79</v>
      </c>
      <c r="V242" s="292">
        <v>0.71799999999999997</v>
      </c>
      <c r="W242" s="108"/>
      <c r="X242" s="166"/>
      <c r="Y242" s="35" t="s">
        <v>364</v>
      </c>
      <c r="Z242" s="288">
        <v>738000</v>
      </c>
      <c r="AA242" s="293">
        <v>589000</v>
      </c>
      <c r="AB242" s="288">
        <v>407000</v>
      </c>
      <c r="AC242" s="288">
        <v>388000</v>
      </c>
      <c r="AD242" s="288">
        <v>19000</v>
      </c>
      <c r="AE242" s="288">
        <v>332000</v>
      </c>
      <c r="AF242" s="290">
        <v>4.7E-2</v>
      </c>
      <c r="AG242" s="291">
        <v>0.67300000000000004</v>
      </c>
      <c r="AH242" s="292">
        <v>0.64</v>
      </c>
    </row>
    <row r="243" spans="1:34" ht="21" customHeight="1">
      <c r="A243" s="35" t="s">
        <v>365</v>
      </c>
      <c r="B243" s="288">
        <v>1435000</v>
      </c>
      <c r="C243" s="293">
        <v>1162000</v>
      </c>
      <c r="D243" s="288">
        <v>875000</v>
      </c>
      <c r="E243" s="288">
        <v>817000</v>
      </c>
      <c r="F243" s="288">
        <v>58000</v>
      </c>
      <c r="G243" s="288">
        <v>559000</v>
      </c>
      <c r="H243" s="290">
        <v>6.7000000000000004E-2</v>
      </c>
      <c r="I243" s="291">
        <v>0.73</v>
      </c>
      <c r="J243" s="292">
        <v>0.68</v>
      </c>
      <c r="K243" s="142"/>
      <c r="L243" s="166"/>
      <c r="M243" s="35" t="s">
        <v>365</v>
      </c>
      <c r="N243" s="288">
        <v>696000</v>
      </c>
      <c r="O243" s="293">
        <v>574000</v>
      </c>
      <c r="P243" s="288">
        <v>470000</v>
      </c>
      <c r="Q243" s="288">
        <v>430000</v>
      </c>
      <c r="R243" s="288">
        <v>40000</v>
      </c>
      <c r="S243" s="288">
        <v>226000</v>
      </c>
      <c r="T243" s="290">
        <v>8.5000000000000006E-2</v>
      </c>
      <c r="U243" s="291">
        <v>0.79400000000000004</v>
      </c>
      <c r="V243" s="292">
        <v>0.72399999999999998</v>
      </c>
      <c r="W243" s="108"/>
      <c r="X243" s="166"/>
      <c r="Y243" s="35" t="s">
        <v>365</v>
      </c>
      <c r="Z243" s="288">
        <v>739000</v>
      </c>
      <c r="AA243" s="293">
        <v>589000</v>
      </c>
      <c r="AB243" s="288">
        <v>405000</v>
      </c>
      <c r="AC243" s="288">
        <v>387000</v>
      </c>
      <c r="AD243" s="288">
        <v>18000</v>
      </c>
      <c r="AE243" s="288">
        <v>334000</v>
      </c>
      <c r="AF243" s="290">
        <v>4.4999999999999998E-2</v>
      </c>
      <c r="AG243" s="291">
        <v>0.66800000000000004</v>
      </c>
      <c r="AH243" s="292">
        <v>0.63800000000000001</v>
      </c>
    </row>
    <row r="244" spans="1:34" ht="21" customHeight="1">
      <c r="A244" s="35" t="s">
        <v>366</v>
      </c>
      <c r="B244" s="288">
        <v>1435000</v>
      </c>
      <c r="C244" s="293">
        <v>1163000</v>
      </c>
      <c r="D244" s="288">
        <v>877000</v>
      </c>
      <c r="E244" s="288">
        <v>818000</v>
      </c>
      <c r="F244" s="288">
        <v>58000</v>
      </c>
      <c r="G244" s="288">
        <v>559000</v>
      </c>
      <c r="H244" s="290">
        <v>6.7000000000000004E-2</v>
      </c>
      <c r="I244" s="291">
        <v>0.73199999999999998</v>
      </c>
      <c r="J244" s="292">
        <v>0.68200000000000005</v>
      </c>
      <c r="K244" s="142"/>
      <c r="L244" s="166"/>
      <c r="M244" s="35" t="s">
        <v>366</v>
      </c>
      <c r="N244" s="288">
        <v>696000</v>
      </c>
      <c r="O244" s="293">
        <v>574000</v>
      </c>
      <c r="P244" s="288">
        <v>469000</v>
      </c>
      <c r="Q244" s="288">
        <v>430000</v>
      </c>
      <c r="R244" s="288">
        <v>40000</v>
      </c>
      <c r="S244" s="288">
        <v>227000</v>
      </c>
      <c r="T244" s="290">
        <v>8.5000000000000006E-2</v>
      </c>
      <c r="U244" s="291">
        <v>0.79300000000000004</v>
      </c>
      <c r="V244" s="292">
        <v>0.72399999999999998</v>
      </c>
      <c r="W244" s="108"/>
      <c r="X244" s="166"/>
      <c r="Y244" s="35" t="s">
        <v>366</v>
      </c>
      <c r="Z244" s="288">
        <v>739000</v>
      </c>
      <c r="AA244" s="293">
        <v>589000</v>
      </c>
      <c r="AB244" s="288">
        <v>407000</v>
      </c>
      <c r="AC244" s="288">
        <v>388000</v>
      </c>
      <c r="AD244" s="288">
        <v>19000</v>
      </c>
      <c r="AE244" s="288">
        <v>332000</v>
      </c>
      <c r="AF244" s="290">
        <v>4.5999999999999999E-2</v>
      </c>
      <c r="AG244" s="291">
        <v>0.67200000000000004</v>
      </c>
      <c r="AH244" s="292">
        <v>0.64</v>
      </c>
    </row>
    <row r="245" spans="1:34" ht="21" customHeight="1">
      <c r="A245" s="35" t="s">
        <v>367</v>
      </c>
      <c r="B245" s="288">
        <v>1436000</v>
      </c>
      <c r="C245" s="293">
        <v>1163000</v>
      </c>
      <c r="D245" s="288">
        <v>866000</v>
      </c>
      <c r="E245" s="288">
        <v>808000</v>
      </c>
      <c r="F245" s="288">
        <v>59000</v>
      </c>
      <c r="G245" s="288">
        <v>570000</v>
      </c>
      <c r="H245" s="290">
        <v>6.8000000000000005E-2</v>
      </c>
      <c r="I245" s="291">
        <v>0.72799999999999998</v>
      </c>
      <c r="J245" s="292">
        <v>0.67800000000000005</v>
      </c>
      <c r="K245" s="142"/>
      <c r="L245" s="166"/>
      <c r="M245" s="35" t="s">
        <v>367</v>
      </c>
      <c r="N245" s="288">
        <v>697000</v>
      </c>
      <c r="O245" s="293">
        <v>574000</v>
      </c>
      <c r="P245" s="288">
        <v>463000</v>
      </c>
      <c r="Q245" s="288">
        <v>424000</v>
      </c>
      <c r="R245" s="288">
        <v>40000</v>
      </c>
      <c r="S245" s="288">
        <v>233000</v>
      </c>
      <c r="T245" s="290">
        <v>8.5999999999999993E-2</v>
      </c>
      <c r="U245" s="291">
        <v>0.78900000000000003</v>
      </c>
      <c r="V245" s="292">
        <v>0.72</v>
      </c>
      <c r="W245" s="108"/>
      <c r="X245" s="166"/>
      <c r="Y245" s="35" t="s">
        <v>367</v>
      </c>
      <c r="Z245" s="288">
        <v>739000</v>
      </c>
      <c r="AA245" s="293">
        <v>589000</v>
      </c>
      <c r="AB245" s="288">
        <v>403000</v>
      </c>
      <c r="AC245" s="288">
        <v>384000</v>
      </c>
      <c r="AD245" s="288">
        <v>19000</v>
      </c>
      <c r="AE245" s="288">
        <v>336000</v>
      </c>
      <c r="AF245" s="290">
        <v>4.7E-2</v>
      </c>
      <c r="AG245" s="291">
        <v>0.66800000000000004</v>
      </c>
      <c r="AH245" s="292">
        <v>0.63600000000000001</v>
      </c>
    </row>
    <row r="246" spans="1:34" ht="21" customHeight="1">
      <c r="A246" s="35" t="s">
        <v>368</v>
      </c>
      <c r="B246" s="288">
        <v>1437000</v>
      </c>
      <c r="C246" s="293">
        <v>1163000</v>
      </c>
      <c r="D246" s="284">
        <v>871000</v>
      </c>
      <c r="E246" s="288">
        <v>816000</v>
      </c>
      <c r="F246" s="288">
        <v>55000</v>
      </c>
      <c r="G246" s="289">
        <v>566000</v>
      </c>
      <c r="H246" s="290">
        <v>6.3E-2</v>
      </c>
      <c r="I246" s="291">
        <v>0.72799999999999998</v>
      </c>
      <c r="J246" s="292">
        <v>0.68100000000000005</v>
      </c>
      <c r="K246" s="142"/>
      <c r="L246" s="166"/>
      <c r="M246" s="35" t="s">
        <v>368</v>
      </c>
      <c r="N246" s="288">
        <v>697000</v>
      </c>
      <c r="O246" s="293">
        <v>574000</v>
      </c>
      <c r="P246" s="284">
        <v>462000</v>
      </c>
      <c r="Q246" s="288">
        <v>426000</v>
      </c>
      <c r="R246" s="288">
        <v>36000</v>
      </c>
      <c r="S246" s="289">
        <v>235000</v>
      </c>
      <c r="T246" s="290">
        <v>7.8E-2</v>
      </c>
      <c r="U246" s="291">
        <v>0.78400000000000003</v>
      </c>
      <c r="V246" s="292">
        <v>0.72099999999999997</v>
      </c>
      <c r="W246" s="108"/>
      <c r="X246" s="166"/>
      <c r="Y246" s="35" t="s">
        <v>368</v>
      </c>
      <c r="Z246" s="288">
        <v>740000</v>
      </c>
      <c r="AA246" s="293">
        <v>589000</v>
      </c>
      <c r="AB246" s="284">
        <v>409000</v>
      </c>
      <c r="AC246" s="288">
        <v>390000</v>
      </c>
      <c r="AD246" s="288">
        <v>19000</v>
      </c>
      <c r="AE246" s="289">
        <v>331000</v>
      </c>
      <c r="AF246" s="290">
        <v>4.4999999999999998E-2</v>
      </c>
      <c r="AG246" s="291">
        <v>0.67400000000000004</v>
      </c>
      <c r="AH246" s="292">
        <v>0.64200000000000002</v>
      </c>
    </row>
    <row r="247" spans="1:34" ht="21" customHeight="1">
      <c r="A247" s="35" t="s">
        <v>369</v>
      </c>
      <c r="B247" s="284">
        <v>1438000</v>
      </c>
      <c r="C247" s="293">
        <v>1163000</v>
      </c>
      <c r="D247" s="288">
        <v>873000</v>
      </c>
      <c r="E247" s="288">
        <v>819000</v>
      </c>
      <c r="F247" s="288">
        <v>54000</v>
      </c>
      <c r="G247" s="288">
        <v>565000</v>
      </c>
      <c r="H247" s="290">
        <v>6.2E-2</v>
      </c>
      <c r="I247" s="291">
        <v>0.72899999999999998</v>
      </c>
      <c r="J247" s="292">
        <v>0.68300000000000005</v>
      </c>
      <c r="K247" s="142"/>
      <c r="L247" s="166"/>
      <c r="M247" s="35" t="s">
        <v>369</v>
      </c>
      <c r="N247" s="284">
        <v>698000</v>
      </c>
      <c r="O247" s="293">
        <v>574000</v>
      </c>
      <c r="P247" s="288">
        <v>465000</v>
      </c>
      <c r="Q247" s="288">
        <v>431000</v>
      </c>
      <c r="R247" s="288">
        <v>34000</v>
      </c>
      <c r="S247" s="288">
        <v>232000</v>
      </c>
      <c r="T247" s="290">
        <v>7.3999999999999996E-2</v>
      </c>
      <c r="U247" s="291">
        <v>0.78500000000000003</v>
      </c>
      <c r="V247" s="292">
        <v>0.72499999999999998</v>
      </c>
      <c r="W247" s="108"/>
      <c r="X247" s="166"/>
      <c r="Y247" s="35" t="s">
        <v>369</v>
      </c>
      <c r="Z247" s="284">
        <v>740000</v>
      </c>
      <c r="AA247" s="293">
        <v>589000</v>
      </c>
      <c r="AB247" s="288">
        <v>407000</v>
      </c>
      <c r="AC247" s="288">
        <v>388000</v>
      </c>
      <c r="AD247" s="288">
        <v>19000</v>
      </c>
      <c r="AE247" s="288">
        <v>333000</v>
      </c>
      <c r="AF247" s="290">
        <v>4.8000000000000001E-2</v>
      </c>
      <c r="AG247" s="291">
        <v>0.67400000000000004</v>
      </c>
      <c r="AH247" s="292">
        <v>0.64100000000000001</v>
      </c>
    </row>
    <row r="248" spans="1:34" ht="21" customHeight="1">
      <c r="A248" s="35" t="s">
        <v>370</v>
      </c>
      <c r="B248" s="284">
        <v>1439000</v>
      </c>
      <c r="C248" s="293">
        <v>1164000</v>
      </c>
      <c r="D248" s="288">
        <v>872000</v>
      </c>
      <c r="E248" s="288">
        <v>817000</v>
      </c>
      <c r="F248" s="288">
        <v>55000</v>
      </c>
      <c r="G248" s="288">
        <v>566000</v>
      </c>
      <c r="H248" s="290">
        <v>6.3E-2</v>
      </c>
      <c r="I248" s="291">
        <v>0.72699999999999998</v>
      </c>
      <c r="J248" s="292">
        <v>0.68</v>
      </c>
      <c r="K248" s="142"/>
      <c r="L248" s="166"/>
      <c r="M248" s="35" t="s">
        <v>370</v>
      </c>
      <c r="N248" s="284">
        <v>698000</v>
      </c>
      <c r="O248" s="293">
        <v>575000</v>
      </c>
      <c r="P248" s="288">
        <v>465000</v>
      </c>
      <c r="Q248" s="288">
        <v>434000</v>
      </c>
      <c r="R248" s="288">
        <v>32000</v>
      </c>
      <c r="S248" s="288">
        <v>233000</v>
      </c>
      <c r="T248" s="290">
        <v>6.8000000000000005E-2</v>
      </c>
      <c r="U248" s="291">
        <v>0.78500000000000003</v>
      </c>
      <c r="V248" s="292">
        <v>0.73</v>
      </c>
      <c r="W248" s="108"/>
      <c r="X248" s="166"/>
      <c r="Y248" s="35" t="s">
        <v>370</v>
      </c>
      <c r="Z248" s="284">
        <v>740000</v>
      </c>
      <c r="AA248" s="293">
        <v>589000</v>
      </c>
      <c r="AB248" s="288">
        <v>407000</v>
      </c>
      <c r="AC248" s="288">
        <v>383000</v>
      </c>
      <c r="AD248" s="288">
        <v>24000</v>
      </c>
      <c r="AE248" s="288">
        <v>333000</v>
      </c>
      <c r="AF248" s="290">
        <v>5.8000000000000003E-2</v>
      </c>
      <c r="AG248" s="291">
        <v>0.67100000000000004</v>
      </c>
      <c r="AH248" s="292">
        <v>0.63100000000000001</v>
      </c>
    </row>
    <row r="249" spans="1:34" ht="21" customHeight="1">
      <c r="A249" s="35" t="s">
        <v>371</v>
      </c>
      <c r="B249" s="284">
        <v>1439000</v>
      </c>
      <c r="C249" s="293">
        <v>1164000</v>
      </c>
      <c r="D249" s="288">
        <v>867000</v>
      </c>
      <c r="E249" s="288">
        <v>817000</v>
      </c>
      <c r="F249" s="288">
        <v>50000</v>
      </c>
      <c r="G249" s="288">
        <v>572000</v>
      </c>
      <c r="H249" s="290">
        <v>5.8000000000000003E-2</v>
      </c>
      <c r="I249" s="291">
        <v>0.72099999999999997</v>
      </c>
      <c r="J249" s="292">
        <v>0.67800000000000005</v>
      </c>
      <c r="K249" s="142"/>
      <c r="L249" s="166"/>
      <c r="M249" s="35" t="s">
        <v>371</v>
      </c>
      <c r="N249" s="284">
        <v>699000</v>
      </c>
      <c r="O249" s="293">
        <v>575000</v>
      </c>
      <c r="P249" s="288">
        <v>463000</v>
      </c>
      <c r="Q249" s="288">
        <v>433000</v>
      </c>
      <c r="R249" s="288">
        <v>30000</v>
      </c>
      <c r="S249" s="288">
        <v>236000</v>
      </c>
      <c r="T249" s="290">
        <v>6.4000000000000001E-2</v>
      </c>
      <c r="U249" s="291">
        <v>0.77700000000000002</v>
      </c>
      <c r="V249" s="292">
        <v>0.72599999999999998</v>
      </c>
      <c r="W249" s="108"/>
      <c r="X249" s="166"/>
      <c r="Y249" s="35" t="s">
        <v>371</v>
      </c>
      <c r="Z249" s="284">
        <v>741000</v>
      </c>
      <c r="AA249" s="293">
        <v>589000</v>
      </c>
      <c r="AB249" s="288">
        <v>404000</v>
      </c>
      <c r="AC249" s="288">
        <v>384000</v>
      </c>
      <c r="AD249" s="288">
        <v>21000</v>
      </c>
      <c r="AE249" s="288">
        <v>336000</v>
      </c>
      <c r="AF249" s="290">
        <v>5.0999999999999997E-2</v>
      </c>
      <c r="AG249" s="291">
        <v>0.66700000000000004</v>
      </c>
      <c r="AH249" s="292">
        <v>0.63100000000000001</v>
      </c>
    </row>
    <row r="250" spans="1:34" ht="21" customHeight="1">
      <c r="A250" s="35" t="s">
        <v>372</v>
      </c>
      <c r="B250" s="284">
        <v>1440000</v>
      </c>
      <c r="C250" s="293">
        <v>1164000</v>
      </c>
      <c r="D250" s="288">
        <v>863000</v>
      </c>
      <c r="E250" s="288">
        <v>814000</v>
      </c>
      <c r="F250" s="288">
        <v>49000</v>
      </c>
      <c r="G250" s="288">
        <v>577000</v>
      </c>
      <c r="H250" s="290">
        <v>5.7000000000000002E-2</v>
      </c>
      <c r="I250" s="291">
        <v>0.71899999999999997</v>
      </c>
      <c r="J250" s="292">
        <v>0.67700000000000005</v>
      </c>
      <c r="K250" s="145"/>
      <c r="L250" s="166"/>
      <c r="M250" s="35" t="s">
        <v>372</v>
      </c>
      <c r="N250" s="284">
        <v>699000</v>
      </c>
      <c r="O250" s="293">
        <v>575000</v>
      </c>
      <c r="P250" s="288">
        <v>461000</v>
      </c>
      <c r="Q250" s="288">
        <v>433000</v>
      </c>
      <c r="R250" s="288">
        <v>28000</v>
      </c>
      <c r="S250" s="288">
        <v>238000</v>
      </c>
      <c r="T250" s="290">
        <v>6.0999999999999999E-2</v>
      </c>
      <c r="U250" s="291">
        <v>0.77500000000000002</v>
      </c>
      <c r="V250" s="292">
        <v>0.72599999999999998</v>
      </c>
      <c r="W250" s="145"/>
      <c r="X250" s="166"/>
      <c r="Y250" s="35" t="s">
        <v>372</v>
      </c>
      <c r="Z250" s="284">
        <v>741000</v>
      </c>
      <c r="AA250" s="293">
        <v>589000</v>
      </c>
      <c r="AB250" s="288">
        <v>402000</v>
      </c>
      <c r="AC250" s="288">
        <v>381000</v>
      </c>
      <c r="AD250" s="288">
        <v>21000</v>
      </c>
      <c r="AE250" s="288">
        <v>339000</v>
      </c>
      <c r="AF250" s="290">
        <v>5.2999999999999999E-2</v>
      </c>
      <c r="AG250" s="291">
        <v>0.66500000000000004</v>
      </c>
      <c r="AH250" s="292">
        <v>0.629</v>
      </c>
    </row>
    <row r="251" spans="1:34" ht="21" customHeight="1">
      <c r="A251" s="35" t="s">
        <v>453</v>
      </c>
      <c r="B251" s="284">
        <v>1441000</v>
      </c>
      <c r="C251" s="293">
        <v>1165000</v>
      </c>
      <c r="D251" s="288">
        <v>864000</v>
      </c>
      <c r="E251" s="288">
        <v>813000</v>
      </c>
      <c r="F251" s="288">
        <v>51000</v>
      </c>
      <c r="G251" s="288">
        <v>577000</v>
      </c>
      <c r="H251" s="290">
        <v>5.8999999999999997E-2</v>
      </c>
      <c r="I251" s="291">
        <v>0.72099999999999997</v>
      </c>
      <c r="J251" s="292">
        <v>0.67700000000000005</v>
      </c>
      <c r="K251" s="145"/>
      <c r="L251" s="48"/>
      <c r="M251" s="35" t="s">
        <v>453</v>
      </c>
      <c r="N251" s="284">
        <v>699000</v>
      </c>
      <c r="O251" s="293">
        <v>575000</v>
      </c>
      <c r="P251" s="288">
        <v>464000</v>
      </c>
      <c r="Q251" s="288">
        <v>433000</v>
      </c>
      <c r="R251" s="288">
        <v>32000</v>
      </c>
      <c r="S251" s="288">
        <v>235000</v>
      </c>
      <c r="T251" s="290">
        <v>6.8000000000000005E-2</v>
      </c>
      <c r="U251" s="291">
        <v>0.78100000000000003</v>
      </c>
      <c r="V251" s="292">
        <v>0.72599999999999998</v>
      </c>
      <c r="W251" s="145"/>
      <c r="X251" s="48"/>
      <c r="Y251" s="35" t="s">
        <v>453</v>
      </c>
      <c r="Z251" s="284">
        <v>741000</v>
      </c>
      <c r="AA251" s="293">
        <v>590000</v>
      </c>
      <c r="AB251" s="288">
        <v>399000</v>
      </c>
      <c r="AC251" s="288">
        <v>380000</v>
      </c>
      <c r="AD251" s="288">
        <v>19000</v>
      </c>
      <c r="AE251" s="288">
        <v>342000</v>
      </c>
      <c r="AF251" s="290">
        <v>4.8000000000000001E-2</v>
      </c>
      <c r="AG251" s="291">
        <v>0.66200000000000003</v>
      </c>
      <c r="AH251" s="292">
        <v>0.629</v>
      </c>
    </row>
    <row r="252" spans="1:34" ht="21" customHeight="1">
      <c r="A252" s="35" t="s">
        <v>454</v>
      </c>
      <c r="B252" s="284">
        <v>1442000</v>
      </c>
      <c r="C252" s="293">
        <v>1165000</v>
      </c>
      <c r="D252" s="288">
        <v>882000</v>
      </c>
      <c r="E252" s="288">
        <v>829000</v>
      </c>
      <c r="F252" s="288">
        <v>53000</v>
      </c>
      <c r="G252" s="288">
        <v>559000</v>
      </c>
      <c r="H252" s="290">
        <v>0.06</v>
      </c>
      <c r="I252" s="291">
        <v>0.73</v>
      </c>
      <c r="J252" s="292">
        <v>0.68500000000000005</v>
      </c>
      <c r="K252" s="145"/>
      <c r="L252" s="48"/>
      <c r="M252" s="35" t="s">
        <v>454</v>
      </c>
      <c r="N252" s="284">
        <v>700000</v>
      </c>
      <c r="O252" s="293">
        <v>575000</v>
      </c>
      <c r="P252" s="288">
        <v>476000</v>
      </c>
      <c r="Q252" s="288">
        <v>442000</v>
      </c>
      <c r="R252" s="288">
        <v>34000</v>
      </c>
      <c r="S252" s="288">
        <v>224000</v>
      </c>
      <c r="T252" s="290">
        <v>7.1999999999999995E-2</v>
      </c>
      <c r="U252" s="291">
        <v>0.79300000000000004</v>
      </c>
      <c r="V252" s="292">
        <v>0.73299999999999998</v>
      </c>
      <c r="W252" s="145"/>
      <c r="X252" s="48"/>
      <c r="Y252" s="35" t="s">
        <v>454</v>
      </c>
      <c r="Z252" s="284">
        <v>742000</v>
      </c>
      <c r="AA252" s="293">
        <v>590000</v>
      </c>
      <c r="AB252" s="288">
        <v>406000</v>
      </c>
      <c r="AC252" s="288">
        <v>388000</v>
      </c>
      <c r="AD252" s="288">
        <v>18000</v>
      </c>
      <c r="AE252" s="288">
        <v>336000</v>
      </c>
      <c r="AF252" s="290">
        <v>4.4999999999999998E-2</v>
      </c>
      <c r="AG252" s="291">
        <v>0.66900000000000004</v>
      </c>
      <c r="AH252" s="292">
        <v>0.63800000000000001</v>
      </c>
    </row>
    <row r="253" spans="1:34" ht="21" customHeight="1">
      <c r="A253" s="35" t="s">
        <v>455</v>
      </c>
      <c r="B253" s="284">
        <v>1443000</v>
      </c>
      <c r="C253" s="293">
        <v>1165000</v>
      </c>
      <c r="D253" s="288">
        <v>883000</v>
      </c>
      <c r="E253" s="288">
        <v>828000</v>
      </c>
      <c r="F253" s="288">
        <v>54000</v>
      </c>
      <c r="G253" s="288">
        <v>560000</v>
      </c>
      <c r="H253" s="290">
        <v>6.2E-2</v>
      </c>
      <c r="I253" s="291">
        <v>0.72899999999999998</v>
      </c>
      <c r="J253" s="292">
        <v>0.68200000000000005</v>
      </c>
      <c r="K253" s="145"/>
      <c r="L253" s="48"/>
      <c r="M253" s="35" t="s">
        <v>455</v>
      </c>
      <c r="N253" s="284">
        <v>700000</v>
      </c>
      <c r="O253" s="293">
        <v>575000</v>
      </c>
      <c r="P253" s="288">
        <v>476000</v>
      </c>
      <c r="Q253" s="288">
        <v>441000</v>
      </c>
      <c r="R253" s="288">
        <v>34000</v>
      </c>
      <c r="S253" s="288">
        <v>225000</v>
      </c>
      <c r="T253" s="290">
        <v>7.1999999999999995E-2</v>
      </c>
      <c r="U253" s="291">
        <v>0.79</v>
      </c>
      <c r="V253" s="292">
        <v>0.73099999999999998</v>
      </c>
      <c r="W253" s="145"/>
      <c r="X253" s="48"/>
      <c r="Y253" s="35" t="s">
        <v>455</v>
      </c>
      <c r="Z253" s="284">
        <v>742000</v>
      </c>
      <c r="AA253" s="293">
        <v>590000</v>
      </c>
      <c r="AB253" s="288">
        <v>407000</v>
      </c>
      <c r="AC253" s="288">
        <v>387000</v>
      </c>
      <c r="AD253" s="288">
        <v>20000</v>
      </c>
      <c r="AE253" s="288">
        <v>335000</v>
      </c>
      <c r="AF253" s="290">
        <v>0.05</v>
      </c>
      <c r="AG253" s="291">
        <v>0.66900000000000004</v>
      </c>
      <c r="AH253" s="292">
        <v>0.63500000000000001</v>
      </c>
    </row>
    <row r="254" spans="1:34" ht="21" customHeight="1">
      <c r="A254" s="35" t="s">
        <v>456</v>
      </c>
      <c r="B254" s="284">
        <v>1443000</v>
      </c>
      <c r="C254" s="293">
        <v>1166000</v>
      </c>
      <c r="D254" s="288">
        <v>878000</v>
      </c>
      <c r="E254" s="288">
        <v>824000</v>
      </c>
      <c r="F254" s="288">
        <v>54000</v>
      </c>
      <c r="G254" s="288">
        <v>566000</v>
      </c>
      <c r="H254" s="290">
        <v>6.0999999999999999E-2</v>
      </c>
      <c r="I254" s="291">
        <v>0.72899999999999998</v>
      </c>
      <c r="J254" s="292">
        <v>0.68300000000000005</v>
      </c>
      <c r="K254" s="145"/>
      <c r="L254" s="48"/>
      <c r="M254" s="35" t="s">
        <v>456</v>
      </c>
      <c r="N254" s="284">
        <v>701000</v>
      </c>
      <c r="O254" s="293">
        <v>576000</v>
      </c>
      <c r="P254" s="288">
        <v>471000</v>
      </c>
      <c r="Q254" s="288">
        <v>439000</v>
      </c>
      <c r="R254" s="288">
        <v>33000</v>
      </c>
      <c r="S254" s="288">
        <v>230000</v>
      </c>
      <c r="T254" s="290">
        <v>6.9000000000000006E-2</v>
      </c>
      <c r="U254" s="291">
        <v>0.78900000000000003</v>
      </c>
      <c r="V254" s="292">
        <v>0.73299999999999998</v>
      </c>
      <c r="W254" s="145"/>
      <c r="X254" s="48"/>
      <c r="Y254" s="35" t="s">
        <v>456</v>
      </c>
      <c r="Z254" s="284">
        <v>742000</v>
      </c>
      <c r="AA254" s="293">
        <v>590000</v>
      </c>
      <c r="AB254" s="288">
        <v>406000</v>
      </c>
      <c r="AC254" s="288">
        <v>385000</v>
      </c>
      <c r="AD254" s="288">
        <v>21000</v>
      </c>
      <c r="AE254" s="288">
        <v>336000</v>
      </c>
      <c r="AF254" s="290">
        <v>5.1999999999999998E-2</v>
      </c>
      <c r="AG254" s="291">
        <v>0.66900000000000004</v>
      </c>
      <c r="AH254" s="292">
        <v>0.63300000000000001</v>
      </c>
    </row>
    <row r="255" spans="1:34" ht="21" customHeight="1">
      <c r="A255" s="35" t="s">
        <v>457</v>
      </c>
      <c r="B255" s="284">
        <v>1444000</v>
      </c>
      <c r="C255" s="293">
        <v>1166000</v>
      </c>
      <c r="D255" s="288">
        <v>868000</v>
      </c>
      <c r="E255" s="288">
        <v>813000</v>
      </c>
      <c r="F255" s="288">
        <v>54000</v>
      </c>
      <c r="G255" s="288">
        <v>576000</v>
      </c>
      <c r="H255" s="290">
        <v>6.3E-2</v>
      </c>
      <c r="I255" s="291">
        <v>0.72299999999999998</v>
      </c>
      <c r="J255" s="292">
        <v>0.67700000000000005</v>
      </c>
      <c r="K255" s="145"/>
      <c r="L255" s="48"/>
      <c r="M255" s="35" t="s">
        <v>457</v>
      </c>
      <c r="N255" s="284">
        <v>701000</v>
      </c>
      <c r="O255" s="293">
        <v>576000</v>
      </c>
      <c r="P255" s="288">
        <v>466000</v>
      </c>
      <c r="Q255" s="288">
        <v>433000</v>
      </c>
      <c r="R255" s="288">
        <v>34000</v>
      </c>
      <c r="S255" s="288">
        <v>235000</v>
      </c>
      <c r="T255" s="290">
        <v>7.1999999999999995E-2</v>
      </c>
      <c r="U255" s="291">
        <v>0.78100000000000003</v>
      </c>
      <c r="V255" s="292">
        <v>0.72199999999999998</v>
      </c>
      <c r="W255" s="145"/>
      <c r="X255" s="48"/>
      <c r="Y255" s="35" t="s">
        <v>457</v>
      </c>
      <c r="Z255" s="284">
        <v>743000</v>
      </c>
      <c r="AA255" s="293">
        <v>590000</v>
      </c>
      <c r="AB255" s="288">
        <v>402000</v>
      </c>
      <c r="AC255" s="288">
        <v>381000</v>
      </c>
      <c r="AD255" s="288">
        <v>21000</v>
      </c>
      <c r="AE255" s="288">
        <v>341000</v>
      </c>
      <c r="AF255" s="290">
        <v>5.0999999999999997E-2</v>
      </c>
      <c r="AG255" s="291">
        <v>0.66700000000000004</v>
      </c>
      <c r="AH255" s="292">
        <v>0.63200000000000001</v>
      </c>
    </row>
    <row r="256" spans="1:34" ht="21" customHeight="1">
      <c r="A256" s="35" t="s">
        <v>458</v>
      </c>
      <c r="B256" s="284">
        <v>1445000</v>
      </c>
      <c r="C256" s="293">
        <v>1166000</v>
      </c>
      <c r="D256" s="288">
        <v>870000</v>
      </c>
      <c r="E256" s="288">
        <v>813000</v>
      </c>
      <c r="F256" s="288">
        <v>57000</v>
      </c>
      <c r="G256" s="288">
        <v>575000</v>
      </c>
      <c r="H256" s="290">
        <v>6.5000000000000002E-2</v>
      </c>
      <c r="I256" s="291">
        <v>0.72599999999999998</v>
      </c>
      <c r="J256" s="292">
        <v>0.67700000000000005</v>
      </c>
      <c r="K256" s="145"/>
      <c r="L256" s="48"/>
      <c r="M256" s="35" t="s">
        <v>458</v>
      </c>
      <c r="N256" s="284">
        <v>702000</v>
      </c>
      <c r="O256" s="293">
        <v>576000</v>
      </c>
      <c r="P256" s="288">
        <v>468000</v>
      </c>
      <c r="Q256" s="288">
        <v>432000</v>
      </c>
      <c r="R256" s="288">
        <v>36000</v>
      </c>
      <c r="S256" s="288">
        <v>234000</v>
      </c>
      <c r="T256" s="290">
        <v>7.5999999999999998E-2</v>
      </c>
      <c r="U256" s="291">
        <v>0.78600000000000003</v>
      </c>
      <c r="V256" s="292">
        <v>0.72399999999999998</v>
      </c>
      <c r="W256" s="145"/>
      <c r="X256" s="48"/>
      <c r="Y256" s="35" t="s">
        <v>458</v>
      </c>
      <c r="Z256" s="284">
        <v>743000</v>
      </c>
      <c r="AA256" s="293">
        <v>590000</v>
      </c>
      <c r="AB256" s="288">
        <v>402000</v>
      </c>
      <c r="AC256" s="288">
        <v>381000</v>
      </c>
      <c r="AD256" s="288">
        <v>21000</v>
      </c>
      <c r="AE256" s="288">
        <v>341000</v>
      </c>
      <c r="AF256" s="290">
        <v>5.1999999999999998E-2</v>
      </c>
      <c r="AG256" s="291">
        <v>0.66700000000000004</v>
      </c>
      <c r="AH256" s="292">
        <v>0.63100000000000001</v>
      </c>
    </row>
    <row r="257" spans="1:34" ht="21" customHeight="1">
      <c r="A257" s="35" t="s">
        <v>459</v>
      </c>
      <c r="B257" s="284">
        <v>1446000</v>
      </c>
      <c r="C257" s="293">
        <v>1167000</v>
      </c>
      <c r="D257" s="288">
        <v>871000</v>
      </c>
      <c r="E257" s="288">
        <v>816000</v>
      </c>
      <c r="F257" s="288">
        <v>55000</v>
      </c>
      <c r="G257" s="288">
        <v>575000</v>
      </c>
      <c r="H257" s="290">
        <v>6.3E-2</v>
      </c>
      <c r="I257" s="291">
        <v>0.72499999999999998</v>
      </c>
      <c r="J257" s="292">
        <v>0.67800000000000005</v>
      </c>
      <c r="K257" s="145"/>
      <c r="L257" s="48"/>
      <c r="M257" s="35" t="s">
        <v>459</v>
      </c>
      <c r="N257" s="284">
        <v>702000</v>
      </c>
      <c r="O257" s="293">
        <v>576000</v>
      </c>
      <c r="P257" s="288">
        <v>471000</v>
      </c>
      <c r="Q257" s="288">
        <v>437000</v>
      </c>
      <c r="R257" s="288">
        <v>34000</v>
      </c>
      <c r="S257" s="288">
        <v>231000</v>
      </c>
      <c r="T257" s="290">
        <v>7.1999999999999995E-2</v>
      </c>
      <c r="U257" s="291">
        <v>0.78700000000000003</v>
      </c>
      <c r="V257" s="292">
        <v>0.72799999999999998</v>
      </c>
      <c r="W257" s="145"/>
      <c r="X257" s="48"/>
      <c r="Y257" s="35" t="s">
        <v>459</v>
      </c>
      <c r="Z257" s="284">
        <v>743000</v>
      </c>
      <c r="AA257" s="293">
        <v>590000</v>
      </c>
      <c r="AB257" s="288">
        <v>400000</v>
      </c>
      <c r="AC257" s="288">
        <v>379000</v>
      </c>
      <c r="AD257" s="288">
        <v>21000</v>
      </c>
      <c r="AE257" s="288">
        <v>344000</v>
      </c>
      <c r="AF257" s="290">
        <v>5.1999999999999998E-2</v>
      </c>
      <c r="AG257" s="291">
        <v>0.66400000000000003</v>
      </c>
      <c r="AH257" s="292">
        <v>0.629</v>
      </c>
    </row>
    <row r="258" spans="1:34" ht="21" customHeight="1">
      <c r="A258" s="35" t="s">
        <v>460</v>
      </c>
      <c r="B258" s="284">
        <v>1446000</v>
      </c>
      <c r="C258" s="293">
        <v>1167000</v>
      </c>
      <c r="D258" s="284">
        <v>868000</v>
      </c>
      <c r="E258" s="288">
        <v>815000</v>
      </c>
      <c r="F258" s="288">
        <v>53000</v>
      </c>
      <c r="G258" s="288">
        <v>578000</v>
      </c>
      <c r="H258" s="290">
        <v>6.0999999999999999E-2</v>
      </c>
      <c r="I258" s="291">
        <v>0.72299999999999998</v>
      </c>
      <c r="J258" s="292">
        <v>0.67800000000000005</v>
      </c>
      <c r="K258" s="145"/>
      <c r="L258" s="48"/>
      <c r="M258" s="35" t="s">
        <v>460</v>
      </c>
      <c r="N258" s="284">
        <v>703000</v>
      </c>
      <c r="O258" s="293">
        <v>576000</v>
      </c>
      <c r="P258" s="284">
        <v>473000</v>
      </c>
      <c r="Q258" s="288">
        <v>440000</v>
      </c>
      <c r="R258" s="288">
        <v>32000</v>
      </c>
      <c r="S258" s="288">
        <v>230000</v>
      </c>
      <c r="T258" s="290">
        <v>6.9000000000000006E-2</v>
      </c>
      <c r="U258" s="291">
        <v>0.79</v>
      </c>
      <c r="V258" s="292">
        <v>0.73299999999999998</v>
      </c>
      <c r="W258" s="145"/>
      <c r="X258" s="48"/>
      <c r="Y258" s="35" t="s">
        <v>460</v>
      </c>
      <c r="Z258" s="284">
        <v>744000</v>
      </c>
      <c r="AA258" s="293">
        <v>590000</v>
      </c>
      <c r="AB258" s="284">
        <v>395000</v>
      </c>
      <c r="AC258" s="288">
        <v>374000</v>
      </c>
      <c r="AD258" s="288">
        <v>21000</v>
      </c>
      <c r="AE258" s="288">
        <v>348000</v>
      </c>
      <c r="AF258" s="290">
        <v>5.2999999999999999E-2</v>
      </c>
      <c r="AG258" s="291">
        <v>0.65900000000000003</v>
      </c>
      <c r="AH258" s="292">
        <v>0.623</v>
      </c>
    </row>
    <row r="259" spans="1:34" ht="21" customHeight="1">
      <c r="A259" s="35" t="s">
        <v>461</v>
      </c>
      <c r="B259" s="284">
        <v>1447000</v>
      </c>
      <c r="C259" s="293">
        <v>1167000</v>
      </c>
      <c r="D259" s="288">
        <v>868000</v>
      </c>
      <c r="E259" s="288">
        <v>816000</v>
      </c>
      <c r="F259" s="288">
        <v>52000</v>
      </c>
      <c r="G259" s="288">
        <v>579000</v>
      </c>
      <c r="H259" s="290">
        <v>0.06</v>
      </c>
      <c r="I259" s="291">
        <v>0.72199999999999998</v>
      </c>
      <c r="J259" s="292">
        <v>0.67700000000000005</v>
      </c>
      <c r="K259" s="145"/>
      <c r="L259" s="48"/>
      <c r="M259" s="35" t="s">
        <v>461</v>
      </c>
      <c r="N259" s="284">
        <v>703000</v>
      </c>
      <c r="O259" s="293">
        <v>576000</v>
      </c>
      <c r="P259" s="288">
        <v>473000</v>
      </c>
      <c r="Q259" s="288">
        <v>441000</v>
      </c>
      <c r="R259" s="288">
        <v>32000</v>
      </c>
      <c r="S259" s="288">
        <v>231000</v>
      </c>
      <c r="T259" s="290">
        <v>6.7000000000000004E-2</v>
      </c>
      <c r="U259" s="291">
        <v>0.78700000000000003</v>
      </c>
      <c r="V259" s="292">
        <v>0.73199999999999998</v>
      </c>
      <c r="W259" s="145"/>
      <c r="X259" s="48"/>
      <c r="Y259" s="35" t="s">
        <v>461</v>
      </c>
      <c r="Z259" s="284">
        <v>744000</v>
      </c>
      <c r="AA259" s="293">
        <v>591000</v>
      </c>
      <c r="AB259" s="288">
        <v>395000</v>
      </c>
      <c r="AC259" s="288">
        <v>375000</v>
      </c>
      <c r="AD259" s="288">
        <v>20000</v>
      </c>
      <c r="AE259" s="288">
        <v>349000</v>
      </c>
      <c r="AF259" s="290">
        <v>5.0999999999999997E-2</v>
      </c>
      <c r="AG259" s="291">
        <v>0.65800000000000003</v>
      </c>
      <c r="AH259" s="292">
        <v>0.624</v>
      </c>
    </row>
    <row r="260" spans="1:34" ht="21" customHeight="1">
      <c r="A260" s="35" t="s">
        <v>462</v>
      </c>
      <c r="B260" s="284">
        <v>1448000</v>
      </c>
      <c r="C260" s="293">
        <v>1167000</v>
      </c>
      <c r="D260" s="288">
        <v>877000</v>
      </c>
      <c r="E260" s="288">
        <v>823000</v>
      </c>
      <c r="F260" s="288">
        <v>54000</v>
      </c>
      <c r="G260" s="288">
        <v>571000</v>
      </c>
      <c r="H260" s="290">
        <v>6.0999999999999999E-2</v>
      </c>
      <c r="I260" s="291">
        <v>0.72899999999999998</v>
      </c>
      <c r="J260" s="292">
        <v>0.68300000000000005</v>
      </c>
      <c r="K260" s="145"/>
      <c r="L260" s="48"/>
      <c r="M260" s="35" t="s">
        <v>462</v>
      </c>
      <c r="N260" s="284">
        <v>704000</v>
      </c>
      <c r="O260" s="293">
        <v>577000</v>
      </c>
      <c r="P260" s="288">
        <v>478000</v>
      </c>
      <c r="Q260" s="288">
        <v>445000</v>
      </c>
      <c r="R260" s="288">
        <v>33000</v>
      </c>
      <c r="S260" s="288">
        <v>226000</v>
      </c>
      <c r="T260" s="290">
        <v>6.8000000000000005E-2</v>
      </c>
      <c r="U260" s="291">
        <v>0.79600000000000004</v>
      </c>
      <c r="V260" s="292">
        <v>0.74</v>
      </c>
      <c r="W260" s="145"/>
      <c r="X260" s="48"/>
      <c r="Y260" s="35" t="s">
        <v>462</v>
      </c>
      <c r="Z260" s="284">
        <v>744000</v>
      </c>
      <c r="AA260" s="293">
        <v>591000</v>
      </c>
      <c r="AB260" s="288">
        <v>399000</v>
      </c>
      <c r="AC260" s="288">
        <v>378000</v>
      </c>
      <c r="AD260" s="288">
        <v>21000</v>
      </c>
      <c r="AE260" s="288">
        <v>345000</v>
      </c>
      <c r="AF260" s="290">
        <v>5.2999999999999999E-2</v>
      </c>
      <c r="AG260" s="291">
        <v>0.66300000000000003</v>
      </c>
      <c r="AH260" s="292">
        <v>0.627</v>
      </c>
    </row>
    <row r="261" spans="1:34" ht="21" customHeight="1">
      <c r="A261" s="35" t="s">
        <v>463</v>
      </c>
      <c r="B261" s="284">
        <v>1449000</v>
      </c>
      <c r="C261" s="293">
        <v>1167000</v>
      </c>
      <c r="D261" s="288">
        <v>881000</v>
      </c>
      <c r="E261" s="288">
        <v>829000</v>
      </c>
      <c r="F261" s="288">
        <v>52000</v>
      </c>
      <c r="G261" s="288">
        <v>568000</v>
      </c>
      <c r="H261" s="290">
        <v>5.8999999999999997E-2</v>
      </c>
      <c r="I261" s="291">
        <v>0.73299999999999998</v>
      </c>
      <c r="J261" s="292">
        <v>0.68899999999999995</v>
      </c>
      <c r="K261" s="145"/>
      <c r="L261" s="48"/>
      <c r="M261" s="35" t="s">
        <v>463</v>
      </c>
      <c r="N261" s="284">
        <v>704000</v>
      </c>
      <c r="O261" s="293">
        <v>577000</v>
      </c>
      <c r="P261" s="288">
        <v>482000</v>
      </c>
      <c r="Q261" s="288">
        <v>452000</v>
      </c>
      <c r="R261" s="288">
        <v>30000</v>
      </c>
      <c r="S261" s="288">
        <v>222000</v>
      </c>
      <c r="T261" s="290">
        <v>6.3E-2</v>
      </c>
      <c r="U261" s="291">
        <v>0.80400000000000005</v>
      </c>
      <c r="V261" s="292">
        <v>0.752</v>
      </c>
      <c r="W261" s="145"/>
      <c r="X261" s="48"/>
      <c r="Y261" s="35" t="s">
        <v>463</v>
      </c>
      <c r="Z261" s="284">
        <v>745000</v>
      </c>
      <c r="AA261" s="293">
        <v>591000</v>
      </c>
      <c r="AB261" s="288">
        <v>399000</v>
      </c>
      <c r="AC261" s="288">
        <v>377000</v>
      </c>
      <c r="AD261" s="288">
        <v>22000</v>
      </c>
      <c r="AE261" s="288">
        <v>346000</v>
      </c>
      <c r="AF261" s="290">
        <v>5.3999999999999999E-2</v>
      </c>
      <c r="AG261" s="291">
        <v>0.66400000000000003</v>
      </c>
      <c r="AH261" s="292">
        <v>0.627</v>
      </c>
    </row>
    <row r="262" spans="1:34" ht="21" customHeight="1">
      <c r="A262" s="35" t="s">
        <v>464</v>
      </c>
      <c r="B262" s="284">
        <v>1449000</v>
      </c>
      <c r="C262" s="293">
        <v>1168000</v>
      </c>
      <c r="D262" s="288">
        <v>880000</v>
      </c>
      <c r="E262" s="288">
        <v>829000</v>
      </c>
      <c r="F262" s="288">
        <v>51000</v>
      </c>
      <c r="G262" s="288">
        <v>569000</v>
      </c>
      <c r="H262" s="290">
        <v>5.8000000000000003E-2</v>
      </c>
      <c r="I262" s="291">
        <v>0.73099999999999998</v>
      </c>
      <c r="J262" s="292">
        <v>0.68700000000000006</v>
      </c>
      <c r="K262" s="145"/>
      <c r="L262" s="48"/>
      <c r="M262" s="35" t="s">
        <v>464</v>
      </c>
      <c r="N262" s="284">
        <v>704000</v>
      </c>
      <c r="O262" s="293">
        <v>577000</v>
      </c>
      <c r="P262" s="288">
        <v>482000</v>
      </c>
      <c r="Q262" s="288">
        <v>452000</v>
      </c>
      <c r="R262" s="288">
        <v>30000</v>
      </c>
      <c r="S262" s="288">
        <v>222000</v>
      </c>
      <c r="T262" s="290">
        <v>6.2E-2</v>
      </c>
      <c r="U262" s="291">
        <v>0.80100000000000005</v>
      </c>
      <c r="V262" s="292">
        <v>0.75</v>
      </c>
      <c r="W262" s="145"/>
      <c r="X262" s="48"/>
      <c r="Y262" s="35" t="s">
        <v>464</v>
      </c>
      <c r="Z262" s="284">
        <v>745000</v>
      </c>
      <c r="AA262" s="293">
        <v>591000</v>
      </c>
      <c r="AB262" s="288">
        <v>398000</v>
      </c>
      <c r="AC262" s="288">
        <v>377000</v>
      </c>
      <c r="AD262" s="288">
        <v>21000</v>
      </c>
      <c r="AE262" s="288">
        <v>347000</v>
      </c>
      <c r="AF262" s="290">
        <v>5.2999999999999999E-2</v>
      </c>
      <c r="AG262" s="291">
        <v>0.66200000000000003</v>
      </c>
      <c r="AH262" s="292">
        <v>0.627</v>
      </c>
    </row>
    <row r="263" spans="1:34" ht="21" customHeight="1">
      <c r="A263" s="35" t="s">
        <v>465</v>
      </c>
      <c r="B263" s="288">
        <v>1450000</v>
      </c>
      <c r="C263" s="293">
        <v>1168000</v>
      </c>
      <c r="D263" s="288">
        <v>885000</v>
      </c>
      <c r="E263" s="288">
        <v>833000</v>
      </c>
      <c r="F263" s="288">
        <v>53000</v>
      </c>
      <c r="G263" s="288">
        <v>565000</v>
      </c>
      <c r="H263" s="290">
        <v>0.06</v>
      </c>
      <c r="I263" s="291">
        <v>0.73399999999999999</v>
      </c>
      <c r="J263" s="292">
        <v>0.68899999999999995</v>
      </c>
      <c r="K263" s="145"/>
      <c r="L263" s="48"/>
      <c r="M263" s="35" t="s">
        <v>465</v>
      </c>
      <c r="N263" s="288">
        <v>705000</v>
      </c>
      <c r="O263" s="293">
        <v>577000</v>
      </c>
      <c r="P263" s="288">
        <v>483000</v>
      </c>
      <c r="Q263" s="288">
        <v>453000</v>
      </c>
      <c r="R263" s="288">
        <v>30000</v>
      </c>
      <c r="S263" s="288">
        <v>221000</v>
      </c>
      <c r="T263" s="290">
        <v>6.3E-2</v>
      </c>
      <c r="U263" s="291">
        <v>0.80100000000000005</v>
      </c>
      <c r="V263" s="292">
        <v>0.749</v>
      </c>
      <c r="W263" s="145"/>
      <c r="X263" s="48"/>
      <c r="Y263" s="35" t="s">
        <v>465</v>
      </c>
      <c r="Z263" s="288">
        <v>745000</v>
      </c>
      <c r="AA263" s="293">
        <v>591000</v>
      </c>
      <c r="AB263" s="288">
        <v>402000</v>
      </c>
      <c r="AC263" s="288">
        <v>380000</v>
      </c>
      <c r="AD263" s="288">
        <v>22000</v>
      </c>
      <c r="AE263" s="288">
        <v>343000</v>
      </c>
      <c r="AF263" s="290">
        <v>5.6000000000000001E-2</v>
      </c>
      <c r="AG263" s="291">
        <v>0.66900000000000004</v>
      </c>
      <c r="AH263" s="292">
        <v>0.63100000000000001</v>
      </c>
    </row>
    <row r="264" spans="1:34" ht="21" customHeight="1">
      <c r="A264" s="35" t="s">
        <v>466</v>
      </c>
      <c r="B264" s="288">
        <v>1451000</v>
      </c>
      <c r="C264" s="293">
        <v>1168000</v>
      </c>
      <c r="D264" s="288">
        <v>890000</v>
      </c>
      <c r="E264" s="288">
        <v>834000</v>
      </c>
      <c r="F264" s="288">
        <v>56000</v>
      </c>
      <c r="G264" s="288">
        <v>561000</v>
      </c>
      <c r="H264" s="290">
        <v>6.3E-2</v>
      </c>
      <c r="I264" s="291">
        <v>0.73699999999999999</v>
      </c>
      <c r="J264" s="292">
        <v>0.68899999999999995</v>
      </c>
      <c r="K264" s="145"/>
      <c r="L264" s="48"/>
      <c r="M264" s="35" t="s">
        <v>466</v>
      </c>
      <c r="N264" s="288">
        <v>705000</v>
      </c>
      <c r="O264" s="293">
        <v>577000</v>
      </c>
      <c r="P264" s="288">
        <v>488000</v>
      </c>
      <c r="Q264" s="288">
        <v>454000</v>
      </c>
      <c r="R264" s="288">
        <v>34000</v>
      </c>
      <c r="S264" s="288">
        <v>218000</v>
      </c>
      <c r="T264" s="290">
        <v>7.0000000000000007E-2</v>
      </c>
      <c r="U264" s="291">
        <v>0.80500000000000005</v>
      </c>
      <c r="V264" s="292">
        <v>0.747</v>
      </c>
      <c r="W264" s="145"/>
      <c r="X264" s="48"/>
      <c r="Y264" s="35" t="s">
        <v>466</v>
      </c>
      <c r="Z264" s="288">
        <v>746000</v>
      </c>
      <c r="AA264" s="293">
        <v>591000</v>
      </c>
      <c r="AB264" s="288">
        <v>402000</v>
      </c>
      <c r="AC264" s="288">
        <v>380000</v>
      </c>
      <c r="AD264" s="288">
        <v>22000</v>
      </c>
      <c r="AE264" s="288">
        <v>343000</v>
      </c>
      <c r="AF264" s="290">
        <v>5.5E-2</v>
      </c>
      <c r="AG264" s="291">
        <v>0.67</v>
      </c>
      <c r="AH264" s="292">
        <v>0.63300000000000001</v>
      </c>
    </row>
    <row r="265" spans="1:34" ht="21" customHeight="1">
      <c r="A265" s="35" t="s">
        <v>467</v>
      </c>
      <c r="B265" s="288">
        <v>1451000</v>
      </c>
      <c r="C265" s="293">
        <v>1168000</v>
      </c>
      <c r="D265" s="288">
        <v>893000</v>
      </c>
      <c r="E265" s="288">
        <v>838000</v>
      </c>
      <c r="F265" s="288">
        <v>54000</v>
      </c>
      <c r="G265" s="288">
        <v>559000</v>
      </c>
      <c r="H265" s="290">
        <v>6.0999999999999999E-2</v>
      </c>
      <c r="I265" s="291">
        <v>0.73799999999999999</v>
      </c>
      <c r="J265" s="292">
        <v>0.69199999999999995</v>
      </c>
      <c r="K265" s="145"/>
      <c r="L265" s="48"/>
      <c r="M265" s="35" t="s">
        <v>467</v>
      </c>
      <c r="N265" s="288">
        <v>706000</v>
      </c>
      <c r="O265" s="293">
        <v>577000</v>
      </c>
      <c r="P265" s="288">
        <v>487000</v>
      </c>
      <c r="Q265" s="288">
        <v>455000</v>
      </c>
      <c r="R265" s="288">
        <v>32000</v>
      </c>
      <c r="S265" s="288">
        <v>219000</v>
      </c>
      <c r="T265" s="290">
        <v>6.6000000000000003E-2</v>
      </c>
      <c r="U265" s="291">
        <v>0.80400000000000005</v>
      </c>
      <c r="V265" s="292">
        <v>0.749</v>
      </c>
      <c r="W265" s="145"/>
      <c r="X265" s="48"/>
      <c r="Y265" s="35" t="s">
        <v>467</v>
      </c>
      <c r="Z265" s="288">
        <v>746000</v>
      </c>
      <c r="AA265" s="293">
        <v>591000</v>
      </c>
      <c r="AB265" s="288">
        <v>406000</v>
      </c>
      <c r="AC265" s="288">
        <v>383000</v>
      </c>
      <c r="AD265" s="288">
        <v>23000</v>
      </c>
      <c r="AE265" s="288">
        <v>340000</v>
      </c>
      <c r="AF265" s="290">
        <v>5.6000000000000001E-2</v>
      </c>
      <c r="AG265" s="291">
        <v>0.67400000000000004</v>
      </c>
      <c r="AH265" s="292">
        <v>0.63600000000000001</v>
      </c>
    </row>
    <row r="266" spans="1:34" ht="21" customHeight="1">
      <c r="A266" s="35" t="s">
        <v>468</v>
      </c>
      <c r="B266" s="288">
        <v>1452000</v>
      </c>
      <c r="C266" s="293">
        <v>1169000</v>
      </c>
      <c r="D266" s="288">
        <v>894000</v>
      </c>
      <c r="E266" s="288">
        <v>843000</v>
      </c>
      <c r="F266" s="288">
        <v>51000</v>
      </c>
      <c r="G266" s="288">
        <v>558000</v>
      </c>
      <c r="H266" s="290">
        <v>5.7000000000000002E-2</v>
      </c>
      <c r="I266" s="291">
        <v>0.74199999999999999</v>
      </c>
      <c r="J266" s="292">
        <v>0.69799999999999995</v>
      </c>
      <c r="K266" s="145"/>
      <c r="L266" s="48"/>
      <c r="M266" s="35" t="s">
        <v>468</v>
      </c>
      <c r="N266" s="288">
        <v>706000</v>
      </c>
      <c r="O266" s="293">
        <v>577000</v>
      </c>
      <c r="P266" s="288">
        <v>483000</v>
      </c>
      <c r="Q266" s="288">
        <v>452000</v>
      </c>
      <c r="R266" s="288">
        <v>30000</v>
      </c>
      <c r="S266" s="288">
        <v>223000</v>
      </c>
      <c r="T266" s="290">
        <v>6.3E-2</v>
      </c>
      <c r="U266" s="291">
        <v>0.8</v>
      </c>
      <c r="V266" s="292">
        <v>0.747</v>
      </c>
      <c r="W266" s="145"/>
      <c r="X266" s="48"/>
      <c r="Y266" s="35" t="s">
        <v>468</v>
      </c>
      <c r="Z266" s="288">
        <v>746000</v>
      </c>
      <c r="AA266" s="293">
        <v>591000</v>
      </c>
      <c r="AB266" s="288">
        <v>411000</v>
      </c>
      <c r="AC266" s="288">
        <v>390000</v>
      </c>
      <c r="AD266" s="288">
        <v>21000</v>
      </c>
      <c r="AE266" s="288">
        <v>335000</v>
      </c>
      <c r="AF266" s="290">
        <v>5.0999999999999997E-2</v>
      </c>
      <c r="AG266" s="291">
        <v>0.68600000000000005</v>
      </c>
      <c r="AH266" s="292">
        <v>0.65</v>
      </c>
    </row>
    <row r="267" spans="1:34" ht="21" customHeight="1">
      <c r="A267" s="35" t="s">
        <v>469</v>
      </c>
      <c r="B267" s="288">
        <v>1453000</v>
      </c>
      <c r="C267" s="293">
        <v>1169000</v>
      </c>
      <c r="D267" s="288">
        <v>884000</v>
      </c>
      <c r="E267" s="288">
        <v>832000</v>
      </c>
      <c r="F267" s="288">
        <v>52000</v>
      </c>
      <c r="G267" s="288">
        <v>569000</v>
      </c>
      <c r="H267" s="290">
        <v>5.8999999999999997E-2</v>
      </c>
      <c r="I267" s="291">
        <v>0.73299999999999998</v>
      </c>
      <c r="J267" s="292">
        <v>0.68899999999999995</v>
      </c>
      <c r="K267" s="145"/>
      <c r="L267" s="48"/>
      <c r="M267" s="35" t="s">
        <v>469</v>
      </c>
      <c r="N267" s="288">
        <v>707000</v>
      </c>
      <c r="O267" s="293">
        <v>578000</v>
      </c>
      <c r="P267" s="288">
        <v>480000</v>
      </c>
      <c r="Q267" s="288">
        <v>447000</v>
      </c>
      <c r="R267" s="288">
        <v>32000</v>
      </c>
      <c r="S267" s="288">
        <v>227000</v>
      </c>
      <c r="T267" s="290">
        <v>6.8000000000000005E-2</v>
      </c>
      <c r="U267" s="291">
        <v>0.79600000000000004</v>
      </c>
      <c r="V267" s="292">
        <v>0.74</v>
      </c>
      <c r="W267" s="145"/>
      <c r="X267" s="48"/>
      <c r="Y267" s="35" t="s">
        <v>469</v>
      </c>
      <c r="Z267" s="288">
        <v>747000</v>
      </c>
      <c r="AA267" s="293">
        <v>591000</v>
      </c>
      <c r="AB267" s="288">
        <v>404000</v>
      </c>
      <c r="AC267" s="288">
        <v>384000</v>
      </c>
      <c r="AD267" s="288">
        <v>19000</v>
      </c>
      <c r="AE267" s="288">
        <v>343000</v>
      </c>
      <c r="AF267" s="290">
        <v>4.8000000000000001E-2</v>
      </c>
      <c r="AG267" s="291">
        <v>0.67200000000000004</v>
      </c>
      <c r="AH267" s="292">
        <v>0.63900000000000001</v>
      </c>
    </row>
    <row r="268" spans="1:34" ht="21" customHeight="1">
      <c r="A268" s="35" t="s">
        <v>470</v>
      </c>
      <c r="B268" s="288">
        <v>1454000</v>
      </c>
      <c r="C268" s="293">
        <v>1169000</v>
      </c>
      <c r="D268" s="288">
        <v>887000</v>
      </c>
      <c r="E268" s="288">
        <v>834000</v>
      </c>
      <c r="F268" s="288">
        <v>53000</v>
      </c>
      <c r="G268" s="288">
        <v>566000</v>
      </c>
      <c r="H268" s="290">
        <v>0.06</v>
      </c>
      <c r="I268" s="291">
        <v>0.73599999999999999</v>
      </c>
      <c r="J268" s="292">
        <v>0.69099999999999995</v>
      </c>
      <c r="K268" s="145"/>
      <c r="L268" s="48"/>
      <c r="M268" s="35" t="s">
        <v>470</v>
      </c>
      <c r="N268" s="288">
        <v>707000</v>
      </c>
      <c r="O268" s="293">
        <v>578000</v>
      </c>
      <c r="P268" s="288">
        <v>479000</v>
      </c>
      <c r="Q268" s="288">
        <v>444000</v>
      </c>
      <c r="R268" s="288">
        <v>34000</v>
      </c>
      <c r="S268" s="288">
        <v>228000</v>
      </c>
      <c r="T268" s="290">
        <v>7.1999999999999995E-2</v>
      </c>
      <c r="U268" s="291">
        <v>0.79400000000000004</v>
      </c>
      <c r="V268" s="292">
        <v>0.73399999999999999</v>
      </c>
      <c r="W268" s="145"/>
      <c r="X268" s="48"/>
      <c r="Y268" s="35" t="s">
        <v>470</v>
      </c>
      <c r="Z268" s="288">
        <v>747000</v>
      </c>
      <c r="AA268" s="293">
        <v>592000</v>
      </c>
      <c r="AB268" s="288">
        <v>408000</v>
      </c>
      <c r="AC268" s="288">
        <v>390000</v>
      </c>
      <c r="AD268" s="288">
        <v>18000</v>
      </c>
      <c r="AE268" s="288">
        <v>338000</v>
      </c>
      <c r="AF268" s="290">
        <v>4.4999999999999998E-2</v>
      </c>
      <c r="AG268" s="291">
        <v>0.68</v>
      </c>
      <c r="AH268" s="292">
        <v>0.64900000000000002</v>
      </c>
    </row>
    <row r="269" spans="1:34" ht="21" customHeight="1">
      <c r="A269" s="35" t="s">
        <v>471</v>
      </c>
      <c r="B269" s="288">
        <v>1454000</v>
      </c>
      <c r="C269" s="293">
        <v>1169000</v>
      </c>
      <c r="D269" s="288">
        <v>887000</v>
      </c>
      <c r="E269" s="288">
        <v>838000</v>
      </c>
      <c r="F269" s="288">
        <v>49000</v>
      </c>
      <c r="G269" s="288">
        <v>567000</v>
      </c>
      <c r="H269" s="290">
        <v>5.5E-2</v>
      </c>
      <c r="I269" s="291">
        <v>0.73699999999999999</v>
      </c>
      <c r="J269" s="292">
        <v>0.69499999999999995</v>
      </c>
      <c r="K269" s="145"/>
      <c r="L269" s="48"/>
      <c r="M269" s="35" t="s">
        <v>471</v>
      </c>
      <c r="N269" s="288">
        <v>707000</v>
      </c>
      <c r="O269" s="293">
        <v>578000</v>
      </c>
      <c r="P269" s="288">
        <v>475000</v>
      </c>
      <c r="Q269" s="288">
        <v>443000</v>
      </c>
      <c r="R269" s="288">
        <v>32000</v>
      </c>
      <c r="S269" s="288">
        <v>232000</v>
      </c>
      <c r="T269" s="290">
        <v>6.8000000000000005E-2</v>
      </c>
      <c r="U269" s="291">
        <v>0.78900000000000003</v>
      </c>
      <c r="V269" s="292">
        <v>0.73299999999999998</v>
      </c>
      <c r="W269" s="145"/>
      <c r="X269" s="48"/>
      <c r="Y269" s="35" t="s">
        <v>471</v>
      </c>
      <c r="Z269" s="288">
        <v>747000</v>
      </c>
      <c r="AA269" s="293">
        <v>592000</v>
      </c>
      <c r="AB269" s="288">
        <v>412000</v>
      </c>
      <c r="AC269" s="288">
        <v>396000</v>
      </c>
      <c r="AD269" s="288">
        <v>17000</v>
      </c>
      <c r="AE269" s="288">
        <v>335000</v>
      </c>
      <c r="AF269" s="290">
        <v>0.04</v>
      </c>
      <c r="AG269" s="291">
        <v>0.68600000000000005</v>
      </c>
      <c r="AH269" s="292">
        <v>0.65800000000000003</v>
      </c>
    </row>
    <row r="270" spans="1:34" ht="21" customHeight="1">
      <c r="A270" s="35" t="s">
        <v>472</v>
      </c>
      <c r="B270" s="288">
        <v>1455000</v>
      </c>
      <c r="C270" s="293">
        <v>1169000</v>
      </c>
      <c r="D270" s="288">
        <v>894000</v>
      </c>
      <c r="E270" s="288">
        <v>845000</v>
      </c>
      <c r="F270" s="288">
        <v>49000</v>
      </c>
      <c r="G270" s="288">
        <v>561000</v>
      </c>
      <c r="H270" s="290">
        <v>5.5E-2</v>
      </c>
      <c r="I270" s="291">
        <v>0.74199999999999999</v>
      </c>
      <c r="J270" s="292">
        <v>0.7</v>
      </c>
      <c r="K270" s="145"/>
      <c r="L270" s="48"/>
      <c r="M270" s="35" t="s">
        <v>472</v>
      </c>
      <c r="N270" s="288">
        <v>708000</v>
      </c>
      <c r="O270" s="293">
        <v>578000</v>
      </c>
      <c r="P270" s="288">
        <v>476000</v>
      </c>
      <c r="Q270" s="288">
        <v>442000</v>
      </c>
      <c r="R270" s="288">
        <v>34000</v>
      </c>
      <c r="S270" s="288">
        <v>231000</v>
      </c>
      <c r="T270" s="290">
        <v>7.1999999999999995E-2</v>
      </c>
      <c r="U270" s="291">
        <v>0.79200000000000004</v>
      </c>
      <c r="V270" s="292">
        <v>0.73199999999999998</v>
      </c>
      <c r="W270" s="145"/>
      <c r="X270" s="48"/>
      <c r="Y270" s="35" t="s">
        <v>472</v>
      </c>
      <c r="Z270" s="288">
        <v>747000</v>
      </c>
      <c r="AA270" s="293">
        <v>592000</v>
      </c>
      <c r="AB270" s="288">
        <v>418000</v>
      </c>
      <c r="AC270" s="288">
        <v>403000</v>
      </c>
      <c r="AD270" s="288">
        <v>15000</v>
      </c>
      <c r="AE270" s="288">
        <v>329000</v>
      </c>
      <c r="AF270" s="290">
        <v>3.6999999999999998E-2</v>
      </c>
      <c r="AG270" s="291">
        <v>0.69399999999999995</v>
      </c>
      <c r="AH270" s="292">
        <v>0.66900000000000004</v>
      </c>
    </row>
    <row r="271" spans="1:34" ht="21" customHeight="1">
      <c r="A271" s="35" t="s">
        <v>473</v>
      </c>
      <c r="B271" s="288">
        <v>1456000</v>
      </c>
      <c r="C271" s="293">
        <v>1170000</v>
      </c>
      <c r="D271" s="288">
        <v>891000</v>
      </c>
      <c r="E271" s="288">
        <v>840000</v>
      </c>
      <c r="F271" s="288">
        <v>50000</v>
      </c>
      <c r="G271" s="288">
        <v>565000</v>
      </c>
      <c r="H271" s="290">
        <v>5.6000000000000001E-2</v>
      </c>
      <c r="I271" s="291">
        <v>0.74099999999999999</v>
      </c>
      <c r="J271" s="292">
        <v>0.69799999999999995</v>
      </c>
      <c r="K271" s="145"/>
      <c r="L271" s="48"/>
      <c r="M271" s="35" t="s">
        <v>473</v>
      </c>
      <c r="N271" s="288">
        <v>708000</v>
      </c>
      <c r="O271" s="293">
        <v>578000</v>
      </c>
      <c r="P271" s="288">
        <v>474000</v>
      </c>
      <c r="Q271" s="288">
        <v>439000</v>
      </c>
      <c r="R271" s="288">
        <v>35000</v>
      </c>
      <c r="S271" s="288">
        <v>234000</v>
      </c>
      <c r="T271" s="290">
        <v>7.2999999999999995E-2</v>
      </c>
      <c r="U271" s="291">
        <v>0.79</v>
      </c>
      <c r="V271" s="292">
        <v>0.73</v>
      </c>
      <c r="W271" s="145"/>
      <c r="X271" s="48"/>
      <c r="Y271" s="35" t="s">
        <v>473</v>
      </c>
      <c r="Z271" s="288">
        <v>748000</v>
      </c>
      <c r="AA271" s="293">
        <v>592000</v>
      </c>
      <c r="AB271" s="288">
        <v>417000</v>
      </c>
      <c r="AC271" s="288">
        <v>401000</v>
      </c>
      <c r="AD271" s="288">
        <v>15000</v>
      </c>
      <c r="AE271" s="288">
        <v>331000</v>
      </c>
      <c r="AF271" s="290">
        <v>3.6999999999999998E-2</v>
      </c>
      <c r="AG271" s="291">
        <v>0.69299999999999995</v>
      </c>
      <c r="AH271" s="292">
        <v>0.66700000000000004</v>
      </c>
    </row>
    <row r="272" spans="1:34" ht="21" customHeight="1">
      <c r="A272" s="35" t="s">
        <v>474</v>
      </c>
      <c r="B272" s="288">
        <v>1456000</v>
      </c>
      <c r="C272" s="293">
        <v>1170000</v>
      </c>
      <c r="D272" s="288">
        <v>887000</v>
      </c>
      <c r="E272" s="288">
        <v>837000</v>
      </c>
      <c r="F272" s="288">
        <v>50000</v>
      </c>
      <c r="G272" s="288">
        <v>569000</v>
      </c>
      <c r="H272" s="290">
        <v>5.7000000000000002E-2</v>
      </c>
      <c r="I272" s="291">
        <v>0.73699999999999999</v>
      </c>
      <c r="J272" s="292">
        <v>0.69399999999999995</v>
      </c>
      <c r="K272" s="145"/>
      <c r="L272" s="48"/>
      <c r="M272" s="35" t="s">
        <v>474</v>
      </c>
      <c r="N272" s="288">
        <v>708000</v>
      </c>
      <c r="O272" s="293">
        <v>578000</v>
      </c>
      <c r="P272" s="288">
        <v>473000</v>
      </c>
      <c r="Q272" s="288">
        <v>438000</v>
      </c>
      <c r="R272" s="288">
        <v>35000</v>
      </c>
      <c r="S272" s="288">
        <v>235000</v>
      </c>
      <c r="T272" s="290">
        <v>7.3999999999999996E-2</v>
      </c>
      <c r="U272" s="291">
        <v>0.78800000000000003</v>
      </c>
      <c r="V272" s="292">
        <v>0.72699999999999998</v>
      </c>
      <c r="W272" s="145"/>
      <c r="X272" s="48"/>
      <c r="Y272" s="35" t="s">
        <v>474</v>
      </c>
      <c r="Z272" s="288">
        <v>748000</v>
      </c>
      <c r="AA272" s="293">
        <v>592000</v>
      </c>
      <c r="AB272" s="288">
        <v>414000</v>
      </c>
      <c r="AC272" s="288">
        <v>399000</v>
      </c>
      <c r="AD272" s="288">
        <v>15000</v>
      </c>
      <c r="AE272" s="288">
        <v>334000</v>
      </c>
      <c r="AF272" s="290">
        <v>3.5999999999999997E-2</v>
      </c>
      <c r="AG272" s="291">
        <v>0.68799999999999994</v>
      </c>
      <c r="AH272" s="292">
        <v>0.66200000000000003</v>
      </c>
    </row>
    <row r="273" spans="1:34" ht="21" customHeight="1">
      <c r="A273" s="35" t="s">
        <v>475</v>
      </c>
      <c r="B273" s="288">
        <v>1457000</v>
      </c>
      <c r="C273" s="293">
        <v>1170000</v>
      </c>
      <c r="D273" s="288">
        <v>886000</v>
      </c>
      <c r="E273" s="288">
        <v>836000</v>
      </c>
      <c r="F273" s="288">
        <v>50000</v>
      </c>
      <c r="G273" s="288">
        <v>571000</v>
      </c>
      <c r="H273" s="290">
        <v>5.6000000000000001E-2</v>
      </c>
      <c r="I273" s="291">
        <v>0.73499999999999999</v>
      </c>
      <c r="J273" s="292">
        <v>0.69299999999999995</v>
      </c>
      <c r="K273" s="145"/>
      <c r="L273" s="48"/>
      <c r="M273" s="35" t="s">
        <v>475</v>
      </c>
      <c r="N273" s="288">
        <v>709000</v>
      </c>
      <c r="O273" s="293">
        <v>578000</v>
      </c>
      <c r="P273" s="288">
        <v>471000</v>
      </c>
      <c r="Q273" s="288">
        <v>437000</v>
      </c>
      <c r="R273" s="288">
        <v>34000</v>
      </c>
      <c r="S273" s="288">
        <v>238000</v>
      </c>
      <c r="T273" s="290">
        <v>7.1999999999999995E-2</v>
      </c>
      <c r="U273" s="291">
        <v>0.78300000000000003</v>
      </c>
      <c r="V273" s="292">
        <v>0.72399999999999998</v>
      </c>
      <c r="W273" s="145"/>
      <c r="X273" s="48"/>
      <c r="Y273" s="35" t="s">
        <v>475</v>
      </c>
      <c r="Z273" s="288">
        <v>748000</v>
      </c>
      <c r="AA273" s="293">
        <v>592000</v>
      </c>
      <c r="AB273" s="288">
        <v>415000</v>
      </c>
      <c r="AC273" s="288">
        <v>399000</v>
      </c>
      <c r="AD273" s="288">
        <v>16000</v>
      </c>
      <c r="AE273" s="288">
        <v>333000</v>
      </c>
      <c r="AF273" s="290">
        <v>3.7999999999999999E-2</v>
      </c>
      <c r="AG273" s="291">
        <v>0.68799999999999994</v>
      </c>
      <c r="AH273" s="292">
        <v>0.66100000000000003</v>
      </c>
    </row>
    <row r="274" spans="1:34" ht="21" customHeight="1">
      <c r="A274" s="35" t="s">
        <v>476</v>
      </c>
      <c r="B274" s="288">
        <v>1458000</v>
      </c>
      <c r="C274" s="293">
        <v>1170000</v>
      </c>
      <c r="D274" s="288">
        <v>893000</v>
      </c>
      <c r="E274" s="288">
        <v>845000</v>
      </c>
      <c r="F274" s="288">
        <v>48000</v>
      </c>
      <c r="G274" s="288">
        <v>565000</v>
      </c>
      <c r="H274" s="290">
        <v>5.2999999999999999E-2</v>
      </c>
      <c r="I274" s="291">
        <v>0.73899999999999999</v>
      </c>
      <c r="J274" s="292">
        <v>0.69899999999999995</v>
      </c>
      <c r="K274" s="145"/>
      <c r="L274" s="48"/>
      <c r="M274" s="35" t="s">
        <v>476</v>
      </c>
      <c r="N274" s="288">
        <v>709000</v>
      </c>
      <c r="O274" s="293">
        <v>578000</v>
      </c>
      <c r="P274" s="288">
        <v>476000</v>
      </c>
      <c r="Q274" s="288">
        <v>445000</v>
      </c>
      <c r="R274" s="288">
        <v>31000</v>
      </c>
      <c r="S274" s="288">
        <v>233000</v>
      </c>
      <c r="T274" s="290">
        <v>6.5000000000000002E-2</v>
      </c>
      <c r="U274" s="291">
        <v>0.78800000000000003</v>
      </c>
      <c r="V274" s="292">
        <v>0.73399999999999999</v>
      </c>
      <c r="W274" s="145"/>
      <c r="X274" s="48"/>
      <c r="Y274" s="35" t="s">
        <v>476</v>
      </c>
      <c r="Z274" s="288">
        <v>749000</v>
      </c>
      <c r="AA274" s="293">
        <v>592000</v>
      </c>
      <c r="AB274" s="288">
        <v>416000</v>
      </c>
      <c r="AC274" s="288">
        <v>400000</v>
      </c>
      <c r="AD274" s="288">
        <v>16000</v>
      </c>
      <c r="AE274" s="288">
        <v>332000</v>
      </c>
      <c r="AF274" s="290">
        <v>0.04</v>
      </c>
      <c r="AG274" s="291">
        <v>0.69199999999999995</v>
      </c>
      <c r="AH274" s="292">
        <v>0.66400000000000003</v>
      </c>
    </row>
    <row r="275" spans="1:34" ht="21" customHeight="1">
      <c r="A275" s="35" t="s">
        <v>477</v>
      </c>
      <c r="B275" s="288">
        <v>1458000</v>
      </c>
      <c r="C275" s="293">
        <v>1170000</v>
      </c>
      <c r="D275" s="284">
        <v>888000</v>
      </c>
      <c r="E275" s="288">
        <v>837000</v>
      </c>
      <c r="F275" s="288">
        <v>51000</v>
      </c>
      <c r="G275" s="289">
        <v>570000</v>
      </c>
      <c r="H275" s="290">
        <v>5.7000000000000002E-2</v>
      </c>
      <c r="I275" s="291">
        <v>0.73699999999999999</v>
      </c>
      <c r="J275" s="292">
        <v>0.69299999999999995</v>
      </c>
      <c r="K275" s="145"/>
      <c r="L275" s="48"/>
      <c r="M275" s="35" t="s">
        <v>477</v>
      </c>
      <c r="N275" s="288">
        <v>709000</v>
      </c>
      <c r="O275" s="293">
        <v>578000</v>
      </c>
      <c r="P275" s="284">
        <v>471000</v>
      </c>
      <c r="Q275" s="288">
        <v>437000</v>
      </c>
      <c r="R275" s="288">
        <v>34000</v>
      </c>
      <c r="S275" s="289">
        <v>238000</v>
      </c>
      <c r="T275" s="290">
        <v>7.1999999999999995E-2</v>
      </c>
      <c r="U275" s="291">
        <v>0.78300000000000003</v>
      </c>
      <c r="V275" s="292">
        <v>0.72399999999999998</v>
      </c>
      <c r="W275" s="145"/>
      <c r="X275" s="48"/>
      <c r="Y275" s="35" t="s">
        <v>477</v>
      </c>
      <c r="Z275" s="288">
        <v>749000</v>
      </c>
      <c r="AA275" s="293">
        <v>592000</v>
      </c>
      <c r="AB275" s="284">
        <v>417000</v>
      </c>
      <c r="AC275" s="288">
        <v>400000</v>
      </c>
      <c r="AD275" s="288">
        <v>17000</v>
      </c>
      <c r="AE275" s="289">
        <v>332000</v>
      </c>
      <c r="AF275" s="290">
        <v>4.1000000000000002E-2</v>
      </c>
      <c r="AG275" s="291">
        <v>0.69099999999999995</v>
      </c>
      <c r="AH275" s="292">
        <v>0.66200000000000003</v>
      </c>
    </row>
    <row r="276" spans="1:34" ht="21" customHeight="1">
      <c r="A276" s="35" t="s">
        <v>478</v>
      </c>
      <c r="B276" s="284">
        <v>1459000</v>
      </c>
      <c r="C276" s="293">
        <v>1170000</v>
      </c>
      <c r="D276" s="288">
        <v>873000</v>
      </c>
      <c r="E276" s="288">
        <v>827000</v>
      </c>
      <c r="F276" s="288">
        <v>46000</v>
      </c>
      <c r="G276" s="288">
        <v>586000</v>
      </c>
      <c r="H276" s="290">
        <v>5.1999999999999998E-2</v>
      </c>
      <c r="I276" s="291">
        <v>0.72699999999999998</v>
      </c>
      <c r="J276" s="292">
        <v>0.68799999999999994</v>
      </c>
      <c r="K276" s="145"/>
      <c r="L276" s="48"/>
      <c r="M276" s="35" t="s">
        <v>478</v>
      </c>
      <c r="N276" s="284">
        <v>710000</v>
      </c>
      <c r="O276" s="293">
        <v>578000</v>
      </c>
      <c r="P276" s="288">
        <v>463000</v>
      </c>
      <c r="Q276" s="288">
        <v>434000</v>
      </c>
      <c r="R276" s="288">
        <v>30000</v>
      </c>
      <c r="S276" s="288">
        <v>246000</v>
      </c>
      <c r="T276" s="290">
        <v>6.4000000000000001E-2</v>
      </c>
      <c r="U276" s="291">
        <v>0.77400000000000002</v>
      </c>
      <c r="V276" s="292">
        <v>0.72199999999999998</v>
      </c>
      <c r="W276" s="145"/>
      <c r="X276" s="48"/>
      <c r="Y276" s="35" t="s">
        <v>478</v>
      </c>
      <c r="Z276" s="284">
        <v>749000</v>
      </c>
      <c r="AA276" s="293">
        <v>592000</v>
      </c>
      <c r="AB276" s="288">
        <v>410000</v>
      </c>
      <c r="AC276" s="288">
        <v>394000</v>
      </c>
      <c r="AD276" s="288">
        <v>16000</v>
      </c>
      <c r="AE276" s="288">
        <v>339000</v>
      </c>
      <c r="AF276" s="290">
        <v>3.9E-2</v>
      </c>
      <c r="AG276" s="291">
        <v>0.68100000000000005</v>
      </c>
      <c r="AH276" s="292">
        <v>0.65400000000000003</v>
      </c>
    </row>
    <row r="277" spans="1:34" ht="21" customHeight="1">
      <c r="A277" s="35" t="s">
        <v>479</v>
      </c>
      <c r="B277" s="284">
        <v>1460000</v>
      </c>
      <c r="C277" s="293">
        <v>1171000</v>
      </c>
      <c r="D277" s="288">
        <v>870000</v>
      </c>
      <c r="E277" s="288">
        <v>824000</v>
      </c>
      <c r="F277" s="288">
        <v>46000</v>
      </c>
      <c r="G277" s="288">
        <v>589000</v>
      </c>
      <c r="H277" s="290">
        <v>5.2999999999999999E-2</v>
      </c>
      <c r="I277" s="291">
        <v>0.72299999999999998</v>
      </c>
      <c r="J277" s="292">
        <v>0.68400000000000005</v>
      </c>
      <c r="K277" s="145"/>
      <c r="L277" s="48"/>
      <c r="M277" s="35" t="s">
        <v>479</v>
      </c>
      <c r="N277" s="284">
        <v>710000</v>
      </c>
      <c r="O277" s="293">
        <v>579000</v>
      </c>
      <c r="P277" s="288">
        <v>464000</v>
      </c>
      <c r="Q277" s="288">
        <v>432000</v>
      </c>
      <c r="R277" s="288">
        <v>31000</v>
      </c>
      <c r="S277" s="288">
        <v>247000</v>
      </c>
      <c r="T277" s="290">
        <v>6.8000000000000005E-2</v>
      </c>
      <c r="U277" s="291">
        <v>0.77200000000000002</v>
      </c>
      <c r="V277" s="292">
        <v>0.71699999999999997</v>
      </c>
      <c r="W277" s="145"/>
      <c r="X277" s="48"/>
      <c r="Y277" s="35" t="s">
        <v>479</v>
      </c>
      <c r="Z277" s="284">
        <v>749000</v>
      </c>
      <c r="AA277" s="293">
        <v>592000</v>
      </c>
      <c r="AB277" s="288">
        <v>407000</v>
      </c>
      <c r="AC277" s="288">
        <v>392000</v>
      </c>
      <c r="AD277" s="288">
        <v>15000</v>
      </c>
      <c r="AE277" s="288">
        <v>343000</v>
      </c>
      <c r="AF277" s="290">
        <v>3.5999999999999997E-2</v>
      </c>
      <c r="AG277" s="291">
        <v>0.67600000000000005</v>
      </c>
      <c r="AH277" s="292">
        <v>0.65100000000000002</v>
      </c>
    </row>
    <row r="278" spans="1:34" ht="21" customHeight="1">
      <c r="A278" s="35" t="s">
        <v>480</v>
      </c>
      <c r="B278" s="284">
        <v>1460000</v>
      </c>
      <c r="C278" s="293">
        <v>1171000</v>
      </c>
      <c r="D278" s="288">
        <v>875000</v>
      </c>
      <c r="E278" s="288">
        <v>827000</v>
      </c>
      <c r="F278" s="288">
        <v>47000</v>
      </c>
      <c r="G278" s="288">
        <v>585000</v>
      </c>
      <c r="H278" s="290">
        <v>5.3999999999999999E-2</v>
      </c>
      <c r="I278" s="291">
        <v>0.72799999999999998</v>
      </c>
      <c r="J278" s="292">
        <v>0.68799999999999994</v>
      </c>
      <c r="K278" s="145"/>
      <c r="L278" s="48"/>
      <c r="M278" s="35" t="s">
        <v>480</v>
      </c>
      <c r="N278" s="284">
        <v>711000</v>
      </c>
      <c r="O278" s="293">
        <v>579000</v>
      </c>
      <c r="P278" s="288">
        <v>470000</v>
      </c>
      <c r="Q278" s="288">
        <v>438000</v>
      </c>
      <c r="R278" s="288">
        <v>32000</v>
      </c>
      <c r="S278" s="288">
        <v>240000</v>
      </c>
      <c r="T278" s="290">
        <v>6.9000000000000006E-2</v>
      </c>
      <c r="U278" s="291">
        <v>0.78200000000000003</v>
      </c>
      <c r="V278" s="292">
        <v>0.72599999999999998</v>
      </c>
      <c r="W278" s="145"/>
      <c r="X278" s="48"/>
      <c r="Y278" s="35" t="s">
        <v>480</v>
      </c>
      <c r="Z278" s="284">
        <v>750000</v>
      </c>
      <c r="AA278" s="293">
        <v>592000</v>
      </c>
      <c r="AB278" s="288">
        <v>404000</v>
      </c>
      <c r="AC278" s="288">
        <v>389000</v>
      </c>
      <c r="AD278" s="288">
        <v>15000</v>
      </c>
      <c r="AE278" s="288">
        <v>345000</v>
      </c>
      <c r="AF278" s="290">
        <v>3.6999999999999998E-2</v>
      </c>
      <c r="AG278" s="291">
        <v>0.67500000000000004</v>
      </c>
      <c r="AH278" s="292">
        <v>0.65</v>
      </c>
    </row>
    <row r="279" spans="1:34" ht="21" customHeight="1">
      <c r="A279" s="35" t="s">
        <v>481</v>
      </c>
      <c r="B279" s="284">
        <v>1461000</v>
      </c>
      <c r="C279" s="293">
        <v>1171000</v>
      </c>
      <c r="D279" s="288">
        <v>870000</v>
      </c>
      <c r="E279" s="288">
        <v>824000</v>
      </c>
      <c r="F279" s="288">
        <v>46000</v>
      </c>
      <c r="G279" s="288">
        <v>591000</v>
      </c>
      <c r="H279" s="290">
        <v>5.2999999999999999E-2</v>
      </c>
      <c r="I279" s="291">
        <v>0.72599999999999998</v>
      </c>
      <c r="J279" s="292">
        <v>0.68700000000000006</v>
      </c>
      <c r="K279" s="145"/>
      <c r="L279" s="48"/>
      <c r="M279" s="35" t="s">
        <v>481</v>
      </c>
      <c r="N279" s="284">
        <v>711000</v>
      </c>
      <c r="O279" s="293">
        <v>579000</v>
      </c>
      <c r="P279" s="288">
        <v>463000</v>
      </c>
      <c r="Q279" s="288">
        <v>432000</v>
      </c>
      <c r="R279" s="288">
        <v>32000</v>
      </c>
      <c r="S279" s="288">
        <v>248000</v>
      </c>
      <c r="T279" s="290">
        <v>6.9000000000000006E-2</v>
      </c>
      <c r="U279" s="291">
        <v>0.77600000000000002</v>
      </c>
      <c r="V279" s="292">
        <v>0.72099999999999997</v>
      </c>
      <c r="W279" s="145"/>
      <c r="X279" s="48"/>
      <c r="Y279" s="35" t="s">
        <v>481</v>
      </c>
      <c r="Z279" s="284">
        <v>750000</v>
      </c>
      <c r="AA279" s="293">
        <v>592000</v>
      </c>
      <c r="AB279" s="288">
        <v>407000</v>
      </c>
      <c r="AC279" s="288">
        <v>393000</v>
      </c>
      <c r="AD279" s="288">
        <v>14000</v>
      </c>
      <c r="AE279" s="288">
        <v>343000</v>
      </c>
      <c r="AF279" s="290">
        <v>3.5000000000000003E-2</v>
      </c>
      <c r="AG279" s="291">
        <v>0.67700000000000005</v>
      </c>
      <c r="AH279" s="292">
        <v>0.65300000000000002</v>
      </c>
    </row>
    <row r="280" spans="1:34" ht="21" customHeight="1">
      <c r="A280" s="35" t="s">
        <v>482</v>
      </c>
      <c r="B280" s="288">
        <v>1461000</v>
      </c>
      <c r="C280" s="293">
        <v>1171000</v>
      </c>
      <c r="D280" s="288">
        <v>881000</v>
      </c>
      <c r="E280" s="288">
        <v>834000</v>
      </c>
      <c r="F280" s="288">
        <v>47000</v>
      </c>
      <c r="G280" s="288">
        <v>581000</v>
      </c>
      <c r="H280" s="290">
        <v>5.2999999999999999E-2</v>
      </c>
      <c r="I280" s="291">
        <v>0.73099999999999998</v>
      </c>
      <c r="J280" s="292">
        <v>0.69199999999999995</v>
      </c>
      <c r="K280" s="145"/>
      <c r="L280" s="48"/>
      <c r="M280" s="35" t="s">
        <v>482</v>
      </c>
      <c r="N280" s="288">
        <v>711000</v>
      </c>
      <c r="O280" s="293">
        <v>579000</v>
      </c>
      <c r="P280" s="288">
        <v>468000</v>
      </c>
      <c r="Q280" s="288">
        <v>435000</v>
      </c>
      <c r="R280" s="288">
        <v>33000</v>
      </c>
      <c r="S280" s="288">
        <v>244000</v>
      </c>
      <c r="T280" s="290">
        <v>7.0999999999999994E-2</v>
      </c>
      <c r="U280" s="291">
        <v>0.77900000000000003</v>
      </c>
      <c r="V280" s="292">
        <v>0.72199999999999998</v>
      </c>
      <c r="W280" s="145"/>
      <c r="X280" s="48"/>
      <c r="Y280" s="35" t="s">
        <v>482</v>
      </c>
      <c r="Z280" s="288">
        <v>750000</v>
      </c>
      <c r="AA280" s="293">
        <v>592000</v>
      </c>
      <c r="AB280" s="288">
        <v>413000</v>
      </c>
      <c r="AC280" s="288">
        <v>400000</v>
      </c>
      <c r="AD280" s="288">
        <v>13000</v>
      </c>
      <c r="AE280" s="288">
        <v>337000</v>
      </c>
      <c r="AF280" s="290">
        <v>3.2000000000000001E-2</v>
      </c>
      <c r="AG280" s="291">
        <v>0.68400000000000005</v>
      </c>
      <c r="AH280" s="292">
        <v>0.66200000000000003</v>
      </c>
    </row>
    <row r="281" spans="1:34" ht="21" customHeight="1">
      <c r="A281" s="35" t="s">
        <v>483</v>
      </c>
      <c r="B281" s="288">
        <v>1462000</v>
      </c>
      <c r="C281" s="293">
        <v>1171000</v>
      </c>
      <c r="D281" s="288">
        <v>872000</v>
      </c>
      <c r="E281" s="288">
        <v>826000</v>
      </c>
      <c r="F281" s="288">
        <v>46000</v>
      </c>
      <c r="G281" s="288">
        <v>590000</v>
      </c>
      <c r="H281" s="290">
        <v>5.2999999999999999E-2</v>
      </c>
      <c r="I281" s="291">
        <v>0.72199999999999998</v>
      </c>
      <c r="J281" s="292">
        <v>0.68200000000000005</v>
      </c>
      <c r="K281" s="145"/>
      <c r="L281" s="48"/>
      <c r="M281" s="35" t="s">
        <v>483</v>
      </c>
      <c r="N281" s="288">
        <v>712000</v>
      </c>
      <c r="O281" s="293">
        <v>579000</v>
      </c>
      <c r="P281" s="288">
        <v>467000</v>
      </c>
      <c r="Q281" s="288">
        <v>435000</v>
      </c>
      <c r="R281" s="288">
        <v>32000</v>
      </c>
      <c r="S281" s="288">
        <v>245000</v>
      </c>
      <c r="T281" s="290">
        <v>6.9000000000000006E-2</v>
      </c>
      <c r="U281" s="291">
        <v>0.77400000000000002</v>
      </c>
      <c r="V281" s="292">
        <v>0.71899999999999997</v>
      </c>
      <c r="W281" s="145"/>
      <c r="X281" s="48"/>
      <c r="Y281" s="35" t="s">
        <v>483</v>
      </c>
      <c r="Z281" s="288">
        <v>750000</v>
      </c>
      <c r="AA281" s="293">
        <v>592000</v>
      </c>
      <c r="AB281" s="288">
        <v>405000</v>
      </c>
      <c r="AC281" s="288">
        <v>391000</v>
      </c>
      <c r="AD281" s="288">
        <v>14000</v>
      </c>
      <c r="AE281" s="288">
        <v>345000</v>
      </c>
      <c r="AF281" s="290">
        <v>3.5000000000000003E-2</v>
      </c>
      <c r="AG281" s="291">
        <v>0.67100000000000004</v>
      </c>
      <c r="AH281" s="292">
        <v>0.64700000000000002</v>
      </c>
    </row>
    <row r="282" spans="1:34" ht="21" customHeight="1">
      <c r="A282" s="35" t="s">
        <v>484</v>
      </c>
      <c r="B282" s="288">
        <v>1463000</v>
      </c>
      <c r="C282" s="293">
        <v>1171000</v>
      </c>
      <c r="D282" s="288">
        <v>871000</v>
      </c>
      <c r="E282" s="288">
        <v>830000</v>
      </c>
      <c r="F282" s="288">
        <v>41000</v>
      </c>
      <c r="G282" s="288">
        <v>591000</v>
      </c>
      <c r="H282" s="290">
        <v>4.7E-2</v>
      </c>
      <c r="I282" s="291">
        <v>0.71899999999999997</v>
      </c>
      <c r="J282" s="292">
        <v>0.68400000000000005</v>
      </c>
      <c r="K282" s="145"/>
      <c r="L282" s="48"/>
      <c r="M282" s="35" t="s">
        <v>484</v>
      </c>
      <c r="N282" s="288">
        <v>712000</v>
      </c>
      <c r="O282" s="293">
        <v>579000</v>
      </c>
      <c r="P282" s="288">
        <v>467000</v>
      </c>
      <c r="Q282" s="288">
        <v>438000</v>
      </c>
      <c r="R282" s="288">
        <v>29000</v>
      </c>
      <c r="S282" s="288">
        <v>245000</v>
      </c>
      <c r="T282" s="290">
        <v>6.2E-2</v>
      </c>
      <c r="U282" s="291">
        <v>0.77400000000000002</v>
      </c>
      <c r="V282" s="292">
        <v>0.72399999999999998</v>
      </c>
      <c r="W282" s="145"/>
      <c r="X282" s="48"/>
      <c r="Y282" s="35" t="s">
        <v>484</v>
      </c>
      <c r="Z282" s="288">
        <v>751000</v>
      </c>
      <c r="AA282" s="293">
        <v>592000</v>
      </c>
      <c r="AB282" s="288">
        <v>404000</v>
      </c>
      <c r="AC282" s="288">
        <v>392000</v>
      </c>
      <c r="AD282" s="288">
        <v>12000</v>
      </c>
      <c r="AE282" s="288">
        <v>346000</v>
      </c>
      <c r="AF282" s="290">
        <v>0.03</v>
      </c>
      <c r="AG282" s="291">
        <v>0.66600000000000004</v>
      </c>
      <c r="AH282" s="292">
        <v>0.64500000000000002</v>
      </c>
    </row>
    <row r="283" spans="1:34" ht="21" customHeight="1">
      <c r="A283" s="35" t="s">
        <v>485</v>
      </c>
      <c r="B283" s="288">
        <v>1463000</v>
      </c>
      <c r="C283" s="293">
        <v>1171000</v>
      </c>
      <c r="D283" s="288">
        <v>860000</v>
      </c>
      <c r="E283" s="288">
        <v>825000</v>
      </c>
      <c r="F283" s="288">
        <v>35000</v>
      </c>
      <c r="G283" s="288">
        <v>604000</v>
      </c>
      <c r="H283" s="290">
        <v>0.04</v>
      </c>
      <c r="I283" s="291">
        <v>0.71099999999999997</v>
      </c>
      <c r="J283" s="292">
        <v>0.68100000000000005</v>
      </c>
      <c r="K283" s="145"/>
      <c r="L283" s="48"/>
      <c r="M283" s="35" t="s">
        <v>485</v>
      </c>
      <c r="N283" s="288">
        <v>712000</v>
      </c>
      <c r="O283" s="293">
        <v>579000</v>
      </c>
      <c r="P283" s="288">
        <v>459000</v>
      </c>
      <c r="Q283" s="288">
        <v>436000</v>
      </c>
      <c r="R283" s="288">
        <v>23000</v>
      </c>
      <c r="S283" s="288">
        <v>253000</v>
      </c>
      <c r="T283" s="290">
        <v>0.05</v>
      </c>
      <c r="U283" s="291">
        <v>0.76400000000000001</v>
      </c>
      <c r="V283" s="292">
        <v>0.72499999999999998</v>
      </c>
      <c r="W283" s="145"/>
      <c r="X283" s="48"/>
      <c r="Y283" s="35" t="s">
        <v>485</v>
      </c>
      <c r="Z283" s="288">
        <v>751000</v>
      </c>
      <c r="AA283" s="293">
        <v>592000</v>
      </c>
      <c r="AB283" s="288">
        <v>400000</v>
      </c>
      <c r="AC283" s="288">
        <v>388000</v>
      </c>
      <c r="AD283" s="288">
        <v>12000</v>
      </c>
      <c r="AE283" s="288">
        <v>351000</v>
      </c>
      <c r="AF283" s="290">
        <v>2.9000000000000001E-2</v>
      </c>
      <c r="AG283" s="291">
        <v>0.65900000000000003</v>
      </c>
      <c r="AH283" s="292">
        <v>0.63900000000000001</v>
      </c>
    </row>
    <row r="284" spans="1:34" s="48" customFormat="1" ht="21" customHeight="1">
      <c r="A284" s="35" t="s">
        <v>486</v>
      </c>
      <c r="B284" s="288">
        <v>1464000</v>
      </c>
      <c r="C284" s="293">
        <v>1171000</v>
      </c>
      <c r="D284" s="288">
        <v>857000</v>
      </c>
      <c r="E284" s="288">
        <v>824000</v>
      </c>
      <c r="F284" s="288">
        <v>34000</v>
      </c>
      <c r="G284" s="288">
        <v>607000</v>
      </c>
      <c r="H284" s="290">
        <v>3.9E-2</v>
      </c>
      <c r="I284" s="291">
        <v>0.71</v>
      </c>
      <c r="J284" s="292">
        <v>0.68100000000000005</v>
      </c>
      <c r="K284" s="145"/>
      <c r="M284" s="35" t="s">
        <v>486</v>
      </c>
      <c r="N284" s="288">
        <v>713000</v>
      </c>
      <c r="O284" s="293">
        <v>579000</v>
      </c>
      <c r="P284" s="288">
        <v>452000</v>
      </c>
      <c r="Q284" s="288">
        <v>430000</v>
      </c>
      <c r="R284" s="288">
        <v>22000</v>
      </c>
      <c r="S284" s="288">
        <v>261000</v>
      </c>
      <c r="T284" s="290">
        <v>4.8000000000000001E-2</v>
      </c>
      <c r="U284" s="291">
        <v>0.754</v>
      </c>
      <c r="V284" s="292">
        <v>0.71699999999999997</v>
      </c>
      <c r="W284" s="145"/>
      <c r="Y284" s="35" t="s">
        <v>486</v>
      </c>
      <c r="Z284" s="288">
        <v>751000</v>
      </c>
      <c r="AA284" s="293">
        <v>592000</v>
      </c>
      <c r="AB284" s="288">
        <v>405000</v>
      </c>
      <c r="AC284" s="288">
        <v>393000</v>
      </c>
      <c r="AD284" s="288">
        <v>12000</v>
      </c>
      <c r="AE284" s="288">
        <v>346000</v>
      </c>
      <c r="AF284" s="290">
        <v>0.03</v>
      </c>
      <c r="AG284" s="291">
        <v>0.66600000000000004</v>
      </c>
      <c r="AH284" s="292">
        <v>0.64600000000000002</v>
      </c>
    </row>
    <row r="285" spans="1:34" ht="21" customHeight="1">
      <c r="A285" s="35" t="s">
        <v>496</v>
      </c>
      <c r="B285" s="288">
        <v>1464000</v>
      </c>
      <c r="C285" s="293">
        <v>1172000</v>
      </c>
      <c r="D285" s="288">
        <v>870000</v>
      </c>
      <c r="E285" s="288">
        <v>837000</v>
      </c>
      <c r="F285" s="288">
        <v>33000</v>
      </c>
      <c r="G285" s="288">
        <v>594000</v>
      </c>
      <c r="H285" s="290">
        <v>3.7999999999999999E-2</v>
      </c>
      <c r="I285" s="291">
        <v>0.71799999999999997</v>
      </c>
      <c r="J285" s="292">
        <v>0.69</v>
      </c>
      <c r="M285" s="35" t="s">
        <v>496</v>
      </c>
      <c r="N285" s="288">
        <v>713000</v>
      </c>
      <c r="O285" s="293">
        <v>579000</v>
      </c>
      <c r="P285" s="288">
        <v>460000</v>
      </c>
      <c r="Q285" s="288">
        <v>440000</v>
      </c>
      <c r="R285" s="288">
        <v>21000</v>
      </c>
      <c r="S285" s="288">
        <v>253000</v>
      </c>
      <c r="T285" s="290">
        <v>4.4999999999999998E-2</v>
      </c>
      <c r="U285" s="291">
        <v>0.76600000000000001</v>
      </c>
      <c r="V285" s="292">
        <v>0.73</v>
      </c>
      <c r="W285" s="145"/>
      <c r="X285" s="48"/>
      <c r="Y285" s="35" t="s">
        <v>496</v>
      </c>
      <c r="Z285" s="288">
        <v>751000</v>
      </c>
      <c r="AA285" s="293">
        <v>592000</v>
      </c>
      <c r="AB285" s="288">
        <v>410000</v>
      </c>
      <c r="AC285" s="288">
        <v>398000</v>
      </c>
      <c r="AD285" s="288">
        <v>12000</v>
      </c>
      <c r="AE285" s="288">
        <v>341000</v>
      </c>
      <c r="AF285" s="290">
        <v>0.03</v>
      </c>
      <c r="AG285" s="291">
        <v>0.67200000000000004</v>
      </c>
      <c r="AH285" s="292">
        <v>0.65100000000000002</v>
      </c>
    </row>
    <row r="286" spans="1:34" ht="21" customHeight="1">
      <c r="A286" s="35" t="s">
        <v>497</v>
      </c>
      <c r="B286" s="288" t="s">
        <v>494</v>
      </c>
      <c r="C286" s="293"/>
      <c r="D286" s="288"/>
      <c r="E286" s="288"/>
      <c r="F286" s="288"/>
      <c r="G286" s="288"/>
      <c r="H286" s="290"/>
      <c r="I286" s="291"/>
      <c r="J286" s="292"/>
      <c r="M286" s="35" t="s">
        <v>497</v>
      </c>
      <c r="N286" s="288" t="s">
        <v>494</v>
      </c>
      <c r="O286" s="293"/>
      <c r="P286" s="288"/>
      <c r="Q286" s="288"/>
      <c r="R286" s="288"/>
      <c r="S286" s="288"/>
      <c r="T286" s="290"/>
      <c r="U286" s="291"/>
      <c r="V286" s="292"/>
      <c r="W286" s="145"/>
      <c r="X286" s="48"/>
      <c r="Y286" s="35" t="s">
        <v>497</v>
      </c>
      <c r="Z286" s="288" t="s">
        <v>494</v>
      </c>
      <c r="AA286" s="293"/>
      <c r="AB286" s="288"/>
      <c r="AC286" s="288"/>
      <c r="AD286" s="288"/>
      <c r="AE286" s="288"/>
      <c r="AF286" s="290"/>
      <c r="AG286" s="291"/>
      <c r="AH286" s="292"/>
    </row>
    <row r="287" spans="1:34" ht="21" customHeight="1">
      <c r="A287" s="35" t="s">
        <v>498</v>
      </c>
      <c r="B287" s="288" t="s">
        <v>495</v>
      </c>
      <c r="C287" s="293"/>
      <c r="D287" s="288"/>
      <c r="E287" s="288"/>
      <c r="F287" s="288"/>
      <c r="G287" s="288"/>
      <c r="H287" s="290"/>
      <c r="I287" s="291"/>
      <c r="J287" s="292"/>
      <c r="M287" s="35" t="s">
        <v>498</v>
      </c>
      <c r="N287" s="288" t="s">
        <v>495</v>
      </c>
      <c r="O287" s="293"/>
      <c r="P287" s="288"/>
      <c r="Q287" s="288"/>
      <c r="R287" s="288"/>
      <c r="S287" s="288"/>
      <c r="T287" s="290"/>
      <c r="U287" s="291"/>
      <c r="V287" s="292"/>
      <c r="W287" s="145"/>
      <c r="X287" s="48"/>
      <c r="Y287" s="35" t="s">
        <v>498</v>
      </c>
      <c r="Z287" s="288" t="s">
        <v>495</v>
      </c>
      <c r="AA287" s="293"/>
      <c r="AB287" s="288"/>
      <c r="AC287" s="288"/>
      <c r="AD287" s="288"/>
      <c r="AE287" s="288"/>
      <c r="AF287" s="290"/>
      <c r="AG287" s="291"/>
      <c r="AH287" s="292"/>
    </row>
    <row r="288" spans="1:34" ht="21" customHeight="1" thickBot="1">
      <c r="A288" s="36" t="s">
        <v>506</v>
      </c>
      <c r="B288" s="414" t="s">
        <v>507</v>
      </c>
      <c r="C288" s="460"/>
      <c r="D288" s="133"/>
      <c r="E288" s="133"/>
      <c r="F288" s="133"/>
      <c r="G288" s="133"/>
      <c r="H288" s="461"/>
      <c r="I288" s="376"/>
      <c r="J288" s="462"/>
      <c r="M288" s="36" t="s">
        <v>506</v>
      </c>
      <c r="N288" s="414" t="s">
        <v>507</v>
      </c>
      <c r="O288" s="460"/>
      <c r="P288" s="133"/>
      <c r="Q288" s="133"/>
      <c r="R288" s="133"/>
      <c r="S288" s="133"/>
      <c r="T288" s="461"/>
      <c r="U288" s="376"/>
      <c r="V288" s="462"/>
      <c r="W288" s="100"/>
      <c r="Y288" s="36" t="s">
        <v>506</v>
      </c>
      <c r="Z288" s="414" t="s">
        <v>507</v>
      </c>
      <c r="AA288" s="460"/>
      <c r="AB288" s="133"/>
      <c r="AC288" s="133"/>
      <c r="AD288" s="133"/>
      <c r="AE288" s="133"/>
      <c r="AF288" s="461"/>
      <c r="AG288" s="376"/>
      <c r="AH288" s="462"/>
    </row>
    <row r="289" spans="1:25" ht="21" customHeight="1" thickTop="1">
      <c r="M289" s="39"/>
      <c r="T289" s="100"/>
      <c r="U289" s="100"/>
      <c r="V289" s="100"/>
      <c r="W289" s="100"/>
      <c r="Y289" s="39"/>
    </row>
    <row r="290" spans="1:25" ht="21" customHeight="1">
      <c r="M290" s="13"/>
      <c r="T290" s="100"/>
      <c r="U290" s="100"/>
      <c r="V290" s="100"/>
      <c r="W290" s="100"/>
      <c r="Y290" s="13"/>
    </row>
    <row r="291" spans="1:25" ht="21" customHeight="1">
      <c r="M291" s="13"/>
      <c r="Y291" s="13"/>
    </row>
    <row r="292" spans="1:25" ht="21" customHeight="1">
      <c r="H292" s="41"/>
      <c r="I292" s="41"/>
      <c r="J292" s="41"/>
      <c r="K292" s="41"/>
      <c r="M292" s="13"/>
      <c r="Y292" s="13"/>
    </row>
    <row r="293" spans="1:25" ht="21" customHeight="1">
      <c r="M293" s="13"/>
      <c r="Y293" s="13"/>
    </row>
    <row r="294" spans="1:25" ht="21" customHeight="1">
      <c r="M294" s="13"/>
      <c r="Y294" s="13"/>
    </row>
    <row r="295" spans="1:25" ht="21" customHeight="1">
      <c r="A295" s="382" t="s">
        <v>447</v>
      </c>
      <c r="B295" s="380" t="s">
        <v>433</v>
      </c>
    </row>
    <row r="296" spans="1:25" ht="21" customHeight="1">
      <c r="B296" s="380" t="s">
        <v>434</v>
      </c>
    </row>
    <row r="297" spans="1:25" ht="21" customHeight="1">
      <c r="A297" s="381">
        <v>1</v>
      </c>
      <c r="B297" s="39" t="s">
        <v>289</v>
      </c>
    </row>
    <row r="298" spans="1:25" ht="21" customHeight="1">
      <c r="A298" s="381">
        <v>2</v>
      </c>
      <c r="B298" s="39" t="s">
        <v>290</v>
      </c>
    </row>
    <row r="299" spans="1:25" ht="21" customHeight="1">
      <c r="A299" s="381">
        <v>3</v>
      </c>
      <c r="B299" s="39" t="s">
        <v>440</v>
      </c>
    </row>
    <row r="300" spans="1:25" ht="21" customHeight="1">
      <c r="A300" s="381">
        <v>4</v>
      </c>
      <c r="B300" s="39" t="s">
        <v>189</v>
      </c>
    </row>
    <row r="301" spans="1:25" ht="21" customHeight="1">
      <c r="A301" s="381">
        <v>5</v>
      </c>
      <c r="B301" s="13" t="s">
        <v>267</v>
      </c>
    </row>
    <row r="302" spans="1:25" ht="21" customHeight="1">
      <c r="A302" s="381">
        <v>6</v>
      </c>
      <c r="B302" s="13" t="s">
        <v>288</v>
      </c>
    </row>
    <row r="303" spans="1:25" ht="21" customHeight="1">
      <c r="A303" s="381">
        <v>7</v>
      </c>
      <c r="B303" s="13" t="s">
        <v>291</v>
      </c>
      <c r="C303" s="41"/>
      <c r="D303" s="41"/>
      <c r="E303" s="41"/>
      <c r="F303" s="41"/>
      <c r="G303" s="41"/>
    </row>
    <row r="304" spans="1:25" ht="21" customHeight="1">
      <c r="A304" s="381">
        <v>8</v>
      </c>
      <c r="B304" s="13" t="s">
        <v>292</v>
      </c>
    </row>
    <row r="305" spans="1:2" ht="21" customHeight="1">
      <c r="A305" s="381">
        <v>9</v>
      </c>
      <c r="B305" s="13" t="s">
        <v>293</v>
      </c>
    </row>
    <row r="306" spans="1:2" ht="21" customHeight="1"/>
    <row r="307" spans="1:2" ht="21" customHeight="1"/>
    <row r="308" spans="1:2" ht="21" customHeight="1"/>
    <row r="309" spans="1:2" ht="21" customHeight="1"/>
    <row r="310" spans="1:2" ht="21" customHeight="1"/>
    <row r="311" spans="1:2" ht="21" customHeight="1"/>
    <row r="312" spans="1:2" ht="21" customHeight="1"/>
    <row r="313" spans="1:2" ht="21" customHeight="1"/>
    <row r="314" spans="1:2" ht="21" customHeight="1"/>
    <row r="315" spans="1:2" ht="21" customHeight="1"/>
    <row r="316" spans="1:2" ht="21" customHeight="1"/>
    <row r="317" spans="1:2" ht="21" customHeight="1"/>
    <row r="318" spans="1:2" ht="21" customHeight="1"/>
    <row r="319" spans="1:2" ht="21" customHeight="1"/>
    <row r="320" spans="1:2"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435" ht="12" customHeight="1"/>
    <row r="436" ht="12" customHeight="1"/>
    <row r="446" ht="12" customHeight="1"/>
    <row r="447" ht="12" customHeight="1"/>
    <row r="459" ht="13.5" customHeight="1"/>
    <row r="460" ht="13.5" customHeight="1"/>
  </sheetData>
  <phoneticPr fontId="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AH485"/>
  <sheetViews>
    <sheetView showGridLines="0" topLeftCell="A257" zoomScale="60" zoomScaleNormal="60" workbookViewId="0">
      <selection activeCell="B286" sqref="B286"/>
    </sheetView>
  </sheetViews>
  <sheetFormatPr defaultColWidth="8.85546875" defaultRowHeight="18.75"/>
  <cols>
    <col min="1" max="1" width="21.28515625" style="25" customWidth="1"/>
    <col min="2" max="2" width="20.85546875" style="25" customWidth="1"/>
    <col min="3" max="7" width="17.28515625" style="25" customWidth="1"/>
    <col min="8" max="8" width="18.5703125" style="25" customWidth="1"/>
    <col min="9" max="9" width="17.28515625" style="25" customWidth="1"/>
    <col min="10" max="10" width="21.28515625" style="25" customWidth="1"/>
    <col min="11" max="11" width="15.28515625" style="25" customWidth="1"/>
    <col min="12" max="12" width="8.85546875" style="25"/>
    <col min="13" max="13" width="21.28515625" style="25" customWidth="1"/>
    <col min="14" max="14" width="23.28515625" style="25" customWidth="1"/>
    <col min="15" max="15" width="14.85546875" style="25" customWidth="1"/>
    <col min="16" max="16" width="18.28515625" style="25" customWidth="1"/>
    <col min="17" max="17" width="19.7109375" style="25" customWidth="1"/>
    <col min="18" max="18" width="19.140625" style="25" customWidth="1"/>
    <col min="19" max="19" width="17.28515625" style="25" customWidth="1"/>
    <col min="20" max="20" width="23.28515625" style="25" customWidth="1"/>
    <col min="21" max="21" width="11.28515625" style="25" customWidth="1"/>
    <col min="22" max="22" width="14.7109375" style="25" customWidth="1"/>
    <col min="23" max="24" width="8.85546875" style="25"/>
    <col min="25" max="25" width="21.28515625" style="25" customWidth="1"/>
    <col min="26" max="26" width="21.140625" style="25" customWidth="1"/>
    <col min="27" max="27" width="14.85546875" style="25" customWidth="1"/>
    <col min="28" max="28" width="17.28515625" style="25" customWidth="1"/>
    <col min="29" max="29" width="16.42578125" style="25" customWidth="1"/>
    <col min="30" max="30" width="20.5703125" style="25" customWidth="1"/>
    <col min="31" max="31" width="15.42578125" style="25" customWidth="1"/>
    <col min="32" max="32" width="23" style="25" customWidth="1"/>
    <col min="33" max="33" width="11.28515625" style="25" customWidth="1"/>
    <col min="34" max="34" width="16.28515625" style="25" customWidth="1"/>
    <col min="35" max="16384" width="8.85546875" style="25"/>
  </cols>
  <sheetData>
    <row r="1" spans="1:34" ht="15.6" customHeight="1">
      <c r="H1" s="100"/>
      <c r="I1" s="100"/>
      <c r="J1" s="100"/>
      <c r="K1" s="100"/>
    </row>
    <row r="2" spans="1:34" ht="15" customHeight="1">
      <c r="A2" s="26" t="s">
        <v>0</v>
      </c>
      <c r="M2" s="26" t="s">
        <v>0</v>
      </c>
      <c r="Y2" s="26" t="s">
        <v>0</v>
      </c>
    </row>
    <row r="3" spans="1:34" ht="15" customHeight="1" thickBot="1">
      <c r="A3" s="26" t="s">
        <v>294</v>
      </c>
      <c r="D3" s="133"/>
      <c r="E3" s="133"/>
      <c r="F3" s="133"/>
      <c r="G3" s="133"/>
      <c r="H3" s="133"/>
      <c r="I3" s="133"/>
      <c r="J3" s="133" t="s">
        <v>13</v>
      </c>
      <c r="M3" s="26" t="s">
        <v>295</v>
      </c>
      <c r="R3" s="133"/>
      <c r="S3" s="133"/>
      <c r="Y3" s="26" t="s">
        <v>296</v>
      </c>
      <c r="AD3" s="133"/>
    </row>
    <row r="4" spans="1:34" ht="39" customHeight="1" thickTop="1">
      <c r="A4" s="372">
        <v>1</v>
      </c>
      <c r="B4" s="113" t="s">
        <v>26</v>
      </c>
      <c r="C4" s="114" t="s">
        <v>26</v>
      </c>
      <c r="D4" s="170" t="s">
        <v>375</v>
      </c>
      <c r="E4" s="171" t="s">
        <v>378</v>
      </c>
      <c r="F4" s="171" t="s">
        <v>230</v>
      </c>
      <c r="G4" s="171" t="s">
        <v>487</v>
      </c>
      <c r="H4" s="172" t="s">
        <v>231</v>
      </c>
      <c r="I4" s="173" t="s">
        <v>2</v>
      </c>
      <c r="J4" s="174" t="s">
        <v>266</v>
      </c>
      <c r="K4" s="121"/>
      <c r="M4" s="372">
        <v>1</v>
      </c>
      <c r="N4" s="113" t="s">
        <v>26</v>
      </c>
      <c r="O4" s="114" t="s">
        <v>26</v>
      </c>
      <c r="P4" s="170" t="s">
        <v>375</v>
      </c>
      <c r="Q4" s="171" t="s">
        <v>378</v>
      </c>
      <c r="R4" s="171" t="s">
        <v>230</v>
      </c>
      <c r="S4" s="171" t="s">
        <v>487</v>
      </c>
      <c r="T4" s="172" t="s">
        <v>231</v>
      </c>
      <c r="U4" s="173" t="s">
        <v>2</v>
      </c>
      <c r="V4" s="174" t="s">
        <v>266</v>
      </c>
      <c r="Y4" s="372">
        <v>1</v>
      </c>
      <c r="Z4" s="113" t="s">
        <v>26</v>
      </c>
      <c r="AA4" s="114" t="s">
        <v>26</v>
      </c>
      <c r="AB4" s="170" t="s">
        <v>375</v>
      </c>
      <c r="AC4" s="171" t="s">
        <v>378</v>
      </c>
      <c r="AD4" s="171" t="s">
        <v>230</v>
      </c>
      <c r="AE4" s="171" t="s">
        <v>487</v>
      </c>
      <c r="AF4" s="172" t="s">
        <v>231</v>
      </c>
      <c r="AG4" s="173" t="s">
        <v>2</v>
      </c>
      <c r="AH4" s="174" t="s">
        <v>266</v>
      </c>
    </row>
    <row r="5" spans="1:34" ht="40.15" customHeight="1">
      <c r="A5" s="373">
        <v>2</v>
      </c>
      <c r="B5" s="135" t="s">
        <v>374</v>
      </c>
      <c r="C5" s="122" t="s">
        <v>394</v>
      </c>
      <c r="D5" s="135" t="s">
        <v>374</v>
      </c>
      <c r="E5" s="117" t="s">
        <v>374</v>
      </c>
      <c r="F5" s="117" t="s">
        <v>374</v>
      </c>
      <c r="G5" s="117" t="s">
        <v>374</v>
      </c>
      <c r="H5" s="118" t="s">
        <v>395</v>
      </c>
      <c r="I5" s="119" t="s">
        <v>396</v>
      </c>
      <c r="J5" s="120" t="s">
        <v>396</v>
      </c>
      <c r="K5" s="123"/>
      <c r="M5" s="373">
        <v>2</v>
      </c>
      <c r="N5" s="135" t="s">
        <v>374</v>
      </c>
      <c r="O5" s="122" t="s">
        <v>394</v>
      </c>
      <c r="P5" s="135" t="s">
        <v>374</v>
      </c>
      <c r="Q5" s="117" t="s">
        <v>374</v>
      </c>
      <c r="R5" s="117" t="s">
        <v>374</v>
      </c>
      <c r="S5" s="117" t="s">
        <v>374</v>
      </c>
      <c r="T5" s="118" t="s">
        <v>395</v>
      </c>
      <c r="U5" s="119" t="s">
        <v>396</v>
      </c>
      <c r="V5" s="120" t="s">
        <v>396</v>
      </c>
      <c r="Y5" s="373">
        <v>2</v>
      </c>
      <c r="Z5" s="135" t="s">
        <v>374</v>
      </c>
      <c r="AA5" s="122" t="s">
        <v>394</v>
      </c>
      <c r="AB5" s="135" t="s">
        <v>374</v>
      </c>
      <c r="AC5" s="117" t="s">
        <v>374</v>
      </c>
      <c r="AD5" s="117" t="s">
        <v>374</v>
      </c>
      <c r="AE5" s="117" t="s">
        <v>374</v>
      </c>
      <c r="AF5" s="118" t="s">
        <v>395</v>
      </c>
      <c r="AG5" s="119" t="s">
        <v>396</v>
      </c>
      <c r="AH5" s="120" t="s">
        <v>396</v>
      </c>
    </row>
    <row r="6" spans="1:34" ht="18.600000000000001" customHeight="1">
      <c r="A6" s="374">
        <v>3</v>
      </c>
      <c r="B6" s="125" t="s">
        <v>3</v>
      </c>
      <c r="C6" s="126" t="s">
        <v>4</v>
      </c>
      <c r="D6" s="125" t="s">
        <v>5</v>
      </c>
      <c r="E6" s="126" t="s">
        <v>6</v>
      </c>
      <c r="F6" s="126" t="s">
        <v>7</v>
      </c>
      <c r="G6" s="126" t="s">
        <v>8</v>
      </c>
      <c r="H6" s="127" t="s">
        <v>9</v>
      </c>
      <c r="I6" s="128" t="s">
        <v>10</v>
      </c>
      <c r="J6" s="129" t="s">
        <v>11</v>
      </c>
      <c r="K6" s="123"/>
      <c r="M6" s="374">
        <v>3</v>
      </c>
      <c r="N6" s="125" t="s">
        <v>3</v>
      </c>
      <c r="O6" s="126" t="s">
        <v>4</v>
      </c>
      <c r="P6" s="125" t="s">
        <v>5</v>
      </c>
      <c r="Q6" s="126" t="s">
        <v>6</v>
      </c>
      <c r="R6" s="126" t="s">
        <v>7</v>
      </c>
      <c r="S6" s="126" t="s">
        <v>8</v>
      </c>
      <c r="T6" s="127" t="s">
        <v>9</v>
      </c>
      <c r="U6" s="128" t="s">
        <v>10</v>
      </c>
      <c r="V6" s="129" t="s">
        <v>11</v>
      </c>
      <c r="Y6" s="374">
        <v>3</v>
      </c>
      <c r="Z6" s="125" t="s">
        <v>3</v>
      </c>
      <c r="AA6" s="126" t="s">
        <v>4</v>
      </c>
      <c r="AB6" s="125" t="s">
        <v>5</v>
      </c>
      <c r="AC6" s="126" t="s">
        <v>6</v>
      </c>
      <c r="AD6" s="126" t="s">
        <v>7</v>
      </c>
      <c r="AE6" s="126" t="s">
        <v>8</v>
      </c>
      <c r="AF6" s="127" t="s">
        <v>9</v>
      </c>
      <c r="AG6" s="128" t="s">
        <v>10</v>
      </c>
      <c r="AH6" s="129" t="s">
        <v>11</v>
      </c>
    </row>
    <row r="7" spans="1:34" ht="21" customHeight="1">
      <c r="A7" s="104" t="s">
        <v>21</v>
      </c>
      <c r="B7" s="294"/>
      <c r="C7" s="295"/>
      <c r="D7" s="294"/>
      <c r="E7" s="295"/>
      <c r="F7" s="295"/>
      <c r="G7" s="295"/>
      <c r="H7" s="296"/>
      <c r="I7" s="295"/>
      <c r="J7" s="297"/>
      <c r="K7" s="89"/>
      <c r="M7" s="104" t="s">
        <v>22</v>
      </c>
      <c r="N7" s="294"/>
      <c r="O7" s="295"/>
      <c r="P7" s="294"/>
      <c r="Q7" s="295"/>
      <c r="R7" s="295"/>
      <c r="S7" s="295"/>
      <c r="T7" s="296"/>
      <c r="U7" s="295"/>
      <c r="V7" s="297"/>
      <c r="Y7" s="104" t="s">
        <v>19</v>
      </c>
      <c r="Z7" s="81"/>
      <c r="AA7" s="40"/>
      <c r="AB7" s="81"/>
      <c r="AC7" s="40"/>
      <c r="AD7" s="40"/>
      <c r="AE7" s="40"/>
      <c r="AF7" s="82"/>
      <c r="AG7" s="40"/>
      <c r="AH7" s="90"/>
    </row>
    <row r="8" spans="1:34" ht="21" customHeight="1">
      <c r="A8" s="35" t="s">
        <v>47</v>
      </c>
      <c r="B8" s="237">
        <v>1176000</v>
      </c>
      <c r="C8" s="298">
        <v>979000</v>
      </c>
      <c r="D8" s="303">
        <v>702000</v>
      </c>
      <c r="E8" s="298">
        <v>617000</v>
      </c>
      <c r="F8" s="298">
        <v>85000</v>
      </c>
      <c r="G8" s="298">
        <v>475000</v>
      </c>
      <c r="H8" s="300">
        <v>0.121</v>
      </c>
      <c r="I8" s="301">
        <v>0.70499999999999996</v>
      </c>
      <c r="J8" s="302">
        <v>0.61799999999999999</v>
      </c>
      <c r="K8" s="130"/>
      <c r="M8" s="35" t="s">
        <v>47</v>
      </c>
      <c r="N8" s="237">
        <v>563000</v>
      </c>
      <c r="O8" s="298">
        <v>482000</v>
      </c>
      <c r="P8" s="303">
        <v>403000</v>
      </c>
      <c r="Q8" s="298">
        <v>343000</v>
      </c>
      <c r="R8" s="298">
        <v>60000</v>
      </c>
      <c r="S8" s="298">
        <v>160000</v>
      </c>
      <c r="T8" s="300">
        <v>0.15</v>
      </c>
      <c r="U8" s="301">
        <v>0.81799999999999995</v>
      </c>
      <c r="V8" s="302">
        <v>0.69299999999999995</v>
      </c>
      <c r="Y8" s="35" t="s">
        <v>47</v>
      </c>
      <c r="Z8" s="237">
        <v>613000</v>
      </c>
      <c r="AA8" s="298">
        <v>496000</v>
      </c>
      <c r="AB8" s="303">
        <v>299000</v>
      </c>
      <c r="AC8" s="298">
        <v>274000</v>
      </c>
      <c r="AD8" s="298">
        <v>25000</v>
      </c>
      <c r="AE8" s="298">
        <v>315000</v>
      </c>
      <c r="AF8" s="300">
        <v>8.2000000000000003E-2</v>
      </c>
      <c r="AG8" s="301">
        <v>0.59499999999999997</v>
      </c>
      <c r="AH8" s="302">
        <v>0.54500000000000004</v>
      </c>
    </row>
    <row r="9" spans="1:34" ht="21" customHeight="1">
      <c r="A9" s="35" t="s">
        <v>48</v>
      </c>
      <c r="B9" s="237">
        <v>1189000</v>
      </c>
      <c r="C9" s="298">
        <v>990000</v>
      </c>
      <c r="D9" s="303">
        <v>692000</v>
      </c>
      <c r="E9" s="298">
        <v>604000</v>
      </c>
      <c r="F9" s="298">
        <v>88000</v>
      </c>
      <c r="G9" s="298">
        <v>497000</v>
      </c>
      <c r="H9" s="300">
        <v>0.127</v>
      </c>
      <c r="I9" s="301">
        <v>0.68799999999999994</v>
      </c>
      <c r="J9" s="302">
        <v>0.6</v>
      </c>
      <c r="K9" s="131"/>
      <c r="M9" s="35" t="s">
        <v>48</v>
      </c>
      <c r="N9" s="237">
        <v>570000</v>
      </c>
      <c r="O9" s="298">
        <v>489000</v>
      </c>
      <c r="P9" s="303">
        <v>407000</v>
      </c>
      <c r="Q9" s="298">
        <v>343000</v>
      </c>
      <c r="R9" s="298">
        <v>64000</v>
      </c>
      <c r="S9" s="298">
        <v>162000</v>
      </c>
      <c r="T9" s="300">
        <v>0.157</v>
      </c>
      <c r="U9" s="301">
        <v>0.81799999999999995</v>
      </c>
      <c r="V9" s="302">
        <v>0.68700000000000006</v>
      </c>
      <c r="Y9" s="35" t="s">
        <v>48</v>
      </c>
      <c r="Z9" s="237">
        <v>619000</v>
      </c>
      <c r="AA9" s="298">
        <v>501000</v>
      </c>
      <c r="AB9" s="303">
        <v>285000</v>
      </c>
      <c r="AC9" s="298">
        <v>261000</v>
      </c>
      <c r="AD9" s="298">
        <v>24000</v>
      </c>
      <c r="AE9" s="298">
        <v>335000</v>
      </c>
      <c r="AF9" s="300">
        <v>8.3000000000000004E-2</v>
      </c>
      <c r="AG9" s="301">
        <v>0.56200000000000006</v>
      </c>
      <c r="AH9" s="302">
        <v>0.51500000000000001</v>
      </c>
    </row>
    <row r="10" spans="1:34" ht="21" customHeight="1">
      <c r="A10" s="35" t="s">
        <v>49</v>
      </c>
      <c r="B10" s="237">
        <v>1198000</v>
      </c>
      <c r="C10" s="298">
        <v>998000</v>
      </c>
      <c r="D10" s="303">
        <v>688000</v>
      </c>
      <c r="E10" s="298">
        <v>608000</v>
      </c>
      <c r="F10" s="298">
        <v>79000</v>
      </c>
      <c r="G10" s="298">
        <v>511000</v>
      </c>
      <c r="H10" s="300">
        <v>0.115</v>
      </c>
      <c r="I10" s="301">
        <v>0.67800000000000005</v>
      </c>
      <c r="J10" s="302">
        <v>0.59899999999999998</v>
      </c>
      <c r="K10" s="131"/>
      <c r="M10" s="35" t="s">
        <v>49</v>
      </c>
      <c r="N10" s="237">
        <v>574000</v>
      </c>
      <c r="O10" s="298">
        <v>493000</v>
      </c>
      <c r="P10" s="303">
        <v>400000</v>
      </c>
      <c r="Q10" s="298">
        <v>339000</v>
      </c>
      <c r="R10" s="298">
        <v>61000</v>
      </c>
      <c r="S10" s="298">
        <v>174000</v>
      </c>
      <c r="T10" s="300">
        <v>0.152</v>
      </c>
      <c r="U10" s="301">
        <v>0.79500000000000004</v>
      </c>
      <c r="V10" s="302">
        <v>0.67200000000000004</v>
      </c>
      <c r="Y10" s="35" t="s">
        <v>49</v>
      </c>
      <c r="Z10" s="237">
        <v>624000</v>
      </c>
      <c r="AA10" s="298">
        <v>505000</v>
      </c>
      <c r="AB10" s="303">
        <v>288000</v>
      </c>
      <c r="AC10" s="298">
        <v>269000</v>
      </c>
      <c r="AD10" s="298">
        <v>19000</v>
      </c>
      <c r="AE10" s="298">
        <v>336000</v>
      </c>
      <c r="AF10" s="300">
        <v>6.5000000000000002E-2</v>
      </c>
      <c r="AG10" s="301">
        <v>0.56399999999999995</v>
      </c>
      <c r="AH10" s="302">
        <v>0.52700000000000002</v>
      </c>
    </row>
    <row r="11" spans="1:34" ht="21" customHeight="1">
      <c r="A11" s="35" t="s">
        <v>265</v>
      </c>
      <c r="B11" s="284" t="s">
        <v>46</v>
      </c>
      <c r="C11" s="288" t="s">
        <v>46</v>
      </c>
      <c r="D11" s="284" t="s">
        <v>46</v>
      </c>
      <c r="E11" s="288" t="s">
        <v>46</v>
      </c>
      <c r="F11" s="288" t="s">
        <v>46</v>
      </c>
      <c r="G11" s="289" t="s">
        <v>46</v>
      </c>
      <c r="H11" s="290" t="s">
        <v>46</v>
      </c>
      <c r="I11" s="291" t="s">
        <v>46</v>
      </c>
      <c r="J11" s="292" t="s">
        <v>46</v>
      </c>
      <c r="K11" s="142"/>
      <c r="M11" s="35" t="s">
        <v>265</v>
      </c>
      <c r="N11" s="284" t="s">
        <v>46</v>
      </c>
      <c r="O11" s="288" t="s">
        <v>46</v>
      </c>
      <c r="P11" s="284" t="s">
        <v>46</v>
      </c>
      <c r="Q11" s="288" t="s">
        <v>46</v>
      </c>
      <c r="R11" s="288" t="s">
        <v>46</v>
      </c>
      <c r="S11" s="289" t="s">
        <v>46</v>
      </c>
      <c r="T11" s="290" t="s">
        <v>46</v>
      </c>
      <c r="U11" s="291" t="s">
        <v>46</v>
      </c>
      <c r="V11" s="292" t="s">
        <v>46</v>
      </c>
      <c r="W11" s="108"/>
      <c r="Y11" s="35" t="s">
        <v>265</v>
      </c>
      <c r="Z11" s="284" t="s">
        <v>46</v>
      </c>
      <c r="AA11" s="288" t="s">
        <v>46</v>
      </c>
      <c r="AB11" s="284" t="s">
        <v>46</v>
      </c>
      <c r="AC11" s="288" t="s">
        <v>46</v>
      </c>
      <c r="AD11" s="288" t="s">
        <v>46</v>
      </c>
      <c r="AE11" s="289" t="s">
        <v>46</v>
      </c>
      <c r="AF11" s="290" t="s">
        <v>46</v>
      </c>
      <c r="AG11" s="291" t="s">
        <v>46</v>
      </c>
      <c r="AH11" s="292" t="s">
        <v>46</v>
      </c>
    </row>
    <row r="12" spans="1:34" ht="21" customHeight="1">
      <c r="A12" s="35" t="s">
        <v>198</v>
      </c>
      <c r="B12" s="237">
        <v>1204000</v>
      </c>
      <c r="C12" s="298">
        <v>1003000</v>
      </c>
      <c r="D12" s="303">
        <v>692000</v>
      </c>
      <c r="E12" s="298">
        <v>615000</v>
      </c>
      <c r="F12" s="298">
        <v>78000</v>
      </c>
      <c r="G12" s="298">
        <v>512000</v>
      </c>
      <c r="H12" s="300">
        <v>0.112</v>
      </c>
      <c r="I12" s="301">
        <v>0.67700000000000005</v>
      </c>
      <c r="J12" s="302">
        <v>0.6</v>
      </c>
      <c r="K12" s="131"/>
      <c r="M12" s="35" t="s">
        <v>198</v>
      </c>
      <c r="N12" s="237">
        <v>577000</v>
      </c>
      <c r="O12" s="298">
        <v>495000</v>
      </c>
      <c r="P12" s="303">
        <v>402000</v>
      </c>
      <c r="Q12" s="298">
        <v>345000</v>
      </c>
      <c r="R12" s="298">
        <v>57000</v>
      </c>
      <c r="S12" s="298">
        <v>175000</v>
      </c>
      <c r="T12" s="300">
        <v>0.14199999999999999</v>
      </c>
      <c r="U12" s="301">
        <v>0.79300000000000004</v>
      </c>
      <c r="V12" s="302">
        <v>0.67800000000000005</v>
      </c>
      <c r="Y12" s="35" t="s">
        <v>198</v>
      </c>
      <c r="Z12" s="237">
        <v>628000</v>
      </c>
      <c r="AA12" s="298">
        <v>508000</v>
      </c>
      <c r="AB12" s="303">
        <v>291000</v>
      </c>
      <c r="AC12" s="298">
        <v>270000</v>
      </c>
      <c r="AD12" s="298">
        <v>21000</v>
      </c>
      <c r="AE12" s="298">
        <v>337000</v>
      </c>
      <c r="AF12" s="300">
        <v>7.1999999999999995E-2</v>
      </c>
      <c r="AG12" s="301">
        <v>0.56499999999999995</v>
      </c>
      <c r="AH12" s="302">
        <v>0.52400000000000002</v>
      </c>
    </row>
    <row r="13" spans="1:34" ht="21" customHeight="1">
      <c r="A13" s="35" t="s">
        <v>50</v>
      </c>
      <c r="B13" s="237">
        <v>1205000</v>
      </c>
      <c r="C13" s="298">
        <v>1003000</v>
      </c>
      <c r="D13" s="303">
        <v>696000</v>
      </c>
      <c r="E13" s="298">
        <v>619000</v>
      </c>
      <c r="F13" s="298">
        <v>77000</v>
      </c>
      <c r="G13" s="298">
        <v>509000</v>
      </c>
      <c r="H13" s="300">
        <v>0.111</v>
      </c>
      <c r="I13" s="301">
        <v>0.68100000000000005</v>
      </c>
      <c r="J13" s="302">
        <v>0.60399999999999998</v>
      </c>
      <c r="K13" s="131"/>
      <c r="M13" s="35" t="s">
        <v>50</v>
      </c>
      <c r="N13" s="237">
        <v>577000</v>
      </c>
      <c r="O13" s="298">
        <v>495000</v>
      </c>
      <c r="P13" s="303">
        <v>402000</v>
      </c>
      <c r="Q13" s="298">
        <v>346000</v>
      </c>
      <c r="R13" s="298">
        <v>55000</v>
      </c>
      <c r="S13" s="298">
        <v>175000</v>
      </c>
      <c r="T13" s="300">
        <v>0.13800000000000001</v>
      </c>
      <c r="U13" s="301">
        <v>0.79300000000000004</v>
      </c>
      <c r="V13" s="302">
        <v>0.68200000000000005</v>
      </c>
      <c r="Y13" s="35" t="s">
        <v>50</v>
      </c>
      <c r="Z13" s="237">
        <v>628000</v>
      </c>
      <c r="AA13" s="298">
        <v>508000</v>
      </c>
      <c r="AB13" s="303">
        <v>294000</v>
      </c>
      <c r="AC13" s="298">
        <v>272000</v>
      </c>
      <c r="AD13" s="298">
        <v>22000</v>
      </c>
      <c r="AE13" s="298">
        <v>334000</v>
      </c>
      <c r="AF13" s="300">
        <v>7.4999999999999997E-2</v>
      </c>
      <c r="AG13" s="301">
        <v>0.57099999999999995</v>
      </c>
      <c r="AH13" s="302">
        <v>0.52800000000000002</v>
      </c>
    </row>
    <row r="14" spans="1:34" ht="21" customHeight="1">
      <c r="A14" s="35" t="s">
        <v>51</v>
      </c>
      <c r="B14" s="237">
        <v>1206000</v>
      </c>
      <c r="C14" s="298">
        <v>1004000</v>
      </c>
      <c r="D14" s="303">
        <v>705000</v>
      </c>
      <c r="E14" s="298">
        <v>627000</v>
      </c>
      <c r="F14" s="298">
        <v>79000</v>
      </c>
      <c r="G14" s="298">
        <v>501000</v>
      </c>
      <c r="H14" s="300">
        <v>0.111</v>
      </c>
      <c r="I14" s="301">
        <v>0.68799999999999994</v>
      </c>
      <c r="J14" s="302">
        <v>0.61</v>
      </c>
      <c r="K14" s="131"/>
      <c r="M14" s="35" t="s">
        <v>51</v>
      </c>
      <c r="N14" s="237">
        <v>578000</v>
      </c>
      <c r="O14" s="298">
        <v>495000</v>
      </c>
      <c r="P14" s="303">
        <v>406000</v>
      </c>
      <c r="Q14" s="298">
        <v>348000</v>
      </c>
      <c r="R14" s="298">
        <v>58000</v>
      </c>
      <c r="S14" s="298">
        <v>172000</v>
      </c>
      <c r="T14" s="300">
        <v>0.14399999999999999</v>
      </c>
      <c r="U14" s="301">
        <v>0.79900000000000004</v>
      </c>
      <c r="V14" s="302">
        <v>0.68200000000000005</v>
      </c>
      <c r="Y14" s="35" t="s">
        <v>51</v>
      </c>
      <c r="Z14" s="237">
        <v>628000</v>
      </c>
      <c r="AA14" s="298">
        <v>509000</v>
      </c>
      <c r="AB14" s="303">
        <v>299000</v>
      </c>
      <c r="AC14" s="298">
        <v>279000</v>
      </c>
      <c r="AD14" s="298">
        <v>20000</v>
      </c>
      <c r="AE14" s="298">
        <v>329000</v>
      </c>
      <c r="AF14" s="300">
        <v>6.8000000000000005E-2</v>
      </c>
      <c r="AG14" s="301">
        <v>0.57999999999999996</v>
      </c>
      <c r="AH14" s="302">
        <v>0.54</v>
      </c>
    </row>
    <row r="15" spans="1:34" ht="21" customHeight="1">
      <c r="A15" s="35" t="s">
        <v>52</v>
      </c>
      <c r="B15" s="237">
        <v>1206000</v>
      </c>
      <c r="C15" s="298">
        <v>1005000</v>
      </c>
      <c r="D15" s="303">
        <v>706000</v>
      </c>
      <c r="E15" s="298">
        <v>629000</v>
      </c>
      <c r="F15" s="298">
        <v>77000</v>
      </c>
      <c r="G15" s="298">
        <v>501000</v>
      </c>
      <c r="H15" s="300">
        <v>0.109</v>
      </c>
      <c r="I15" s="301">
        <v>0.68799999999999994</v>
      </c>
      <c r="J15" s="302">
        <v>0.61199999999999999</v>
      </c>
      <c r="K15" s="131"/>
      <c r="M15" s="35" t="s">
        <v>52</v>
      </c>
      <c r="N15" s="237">
        <v>578000</v>
      </c>
      <c r="O15" s="298">
        <v>495000</v>
      </c>
      <c r="P15" s="303">
        <v>404000</v>
      </c>
      <c r="Q15" s="298">
        <v>347000</v>
      </c>
      <c r="R15" s="298">
        <v>57000</v>
      </c>
      <c r="S15" s="298">
        <v>173000</v>
      </c>
      <c r="T15" s="300">
        <v>0.14099999999999999</v>
      </c>
      <c r="U15" s="301">
        <v>0.79600000000000004</v>
      </c>
      <c r="V15" s="302">
        <v>0.68100000000000005</v>
      </c>
      <c r="Y15" s="35" t="s">
        <v>52</v>
      </c>
      <c r="Z15" s="237">
        <v>629000</v>
      </c>
      <c r="AA15" s="298">
        <v>509000</v>
      </c>
      <c r="AB15" s="303">
        <v>301000</v>
      </c>
      <c r="AC15" s="298">
        <v>281000</v>
      </c>
      <c r="AD15" s="298">
        <v>20000</v>
      </c>
      <c r="AE15" s="298">
        <v>327000</v>
      </c>
      <c r="AF15" s="300">
        <v>6.6000000000000003E-2</v>
      </c>
      <c r="AG15" s="301">
        <v>0.58299999999999996</v>
      </c>
      <c r="AH15" s="302">
        <v>0.54400000000000004</v>
      </c>
    </row>
    <row r="16" spans="1:34" ht="21" customHeight="1">
      <c r="A16" s="35" t="s">
        <v>53</v>
      </c>
      <c r="B16" s="237">
        <v>1207000</v>
      </c>
      <c r="C16" s="298">
        <v>1005000</v>
      </c>
      <c r="D16" s="303">
        <v>704000</v>
      </c>
      <c r="E16" s="298">
        <v>628000</v>
      </c>
      <c r="F16" s="298">
        <v>76000</v>
      </c>
      <c r="G16" s="298">
        <v>503000</v>
      </c>
      <c r="H16" s="300">
        <v>0.108</v>
      </c>
      <c r="I16" s="301">
        <v>0.68600000000000005</v>
      </c>
      <c r="J16" s="302">
        <v>0.61099999999999999</v>
      </c>
      <c r="K16" s="131"/>
      <c r="M16" s="35" t="s">
        <v>53</v>
      </c>
      <c r="N16" s="237">
        <v>578000</v>
      </c>
      <c r="O16" s="298">
        <v>496000</v>
      </c>
      <c r="P16" s="303">
        <v>405000</v>
      </c>
      <c r="Q16" s="298">
        <v>348000</v>
      </c>
      <c r="R16" s="298">
        <v>57000</v>
      </c>
      <c r="S16" s="298">
        <v>173000</v>
      </c>
      <c r="T16" s="300">
        <v>0.14099999999999999</v>
      </c>
      <c r="U16" s="301">
        <v>0.79600000000000004</v>
      </c>
      <c r="V16" s="302">
        <v>0.68100000000000005</v>
      </c>
      <c r="Y16" s="35" t="s">
        <v>53</v>
      </c>
      <c r="Z16" s="237">
        <v>629000</v>
      </c>
      <c r="AA16" s="298">
        <v>509000</v>
      </c>
      <c r="AB16" s="303">
        <v>299000</v>
      </c>
      <c r="AC16" s="298">
        <v>280000</v>
      </c>
      <c r="AD16" s="298">
        <v>19000</v>
      </c>
      <c r="AE16" s="298">
        <v>330000</v>
      </c>
      <c r="AF16" s="300">
        <v>6.3E-2</v>
      </c>
      <c r="AG16" s="301">
        <v>0.57899999999999996</v>
      </c>
      <c r="AH16" s="302">
        <v>0.54200000000000004</v>
      </c>
    </row>
    <row r="17" spans="1:34" ht="21" customHeight="1">
      <c r="A17" s="35" t="s">
        <v>54</v>
      </c>
      <c r="B17" s="237">
        <v>1208000</v>
      </c>
      <c r="C17" s="298">
        <v>1005000</v>
      </c>
      <c r="D17" s="303">
        <v>708000</v>
      </c>
      <c r="E17" s="298">
        <v>635000</v>
      </c>
      <c r="F17" s="298">
        <v>73000</v>
      </c>
      <c r="G17" s="298">
        <v>500000</v>
      </c>
      <c r="H17" s="300">
        <v>0.104</v>
      </c>
      <c r="I17" s="301">
        <v>0.69199999999999995</v>
      </c>
      <c r="J17" s="302">
        <v>0.61899999999999999</v>
      </c>
      <c r="K17" s="131"/>
      <c r="M17" s="35" t="s">
        <v>54</v>
      </c>
      <c r="N17" s="237">
        <v>578000</v>
      </c>
      <c r="O17" s="298">
        <v>496000</v>
      </c>
      <c r="P17" s="303">
        <v>404000</v>
      </c>
      <c r="Q17" s="298">
        <v>351000</v>
      </c>
      <c r="R17" s="298">
        <v>54000</v>
      </c>
      <c r="S17" s="298">
        <v>174000</v>
      </c>
      <c r="T17" s="300">
        <v>0.13300000000000001</v>
      </c>
      <c r="U17" s="301">
        <v>0.79800000000000004</v>
      </c>
      <c r="V17" s="302">
        <v>0.69</v>
      </c>
      <c r="Y17" s="35" t="s">
        <v>54</v>
      </c>
      <c r="Z17" s="237">
        <v>629000</v>
      </c>
      <c r="AA17" s="298">
        <v>510000</v>
      </c>
      <c r="AB17" s="303">
        <v>304000</v>
      </c>
      <c r="AC17" s="298">
        <v>284000</v>
      </c>
      <c r="AD17" s="298">
        <v>20000</v>
      </c>
      <c r="AE17" s="298">
        <v>326000</v>
      </c>
      <c r="AF17" s="300">
        <v>6.5000000000000002E-2</v>
      </c>
      <c r="AG17" s="301">
        <v>0.58799999999999997</v>
      </c>
      <c r="AH17" s="302">
        <v>0.54900000000000004</v>
      </c>
    </row>
    <row r="18" spans="1:34" ht="21" customHeight="1">
      <c r="A18" s="35" t="s">
        <v>55</v>
      </c>
      <c r="B18" s="237">
        <v>1208000</v>
      </c>
      <c r="C18" s="298">
        <v>1006000</v>
      </c>
      <c r="D18" s="303">
        <v>713000</v>
      </c>
      <c r="E18" s="298">
        <v>634000</v>
      </c>
      <c r="F18" s="298">
        <v>79000</v>
      </c>
      <c r="G18" s="298">
        <v>495000</v>
      </c>
      <c r="H18" s="300">
        <v>0.11</v>
      </c>
      <c r="I18" s="301">
        <v>0.69599999999999995</v>
      </c>
      <c r="J18" s="302">
        <v>0.61799999999999999</v>
      </c>
      <c r="K18" s="131"/>
      <c r="M18" s="35" t="s">
        <v>55</v>
      </c>
      <c r="N18" s="237">
        <v>579000</v>
      </c>
      <c r="O18" s="298">
        <v>496000</v>
      </c>
      <c r="P18" s="303">
        <v>408000</v>
      </c>
      <c r="Q18" s="298">
        <v>352000</v>
      </c>
      <c r="R18" s="298">
        <v>56000</v>
      </c>
      <c r="S18" s="298">
        <v>171000</v>
      </c>
      <c r="T18" s="300">
        <v>0.13700000000000001</v>
      </c>
      <c r="U18" s="301">
        <v>0.80500000000000005</v>
      </c>
      <c r="V18" s="302">
        <v>0.69299999999999995</v>
      </c>
      <c r="Y18" s="35" t="s">
        <v>55</v>
      </c>
      <c r="Z18" s="237">
        <v>630000</v>
      </c>
      <c r="AA18" s="298">
        <v>510000</v>
      </c>
      <c r="AB18" s="303">
        <v>305000</v>
      </c>
      <c r="AC18" s="298">
        <v>283000</v>
      </c>
      <c r="AD18" s="298">
        <v>23000</v>
      </c>
      <c r="AE18" s="298">
        <v>324000</v>
      </c>
      <c r="AF18" s="300">
        <v>7.3999999999999996E-2</v>
      </c>
      <c r="AG18" s="301">
        <v>0.59</v>
      </c>
      <c r="AH18" s="302">
        <v>0.54600000000000004</v>
      </c>
    </row>
    <row r="19" spans="1:34" ht="21" customHeight="1">
      <c r="A19" s="35" t="s">
        <v>56</v>
      </c>
      <c r="B19" s="237">
        <v>1209000</v>
      </c>
      <c r="C19" s="298">
        <v>1007000</v>
      </c>
      <c r="D19" s="303">
        <v>713000</v>
      </c>
      <c r="E19" s="298">
        <v>638000</v>
      </c>
      <c r="F19" s="298">
        <v>75000</v>
      </c>
      <c r="G19" s="298">
        <v>497000</v>
      </c>
      <c r="H19" s="300">
        <v>0.105</v>
      </c>
      <c r="I19" s="301">
        <v>0.69599999999999995</v>
      </c>
      <c r="J19" s="302">
        <v>0.622</v>
      </c>
      <c r="K19" s="131"/>
      <c r="M19" s="35" t="s">
        <v>56</v>
      </c>
      <c r="N19" s="237">
        <v>579000</v>
      </c>
      <c r="O19" s="298">
        <v>496000</v>
      </c>
      <c r="P19" s="303">
        <v>404000</v>
      </c>
      <c r="Q19" s="298">
        <v>350000</v>
      </c>
      <c r="R19" s="298">
        <v>55000</v>
      </c>
      <c r="S19" s="298">
        <v>175000</v>
      </c>
      <c r="T19" s="300">
        <v>0.13500000000000001</v>
      </c>
      <c r="U19" s="301">
        <v>0.79800000000000004</v>
      </c>
      <c r="V19" s="302">
        <v>0.68799999999999994</v>
      </c>
      <c r="Y19" s="35" t="s">
        <v>56</v>
      </c>
      <c r="Z19" s="237">
        <v>630000</v>
      </c>
      <c r="AA19" s="298">
        <v>510000</v>
      </c>
      <c r="AB19" s="303">
        <v>308000</v>
      </c>
      <c r="AC19" s="298">
        <v>288000</v>
      </c>
      <c r="AD19" s="298">
        <v>20000</v>
      </c>
      <c r="AE19" s="298">
        <v>322000</v>
      </c>
      <c r="AF19" s="300">
        <v>6.5000000000000002E-2</v>
      </c>
      <c r="AG19" s="301">
        <v>0.59599999999999997</v>
      </c>
      <c r="AH19" s="302">
        <v>0.55700000000000005</v>
      </c>
    </row>
    <row r="20" spans="1:34" ht="21" customHeight="1">
      <c r="A20" s="35" t="s">
        <v>57</v>
      </c>
      <c r="B20" s="237">
        <v>1211000</v>
      </c>
      <c r="C20" s="298">
        <v>1008000</v>
      </c>
      <c r="D20" s="303">
        <v>722000</v>
      </c>
      <c r="E20" s="298">
        <v>641000</v>
      </c>
      <c r="F20" s="298">
        <v>80000</v>
      </c>
      <c r="G20" s="298">
        <v>489000</v>
      </c>
      <c r="H20" s="300">
        <v>0.111</v>
      </c>
      <c r="I20" s="301">
        <v>0.70299999999999996</v>
      </c>
      <c r="J20" s="302">
        <v>0.624</v>
      </c>
      <c r="K20" s="131"/>
      <c r="M20" s="35" t="s">
        <v>57</v>
      </c>
      <c r="N20" s="237">
        <v>580000</v>
      </c>
      <c r="O20" s="298">
        <v>497000</v>
      </c>
      <c r="P20" s="303">
        <v>409000</v>
      </c>
      <c r="Q20" s="298">
        <v>351000</v>
      </c>
      <c r="R20" s="298">
        <v>57000</v>
      </c>
      <c r="S20" s="298">
        <v>171000</v>
      </c>
      <c r="T20" s="300">
        <v>0.14099999999999999</v>
      </c>
      <c r="U20" s="301">
        <v>0.80500000000000005</v>
      </c>
      <c r="V20" s="302">
        <v>0.69</v>
      </c>
      <c r="Y20" s="35" t="s">
        <v>57</v>
      </c>
      <c r="Z20" s="237">
        <v>631000</v>
      </c>
      <c r="AA20" s="298">
        <v>511000</v>
      </c>
      <c r="AB20" s="303">
        <v>313000</v>
      </c>
      <c r="AC20" s="298">
        <v>290000</v>
      </c>
      <c r="AD20" s="298">
        <v>23000</v>
      </c>
      <c r="AE20" s="298">
        <v>318000</v>
      </c>
      <c r="AF20" s="300">
        <v>7.1999999999999995E-2</v>
      </c>
      <c r="AG20" s="301">
        <v>0.60399999999999998</v>
      </c>
      <c r="AH20" s="302">
        <v>0.56000000000000005</v>
      </c>
    </row>
    <row r="21" spans="1:34" ht="21" customHeight="1">
      <c r="A21" s="35" t="s">
        <v>58</v>
      </c>
      <c r="B21" s="237">
        <v>1212000</v>
      </c>
      <c r="C21" s="298">
        <v>1009000</v>
      </c>
      <c r="D21" s="303">
        <v>725000</v>
      </c>
      <c r="E21" s="298">
        <v>649000</v>
      </c>
      <c r="F21" s="298">
        <v>76000</v>
      </c>
      <c r="G21" s="298">
        <v>487000</v>
      </c>
      <c r="H21" s="300">
        <v>0.105</v>
      </c>
      <c r="I21" s="301">
        <v>0.70499999999999996</v>
      </c>
      <c r="J21" s="302">
        <v>0.63</v>
      </c>
      <c r="K21" s="131"/>
      <c r="M21" s="35" t="s">
        <v>58</v>
      </c>
      <c r="N21" s="237">
        <v>580000</v>
      </c>
      <c r="O21" s="298">
        <v>498000</v>
      </c>
      <c r="P21" s="303">
        <v>410000</v>
      </c>
      <c r="Q21" s="298">
        <v>355000</v>
      </c>
      <c r="R21" s="298">
        <v>55000</v>
      </c>
      <c r="S21" s="298">
        <v>170000</v>
      </c>
      <c r="T21" s="300">
        <v>0.13500000000000001</v>
      </c>
      <c r="U21" s="301">
        <v>0.80600000000000005</v>
      </c>
      <c r="V21" s="302">
        <v>0.69499999999999995</v>
      </c>
      <c r="Y21" s="35" t="s">
        <v>58</v>
      </c>
      <c r="Z21" s="237">
        <v>631000</v>
      </c>
      <c r="AA21" s="298">
        <v>511000</v>
      </c>
      <c r="AB21" s="303">
        <v>315000</v>
      </c>
      <c r="AC21" s="298">
        <v>294000</v>
      </c>
      <c r="AD21" s="298">
        <v>21000</v>
      </c>
      <c r="AE21" s="298">
        <v>317000</v>
      </c>
      <c r="AF21" s="300">
        <v>6.5000000000000002E-2</v>
      </c>
      <c r="AG21" s="301">
        <v>0.60599999999999998</v>
      </c>
      <c r="AH21" s="302">
        <v>0.56599999999999995</v>
      </c>
    </row>
    <row r="22" spans="1:34" ht="21" customHeight="1">
      <c r="A22" s="35" t="s">
        <v>59</v>
      </c>
      <c r="B22" s="237">
        <v>1213000</v>
      </c>
      <c r="C22" s="298">
        <v>1010000</v>
      </c>
      <c r="D22" s="303">
        <v>729000</v>
      </c>
      <c r="E22" s="298">
        <v>656000</v>
      </c>
      <c r="F22" s="298">
        <v>73000</v>
      </c>
      <c r="G22" s="298">
        <v>484000</v>
      </c>
      <c r="H22" s="300">
        <v>0.1</v>
      </c>
      <c r="I22" s="301">
        <v>0.70799999999999996</v>
      </c>
      <c r="J22" s="302">
        <v>0.63600000000000001</v>
      </c>
      <c r="K22" s="131"/>
      <c r="M22" s="35" t="s">
        <v>59</v>
      </c>
      <c r="N22" s="237">
        <v>581000</v>
      </c>
      <c r="O22" s="298">
        <v>498000</v>
      </c>
      <c r="P22" s="303">
        <v>412000</v>
      </c>
      <c r="Q22" s="298">
        <v>360000</v>
      </c>
      <c r="R22" s="298">
        <v>52000</v>
      </c>
      <c r="S22" s="298">
        <v>169000</v>
      </c>
      <c r="T22" s="300">
        <v>0.127</v>
      </c>
      <c r="U22" s="301">
        <v>0.80900000000000005</v>
      </c>
      <c r="V22" s="302">
        <v>0.70399999999999996</v>
      </c>
      <c r="Y22" s="35" t="s">
        <v>59</v>
      </c>
      <c r="Z22" s="237">
        <v>632000</v>
      </c>
      <c r="AA22" s="298">
        <v>512000</v>
      </c>
      <c r="AB22" s="303">
        <v>317000</v>
      </c>
      <c r="AC22" s="298">
        <v>296000</v>
      </c>
      <c r="AD22" s="298">
        <v>21000</v>
      </c>
      <c r="AE22" s="298">
        <v>315000</v>
      </c>
      <c r="AF22" s="300">
        <v>6.5000000000000002E-2</v>
      </c>
      <c r="AG22" s="301">
        <v>0.61</v>
      </c>
      <c r="AH22" s="302">
        <v>0.56899999999999995</v>
      </c>
    </row>
    <row r="23" spans="1:34" ht="21" customHeight="1">
      <c r="A23" s="35" t="s">
        <v>199</v>
      </c>
      <c r="B23" s="237">
        <v>1214000</v>
      </c>
      <c r="C23" s="298">
        <v>1011000</v>
      </c>
      <c r="D23" s="303">
        <v>733000</v>
      </c>
      <c r="E23" s="298">
        <v>664000</v>
      </c>
      <c r="F23" s="298">
        <v>69000</v>
      </c>
      <c r="G23" s="298">
        <v>481000</v>
      </c>
      <c r="H23" s="300">
        <v>9.4E-2</v>
      </c>
      <c r="I23" s="301">
        <v>0.71099999999999997</v>
      </c>
      <c r="J23" s="302">
        <v>0.64300000000000002</v>
      </c>
      <c r="K23" s="131"/>
      <c r="M23" s="35" t="s">
        <v>199</v>
      </c>
      <c r="N23" s="237">
        <v>582000</v>
      </c>
      <c r="O23" s="298">
        <v>498000</v>
      </c>
      <c r="P23" s="303">
        <v>413000</v>
      </c>
      <c r="Q23" s="298">
        <v>363000</v>
      </c>
      <c r="R23" s="298">
        <v>50000</v>
      </c>
      <c r="S23" s="298">
        <v>169000</v>
      </c>
      <c r="T23" s="300">
        <v>0.122</v>
      </c>
      <c r="U23" s="301">
        <v>0.80900000000000005</v>
      </c>
      <c r="V23" s="302">
        <v>0.70899999999999996</v>
      </c>
      <c r="Y23" s="35" t="s">
        <v>199</v>
      </c>
      <c r="Z23" s="237">
        <v>632000</v>
      </c>
      <c r="AA23" s="298">
        <v>512000</v>
      </c>
      <c r="AB23" s="303">
        <v>320000</v>
      </c>
      <c r="AC23" s="298">
        <v>302000</v>
      </c>
      <c r="AD23" s="298">
        <v>18000</v>
      </c>
      <c r="AE23" s="298">
        <v>312000</v>
      </c>
      <c r="AF23" s="300">
        <v>5.8000000000000003E-2</v>
      </c>
      <c r="AG23" s="301">
        <v>0.61499999999999999</v>
      </c>
      <c r="AH23" s="302">
        <v>0.57899999999999996</v>
      </c>
    </row>
    <row r="24" spans="1:34" ht="21" customHeight="1">
      <c r="A24" s="35" t="s">
        <v>200</v>
      </c>
      <c r="B24" s="237">
        <v>1215000</v>
      </c>
      <c r="C24" s="298">
        <v>1012000</v>
      </c>
      <c r="D24" s="303">
        <v>729000</v>
      </c>
      <c r="E24" s="298">
        <v>661000</v>
      </c>
      <c r="F24" s="298">
        <v>68000</v>
      </c>
      <c r="G24" s="298">
        <v>486000</v>
      </c>
      <c r="H24" s="300">
        <v>9.2999999999999999E-2</v>
      </c>
      <c r="I24" s="301">
        <v>0.70499999999999996</v>
      </c>
      <c r="J24" s="302">
        <v>0.63800000000000001</v>
      </c>
      <c r="K24" s="131"/>
      <c r="M24" s="35" t="s">
        <v>200</v>
      </c>
      <c r="N24" s="237">
        <v>582000</v>
      </c>
      <c r="O24" s="298">
        <v>499000</v>
      </c>
      <c r="P24" s="303">
        <v>412000</v>
      </c>
      <c r="Q24" s="298">
        <v>361000</v>
      </c>
      <c r="R24" s="298">
        <v>50000</v>
      </c>
      <c r="S24" s="298">
        <v>170000</v>
      </c>
      <c r="T24" s="300">
        <v>0.123</v>
      </c>
      <c r="U24" s="301">
        <v>0.80500000000000005</v>
      </c>
      <c r="V24" s="302">
        <v>0.70399999999999996</v>
      </c>
      <c r="Y24" s="35" t="s">
        <v>200</v>
      </c>
      <c r="Z24" s="237">
        <v>633000</v>
      </c>
      <c r="AA24" s="298">
        <v>513000</v>
      </c>
      <c r="AB24" s="303">
        <v>317000</v>
      </c>
      <c r="AC24" s="298">
        <v>300000</v>
      </c>
      <c r="AD24" s="298">
        <v>17000</v>
      </c>
      <c r="AE24" s="298">
        <v>316000</v>
      </c>
      <c r="AF24" s="300">
        <v>5.5E-2</v>
      </c>
      <c r="AG24" s="301">
        <v>0.60799999999999998</v>
      </c>
      <c r="AH24" s="302">
        <v>0.57399999999999995</v>
      </c>
    </row>
    <row r="25" spans="1:34" ht="21" customHeight="1">
      <c r="A25" s="35" t="s">
        <v>60</v>
      </c>
      <c r="B25" s="237">
        <v>1216000</v>
      </c>
      <c r="C25" s="298">
        <v>1013000</v>
      </c>
      <c r="D25" s="303">
        <v>728000</v>
      </c>
      <c r="E25" s="298">
        <v>662000</v>
      </c>
      <c r="F25" s="298">
        <v>66000</v>
      </c>
      <c r="G25" s="298">
        <v>488000</v>
      </c>
      <c r="H25" s="300">
        <v>9.0999999999999998E-2</v>
      </c>
      <c r="I25" s="301">
        <v>0.70299999999999996</v>
      </c>
      <c r="J25" s="302">
        <v>0.63800000000000001</v>
      </c>
      <c r="K25" s="131"/>
      <c r="M25" s="35" t="s">
        <v>60</v>
      </c>
      <c r="N25" s="237">
        <v>583000</v>
      </c>
      <c r="O25" s="298">
        <v>500000</v>
      </c>
      <c r="P25" s="303">
        <v>416000</v>
      </c>
      <c r="Q25" s="298">
        <v>365000</v>
      </c>
      <c r="R25" s="298">
        <v>50000</v>
      </c>
      <c r="S25" s="298">
        <v>167000</v>
      </c>
      <c r="T25" s="300">
        <v>0.121</v>
      </c>
      <c r="U25" s="301">
        <v>0.81</v>
      </c>
      <c r="V25" s="302">
        <v>0.70899999999999996</v>
      </c>
      <c r="Y25" s="35" t="s">
        <v>60</v>
      </c>
      <c r="Z25" s="237">
        <v>634000</v>
      </c>
      <c r="AA25" s="298">
        <v>513000</v>
      </c>
      <c r="AB25" s="303">
        <v>312000</v>
      </c>
      <c r="AC25" s="298">
        <v>296000</v>
      </c>
      <c r="AD25" s="298">
        <v>16000</v>
      </c>
      <c r="AE25" s="298">
        <v>321000</v>
      </c>
      <c r="AF25" s="300">
        <v>5.0999999999999997E-2</v>
      </c>
      <c r="AG25" s="301">
        <v>0.6</v>
      </c>
      <c r="AH25" s="302">
        <v>0.56899999999999995</v>
      </c>
    </row>
    <row r="26" spans="1:34" ht="21" customHeight="1">
      <c r="A26" s="35" t="s">
        <v>61</v>
      </c>
      <c r="B26" s="237">
        <v>1218000</v>
      </c>
      <c r="C26" s="298">
        <v>1014000</v>
      </c>
      <c r="D26" s="303">
        <v>722000</v>
      </c>
      <c r="E26" s="298">
        <v>654000</v>
      </c>
      <c r="F26" s="298">
        <v>68000</v>
      </c>
      <c r="G26" s="298">
        <v>495000</v>
      </c>
      <c r="H26" s="300">
        <v>9.5000000000000001E-2</v>
      </c>
      <c r="I26" s="301">
        <v>0.69899999999999995</v>
      </c>
      <c r="J26" s="302">
        <v>0.63100000000000001</v>
      </c>
      <c r="K26" s="131"/>
      <c r="M26" s="35" t="s">
        <v>61</v>
      </c>
      <c r="N26" s="237">
        <v>583000</v>
      </c>
      <c r="O26" s="298">
        <v>500000</v>
      </c>
      <c r="P26" s="303">
        <v>414000</v>
      </c>
      <c r="Q26" s="298">
        <v>362000</v>
      </c>
      <c r="R26" s="298">
        <v>52000</v>
      </c>
      <c r="S26" s="298">
        <v>170000</v>
      </c>
      <c r="T26" s="300">
        <v>0.125</v>
      </c>
      <c r="U26" s="301">
        <v>0.80700000000000005</v>
      </c>
      <c r="V26" s="302">
        <v>0.70399999999999996</v>
      </c>
      <c r="Y26" s="35" t="s">
        <v>61</v>
      </c>
      <c r="Z26" s="237">
        <v>634000</v>
      </c>
      <c r="AA26" s="298">
        <v>514000</v>
      </c>
      <c r="AB26" s="303">
        <v>309000</v>
      </c>
      <c r="AC26" s="298">
        <v>292000</v>
      </c>
      <c r="AD26" s="298">
        <v>17000</v>
      </c>
      <c r="AE26" s="298">
        <v>326000</v>
      </c>
      <c r="AF26" s="300">
        <v>5.3999999999999999E-2</v>
      </c>
      <c r="AG26" s="301">
        <v>0.59299999999999997</v>
      </c>
      <c r="AH26" s="302">
        <v>0.56000000000000005</v>
      </c>
    </row>
    <row r="27" spans="1:34" ht="21" customHeight="1">
      <c r="A27" s="35" t="s">
        <v>62</v>
      </c>
      <c r="B27" s="237">
        <v>1219000</v>
      </c>
      <c r="C27" s="298">
        <v>1015000</v>
      </c>
      <c r="D27" s="303">
        <v>719000</v>
      </c>
      <c r="E27" s="298">
        <v>651000</v>
      </c>
      <c r="F27" s="298">
        <v>68000</v>
      </c>
      <c r="G27" s="298">
        <v>500000</v>
      </c>
      <c r="H27" s="300">
        <v>9.4E-2</v>
      </c>
      <c r="I27" s="301">
        <v>0.69699999999999995</v>
      </c>
      <c r="J27" s="302">
        <v>0.63</v>
      </c>
      <c r="K27" s="131"/>
      <c r="M27" s="35" t="s">
        <v>62</v>
      </c>
      <c r="N27" s="237">
        <v>584000</v>
      </c>
      <c r="O27" s="298">
        <v>501000</v>
      </c>
      <c r="P27" s="303">
        <v>411000</v>
      </c>
      <c r="Q27" s="298">
        <v>360000</v>
      </c>
      <c r="R27" s="298">
        <v>50000</v>
      </c>
      <c r="S27" s="298">
        <v>173000</v>
      </c>
      <c r="T27" s="300">
        <v>0.123</v>
      </c>
      <c r="U27" s="301">
        <v>0.80200000000000005</v>
      </c>
      <c r="V27" s="302">
        <v>0.70099999999999996</v>
      </c>
      <c r="Y27" s="35" t="s">
        <v>62</v>
      </c>
      <c r="Z27" s="237">
        <v>635000</v>
      </c>
      <c r="AA27" s="298">
        <v>514000</v>
      </c>
      <c r="AB27" s="303">
        <v>308000</v>
      </c>
      <c r="AC27" s="298">
        <v>291000</v>
      </c>
      <c r="AD27" s="298">
        <v>17000</v>
      </c>
      <c r="AE27" s="298">
        <v>326000</v>
      </c>
      <c r="AF27" s="300">
        <v>5.6000000000000001E-2</v>
      </c>
      <c r="AG27" s="301">
        <v>0.59399999999999997</v>
      </c>
      <c r="AH27" s="302">
        <v>0.56000000000000005</v>
      </c>
    </row>
    <row r="28" spans="1:34" ht="21" customHeight="1">
      <c r="A28" s="35" t="s">
        <v>63</v>
      </c>
      <c r="B28" s="237">
        <v>1220000</v>
      </c>
      <c r="C28" s="298">
        <v>1016000</v>
      </c>
      <c r="D28" s="303">
        <v>719000</v>
      </c>
      <c r="E28" s="298">
        <v>643000</v>
      </c>
      <c r="F28" s="298">
        <v>76000</v>
      </c>
      <c r="G28" s="298">
        <v>501000</v>
      </c>
      <c r="H28" s="300">
        <v>0.105</v>
      </c>
      <c r="I28" s="301">
        <v>0.69599999999999995</v>
      </c>
      <c r="J28" s="302">
        <v>0.621</v>
      </c>
      <c r="K28" s="131"/>
      <c r="M28" s="35" t="s">
        <v>63</v>
      </c>
      <c r="N28" s="237">
        <v>585000</v>
      </c>
      <c r="O28" s="298">
        <v>501000</v>
      </c>
      <c r="P28" s="303">
        <v>410000</v>
      </c>
      <c r="Q28" s="298">
        <v>356000</v>
      </c>
      <c r="R28" s="298">
        <v>55000</v>
      </c>
      <c r="S28" s="298">
        <v>174000</v>
      </c>
      <c r="T28" s="300">
        <v>0.13300000000000001</v>
      </c>
      <c r="U28" s="301">
        <v>0.80100000000000005</v>
      </c>
      <c r="V28" s="302">
        <v>0.69199999999999995</v>
      </c>
      <c r="Y28" s="35" t="s">
        <v>63</v>
      </c>
      <c r="Z28" s="237">
        <v>635000</v>
      </c>
      <c r="AA28" s="298">
        <v>515000</v>
      </c>
      <c r="AB28" s="303">
        <v>309000</v>
      </c>
      <c r="AC28" s="298">
        <v>288000</v>
      </c>
      <c r="AD28" s="298">
        <v>21000</v>
      </c>
      <c r="AE28" s="298">
        <v>327000</v>
      </c>
      <c r="AF28" s="300">
        <v>6.8000000000000005E-2</v>
      </c>
      <c r="AG28" s="301">
        <v>0.59299999999999997</v>
      </c>
      <c r="AH28" s="302">
        <v>0.55300000000000005</v>
      </c>
    </row>
    <row r="29" spans="1:34" ht="21" customHeight="1">
      <c r="A29" s="35" t="s">
        <v>64</v>
      </c>
      <c r="B29" s="237">
        <v>1221000</v>
      </c>
      <c r="C29" s="298">
        <v>1017000</v>
      </c>
      <c r="D29" s="303">
        <v>724000</v>
      </c>
      <c r="E29" s="298">
        <v>651000</v>
      </c>
      <c r="F29" s="298">
        <v>73000</v>
      </c>
      <c r="G29" s="298">
        <v>497000</v>
      </c>
      <c r="H29" s="300">
        <v>0.1</v>
      </c>
      <c r="I29" s="301">
        <v>0.7</v>
      </c>
      <c r="J29" s="302">
        <v>0.628</v>
      </c>
      <c r="K29" s="131"/>
      <c r="M29" s="35" t="s">
        <v>64</v>
      </c>
      <c r="N29" s="237">
        <v>585000</v>
      </c>
      <c r="O29" s="298">
        <v>502000</v>
      </c>
      <c r="P29" s="303">
        <v>412000</v>
      </c>
      <c r="Q29" s="298">
        <v>361000</v>
      </c>
      <c r="R29" s="298">
        <v>51000</v>
      </c>
      <c r="S29" s="298">
        <v>173000</v>
      </c>
      <c r="T29" s="300">
        <v>0.124</v>
      </c>
      <c r="U29" s="301">
        <v>0.80300000000000005</v>
      </c>
      <c r="V29" s="302">
        <v>0.70199999999999996</v>
      </c>
      <c r="Y29" s="35" t="s">
        <v>64</v>
      </c>
      <c r="Z29" s="237">
        <v>636000</v>
      </c>
      <c r="AA29" s="298">
        <v>516000</v>
      </c>
      <c r="AB29" s="303">
        <v>312000</v>
      </c>
      <c r="AC29" s="298">
        <v>291000</v>
      </c>
      <c r="AD29" s="298">
        <v>22000</v>
      </c>
      <c r="AE29" s="298">
        <v>324000</v>
      </c>
      <c r="AF29" s="300">
        <v>6.9000000000000006E-2</v>
      </c>
      <c r="AG29" s="301">
        <v>0.59899999999999998</v>
      </c>
      <c r="AH29" s="302">
        <v>0.55700000000000005</v>
      </c>
    </row>
    <row r="30" spans="1:34" ht="21" customHeight="1">
      <c r="A30" s="35" t="s">
        <v>65</v>
      </c>
      <c r="B30" s="237">
        <v>1222000</v>
      </c>
      <c r="C30" s="298">
        <v>1018000</v>
      </c>
      <c r="D30" s="303">
        <v>731000</v>
      </c>
      <c r="E30" s="298">
        <v>656000</v>
      </c>
      <c r="F30" s="298">
        <v>75000</v>
      </c>
      <c r="G30" s="298">
        <v>491000</v>
      </c>
      <c r="H30" s="300">
        <v>0.10199999999999999</v>
      </c>
      <c r="I30" s="301">
        <v>0.70599999999999996</v>
      </c>
      <c r="J30" s="302">
        <v>0.63300000000000001</v>
      </c>
      <c r="K30" s="131"/>
      <c r="M30" s="35" t="s">
        <v>65</v>
      </c>
      <c r="N30" s="237">
        <v>586000</v>
      </c>
      <c r="O30" s="298">
        <v>502000</v>
      </c>
      <c r="P30" s="303">
        <v>415000</v>
      </c>
      <c r="Q30" s="298">
        <v>365000</v>
      </c>
      <c r="R30" s="298">
        <v>50000</v>
      </c>
      <c r="S30" s="298">
        <v>171000</v>
      </c>
      <c r="T30" s="300">
        <v>0.11899999999999999</v>
      </c>
      <c r="U30" s="301">
        <v>0.80900000000000005</v>
      </c>
      <c r="V30" s="302">
        <v>0.71</v>
      </c>
      <c r="Y30" s="35" t="s">
        <v>65</v>
      </c>
      <c r="Z30" s="237">
        <v>637000</v>
      </c>
      <c r="AA30" s="298">
        <v>516000</v>
      </c>
      <c r="AB30" s="303">
        <v>316000</v>
      </c>
      <c r="AC30" s="298">
        <v>291000</v>
      </c>
      <c r="AD30" s="298">
        <v>25000</v>
      </c>
      <c r="AE30" s="298">
        <v>321000</v>
      </c>
      <c r="AF30" s="300">
        <v>0.08</v>
      </c>
      <c r="AG30" s="301">
        <v>0.60599999999999998</v>
      </c>
      <c r="AH30" s="302">
        <v>0.55700000000000005</v>
      </c>
    </row>
    <row r="31" spans="1:34" ht="21" customHeight="1">
      <c r="A31" s="35" t="s">
        <v>66</v>
      </c>
      <c r="B31" s="237">
        <v>1223000</v>
      </c>
      <c r="C31" s="298">
        <v>1019000</v>
      </c>
      <c r="D31" s="303">
        <v>733000</v>
      </c>
      <c r="E31" s="298">
        <v>658000</v>
      </c>
      <c r="F31" s="298">
        <v>75000</v>
      </c>
      <c r="G31" s="298">
        <v>490000</v>
      </c>
      <c r="H31" s="300">
        <v>0.10199999999999999</v>
      </c>
      <c r="I31" s="301">
        <v>0.70699999999999996</v>
      </c>
      <c r="J31" s="302">
        <v>0.63300000000000001</v>
      </c>
      <c r="K31" s="131"/>
      <c r="M31" s="35" t="s">
        <v>66</v>
      </c>
      <c r="N31" s="237">
        <v>586000</v>
      </c>
      <c r="O31" s="298">
        <v>502000</v>
      </c>
      <c r="P31" s="303">
        <v>414000</v>
      </c>
      <c r="Q31" s="298">
        <v>365000</v>
      </c>
      <c r="R31" s="298">
        <v>49000</v>
      </c>
      <c r="S31" s="298">
        <v>172000</v>
      </c>
      <c r="T31" s="300">
        <v>0.11799999999999999</v>
      </c>
      <c r="U31" s="301">
        <v>0.80500000000000005</v>
      </c>
      <c r="V31" s="302">
        <v>0.70799999999999996</v>
      </c>
      <c r="Y31" s="35" t="s">
        <v>66</v>
      </c>
      <c r="Z31" s="237">
        <v>637000</v>
      </c>
      <c r="AA31" s="298">
        <v>516000</v>
      </c>
      <c r="AB31" s="303">
        <v>319000</v>
      </c>
      <c r="AC31" s="298">
        <v>293000</v>
      </c>
      <c r="AD31" s="298">
        <v>26000</v>
      </c>
      <c r="AE31" s="298">
        <v>318000</v>
      </c>
      <c r="AF31" s="300">
        <v>8.2000000000000003E-2</v>
      </c>
      <c r="AG31" s="301">
        <v>0.61099999999999999</v>
      </c>
      <c r="AH31" s="302">
        <v>0.56000000000000005</v>
      </c>
    </row>
    <row r="32" spans="1:34" ht="21" customHeight="1">
      <c r="A32" s="35" t="s">
        <v>67</v>
      </c>
      <c r="B32" s="237">
        <v>1224000</v>
      </c>
      <c r="C32" s="298">
        <v>1020000</v>
      </c>
      <c r="D32" s="303">
        <v>732000</v>
      </c>
      <c r="E32" s="298">
        <v>659000</v>
      </c>
      <c r="F32" s="298">
        <v>73000</v>
      </c>
      <c r="G32" s="298">
        <v>492000</v>
      </c>
      <c r="H32" s="300">
        <v>0.1</v>
      </c>
      <c r="I32" s="301">
        <v>0.70399999999999996</v>
      </c>
      <c r="J32" s="302">
        <v>0.63300000000000001</v>
      </c>
      <c r="K32" s="131"/>
      <c r="M32" s="35" t="s">
        <v>67</v>
      </c>
      <c r="N32" s="237">
        <v>587000</v>
      </c>
      <c r="O32" s="298">
        <v>503000</v>
      </c>
      <c r="P32" s="303">
        <v>414000</v>
      </c>
      <c r="Q32" s="298">
        <v>366000</v>
      </c>
      <c r="R32" s="298">
        <v>48000</v>
      </c>
      <c r="S32" s="298">
        <v>173000</v>
      </c>
      <c r="T32" s="300">
        <v>0.115</v>
      </c>
      <c r="U32" s="301">
        <v>0.80300000000000005</v>
      </c>
      <c r="V32" s="302">
        <v>0.70899999999999996</v>
      </c>
      <c r="Y32" s="35" t="s">
        <v>67</v>
      </c>
      <c r="Z32" s="237">
        <v>637000</v>
      </c>
      <c r="AA32" s="298">
        <v>517000</v>
      </c>
      <c r="AB32" s="303">
        <v>318000</v>
      </c>
      <c r="AC32" s="298">
        <v>293000</v>
      </c>
      <c r="AD32" s="298">
        <v>25000</v>
      </c>
      <c r="AE32" s="298">
        <v>320000</v>
      </c>
      <c r="AF32" s="300">
        <v>7.9000000000000001E-2</v>
      </c>
      <c r="AG32" s="301">
        <v>0.60799999999999998</v>
      </c>
      <c r="AH32" s="302">
        <v>0.55900000000000005</v>
      </c>
    </row>
    <row r="33" spans="1:34" ht="21" customHeight="1">
      <c r="A33" s="35" t="s">
        <v>68</v>
      </c>
      <c r="B33" s="237">
        <v>1225000</v>
      </c>
      <c r="C33" s="298">
        <v>1021000</v>
      </c>
      <c r="D33" s="303">
        <v>729000</v>
      </c>
      <c r="E33" s="298">
        <v>657000</v>
      </c>
      <c r="F33" s="298">
        <v>72000</v>
      </c>
      <c r="G33" s="298">
        <v>496000</v>
      </c>
      <c r="H33" s="300">
        <v>9.9000000000000005E-2</v>
      </c>
      <c r="I33" s="301">
        <v>0.7</v>
      </c>
      <c r="J33" s="302">
        <v>0.63</v>
      </c>
      <c r="K33" s="131"/>
      <c r="M33" s="35" t="s">
        <v>68</v>
      </c>
      <c r="N33" s="237">
        <v>587000</v>
      </c>
      <c r="O33" s="298">
        <v>503000</v>
      </c>
      <c r="P33" s="303">
        <v>416000</v>
      </c>
      <c r="Q33" s="298">
        <v>367000</v>
      </c>
      <c r="R33" s="298">
        <v>49000</v>
      </c>
      <c r="S33" s="298">
        <v>171000</v>
      </c>
      <c r="T33" s="300">
        <v>0.11799999999999999</v>
      </c>
      <c r="U33" s="301">
        <v>0.80500000000000005</v>
      </c>
      <c r="V33" s="302">
        <v>0.70799999999999996</v>
      </c>
      <c r="Y33" s="35" t="s">
        <v>68</v>
      </c>
      <c r="Z33" s="237">
        <v>638000</v>
      </c>
      <c r="AA33" s="298">
        <v>517000</v>
      </c>
      <c r="AB33" s="303">
        <v>313000</v>
      </c>
      <c r="AC33" s="298">
        <v>290000</v>
      </c>
      <c r="AD33" s="298">
        <v>23000</v>
      </c>
      <c r="AE33" s="298">
        <v>325000</v>
      </c>
      <c r="AF33" s="300">
        <v>7.3999999999999996E-2</v>
      </c>
      <c r="AG33" s="301">
        <v>0.59799999999999998</v>
      </c>
      <c r="AH33" s="302">
        <v>0.55300000000000005</v>
      </c>
    </row>
    <row r="34" spans="1:34" ht="21" customHeight="1">
      <c r="A34" s="35" t="s">
        <v>69</v>
      </c>
      <c r="B34" s="237">
        <v>1226000</v>
      </c>
      <c r="C34" s="298">
        <v>1021000</v>
      </c>
      <c r="D34" s="303">
        <v>730000</v>
      </c>
      <c r="E34" s="298">
        <v>663000</v>
      </c>
      <c r="F34" s="298">
        <v>67000</v>
      </c>
      <c r="G34" s="298">
        <v>496000</v>
      </c>
      <c r="H34" s="300">
        <v>9.1999999999999998E-2</v>
      </c>
      <c r="I34" s="301">
        <v>0.7</v>
      </c>
      <c r="J34" s="302">
        <v>0.63400000000000001</v>
      </c>
      <c r="K34" s="131"/>
      <c r="M34" s="35" t="s">
        <v>69</v>
      </c>
      <c r="N34" s="237">
        <v>588000</v>
      </c>
      <c r="O34" s="298">
        <v>504000</v>
      </c>
      <c r="P34" s="303">
        <v>418000</v>
      </c>
      <c r="Q34" s="298">
        <v>371000</v>
      </c>
      <c r="R34" s="298">
        <v>47000</v>
      </c>
      <c r="S34" s="298">
        <v>170000</v>
      </c>
      <c r="T34" s="300">
        <v>0.111</v>
      </c>
      <c r="U34" s="301">
        <v>0.80700000000000005</v>
      </c>
      <c r="V34" s="302">
        <v>0.71499999999999997</v>
      </c>
      <c r="Y34" s="35" t="s">
        <v>69</v>
      </c>
      <c r="Z34" s="237">
        <v>638000</v>
      </c>
      <c r="AA34" s="298">
        <v>518000</v>
      </c>
      <c r="AB34" s="303">
        <v>312000</v>
      </c>
      <c r="AC34" s="298">
        <v>292000</v>
      </c>
      <c r="AD34" s="298">
        <v>21000</v>
      </c>
      <c r="AE34" s="298">
        <v>326000</v>
      </c>
      <c r="AF34" s="300">
        <v>6.7000000000000004E-2</v>
      </c>
      <c r="AG34" s="301">
        <v>0.59599999999999997</v>
      </c>
      <c r="AH34" s="302">
        <v>0.55600000000000005</v>
      </c>
    </row>
    <row r="35" spans="1:34" ht="21" customHeight="1">
      <c r="A35" s="35" t="s">
        <v>201</v>
      </c>
      <c r="B35" s="237">
        <v>1227000</v>
      </c>
      <c r="C35" s="298">
        <v>1022000</v>
      </c>
      <c r="D35" s="303">
        <v>733000</v>
      </c>
      <c r="E35" s="298">
        <v>667000</v>
      </c>
      <c r="F35" s="298">
        <v>66000</v>
      </c>
      <c r="G35" s="298">
        <v>493000</v>
      </c>
      <c r="H35" s="300">
        <v>0.09</v>
      </c>
      <c r="I35" s="301">
        <v>0.70399999999999996</v>
      </c>
      <c r="J35" s="302">
        <v>0.63900000000000001</v>
      </c>
      <c r="K35" s="131"/>
      <c r="M35" s="35" t="s">
        <v>201</v>
      </c>
      <c r="N35" s="237">
        <v>588000</v>
      </c>
      <c r="O35" s="298">
        <v>504000</v>
      </c>
      <c r="P35" s="303">
        <v>420000</v>
      </c>
      <c r="Q35" s="298">
        <v>373000</v>
      </c>
      <c r="R35" s="298">
        <v>47000</v>
      </c>
      <c r="S35" s="298">
        <v>168000</v>
      </c>
      <c r="T35" s="300">
        <v>0.112</v>
      </c>
      <c r="U35" s="301">
        <v>0.81100000000000005</v>
      </c>
      <c r="V35" s="302">
        <v>0.71799999999999997</v>
      </c>
      <c r="Y35" s="35" t="s">
        <v>201</v>
      </c>
      <c r="Z35" s="237">
        <v>639000</v>
      </c>
      <c r="AA35" s="298">
        <v>518000</v>
      </c>
      <c r="AB35" s="303">
        <v>314000</v>
      </c>
      <c r="AC35" s="298">
        <v>295000</v>
      </c>
      <c r="AD35" s="298">
        <v>19000</v>
      </c>
      <c r="AE35" s="298">
        <v>325000</v>
      </c>
      <c r="AF35" s="300">
        <v>0.06</v>
      </c>
      <c r="AG35" s="301">
        <v>0.59899999999999998</v>
      </c>
      <c r="AH35" s="302">
        <v>0.56200000000000006</v>
      </c>
    </row>
    <row r="36" spans="1:34" ht="21" customHeight="1">
      <c r="A36" s="35" t="s">
        <v>202</v>
      </c>
      <c r="B36" s="237">
        <v>1228000</v>
      </c>
      <c r="C36" s="298">
        <v>1023000</v>
      </c>
      <c r="D36" s="303">
        <v>734000</v>
      </c>
      <c r="E36" s="298">
        <v>666000</v>
      </c>
      <c r="F36" s="298">
        <v>68000</v>
      </c>
      <c r="G36" s="298">
        <v>494000</v>
      </c>
      <c r="H36" s="300">
        <v>9.2999999999999999E-2</v>
      </c>
      <c r="I36" s="301">
        <v>0.70499999999999996</v>
      </c>
      <c r="J36" s="302">
        <v>0.63800000000000001</v>
      </c>
      <c r="K36" s="131"/>
      <c r="M36" s="35" t="s">
        <v>202</v>
      </c>
      <c r="N36" s="237">
        <v>589000</v>
      </c>
      <c r="O36" s="298">
        <v>505000</v>
      </c>
      <c r="P36" s="303">
        <v>415000</v>
      </c>
      <c r="Q36" s="298">
        <v>367000</v>
      </c>
      <c r="R36" s="298">
        <v>48000</v>
      </c>
      <c r="S36" s="298">
        <v>173000</v>
      </c>
      <c r="T36" s="300">
        <v>0.11700000000000001</v>
      </c>
      <c r="U36" s="301">
        <v>0.80400000000000005</v>
      </c>
      <c r="V36" s="302">
        <v>0.70799999999999996</v>
      </c>
      <c r="Y36" s="35" t="s">
        <v>202</v>
      </c>
      <c r="Z36" s="237">
        <v>639000</v>
      </c>
      <c r="AA36" s="298">
        <v>518000</v>
      </c>
      <c r="AB36" s="303">
        <v>319000</v>
      </c>
      <c r="AC36" s="298">
        <v>299000</v>
      </c>
      <c r="AD36" s="298">
        <v>20000</v>
      </c>
      <c r="AE36" s="298">
        <v>320000</v>
      </c>
      <c r="AF36" s="300">
        <v>6.2E-2</v>
      </c>
      <c r="AG36" s="301">
        <v>0.60799999999999998</v>
      </c>
      <c r="AH36" s="302">
        <v>0.56999999999999995</v>
      </c>
    </row>
    <row r="37" spans="1:34" ht="21" customHeight="1">
      <c r="A37" s="35" t="s">
        <v>70</v>
      </c>
      <c r="B37" s="237">
        <v>1229000</v>
      </c>
      <c r="C37" s="298">
        <v>1024000</v>
      </c>
      <c r="D37" s="303">
        <v>733000</v>
      </c>
      <c r="E37" s="298">
        <v>670000</v>
      </c>
      <c r="F37" s="298">
        <v>64000</v>
      </c>
      <c r="G37" s="298">
        <v>495000</v>
      </c>
      <c r="H37" s="300">
        <v>8.6999999999999994E-2</v>
      </c>
      <c r="I37" s="301">
        <v>0.70399999999999996</v>
      </c>
      <c r="J37" s="302">
        <v>0.64200000000000002</v>
      </c>
      <c r="K37" s="131"/>
      <c r="M37" s="35" t="s">
        <v>70</v>
      </c>
      <c r="N37" s="237">
        <v>589000</v>
      </c>
      <c r="O37" s="298">
        <v>505000</v>
      </c>
      <c r="P37" s="303">
        <v>413000</v>
      </c>
      <c r="Q37" s="298">
        <v>369000</v>
      </c>
      <c r="R37" s="298">
        <v>44000</v>
      </c>
      <c r="S37" s="298">
        <v>176000</v>
      </c>
      <c r="T37" s="300">
        <v>0.107</v>
      </c>
      <c r="U37" s="301">
        <v>0.8</v>
      </c>
      <c r="V37" s="302">
        <v>0.71299999999999997</v>
      </c>
      <c r="Y37" s="35" t="s">
        <v>70</v>
      </c>
      <c r="Z37" s="237">
        <v>640000</v>
      </c>
      <c r="AA37" s="298">
        <v>519000</v>
      </c>
      <c r="AB37" s="303">
        <v>320000</v>
      </c>
      <c r="AC37" s="298">
        <v>301000</v>
      </c>
      <c r="AD37" s="298">
        <v>20000</v>
      </c>
      <c r="AE37" s="298">
        <v>319000</v>
      </c>
      <c r="AF37" s="300">
        <v>6.0999999999999999E-2</v>
      </c>
      <c r="AG37" s="301">
        <v>0.61099999999999999</v>
      </c>
      <c r="AH37" s="302">
        <v>0.57299999999999995</v>
      </c>
    </row>
    <row r="38" spans="1:34" ht="21" customHeight="1">
      <c r="A38" s="35" t="s">
        <v>71</v>
      </c>
      <c r="B38" s="237">
        <v>1230000</v>
      </c>
      <c r="C38" s="298">
        <v>1025000</v>
      </c>
      <c r="D38" s="303">
        <v>733000</v>
      </c>
      <c r="E38" s="298">
        <v>673000</v>
      </c>
      <c r="F38" s="298">
        <v>60000</v>
      </c>
      <c r="G38" s="298">
        <v>497000</v>
      </c>
      <c r="H38" s="300">
        <v>8.2000000000000003E-2</v>
      </c>
      <c r="I38" s="301">
        <v>0.70399999999999996</v>
      </c>
      <c r="J38" s="302">
        <v>0.64500000000000002</v>
      </c>
      <c r="K38" s="131"/>
      <c r="M38" s="35" t="s">
        <v>71</v>
      </c>
      <c r="N38" s="237">
        <v>589000</v>
      </c>
      <c r="O38" s="298">
        <v>505000</v>
      </c>
      <c r="P38" s="303">
        <v>412000</v>
      </c>
      <c r="Q38" s="298">
        <v>370000</v>
      </c>
      <c r="R38" s="298">
        <v>41000</v>
      </c>
      <c r="S38" s="298">
        <v>178000</v>
      </c>
      <c r="T38" s="300">
        <v>0.1</v>
      </c>
      <c r="U38" s="301">
        <v>0.79800000000000004</v>
      </c>
      <c r="V38" s="302">
        <v>0.71599999999999997</v>
      </c>
      <c r="Y38" s="35" t="s">
        <v>71</v>
      </c>
      <c r="Z38" s="237">
        <v>640000</v>
      </c>
      <c r="AA38" s="298">
        <v>519000</v>
      </c>
      <c r="AB38" s="303">
        <v>321000</v>
      </c>
      <c r="AC38" s="298">
        <v>302000</v>
      </c>
      <c r="AD38" s="298">
        <v>19000</v>
      </c>
      <c r="AE38" s="298">
        <v>319000</v>
      </c>
      <c r="AF38" s="300">
        <v>5.8999999999999997E-2</v>
      </c>
      <c r="AG38" s="301">
        <v>0.61099999999999999</v>
      </c>
      <c r="AH38" s="302">
        <v>0.57499999999999996</v>
      </c>
    </row>
    <row r="39" spans="1:34" ht="21" customHeight="1">
      <c r="A39" s="35" t="s">
        <v>72</v>
      </c>
      <c r="B39" s="237">
        <v>1231000</v>
      </c>
      <c r="C39" s="298">
        <v>1025000</v>
      </c>
      <c r="D39" s="303">
        <v>731000</v>
      </c>
      <c r="E39" s="298">
        <v>676000</v>
      </c>
      <c r="F39" s="298">
        <v>54000</v>
      </c>
      <c r="G39" s="298">
        <v>500000</v>
      </c>
      <c r="H39" s="300">
        <v>7.3999999999999996E-2</v>
      </c>
      <c r="I39" s="301">
        <v>0.70099999999999996</v>
      </c>
      <c r="J39" s="302">
        <v>0.64800000000000002</v>
      </c>
      <c r="K39" s="131"/>
      <c r="M39" s="35" t="s">
        <v>72</v>
      </c>
      <c r="N39" s="237">
        <v>590000</v>
      </c>
      <c r="O39" s="298">
        <v>506000</v>
      </c>
      <c r="P39" s="303">
        <v>412000</v>
      </c>
      <c r="Q39" s="298">
        <v>373000</v>
      </c>
      <c r="R39" s="298">
        <v>39000</v>
      </c>
      <c r="S39" s="298">
        <v>178000</v>
      </c>
      <c r="T39" s="300">
        <v>9.4E-2</v>
      </c>
      <c r="U39" s="301">
        <v>0.79600000000000004</v>
      </c>
      <c r="V39" s="302">
        <v>0.72099999999999997</v>
      </c>
      <c r="Y39" s="35" t="s">
        <v>72</v>
      </c>
      <c r="Z39" s="237">
        <v>641000</v>
      </c>
      <c r="AA39" s="298">
        <v>520000</v>
      </c>
      <c r="AB39" s="303">
        <v>319000</v>
      </c>
      <c r="AC39" s="298">
        <v>303000</v>
      </c>
      <c r="AD39" s="298">
        <v>16000</v>
      </c>
      <c r="AE39" s="298">
        <v>321000</v>
      </c>
      <c r="AF39" s="300">
        <v>0.05</v>
      </c>
      <c r="AG39" s="301">
        <v>0.60799999999999998</v>
      </c>
      <c r="AH39" s="302">
        <v>0.57799999999999996</v>
      </c>
    </row>
    <row r="40" spans="1:34" ht="21" customHeight="1">
      <c r="A40" s="35" t="s">
        <v>73</v>
      </c>
      <c r="B40" s="237">
        <v>1232000</v>
      </c>
      <c r="C40" s="298">
        <v>1026000</v>
      </c>
      <c r="D40" s="303">
        <v>740000</v>
      </c>
      <c r="E40" s="298">
        <v>681000</v>
      </c>
      <c r="F40" s="298">
        <v>59000</v>
      </c>
      <c r="G40" s="298">
        <v>491000</v>
      </c>
      <c r="H40" s="300">
        <v>0.08</v>
      </c>
      <c r="I40" s="301">
        <v>0.71</v>
      </c>
      <c r="J40" s="302">
        <v>0.65200000000000002</v>
      </c>
      <c r="K40" s="131"/>
      <c r="M40" s="35" t="s">
        <v>73</v>
      </c>
      <c r="N40" s="237">
        <v>590000</v>
      </c>
      <c r="O40" s="298">
        <v>506000</v>
      </c>
      <c r="P40" s="303">
        <v>419000</v>
      </c>
      <c r="Q40" s="298">
        <v>376000</v>
      </c>
      <c r="R40" s="298">
        <v>43000</v>
      </c>
      <c r="S40" s="298">
        <v>171000</v>
      </c>
      <c r="T40" s="300">
        <v>0.10299999999999999</v>
      </c>
      <c r="U40" s="301">
        <v>0.80900000000000005</v>
      </c>
      <c r="V40" s="302">
        <v>0.72499999999999998</v>
      </c>
      <c r="Y40" s="35" t="s">
        <v>73</v>
      </c>
      <c r="Z40" s="237">
        <v>641000</v>
      </c>
      <c r="AA40" s="298">
        <v>520000</v>
      </c>
      <c r="AB40" s="303">
        <v>321000</v>
      </c>
      <c r="AC40" s="298">
        <v>305000</v>
      </c>
      <c r="AD40" s="298">
        <v>16000</v>
      </c>
      <c r="AE40" s="298">
        <v>320000</v>
      </c>
      <c r="AF40" s="300">
        <v>5.0999999999999997E-2</v>
      </c>
      <c r="AG40" s="301">
        <v>0.61199999999999999</v>
      </c>
      <c r="AH40" s="302">
        <v>0.58099999999999996</v>
      </c>
    </row>
    <row r="41" spans="1:34" ht="21" customHeight="1">
      <c r="A41" s="35" t="s">
        <v>74</v>
      </c>
      <c r="B41" s="237">
        <v>1232000</v>
      </c>
      <c r="C41" s="298">
        <v>1027000</v>
      </c>
      <c r="D41" s="303">
        <v>744000</v>
      </c>
      <c r="E41" s="298">
        <v>683000</v>
      </c>
      <c r="F41" s="298">
        <v>61000</v>
      </c>
      <c r="G41" s="298">
        <v>489000</v>
      </c>
      <c r="H41" s="300">
        <v>8.2000000000000003E-2</v>
      </c>
      <c r="I41" s="301">
        <v>0.71199999999999997</v>
      </c>
      <c r="J41" s="302">
        <v>0.65300000000000002</v>
      </c>
      <c r="K41" s="131"/>
      <c r="M41" s="35" t="s">
        <v>74</v>
      </c>
      <c r="N41" s="237">
        <v>591000</v>
      </c>
      <c r="O41" s="298">
        <v>507000</v>
      </c>
      <c r="P41" s="303">
        <v>422000</v>
      </c>
      <c r="Q41" s="298">
        <v>377000</v>
      </c>
      <c r="R41" s="298">
        <v>45000</v>
      </c>
      <c r="S41" s="298">
        <v>169000</v>
      </c>
      <c r="T41" s="300">
        <v>0.106</v>
      </c>
      <c r="U41" s="301">
        <v>0.81299999999999994</v>
      </c>
      <c r="V41" s="302">
        <v>0.72599999999999998</v>
      </c>
      <c r="Y41" s="35" t="s">
        <v>74</v>
      </c>
      <c r="Z41" s="237">
        <v>641000</v>
      </c>
      <c r="AA41" s="298">
        <v>520000</v>
      </c>
      <c r="AB41" s="303">
        <v>322000</v>
      </c>
      <c r="AC41" s="298">
        <v>306000</v>
      </c>
      <c r="AD41" s="298">
        <v>17000</v>
      </c>
      <c r="AE41" s="298">
        <v>319000</v>
      </c>
      <c r="AF41" s="300">
        <v>5.0999999999999997E-2</v>
      </c>
      <c r="AG41" s="301">
        <v>0.61399999999999999</v>
      </c>
      <c r="AH41" s="302">
        <v>0.58199999999999996</v>
      </c>
    </row>
    <row r="42" spans="1:34" ht="21" customHeight="1">
      <c r="A42" s="35" t="s">
        <v>75</v>
      </c>
      <c r="B42" s="237">
        <v>1233000</v>
      </c>
      <c r="C42" s="298">
        <v>1028000</v>
      </c>
      <c r="D42" s="303">
        <v>753000</v>
      </c>
      <c r="E42" s="298">
        <v>690000</v>
      </c>
      <c r="F42" s="298">
        <v>63000</v>
      </c>
      <c r="G42" s="298">
        <v>480000</v>
      </c>
      <c r="H42" s="300">
        <v>8.4000000000000005E-2</v>
      </c>
      <c r="I42" s="301">
        <v>0.71899999999999997</v>
      </c>
      <c r="J42" s="302">
        <v>0.65800000000000003</v>
      </c>
      <c r="K42" s="131"/>
      <c r="M42" s="35" t="s">
        <v>75</v>
      </c>
      <c r="N42" s="237">
        <v>591000</v>
      </c>
      <c r="O42" s="298">
        <v>507000</v>
      </c>
      <c r="P42" s="303">
        <v>427000</v>
      </c>
      <c r="Q42" s="298">
        <v>382000</v>
      </c>
      <c r="R42" s="298">
        <v>45000</v>
      </c>
      <c r="S42" s="298">
        <v>164000</v>
      </c>
      <c r="T42" s="300">
        <v>0.105</v>
      </c>
      <c r="U42" s="301">
        <v>0.82199999999999995</v>
      </c>
      <c r="V42" s="302">
        <v>0.73399999999999999</v>
      </c>
      <c r="Y42" s="35" t="s">
        <v>75</v>
      </c>
      <c r="Z42" s="237">
        <v>642000</v>
      </c>
      <c r="AA42" s="298">
        <v>521000</v>
      </c>
      <c r="AB42" s="303">
        <v>326000</v>
      </c>
      <c r="AC42" s="298">
        <v>307000</v>
      </c>
      <c r="AD42" s="298">
        <v>19000</v>
      </c>
      <c r="AE42" s="298">
        <v>316000</v>
      </c>
      <c r="AF42" s="300">
        <v>5.7000000000000002E-2</v>
      </c>
      <c r="AG42" s="301">
        <v>0.62</v>
      </c>
      <c r="AH42" s="302">
        <v>0.58399999999999996</v>
      </c>
    </row>
    <row r="43" spans="1:34" ht="21" customHeight="1">
      <c r="A43" s="35" t="s">
        <v>76</v>
      </c>
      <c r="B43" s="237">
        <v>1234000</v>
      </c>
      <c r="C43" s="298">
        <v>1029000</v>
      </c>
      <c r="D43" s="303">
        <v>756000</v>
      </c>
      <c r="E43" s="298">
        <v>689000</v>
      </c>
      <c r="F43" s="298">
        <v>67000</v>
      </c>
      <c r="G43" s="298">
        <v>478000</v>
      </c>
      <c r="H43" s="300">
        <v>8.7999999999999995E-2</v>
      </c>
      <c r="I43" s="301">
        <v>0.72299999999999998</v>
      </c>
      <c r="J43" s="302">
        <v>0.65800000000000003</v>
      </c>
      <c r="K43" s="131"/>
      <c r="M43" s="35" t="s">
        <v>76</v>
      </c>
      <c r="N43" s="237">
        <v>592000</v>
      </c>
      <c r="O43" s="298">
        <v>507000</v>
      </c>
      <c r="P43" s="303">
        <v>428000</v>
      </c>
      <c r="Q43" s="298">
        <v>382000</v>
      </c>
      <c r="R43" s="298">
        <v>46000</v>
      </c>
      <c r="S43" s="298">
        <v>163000</v>
      </c>
      <c r="T43" s="300">
        <v>0.107</v>
      </c>
      <c r="U43" s="301">
        <v>0.82599999999999996</v>
      </c>
      <c r="V43" s="302">
        <v>0.73599999999999999</v>
      </c>
      <c r="Y43" s="35" t="s">
        <v>76</v>
      </c>
      <c r="Z43" s="237">
        <v>642000</v>
      </c>
      <c r="AA43" s="298">
        <v>521000</v>
      </c>
      <c r="AB43" s="303">
        <v>327000</v>
      </c>
      <c r="AC43" s="298">
        <v>307000</v>
      </c>
      <c r="AD43" s="298">
        <v>21000</v>
      </c>
      <c r="AE43" s="298">
        <v>315000</v>
      </c>
      <c r="AF43" s="300">
        <v>6.3E-2</v>
      </c>
      <c r="AG43" s="301">
        <v>0.622</v>
      </c>
      <c r="AH43" s="302">
        <v>0.58299999999999996</v>
      </c>
    </row>
    <row r="44" spans="1:34" ht="21" customHeight="1">
      <c r="A44" s="35" t="s">
        <v>77</v>
      </c>
      <c r="B44" s="237">
        <v>1235000</v>
      </c>
      <c r="C44" s="298">
        <v>1029000</v>
      </c>
      <c r="D44" s="303">
        <v>758000</v>
      </c>
      <c r="E44" s="298">
        <v>689000</v>
      </c>
      <c r="F44" s="298">
        <v>69000</v>
      </c>
      <c r="G44" s="298">
        <v>476000</v>
      </c>
      <c r="H44" s="300">
        <v>9.0999999999999998E-2</v>
      </c>
      <c r="I44" s="301">
        <v>0.72399999999999998</v>
      </c>
      <c r="J44" s="302">
        <v>0.65700000000000003</v>
      </c>
      <c r="K44" s="131"/>
      <c r="M44" s="35" t="s">
        <v>77</v>
      </c>
      <c r="N44" s="237">
        <v>592000</v>
      </c>
      <c r="O44" s="298">
        <v>508000</v>
      </c>
      <c r="P44" s="303">
        <v>433000</v>
      </c>
      <c r="Q44" s="298">
        <v>387000</v>
      </c>
      <c r="R44" s="298">
        <v>46000</v>
      </c>
      <c r="S44" s="298">
        <v>159000</v>
      </c>
      <c r="T44" s="300">
        <v>0.107</v>
      </c>
      <c r="U44" s="301">
        <v>0.83399999999999996</v>
      </c>
      <c r="V44" s="302">
        <v>0.74299999999999999</v>
      </c>
      <c r="Y44" s="35" t="s">
        <v>77</v>
      </c>
      <c r="Z44" s="237">
        <v>643000</v>
      </c>
      <c r="AA44" s="298">
        <v>522000</v>
      </c>
      <c r="AB44" s="303">
        <v>325000</v>
      </c>
      <c r="AC44" s="298">
        <v>303000</v>
      </c>
      <c r="AD44" s="298">
        <v>22000</v>
      </c>
      <c r="AE44" s="298">
        <v>317000</v>
      </c>
      <c r="AF44" s="300">
        <v>6.9000000000000006E-2</v>
      </c>
      <c r="AG44" s="301">
        <v>0.61699999999999999</v>
      </c>
      <c r="AH44" s="302">
        <v>0.57399999999999995</v>
      </c>
    </row>
    <row r="45" spans="1:34" ht="21" customHeight="1">
      <c r="A45" s="35" t="s">
        <v>78</v>
      </c>
      <c r="B45" s="237">
        <v>1235000</v>
      </c>
      <c r="C45" s="298">
        <v>1030000</v>
      </c>
      <c r="D45" s="303">
        <v>760000</v>
      </c>
      <c r="E45" s="298">
        <v>693000</v>
      </c>
      <c r="F45" s="298">
        <v>67000</v>
      </c>
      <c r="G45" s="298">
        <v>476000</v>
      </c>
      <c r="H45" s="300">
        <v>8.7999999999999995E-2</v>
      </c>
      <c r="I45" s="301">
        <v>0.72599999999999998</v>
      </c>
      <c r="J45" s="302">
        <v>0.66100000000000003</v>
      </c>
      <c r="K45" s="131"/>
      <c r="M45" s="35" t="s">
        <v>78</v>
      </c>
      <c r="N45" s="237">
        <v>592000</v>
      </c>
      <c r="O45" s="298">
        <v>508000</v>
      </c>
      <c r="P45" s="303">
        <v>434000</v>
      </c>
      <c r="Q45" s="298">
        <v>389000</v>
      </c>
      <c r="R45" s="298">
        <v>45000</v>
      </c>
      <c r="S45" s="298">
        <v>159000</v>
      </c>
      <c r="T45" s="300">
        <v>0.10299999999999999</v>
      </c>
      <c r="U45" s="301">
        <v>0.83599999999999997</v>
      </c>
      <c r="V45" s="302">
        <v>0.748</v>
      </c>
      <c r="Y45" s="35" t="s">
        <v>78</v>
      </c>
      <c r="Z45" s="237">
        <v>643000</v>
      </c>
      <c r="AA45" s="298">
        <v>522000</v>
      </c>
      <c r="AB45" s="303">
        <v>326000</v>
      </c>
      <c r="AC45" s="298">
        <v>304000</v>
      </c>
      <c r="AD45" s="298">
        <v>22000</v>
      </c>
      <c r="AE45" s="298">
        <v>317000</v>
      </c>
      <c r="AF45" s="300">
        <v>6.7000000000000004E-2</v>
      </c>
      <c r="AG45" s="301">
        <v>0.61899999999999999</v>
      </c>
      <c r="AH45" s="302">
        <v>0.57699999999999996</v>
      </c>
    </row>
    <row r="46" spans="1:34" ht="21" customHeight="1">
      <c r="A46" s="35" t="s">
        <v>79</v>
      </c>
      <c r="B46" s="237">
        <v>1236000</v>
      </c>
      <c r="C46" s="298">
        <v>1030000</v>
      </c>
      <c r="D46" s="303">
        <v>758000</v>
      </c>
      <c r="E46" s="298">
        <v>692000</v>
      </c>
      <c r="F46" s="298">
        <v>66000</v>
      </c>
      <c r="G46" s="298">
        <v>478000</v>
      </c>
      <c r="H46" s="300">
        <v>8.6999999999999994E-2</v>
      </c>
      <c r="I46" s="301">
        <v>0.72299999999999998</v>
      </c>
      <c r="J46" s="302">
        <v>0.65900000000000003</v>
      </c>
      <c r="K46" s="131"/>
      <c r="M46" s="35" t="s">
        <v>79</v>
      </c>
      <c r="N46" s="237">
        <v>593000</v>
      </c>
      <c r="O46" s="298">
        <v>508000</v>
      </c>
      <c r="P46" s="303">
        <v>432000</v>
      </c>
      <c r="Q46" s="298">
        <v>387000</v>
      </c>
      <c r="R46" s="298">
        <v>45000</v>
      </c>
      <c r="S46" s="298">
        <v>161000</v>
      </c>
      <c r="T46" s="300">
        <v>0.10299999999999999</v>
      </c>
      <c r="U46" s="301">
        <v>0.83</v>
      </c>
      <c r="V46" s="302">
        <v>0.74299999999999999</v>
      </c>
      <c r="Y46" s="35" t="s">
        <v>79</v>
      </c>
      <c r="Z46" s="237">
        <v>643000</v>
      </c>
      <c r="AA46" s="298">
        <v>522000</v>
      </c>
      <c r="AB46" s="303">
        <v>326000</v>
      </c>
      <c r="AC46" s="298">
        <v>304000</v>
      </c>
      <c r="AD46" s="298">
        <v>21000</v>
      </c>
      <c r="AE46" s="298">
        <v>318000</v>
      </c>
      <c r="AF46" s="300">
        <v>6.6000000000000003E-2</v>
      </c>
      <c r="AG46" s="301">
        <v>0.61899999999999999</v>
      </c>
      <c r="AH46" s="302">
        <v>0.57799999999999996</v>
      </c>
    </row>
    <row r="47" spans="1:34" ht="21" customHeight="1">
      <c r="A47" s="35" t="s">
        <v>203</v>
      </c>
      <c r="B47" s="237">
        <v>1237000</v>
      </c>
      <c r="C47" s="298">
        <v>1031000</v>
      </c>
      <c r="D47" s="303">
        <v>754000</v>
      </c>
      <c r="E47" s="298">
        <v>691000</v>
      </c>
      <c r="F47" s="298">
        <v>64000</v>
      </c>
      <c r="G47" s="298">
        <v>483000</v>
      </c>
      <c r="H47" s="300">
        <v>8.4000000000000005E-2</v>
      </c>
      <c r="I47" s="301">
        <v>0.71799999999999997</v>
      </c>
      <c r="J47" s="302">
        <v>0.65700000000000003</v>
      </c>
      <c r="K47" s="131"/>
      <c r="M47" s="35" t="s">
        <v>203</v>
      </c>
      <c r="N47" s="237">
        <v>593000</v>
      </c>
      <c r="O47" s="298">
        <v>508000</v>
      </c>
      <c r="P47" s="303">
        <v>431000</v>
      </c>
      <c r="Q47" s="298">
        <v>388000</v>
      </c>
      <c r="R47" s="298">
        <v>43000</v>
      </c>
      <c r="S47" s="298">
        <v>162000</v>
      </c>
      <c r="T47" s="300">
        <v>9.9000000000000005E-2</v>
      </c>
      <c r="U47" s="301">
        <v>0.82499999999999996</v>
      </c>
      <c r="V47" s="302">
        <v>0.74099999999999999</v>
      </c>
      <c r="Y47" s="35" t="s">
        <v>203</v>
      </c>
      <c r="Z47" s="237">
        <v>644000</v>
      </c>
      <c r="AA47" s="298">
        <v>523000</v>
      </c>
      <c r="AB47" s="303">
        <v>324000</v>
      </c>
      <c r="AC47" s="298">
        <v>303000</v>
      </c>
      <c r="AD47" s="298">
        <v>21000</v>
      </c>
      <c r="AE47" s="298">
        <v>320000</v>
      </c>
      <c r="AF47" s="300">
        <v>6.4000000000000001E-2</v>
      </c>
      <c r="AG47" s="301">
        <v>0.61399999999999999</v>
      </c>
      <c r="AH47" s="302">
        <v>0.57499999999999996</v>
      </c>
    </row>
    <row r="48" spans="1:34" ht="21" customHeight="1">
      <c r="A48" s="35" t="s">
        <v>204</v>
      </c>
      <c r="B48" s="237">
        <v>1238000</v>
      </c>
      <c r="C48" s="298">
        <v>1032000</v>
      </c>
      <c r="D48" s="303">
        <v>748000</v>
      </c>
      <c r="E48" s="298">
        <v>686000</v>
      </c>
      <c r="F48" s="298">
        <v>61000</v>
      </c>
      <c r="G48" s="298">
        <v>490000</v>
      </c>
      <c r="H48" s="300">
        <v>8.2000000000000003E-2</v>
      </c>
      <c r="I48" s="301">
        <v>0.71199999999999997</v>
      </c>
      <c r="J48" s="302">
        <v>0.65300000000000002</v>
      </c>
      <c r="K48" s="131"/>
      <c r="M48" s="35" t="s">
        <v>204</v>
      </c>
      <c r="N48" s="237">
        <v>593000</v>
      </c>
      <c r="O48" s="298">
        <v>509000</v>
      </c>
      <c r="P48" s="303">
        <v>427000</v>
      </c>
      <c r="Q48" s="298">
        <v>385000</v>
      </c>
      <c r="R48" s="298">
        <v>42000</v>
      </c>
      <c r="S48" s="298">
        <v>166000</v>
      </c>
      <c r="T48" s="300">
        <v>9.9000000000000005E-2</v>
      </c>
      <c r="U48" s="301">
        <v>0.81899999999999995</v>
      </c>
      <c r="V48" s="302">
        <v>0.73599999999999999</v>
      </c>
      <c r="Y48" s="35" t="s">
        <v>204</v>
      </c>
      <c r="Z48" s="237">
        <v>644000</v>
      </c>
      <c r="AA48" s="298">
        <v>523000</v>
      </c>
      <c r="AB48" s="303">
        <v>321000</v>
      </c>
      <c r="AC48" s="298">
        <v>302000</v>
      </c>
      <c r="AD48" s="298">
        <v>19000</v>
      </c>
      <c r="AE48" s="298">
        <v>324000</v>
      </c>
      <c r="AF48" s="300">
        <v>0.06</v>
      </c>
      <c r="AG48" s="301">
        <v>0.60799999999999998</v>
      </c>
      <c r="AH48" s="302">
        <v>0.57199999999999995</v>
      </c>
    </row>
    <row r="49" spans="1:34" ht="21" customHeight="1">
      <c r="A49" s="35" t="s">
        <v>80</v>
      </c>
      <c r="B49" s="237">
        <v>1239000</v>
      </c>
      <c r="C49" s="298">
        <v>1032000</v>
      </c>
      <c r="D49" s="303">
        <v>743000</v>
      </c>
      <c r="E49" s="298">
        <v>680000</v>
      </c>
      <c r="F49" s="298">
        <v>63000</v>
      </c>
      <c r="G49" s="298">
        <v>495000</v>
      </c>
      <c r="H49" s="300">
        <v>8.5000000000000006E-2</v>
      </c>
      <c r="I49" s="301">
        <v>0.70899999999999996</v>
      </c>
      <c r="J49" s="302">
        <v>0.64800000000000002</v>
      </c>
      <c r="K49" s="131"/>
      <c r="M49" s="35" t="s">
        <v>80</v>
      </c>
      <c r="N49" s="237">
        <v>594000</v>
      </c>
      <c r="O49" s="298">
        <v>509000</v>
      </c>
      <c r="P49" s="303">
        <v>426000</v>
      </c>
      <c r="Q49" s="298">
        <v>381000</v>
      </c>
      <c r="R49" s="298">
        <v>44000</v>
      </c>
      <c r="S49" s="298">
        <v>168000</v>
      </c>
      <c r="T49" s="300">
        <v>0.104</v>
      </c>
      <c r="U49" s="301">
        <v>0.81599999999999995</v>
      </c>
      <c r="V49" s="302">
        <v>0.73</v>
      </c>
      <c r="Y49" s="35" t="s">
        <v>80</v>
      </c>
      <c r="Z49" s="237">
        <v>645000</v>
      </c>
      <c r="AA49" s="298">
        <v>523000</v>
      </c>
      <c r="AB49" s="303">
        <v>318000</v>
      </c>
      <c r="AC49" s="298">
        <v>299000</v>
      </c>
      <c r="AD49" s="298">
        <v>19000</v>
      </c>
      <c r="AE49" s="298">
        <v>327000</v>
      </c>
      <c r="AF49" s="300">
        <v>5.8999999999999997E-2</v>
      </c>
      <c r="AG49" s="301">
        <v>0.60399999999999998</v>
      </c>
      <c r="AH49" s="302">
        <v>0.56799999999999995</v>
      </c>
    </row>
    <row r="50" spans="1:34" ht="21" customHeight="1">
      <c r="A50" s="35" t="s">
        <v>81</v>
      </c>
      <c r="B50" s="237">
        <v>1239000</v>
      </c>
      <c r="C50" s="298">
        <v>1033000</v>
      </c>
      <c r="D50" s="303">
        <v>737000</v>
      </c>
      <c r="E50" s="298">
        <v>676000</v>
      </c>
      <c r="F50" s="298">
        <v>61000</v>
      </c>
      <c r="G50" s="298">
        <v>502000</v>
      </c>
      <c r="H50" s="300">
        <v>8.2000000000000003E-2</v>
      </c>
      <c r="I50" s="301">
        <v>0.70299999999999996</v>
      </c>
      <c r="J50" s="302">
        <v>0.64500000000000002</v>
      </c>
      <c r="K50" s="131"/>
      <c r="M50" s="35" t="s">
        <v>81</v>
      </c>
      <c r="N50" s="237">
        <v>594000</v>
      </c>
      <c r="O50" s="298">
        <v>509000</v>
      </c>
      <c r="P50" s="303">
        <v>421000</v>
      </c>
      <c r="Q50" s="298">
        <v>378000</v>
      </c>
      <c r="R50" s="298">
        <v>43000</v>
      </c>
      <c r="S50" s="298">
        <v>173000</v>
      </c>
      <c r="T50" s="300">
        <v>0.10199999999999999</v>
      </c>
      <c r="U50" s="301">
        <v>0.80800000000000005</v>
      </c>
      <c r="V50" s="302">
        <v>0.72399999999999998</v>
      </c>
      <c r="Y50" s="35" t="s">
        <v>81</v>
      </c>
      <c r="Z50" s="237">
        <v>645000</v>
      </c>
      <c r="AA50" s="298">
        <v>523000</v>
      </c>
      <c r="AB50" s="303">
        <v>316000</v>
      </c>
      <c r="AC50" s="298">
        <v>298000</v>
      </c>
      <c r="AD50" s="298">
        <v>18000</v>
      </c>
      <c r="AE50" s="298">
        <v>329000</v>
      </c>
      <c r="AF50" s="300">
        <v>5.5E-2</v>
      </c>
      <c r="AG50" s="301">
        <v>0.60099999999999998</v>
      </c>
      <c r="AH50" s="302">
        <v>0.56799999999999995</v>
      </c>
    </row>
    <row r="51" spans="1:34" ht="21" customHeight="1">
      <c r="A51" s="35" t="s">
        <v>82</v>
      </c>
      <c r="B51" s="237">
        <v>1240000</v>
      </c>
      <c r="C51" s="298">
        <v>1034000</v>
      </c>
      <c r="D51" s="303">
        <v>734000</v>
      </c>
      <c r="E51" s="298">
        <v>681000</v>
      </c>
      <c r="F51" s="298">
        <v>53000</v>
      </c>
      <c r="G51" s="298">
        <v>506000</v>
      </c>
      <c r="H51" s="300">
        <v>7.1999999999999995E-2</v>
      </c>
      <c r="I51" s="301">
        <v>0.70199999999999996</v>
      </c>
      <c r="J51" s="302">
        <v>0.65100000000000002</v>
      </c>
      <c r="K51" s="131"/>
      <c r="M51" s="35" t="s">
        <v>82</v>
      </c>
      <c r="N51" s="237">
        <v>595000</v>
      </c>
      <c r="O51" s="298">
        <v>510000</v>
      </c>
      <c r="P51" s="303">
        <v>418000</v>
      </c>
      <c r="Q51" s="298">
        <v>381000</v>
      </c>
      <c r="R51" s="298">
        <v>38000</v>
      </c>
      <c r="S51" s="298">
        <v>176000</v>
      </c>
      <c r="T51" s="300">
        <v>0.09</v>
      </c>
      <c r="U51" s="301">
        <v>0.80600000000000005</v>
      </c>
      <c r="V51" s="302">
        <v>0.73299999999999998</v>
      </c>
      <c r="Y51" s="35" t="s">
        <v>82</v>
      </c>
      <c r="Z51" s="237">
        <v>645000</v>
      </c>
      <c r="AA51" s="298">
        <v>524000</v>
      </c>
      <c r="AB51" s="303">
        <v>315000</v>
      </c>
      <c r="AC51" s="298">
        <v>300000</v>
      </c>
      <c r="AD51" s="298">
        <v>15000</v>
      </c>
      <c r="AE51" s="298">
        <v>330000</v>
      </c>
      <c r="AF51" s="300">
        <v>4.8000000000000001E-2</v>
      </c>
      <c r="AG51" s="301">
        <v>0.6</v>
      </c>
      <c r="AH51" s="302">
        <v>0.57099999999999995</v>
      </c>
    </row>
    <row r="52" spans="1:34" ht="21" customHeight="1">
      <c r="A52" s="35" t="s">
        <v>83</v>
      </c>
      <c r="B52" s="237">
        <v>1241000</v>
      </c>
      <c r="C52" s="298">
        <v>1034000</v>
      </c>
      <c r="D52" s="303">
        <v>735000</v>
      </c>
      <c r="E52" s="298">
        <v>684000</v>
      </c>
      <c r="F52" s="298">
        <v>50000</v>
      </c>
      <c r="G52" s="298">
        <v>506000</v>
      </c>
      <c r="H52" s="300">
        <v>6.9000000000000006E-2</v>
      </c>
      <c r="I52" s="301">
        <v>0.70199999999999996</v>
      </c>
      <c r="J52" s="302">
        <v>0.65300000000000002</v>
      </c>
      <c r="K52" s="131"/>
      <c r="M52" s="35" t="s">
        <v>83</v>
      </c>
      <c r="N52" s="237">
        <v>595000</v>
      </c>
      <c r="O52" s="298">
        <v>510000</v>
      </c>
      <c r="P52" s="303">
        <v>420000</v>
      </c>
      <c r="Q52" s="298">
        <v>384000</v>
      </c>
      <c r="R52" s="298">
        <v>35000</v>
      </c>
      <c r="S52" s="298">
        <v>175000</v>
      </c>
      <c r="T52" s="300">
        <v>8.4000000000000005E-2</v>
      </c>
      <c r="U52" s="301">
        <v>0.80700000000000005</v>
      </c>
      <c r="V52" s="302">
        <v>0.73799999999999999</v>
      </c>
      <c r="Y52" s="35" t="s">
        <v>83</v>
      </c>
      <c r="Z52" s="237">
        <v>646000</v>
      </c>
      <c r="AA52" s="298">
        <v>524000</v>
      </c>
      <c r="AB52" s="303">
        <v>315000</v>
      </c>
      <c r="AC52" s="298">
        <v>300000</v>
      </c>
      <c r="AD52" s="298">
        <v>15000</v>
      </c>
      <c r="AE52" s="298">
        <v>331000</v>
      </c>
      <c r="AF52" s="300">
        <v>4.8000000000000001E-2</v>
      </c>
      <c r="AG52" s="301">
        <v>0.59899999999999998</v>
      </c>
      <c r="AH52" s="302">
        <v>0.56999999999999995</v>
      </c>
    </row>
    <row r="53" spans="1:34" ht="21" customHeight="1">
      <c r="A53" s="35" t="s">
        <v>84</v>
      </c>
      <c r="B53" s="237">
        <v>1241000</v>
      </c>
      <c r="C53" s="298">
        <v>1035000</v>
      </c>
      <c r="D53" s="303">
        <v>740000</v>
      </c>
      <c r="E53" s="298">
        <v>686000</v>
      </c>
      <c r="F53" s="298">
        <v>54000</v>
      </c>
      <c r="G53" s="298">
        <v>501000</v>
      </c>
      <c r="H53" s="300">
        <v>7.2999999999999995E-2</v>
      </c>
      <c r="I53" s="301">
        <v>0.70699999999999996</v>
      </c>
      <c r="J53" s="302">
        <v>0.65500000000000003</v>
      </c>
      <c r="K53" s="131"/>
      <c r="M53" s="35" t="s">
        <v>84</v>
      </c>
      <c r="N53" s="237">
        <v>595000</v>
      </c>
      <c r="O53" s="298">
        <v>510000</v>
      </c>
      <c r="P53" s="303">
        <v>419000</v>
      </c>
      <c r="Q53" s="298">
        <v>385000</v>
      </c>
      <c r="R53" s="298">
        <v>34000</v>
      </c>
      <c r="S53" s="298">
        <v>176000</v>
      </c>
      <c r="T53" s="300">
        <v>8.1000000000000003E-2</v>
      </c>
      <c r="U53" s="301">
        <v>0.80600000000000005</v>
      </c>
      <c r="V53" s="302">
        <v>0.73899999999999999</v>
      </c>
      <c r="Y53" s="35" t="s">
        <v>84</v>
      </c>
      <c r="Z53" s="237">
        <v>646000</v>
      </c>
      <c r="AA53" s="298">
        <v>525000</v>
      </c>
      <c r="AB53" s="303">
        <v>322000</v>
      </c>
      <c r="AC53" s="298">
        <v>301000</v>
      </c>
      <c r="AD53" s="298">
        <v>20000</v>
      </c>
      <c r="AE53" s="298">
        <v>324000</v>
      </c>
      <c r="AF53" s="300">
        <v>6.3E-2</v>
      </c>
      <c r="AG53" s="301">
        <v>0.61199999999999999</v>
      </c>
      <c r="AH53" s="302">
        <v>0.57299999999999995</v>
      </c>
    </row>
    <row r="54" spans="1:34" ht="21" customHeight="1">
      <c r="A54" s="35" t="s">
        <v>85</v>
      </c>
      <c r="B54" s="237">
        <v>1242000</v>
      </c>
      <c r="C54" s="298">
        <v>1035000</v>
      </c>
      <c r="D54" s="303">
        <v>742000</v>
      </c>
      <c r="E54" s="298">
        <v>681000</v>
      </c>
      <c r="F54" s="298">
        <v>60000</v>
      </c>
      <c r="G54" s="298">
        <v>500000</v>
      </c>
      <c r="H54" s="300">
        <v>8.2000000000000003E-2</v>
      </c>
      <c r="I54" s="301">
        <v>0.70799999999999996</v>
      </c>
      <c r="J54" s="302">
        <v>0.65</v>
      </c>
      <c r="K54" s="131"/>
      <c r="M54" s="35" t="s">
        <v>85</v>
      </c>
      <c r="N54" s="237">
        <v>595000</v>
      </c>
      <c r="O54" s="298">
        <v>510000</v>
      </c>
      <c r="P54" s="303">
        <v>417000</v>
      </c>
      <c r="Q54" s="298">
        <v>379000</v>
      </c>
      <c r="R54" s="298">
        <v>38000</v>
      </c>
      <c r="S54" s="298">
        <v>178000</v>
      </c>
      <c r="T54" s="300">
        <v>9.1999999999999998E-2</v>
      </c>
      <c r="U54" s="301">
        <v>0.80300000000000005</v>
      </c>
      <c r="V54" s="302">
        <v>0.72799999999999998</v>
      </c>
      <c r="Y54" s="35" t="s">
        <v>85</v>
      </c>
      <c r="Z54" s="237">
        <v>647000</v>
      </c>
      <c r="AA54" s="298">
        <v>525000</v>
      </c>
      <c r="AB54" s="303">
        <v>325000</v>
      </c>
      <c r="AC54" s="298">
        <v>302000</v>
      </c>
      <c r="AD54" s="298">
        <v>22000</v>
      </c>
      <c r="AE54" s="298">
        <v>322000</v>
      </c>
      <c r="AF54" s="300">
        <v>6.8000000000000005E-2</v>
      </c>
      <c r="AG54" s="301">
        <v>0.61599999999999999</v>
      </c>
      <c r="AH54" s="302">
        <v>0.57399999999999995</v>
      </c>
    </row>
    <row r="55" spans="1:34" ht="21" customHeight="1">
      <c r="A55" s="35" t="s">
        <v>86</v>
      </c>
      <c r="B55" s="237">
        <v>1243000</v>
      </c>
      <c r="C55" s="298">
        <v>1036000</v>
      </c>
      <c r="D55" s="303">
        <v>739000</v>
      </c>
      <c r="E55" s="298">
        <v>679000</v>
      </c>
      <c r="F55" s="298">
        <v>60000</v>
      </c>
      <c r="G55" s="298">
        <v>504000</v>
      </c>
      <c r="H55" s="300">
        <v>8.1000000000000003E-2</v>
      </c>
      <c r="I55" s="301">
        <v>0.70399999999999996</v>
      </c>
      <c r="J55" s="302">
        <v>0.64600000000000002</v>
      </c>
      <c r="K55" s="131"/>
      <c r="M55" s="35" t="s">
        <v>86</v>
      </c>
      <c r="N55" s="237">
        <v>596000</v>
      </c>
      <c r="O55" s="298">
        <v>511000</v>
      </c>
      <c r="P55" s="303">
        <v>415000</v>
      </c>
      <c r="Q55" s="298">
        <v>379000</v>
      </c>
      <c r="R55" s="298">
        <v>36000</v>
      </c>
      <c r="S55" s="298">
        <v>181000</v>
      </c>
      <c r="T55" s="300">
        <v>8.5999999999999993E-2</v>
      </c>
      <c r="U55" s="301">
        <v>0.79900000000000004</v>
      </c>
      <c r="V55" s="302">
        <v>0.72799999999999998</v>
      </c>
      <c r="Y55" s="35" t="s">
        <v>86</v>
      </c>
      <c r="Z55" s="237">
        <v>647000</v>
      </c>
      <c r="AA55" s="298">
        <v>525000</v>
      </c>
      <c r="AB55" s="303">
        <v>324000</v>
      </c>
      <c r="AC55" s="298">
        <v>300000</v>
      </c>
      <c r="AD55" s="298">
        <v>24000</v>
      </c>
      <c r="AE55" s="298">
        <v>323000</v>
      </c>
      <c r="AF55" s="300">
        <v>7.3999999999999996E-2</v>
      </c>
      <c r="AG55" s="301">
        <v>0.61199999999999999</v>
      </c>
      <c r="AH55" s="302">
        <v>0.56599999999999995</v>
      </c>
    </row>
    <row r="56" spans="1:34" ht="21" customHeight="1">
      <c r="A56" s="35" t="s">
        <v>87</v>
      </c>
      <c r="B56" s="237">
        <v>1243000</v>
      </c>
      <c r="C56" s="298">
        <v>1036000</v>
      </c>
      <c r="D56" s="303">
        <v>737000</v>
      </c>
      <c r="E56" s="298">
        <v>681000</v>
      </c>
      <c r="F56" s="298">
        <v>57000</v>
      </c>
      <c r="G56" s="298">
        <v>506000</v>
      </c>
      <c r="H56" s="300">
        <v>7.6999999999999999E-2</v>
      </c>
      <c r="I56" s="301">
        <v>0.70199999999999996</v>
      </c>
      <c r="J56" s="302">
        <v>0.64700000000000002</v>
      </c>
      <c r="K56" s="131"/>
      <c r="M56" s="35" t="s">
        <v>87</v>
      </c>
      <c r="N56" s="237">
        <v>596000</v>
      </c>
      <c r="O56" s="298">
        <v>511000</v>
      </c>
      <c r="P56" s="303">
        <v>415000</v>
      </c>
      <c r="Q56" s="298">
        <v>379000</v>
      </c>
      <c r="R56" s="298">
        <v>36000</v>
      </c>
      <c r="S56" s="298">
        <v>181000</v>
      </c>
      <c r="T56" s="300">
        <v>8.5999999999999993E-2</v>
      </c>
      <c r="U56" s="301">
        <v>0.79700000000000004</v>
      </c>
      <c r="V56" s="302">
        <v>0.72699999999999998</v>
      </c>
      <c r="Y56" s="35" t="s">
        <v>87</v>
      </c>
      <c r="Z56" s="237">
        <v>647000</v>
      </c>
      <c r="AA56" s="298">
        <v>526000</v>
      </c>
      <c r="AB56" s="303">
        <v>322000</v>
      </c>
      <c r="AC56" s="298">
        <v>301000</v>
      </c>
      <c r="AD56" s="298">
        <v>21000</v>
      </c>
      <c r="AE56" s="298">
        <v>325000</v>
      </c>
      <c r="AF56" s="300">
        <v>6.5000000000000002E-2</v>
      </c>
      <c r="AG56" s="301">
        <v>0.60899999999999999</v>
      </c>
      <c r="AH56" s="302">
        <v>0.56899999999999995</v>
      </c>
    </row>
    <row r="57" spans="1:34" ht="21" customHeight="1">
      <c r="A57" s="35" t="s">
        <v>88</v>
      </c>
      <c r="B57" s="237">
        <v>1244000</v>
      </c>
      <c r="C57" s="298">
        <v>1037000</v>
      </c>
      <c r="D57" s="303">
        <v>742000</v>
      </c>
      <c r="E57" s="298">
        <v>686000</v>
      </c>
      <c r="F57" s="298">
        <v>55000</v>
      </c>
      <c r="G57" s="298">
        <v>502000</v>
      </c>
      <c r="H57" s="300">
        <v>7.4999999999999997E-2</v>
      </c>
      <c r="I57" s="301">
        <v>0.70499999999999996</v>
      </c>
      <c r="J57" s="302">
        <v>0.65100000000000002</v>
      </c>
      <c r="K57" s="131"/>
      <c r="M57" s="35" t="s">
        <v>88</v>
      </c>
      <c r="N57" s="237">
        <v>596000</v>
      </c>
      <c r="O57" s="298">
        <v>511000</v>
      </c>
      <c r="P57" s="303">
        <v>417000</v>
      </c>
      <c r="Q57" s="298">
        <v>384000</v>
      </c>
      <c r="R57" s="298">
        <v>33000</v>
      </c>
      <c r="S57" s="298">
        <v>180000</v>
      </c>
      <c r="T57" s="300">
        <v>7.9000000000000001E-2</v>
      </c>
      <c r="U57" s="301">
        <v>0.79900000000000004</v>
      </c>
      <c r="V57" s="302">
        <v>0.73399999999999999</v>
      </c>
      <c r="Y57" s="35" t="s">
        <v>88</v>
      </c>
      <c r="Z57" s="237">
        <v>647000</v>
      </c>
      <c r="AA57" s="298">
        <v>526000</v>
      </c>
      <c r="AB57" s="303">
        <v>325000</v>
      </c>
      <c r="AC57" s="298">
        <v>303000</v>
      </c>
      <c r="AD57" s="298">
        <v>22000</v>
      </c>
      <c r="AE57" s="298">
        <v>322000</v>
      </c>
      <c r="AF57" s="300">
        <v>6.9000000000000006E-2</v>
      </c>
      <c r="AG57" s="301">
        <v>0.61299999999999999</v>
      </c>
      <c r="AH57" s="302">
        <v>0.56999999999999995</v>
      </c>
    </row>
    <row r="58" spans="1:34" ht="21" customHeight="1">
      <c r="A58" s="35" t="s">
        <v>89</v>
      </c>
      <c r="B58" s="237">
        <v>1244000</v>
      </c>
      <c r="C58" s="298">
        <v>1037000</v>
      </c>
      <c r="D58" s="303">
        <v>744000</v>
      </c>
      <c r="E58" s="298">
        <v>694000</v>
      </c>
      <c r="F58" s="298">
        <v>50000</v>
      </c>
      <c r="G58" s="298">
        <v>501000</v>
      </c>
      <c r="H58" s="300">
        <v>6.7000000000000004E-2</v>
      </c>
      <c r="I58" s="301">
        <v>0.70599999999999996</v>
      </c>
      <c r="J58" s="302">
        <v>0.65700000000000003</v>
      </c>
      <c r="K58" s="131"/>
      <c r="M58" s="35" t="s">
        <v>89</v>
      </c>
      <c r="N58" s="237">
        <v>597000</v>
      </c>
      <c r="O58" s="298">
        <v>511000</v>
      </c>
      <c r="P58" s="303">
        <v>416000</v>
      </c>
      <c r="Q58" s="298">
        <v>385000</v>
      </c>
      <c r="R58" s="298">
        <v>31000</v>
      </c>
      <c r="S58" s="298">
        <v>180000</v>
      </c>
      <c r="T58" s="300">
        <v>7.4999999999999997E-2</v>
      </c>
      <c r="U58" s="301">
        <v>0.79600000000000004</v>
      </c>
      <c r="V58" s="302">
        <v>0.73499999999999999</v>
      </c>
      <c r="Y58" s="35" t="s">
        <v>89</v>
      </c>
      <c r="Z58" s="237">
        <v>648000</v>
      </c>
      <c r="AA58" s="298">
        <v>526000</v>
      </c>
      <c r="AB58" s="303">
        <v>327000</v>
      </c>
      <c r="AC58" s="298">
        <v>309000</v>
      </c>
      <c r="AD58" s="298">
        <v>19000</v>
      </c>
      <c r="AE58" s="298">
        <v>320000</v>
      </c>
      <c r="AF58" s="300">
        <v>5.7000000000000002E-2</v>
      </c>
      <c r="AG58" s="301">
        <v>0.61799999999999999</v>
      </c>
      <c r="AH58" s="302">
        <v>0.58199999999999996</v>
      </c>
    </row>
    <row r="59" spans="1:34" ht="21" customHeight="1">
      <c r="A59" s="35" t="s">
        <v>205</v>
      </c>
      <c r="B59" s="237">
        <v>1245000</v>
      </c>
      <c r="C59" s="298">
        <v>1038000</v>
      </c>
      <c r="D59" s="303">
        <v>747000</v>
      </c>
      <c r="E59" s="298">
        <v>697000</v>
      </c>
      <c r="F59" s="298">
        <v>50000</v>
      </c>
      <c r="G59" s="298">
        <v>498000</v>
      </c>
      <c r="H59" s="300">
        <v>6.7000000000000004E-2</v>
      </c>
      <c r="I59" s="301">
        <v>0.70799999999999996</v>
      </c>
      <c r="J59" s="302">
        <v>0.66</v>
      </c>
      <c r="K59" s="131"/>
      <c r="M59" s="35" t="s">
        <v>205</v>
      </c>
      <c r="N59" s="237">
        <v>597000</v>
      </c>
      <c r="O59" s="298">
        <v>511000</v>
      </c>
      <c r="P59" s="303">
        <v>415000</v>
      </c>
      <c r="Q59" s="298">
        <v>384000</v>
      </c>
      <c r="R59" s="298">
        <v>31000</v>
      </c>
      <c r="S59" s="298">
        <v>182000</v>
      </c>
      <c r="T59" s="300">
        <v>7.5999999999999998E-2</v>
      </c>
      <c r="U59" s="301">
        <v>0.79300000000000004</v>
      </c>
      <c r="V59" s="302">
        <v>0.73099999999999998</v>
      </c>
      <c r="Y59" s="35" t="s">
        <v>205</v>
      </c>
      <c r="Z59" s="237">
        <v>648000</v>
      </c>
      <c r="AA59" s="298">
        <v>526000</v>
      </c>
      <c r="AB59" s="303">
        <v>332000</v>
      </c>
      <c r="AC59" s="298">
        <v>314000</v>
      </c>
      <c r="AD59" s="298">
        <v>18000</v>
      </c>
      <c r="AE59" s="298">
        <v>316000</v>
      </c>
      <c r="AF59" s="300">
        <v>5.5E-2</v>
      </c>
      <c r="AG59" s="301">
        <v>0.625</v>
      </c>
      <c r="AH59" s="302">
        <v>0.59</v>
      </c>
    </row>
    <row r="60" spans="1:34" ht="21" customHeight="1">
      <c r="A60" s="35" t="s">
        <v>206</v>
      </c>
      <c r="B60" s="237">
        <v>1245000</v>
      </c>
      <c r="C60" s="298">
        <v>1038000</v>
      </c>
      <c r="D60" s="303">
        <v>747000</v>
      </c>
      <c r="E60" s="298">
        <v>697000</v>
      </c>
      <c r="F60" s="298">
        <v>50000</v>
      </c>
      <c r="G60" s="298">
        <v>498000</v>
      </c>
      <c r="H60" s="300">
        <v>6.8000000000000005E-2</v>
      </c>
      <c r="I60" s="301">
        <v>0.70699999999999996</v>
      </c>
      <c r="J60" s="302">
        <v>0.65800000000000003</v>
      </c>
      <c r="K60" s="131"/>
      <c r="M60" s="35" t="s">
        <v>206</v>
      </c>
      <c r="N60" s="237">
        <v>597000</v>
      </c>
      <c r="O60" s="298">
        <v>511000</v>
      </c>
      <c r="P60" s="303">
        <v>414000</v>
      </c>
      <c r="Q60" s="298">
        <v>382000</v>
      </c>
      <c r="R60" s="298">
        <v>32000</v>
      </c>
      <c r="S60" s="298">
        <v>183000</v>
      </c>
      <c r="T60" s="300">
        <v>7.6999999999999999E-2</v>
      </c>
      <c r="U60" s="301">
        <v>0.78800000000000003</v>
      </c>
      <c r="V60" s="302">
        <v>0.72599999999999998</v>
      </c>
      <c r="Y60" s="35" t="s">
        <v>206</v>
      </c>
      <c r="Z60" s="237">
        <v>648000</v>
      </c>
      <c r="AA60" s="298">
        <v>527000</v>
      </c>
      <c r="AB60" s="303">
        <v>333000</v>
      </c>
      <c r="AC60" s="298">
        <v>315000</v>
      </c>
      <c r="AD60" s="298">
        <v>19000</v>
      </c>
      <c r="AE60" s="298">
        <v>315000</v>
      </c>
      <c r="AF60" s="300">
        <v>5.6000000000000001E-2</v>
      </c>
      <c r="AG60" s="301">
        <v>0.627</v>
      </c>
      <c r="AH60" s="302">
        <v>0.59199999999999997</v>
      </c>
    </row>
    <row r="61" spans="1:34" ht="21" customHeight="1">
      <c r="A61" s="35" t="s">
        <v>90</v>
      </c>
      <c r="B61" s="237">
        <v>1246000</v>
      </c>
      <c r="C61" s="298">
        <v>1039000</v>
      </c>
      <c r="D61" s="303">
        <v>741000</v>
      </c>
      <c r="E61" s="298">
        <v>688000</v>
      </c>
      <c r="F61" s="298">
        <v>53000</v>
      </c>
      <c r="G61" s="298">
        <v>504000</v>
      </c>
      <c r="H61" s="300">
        <v>7.1999999999999995E-2</v>
      </c>
      <c r="I61" s="301">
        <v>0.7</v>
      </c>
      <c r="J61" s="302">
        <v>0.64900000000000002</v>
      </c>
      <c r="K61" s="131"/>
      <c r="M61" s="35" t="s">
        <v>90</v>
      </c>
      <c r="N61" s="237">
        <v>597000</v>
      </c>
      <c r="O61" s="298">
        <v>512000</v>
      </c>
      <c r="P61" s="303">
        <v>411000</v>
      </c>
      <c r="Q61" s="298">
        <v>377000</v>
      </c>
      <c r="R61" s="298">
        <v>34000</v>
      </c>
      <c r="S61" s="298">
        <v>186000</v>
      </c>
      <c r="T61" s="300">
        <v>8.2000000000000003E-2</v>
      </c>
      <c r="U61" s="301">
        <v>0.78200000000000003</v>
      </c>
      <c r="V61" s="302">
        <v>0.71599999999999997</v>
      </c>
      <c r="Y61" s="35" t="s">
        <v>90</v>
      </c>
      <c r="Z61" s="237">
        <v>649000</v>
      </c>
      <c r="AA61" s="298">
        <v>527000</v>
      </c>
      <c r="AB61" s="303">
        <v>330000</v>
      </c>
      <c r="AC61" s="298">
        <v>311000</v>
      </c>
      <c r="AD61" s="298">
        <v>19000</v>
      </c>
      <c r="AE61" s="298">
        <v>318000</v>
      </c>
      <c r="AF61" s="300">
        <v>5.8000000000000003E-2</v>
      </c>
      <c r="AG61" s="301">
        <v>0.62</v>
      </c>
      <c r="AH61" s="302">
        <v>0.58399999999999996</v>
      </c>
    </row>
    <row r="62" spans="1:34" ht="21" customHeight="1">
      <c r="A62" s="35" t="s">
        <v>91</v>
      </c>
      <c r="B62" s="237">
        <v>1246000</v>
      </c>
      <c r="C62" s="298">
        <v>1039000</v>
      </c>
      <c r="D62" s="303">
        <v>743000</v>
      </c>
      <c r="E62" s="298">
        <v>689000</v>
      </c>
      <c r="F62" s="298">
        <v>54000</v>
      </c>
      <c r="G62" s="298">
        <v>503000</v>
      </c>
      <c r="H62" s="300">
        <v>7.1999999999999995E-2</v>
      </c>
      <c r="I62" s="301">
        <v>0.70099999999999996</v>
      </c>
      <c r="J62" s="302">
        <v>0.64900000000000002</v>
      </c>
      <c r="K62" s="131"/>
      <c r="M62" s="35" t="s">
        <v>91</v>
      </c>
      <c r="N62" s="237">
        <v>597000</v>
      </c>
      <c r="O62" s="298">
        <v>512000</v>
      </c>
      <c r="P62" s="303">
        <v>412000</v>
      </c>
      <c r="Q62" s="298">
        <v>377000</v>
      </c>
      <c r="R62" s="298">
        <v>35000</v>
      </c>
      <c r="S62" s="298">
        <v>185000</v>
      </c>
      <c r="T62" s="300">
        <v>8.5999999999999993E-2</v>
      </c>
      <c r="U62" s="301">
        <v>0.78400000000000003</v>
      </c>
      <c r="V62" s="302">
        <v>0.71399999999999997</v>
      </c>
      <c r="Y62" s="35" t="s">
        <v>91</v>
      </c>
      <c r="Z62" s="237">
        <v>649000</v>
      </c>
      <c r="AA62" s="298">
        <v>527000</v>
      </c>
      <c r="AB62" s="303">
        <v>331000</v>
      </c>
      <c r="AC62" s="298">
        <v>312000</v>
      </c>
      <c r="AD62" s="298">
        <v>18000</v>
      </c>
      <c r="AE62" s="298">
        <v>318000</v>
      </c>
      <c r="AF62" s="300">
        <v>5.5E-2</v>
      </c>
      <c r="AG62" s="301">
        <v>0.621</v>
      </c>
      <c r="AH62" s="302">
        <v>0.58599999999999997</v>
      </c>
    </row>
    <row r="63" spans="1:34" ht="21" customHeight="1">
      <c r="A63" s="35" t="s">
        <v>92</v>
      </c>
      <c r="B63" s="237">
        <v>1247000</v>
      </c>
      <c r="C63" s="298">
        <v>1039000</v>
      </c>
      <c r="D63" s="303">
        <v>740000</v>
      </c>
      <c r="E63" s="298">
        <v>687000</v>
      </c>
      <c r="F63" s="298">
        <v>53000</v>
      </c>
      <c r="G63" s="298">
        <v>507000</v>
      </c>
      <c r="H63" s="300">
        <v>7.0999999999999994E-2</v>
      </c>
      <c r="I63" s="301">
        <v>0.69899999999999995</v>
      </c>
      <c r="J63" s="302">
        <v>0.64800000000000002</v>
      </c>
      <c r="K63" s="131"/>
      <c r="M63" s="35" t="s">
        <v>92</v>
      </c>
      <c r="N63" s="237">
        <v>598000</v>
      </c>
      <c r="O63" s="298">
        <v>512000</v>
      </c>
      <c r="P63" s="303">
        <v>411000</v>
      </c>
      <c r="Q63" s="298">
        <v>377000</v>
      </c>
      <c r="R63" s="298">
        <v>35000</v>
      </c>
      <c r="S63" s="298">
        <v>186000</v>
      </c>
      <c r="T63" s="300">
        <v>8.4000000000000005E-2</v>
      </c>
      <c r="U63" s="301">
        <v>0.78400000000000003</v>
      </c>
      <c r="V63" s="302">
        <v>0.71699999999999997</v>
      </c>
      <c r="Y63" s="35" t="s">
        <v>92</v>
      </c>
      <c r="Z63" s="237">
        <v>649000</v>
      </c>
      <c r="AA63" s="298">
        <v>527000</v>
      </c>
      <c r="AB63" s="303">
        <v>329000</v>
      </c>
      <c r="AC63" s="298">
        <v>310000</v>
      </c>
      <c r="AD63" s="298">
        <v>18000</v>
      </c>
      <c r="AE63" s="298">
        <v>320000</v>
      </c>
      <c r="AF63" s="300">
        <v>5.6000000000000001E-2</v>
      </c>
      <c r="AG63" s="301">
        <v>0.61699999999999999</v>
      </c>
      <c r="AH63" s="302">
        <v>0.58199999999999996</v>
      </c>
    </row>
    <row r="64" spans="1:34" ht="21" customHeight="1">
      <c r="A64" s="35" t="s">
        <v>93</v>
      </c>
      <c r="B64" s="237">
        <v>1247000</v>
      </c>
      <c r="C64" s="298">
        <v>1040000</v>
      </c>
      <c r="D64" s="303">
        <v>743000</v>
      </c>
      <c r="E64" s="298">
        <v>687000</v>
      </c>
      <c r="F64" s="298">
        <v>56000</v>
      </c>
      <c r="G64" s="298">
        <v>504000</v>
      </c>
      <c r="H64" s="300">
        <v>7.4999999999999997E-2</v>
      </c>
      <c r="I64" s="301">
        <v>0.7</v>
      </c>
      <c r="J64" s="302">
        <v>0.64600000000000002</v>
      </c>
      <c r="K64" s="131"/>
      <c r="M64" s="35" t="s">
        <v>93</v>
      </c>
      <c r="N64" s="237">
        <v>598000</v>
      </c>
      <c r="O64" s="298">
        <v>512000</v>
      </c>
      <c r="P64" s="303">
        <v>415000</v>
      </c>
      <c r="Q64" s="298">
        <v>380000</v>
      </c>
      <c r="R64" s="298">
        <v>35000</v>
      </c>
      <c r="S64" s="298">
        <v>183000</v>
      </c>
      <c r="T64" s="300">
        <v>8.4000000000000005E-2</v>
      </c>
      <c r="U64" s="301">
        <v>0.78900000000000003</v>
      </c>
      <c r="V64" s="302">
        <v>0.72099999999999997</v>
      </c>
      <c r="Y64" s="35" t="s">
        <v>93</v>
      </c>
      <c r="Z64" s="237">
        <v>649000</v>
      </c>
      <c r="AA64" s="298">
        <v>528000</v>
      </c>
      <c r="AB64" s="303">
        <v>328000</v>
      </c>
      <c r="AC64" s="298">
        <v>307000</v>
      </c>
      <c r="AD64" s="298">
        <v>21000</v>
      </c>
      <c r="AE64" s="298">
        <v>322000</v>
      </c>
      <c r="AF64" s="300">
        <v>6.4000000000000001E-2</v>
      </c>
      <c r="AG64" s="301">
        <v>0.61399999999999999</v>
      </c>
      <c r="AH64" s="302">
        <v>0.57399999999999995</v>
      </c>
    </row>
    <row r="65" spans="1:34" ht="21" customHeight="1">
      <c r="A65" s="35" t="s">
        <v>94</v>
      </c>
      <c r="B65" s="237">
        <v>1248000</v>
      </c>
      <c r="C65" s="298">
        <v>1040000</v>
      </c>
      <c r="D65" s="303">
        <v>748000</v>
      </c>
      <c r="E65" s="298">
        <v>691000</v>
      </c>
      <c r="F65" s="298">
        <v>56000</v>
      </c>
      <c r="G65" s="298">
        <v>500000</v>
      </c>
      <c r="H65" s="300">
        <v>7.4999999999999997E-2</v>
      </c>
      <c r="I65" s="301">
        <v>0.70399999999999996</v>
      </c>
      <c r="J65" s="302">
        <v>0.65</v>
      </c>
      <c r="K65" s="131"/>
      <c r="M65" s="35" t="s">
        <v>94</v>
      </c>
      <c r="N65" s="237">
        <v>598000</v>
      </c>
      <c r="O65" s="298">
        <v>512000</v>
      </c>
      <c r="P65" s="303">
        <v>416000</v>
      </c>
      <c r="Q65" s="298">
        <v>380000</v>
      </c>
      <c r="R65" s="298">
        <v>35000</v>
      </c>
      <c r="S65" s="298">
        <v>182000</v>
      </c>
      <c r="T65" s="300">
        <v>8.5000000000000006E-2</v>
      </c>
      <c r="U65" s="301">
        <v>0.79</v>
      </c>
      <c r="V65" s="302">
        <v>0.72099999999999997</v>
      </c>
      <c r="Y65" s="35" t="s">
        <v>94</v>
      </c>
      <c r="Z65" s="237">
        <v>650000</v>
      </c>
      <c r="AA65" s="298">
        <v>528000</v>
      </c>
      <c r="AB65" s="303">
        <v>332000</v>
      </c>
      <c r="AC65" s="298">
        <v>311000</v>
      </c>
      <c r="AD65" s="298">
        <v>21000</v>
      </c>
      <c r="AE65" s="298">
        <v>318000</v>
      </c>
      <c r="AF65" s="300">
        <v>6.3E-2</v>
      </c>
      <c r="AG65" s="301">
        <v>0.621</v>
      </c>
      <c r="AH65" s="302">
        <v>0.58199999999999996</v>
      </c>
    </row>
    <row r="66" spans="1:34" ht="21" customHeight="1">
      <c r="A66" s="35" t="s">
        <v>95</v>
      </c>
      <c r="B66" s="237">
        <v>1248000</v>
      </c>
      <c r="C66" s="298">
        <v>1041000</v>
      </c>
      <c r="D66" s="303">
        <v>751000</v>
      </c>
      <c r="E66" s="298">
        <v>693000</v>
      </c>
      <c r="F66" s="298">
        <v>58000</v>
      </c>
      <c r="G66" s="298">
        <v>497000</v>
      </c>
      <c r="H66" s="300">
        <v>7.6999999999999999E-2</v>
      </c>
      <c r="I66" s="301">
        <v>0.70799999999999996</v>
      </c>
      <c r="J66" s="302">
        <v>0.65200000000000002</v>
      </c>
      <c r="K66" s="131"/>
      <c r="M66" s="35" t="s">
        <v>95</v>
      </c>
      <c r="N66" s="237">
        <v>598000</v>
      </c>
      <c r="O66" s="298">
        <v>513000</v>
      </c>
      <c r="P66" s="303">
        <v>422000</v>
      </c>
      <c r="Q66" s="298">
        <v>387000</v>
      </c>
      <c r="R66" s="298">
        <v>36000</v>
      </c>
      <c r="S66" s="298">
        <v>176000</v>
      </c>
      <c r="T66" s="300">
        <v>8.5000000000000006E-2</v>
      </c>
      <c r="U66" s="301">
        <v>0.80100000000000005</v>
      </c>
      <c r="V66" s="302">
        <v>0.73199999999999998</v>
      </c>
      <c r="Y66" s="35" t="s">
        <v>95</v>
      </c>
      <c r="Z66" s="237">
        <v>650000</v>
      </c>
      <c r="AA66" s="298">
        <v>528000</v>
      </c>
      <c r="AB66" s="303">
        <v>329000</v>
      </c>
      <c r="AC66" s="298">
        <v>307000</v>
      </c>
      <c r="AD66" s="298">
        <v>22000</v>
      </c>
      <c r="AE66" s="298">
        <v>321000</v>
      </c>
      <c r="AF66" s="300">
        <v>6.8000000000000005E-2</v>
      </c>
      <c r="AG66" s="301">
        <v>0.61599999999999999</v>
      </c>
      <c r="AH66" s="302">
        <v>0.57399999999999995</v>
      </c>
    </row>
    <row r="67" spans="1:34" ht="21" customHeight="1">
      <c r="A67" s="35" t="s">
        <v>96</v>
      </c>
      <c r="B67" s="237">
        <v>1249000</v>
      </c>
      <c r="C67" s="298">
        <v>1042000</v>
      </c>
      <c r="D67" s="303">
        <v>752000</v>
      </c>
      <c r="E67" s="298">
        <v>698000</v>
      </c>
      <c r="F67" s="298">
        <v>54000</v>
      </c>
      <c r="G67" s="298">
        <v>497000</v>
      </c>
      <c r="H67" s="300">
        <v>7.1999999999999995E-2</v>
      </c>
      <c r="I67" s="301">
        <v>0.70799999999999996</v>
      </c>
      <c r="J67" s="302">
        <v>0.65600000000000003</v>
      </c>
      <c r="K67" s="131"/>
      <c r="M67" s="35" t="s">
        <v>96</v>
      </c>
      <c r="N67" s="237">
        <v>599000</v>
      </c>
      <c r="O67" s="298">
        <v>513000</v>
      </c>
      <c r="P67" s="303">
        <v>424000</v>
      </c>
      <c r="Q67" s="298">
        <v>391000</v>
      </c>
      <c r="R67" s="298">
        <v>33000</v>
      </c>
      <c r="S67" s="298">
        <v>175000</v>
      </c>
      <c r="T67" s="300">
        <v>7.9000000000000001E-2</v>
      </c>
      <c r="U67" s="301">
        <v>0.80400000000000005</v>
      </c>
      <c r="V67" s="302">
        <v>0.73799999999999999</v>
      </c>
      <c r="Y67" s="35" t="s">
        <v>96</v>
      </c>
      <c r="Z67" s="237">
        <v>650000</v>
      </c>
      <c r="AA67" s="298">
        <v>529000</v>
      </c>
      <c r="AB67" s="303">
        <v>328000</v>
      </c>
      <c r="AC67" s="298">
        <v>307000</v>
      </c>
      <c r="AD67" s="298">
        <v>21000</v>
      </c>
      <c r="AE67" s="298">
        <v>322000</v>
      </c>
      <c r="AF67" s="300">
        <v>6.4000000000000001E-2</v>
      </c>
      <c r="AG67" s="301">
        <v>0.61499999999999999</v>
      </c>
      <c r="AH67" s="302">
        <v>0.57599999999999996</v>
      </c>
    </row>
    <row r="68" spans="1:34" ht="21" customHeight="1">
      <c r="A68" s="35" t="s">
        <v>97</v>
      </c>
      <c r="B68" s="237">
        <v>1250000</v>
      </c>
      <c r="C68" s="298">
        <v>1042000</v>
      </c>
      <c r="D68" s="303">
        <v>748000</v>
      </c>
      <c r="E68" s="298">
        <v>694000</v>
      </c>
      <c r="F68" s="298">
        <v>54000</v>
      </c>
      <c r="G68" s="298">
        <v>501000</v>
      </c>
      <c r="H68" s="300">
        <v>7.2999999999999995E-2</v>
      </c>
      <c r="I68" s="301">
        <v>0.70499999999999996</v>
      </c>
      <c r="J68" s="302">
        <v>0.65200000000000002</v>
      </c>
      <c r="K68" s="131"/>
      <c r="M68" s="35" t="s">
        <v>97</v>
      </c>
      <c r="N68" s="237">
        <v>599000</v>
      </c>
      <c r="O68" s="298">
        <v>513000</v>
      </c>
      <c r="P68" s="303">
        <v>421000</v>
      </c>
      <c r="Q68" s="298">
        <v>389000</v>
      </c>
      <c r="R68" s="298">
        <v>32000</v>
      </c>
      <c r="S68" s="298">
        <v>178000</v>
      </c>
      <c r="T68" s="300">
        <v>7.6999999999999999E-2</v>
      </c>
      <c r="U68" s="301">
        <v>0.79800000000000004</v>
      </c>
      <c r="V68" s="302">
        <v>0.73499999999999999</v>
      </c>
      <c r="Y68" s="35" t="s">
        <v>97</v>
      </c>
      <c r="Z68" s="237">
        <v>651000</v>
      </c>
      <c r="AA68" s="298">
        <v>529000</v>
      </c>
      <c r="AB68" s="303">
        <v>327000</v>
      </c>
      <c r="AC68" s="298">
        <v>305000</v>
      </c>
      <c r="AD68" s="298">
        <v>22000</v>
      </c>
      <c r="AE68" s="298">
        <v>323000</v>
      </c>
      <c r="AF68" s="300">
        <v>6.7000000000000004E-2</v>
      </c>
      <c r="AG68" s="301">
        <v>0.61399999999999999</v>
      </c>
      <c r="AH68" s="302">
        <v>0.57199999999999995</v>
      </c>
    </row>
    <row r="69" spans="1:34" ht="21" customHeight="1">
      <c r="A69" s="35" t="s">
        <v>98</v>
      </c>
      <c r="B69" s="237">
        <v>1251000</v>
      </c>
      <c r="C69" s="298">
        <v>1043000</v>
      </c>
      <c r="D69" s="303">
        <v>743000</v>
      </c>
      <c r="E69" s="298">
        <v>694000</v>
      </c>
      <c r="F69" s="298">
        <v>50000</v>
      </c>
      <c r="G69" s="298">
        <v>507000</v>
      </c>
      <c r="H69" s="300">
        <v>6.7000000000000004E-2</v>
      </c>
      <c r="I69" s="301">
        <v>0.7</v>
      </c>
      <c r="J69" s="302">
        <v>0.65300000000000002</v>
      </c>
      <c r="K69" s="131"/>
      <c r="M69" s="35" t="s">
        <v>98</v>
      </c>
      <c r="N69" s="237">
        <v>599000</v>
      </c>
      <c r="O69" s="298">
        <v>513000</v>
      </c>
      <c r="P69" s="303">
        <v>415000</v>
      </c>
      <c r="Q69" s="298">
        <v>384000</v>
      </c>
      <c r="R69" s="298">
        <v>31000</v>
      </c>
      <c r="S69" s="298">
        <v>184000</v>
      </c>
      <c r="T69" s="300">
        <v>7.3999999999999996E-2</v>
      </c>
      <c r="U69" s="301">
        <v>0.78800000000000003</v>
      </c>
      <c r="V69" s="302">
        <v>0.72799999999999998</v>
      </c>
      <c r="Y69" s="35" t="s">
        <v>98</v>
      </c>
      <c r="Z69" s="237">
        <v>651000</v>
      </c>
      <c r="AA69" s="298">
        <v>529000</v>
      </c>
      <c r="AB69" s="303">
        <v>328000</v>
      </c>
      <c r="AC69" s="298">
        <v>310000</v>
      </c>
      <c r="AD69" s="298">
        <v>19000</v>
      </c>
      <c r="AE69" s="298">
        <v>323000</v>
      </c>
      <c r="AF69" s="300">
        <v>5.7000000000000002E-2</v>
      </c>
      <c r="AG69" s="301">
        <v>0.61499999999999999</v>
      </c>
      <c r="AH69" s="302">
        <v>0.57999999999999996</v>
      </c>
    </row>
    <row r="70" spans="1:34" ht="21" customHeight="1">
      <c r="A70" s="35" t="s">
        <v>99</v>
      </c>
      <c r="B70" s="237">
        <v>1251000</v>
      </c>
      <c r="C70" s="298">
        <v>1043000</v>
      </c>
      <c r="D70" s="303">
        <v>745000</v>
      </c>
      <c r="E70" s="298">
        <v>696000</v>
      </c>
      <c r="F70" s="298">
        <v>49000</v>
      </c>
      <c r="G70" s="298">
        <v>507000</v>
      </c>
      <c r="H70" s="300">
        <v>6.6000000000000003E-2</v>
      </c>
      <c r="I70" s="301">
        <v>0.70199999999999996</v>
      </c>
      <c r="J70" s="302">
        <v>0.65500000000000003</v>
      </c>
      <c r="K70" s="131"/>
      <c r="M70" s="35" t="s">
        <v>99</v>
      </c>
      <c r="N70" s="237">
        <v>600000</v>
      </c>
      <c r="O70" s="298">
        <v>514000</v>
      </c>
      <c r="P70" s="303">
        <v>415000</v>
      </c>
      <c r="Q70" s="298">
        <v>385000</v>
      </c>
      <c r="R70" s="298">
        <v>30000</v>
      </c>
      <c r="S70" s="298">
        <v>185000</v>
      </c>
      <c r="T70" s="300">
        <v>7.2999999999999995E-2</v>
      </c>
      <c r="U70" s="301">
        <v>0.79</v>
      </c>
      <c r="V70" s="302">
        <v>0.73099999999999998</v>
      </c>
      <c r="Y70" s="35" t="s">
        <v>99</v>
      </c>
      <c r="Z70" s="237">
        <v>651000</v>
      </c>
      <c r="AA70" s="298">
        <v>530000</v>
      </c>
      <c r="AB70" s="303">
        <v>329000</v>
      </c>
      <c r="AC70" s="298">
        <v>311000</v>
      </c>
      <c r="AD70" s="298">
        <v>19000</v>
      </c>
      <c r="AE70" s="298">
        <v>322000</v>
      </c>
      <c r="AF70" s="300">
        <v>5.6000000000000001E-2</v>
      </c>
      <c r="AG70" s="301">
        <v>0.61699999999999999</v>
      </c>
      <c r="AH70" s="302">
        <v>0.58199999999999996</v>
      </c>
    </row>
    <row r="71" spans="1:34" ht="21" customHeight="1">
      <c r="A71" s="35" t="s">
        <v>207</v>
      </c>
      <c r="B71" s="237">
        <v>1252000</v>
      </c>
      <c r="C71" s="298">
        <v>1044000</v>
      </c>
      <c r="D71" s="303">
        <v>743000</v>
      </c>
      <c r="E71" s="298">
        <v>696000</v>
      </c>
      <c r="F71" s="298">
        <v>47000</v>
      </c>
      <c r="G71" s="298">
        <v>509000</v>
      </c>
      <c r="H71" s="300">
        <v>6.3E-2</v>
      </c>
      <c r="I71" s="301">
        <v>0.70099999999999996</v>
      </c>
      <c r="J71" s="302">
        <v>0.65600000000000003</v>
      </c>
      <c r="K71" s="131"/>
      <c r="M71" s="35" t="s">
        <v>207</v>
      </c>
      <c r="N71" s="237">
        <v>600000</v>
      </c>
      <c r="O71" s="298">
        <v>514000</v>
      </c>
      <c r="P71" s="303">
        <v>415000</v>
      </c>
      <c r="Q71" s="298">
        <v>386000</v>
      </c>
      <c r="R71" s="298">
        <v>29000</v>
      </c>
      <c r="S71" s="298">
        <v>185000</v>
      </c>
      <c r="T71" s="300">
        <v>7.0999999999999994E-2</v>
      </c>
      <c r="U71" s="301">
        <v>0.79100000000000004</v>
      </c>
      <c r="V71" s="302">
        <v>0.73399999999999999</v>
      </c>
      <c r="Y71" s="35" t="s">
        <v>207</v>
      </c>
      <c r="Z71" s="237">
        <v>652000</v>
      </c>
      <c r="AA71" s="298">
        <v>530000</v>
      </c>
      <c r="AB71" s="303">
        <v>328000</v>
      </c>
      <c r="AC71" s="298">
        <v>311000</v>
      </c>
      <c r="AD71" s="298">
        <v>17000</v>
      </c>
      <c r="AE71" s="298">
        <v>324000</v>
      </c>
      <c r="AF71" s="300">
        <v>5.2999999999999999E-2</v>
      </c>
      <c r="AG71" s="301">
        <v>0.61399999999999999</v>
      </c>
      <c r="AH71" s="302">
        <v>0.58099999999999996</v>
      </c>
    </row>
    <row r="72" spans="1:34" ht="21" customHeight="1">
      <c r="A72" s="35" t="s">
        <v>208</v>
      </c>
      <c r="B72" s="237">
        <v>1253000</v>
      </c>
      <c r="C72" s="298">
        <v>1045000</v>
      </c>
      <c r="D72" s="303">
        <v>739000</v>
      </c>
      <c r="E72" s="298">
        <v>690000</v>
      </c>
      <c r="F72" s="298">
        <v>49000</v>
      </c>
      <c r="G72" s="298">
        <v>513000</v>
      </c>
      <c r="H72" s="300">
        <v>6.6000000000000003E-2</v>
      </c>
      <c r="I72" s="301">
        <v>0.69699999999999995</v>
      </c>
      <c r="J72" s="302">
        <v>0.65</v>
      </c>
      <c r="K72" s="131"/>
      <c r="M72" s="35" t="s">
        <v>208</v>
      </c>
      <c r="N72" s="237">
        <v>601000</v>
      </c>
      <c r="O72" s="298">
        <v>514000</v>
      </c>
      <c r="P72" s="303">
        <v>414000</v>
      </c>
      <c r="Q72" s="298">
        <v>382000</v>
      </c>
      <c r="R72" s="298">
        <v>31000</v>
      </c>
      <c r="S72" s="298">
        <v>187000</v>
      </c>
      <c r="T72" s="300">
        <v>7.5999999999999998E-2</v>
      </c>
      <c r="U72" s="301">
        <v>0.78900000000000003</v>
      </c>
      <c r="V72" s="302">
        <v>0.72799999999999998</v>
      </c>
      <c r="Y72" s="35" t="s">
        <v>208</v>
      </c>
      <c r="Z72" s="237">
        <v>652000</v>
      </c>
      <c r="AA72" s="298">
        <v>530000</v>
      </c>
      <c r="AB72" s="303">
        <v>325000</v>
      </c>
      <c r="AC72" s="298">
        <v>308000</v>
      </c>
      <c r="AD72" s="298">
        <v>18000</v>
      </c>
      <c r="AE72" s="298">
        <v>327000</v>
      </c>
      <c r="AF72" s="300">
        <v>5.3999999999999999E-2</v>
      </c>
      <c r="AG72" s="301">
        <v>0.60799999999999998</v>
      </c>
      <c r="AH72" s="302">
        <v>0.57499999999999996</v>
      </c>
    </row>
    <row r="73" spans="1:34" ht="21" customHeight="1">
      <c r="A73" s="35" t="s">
        <v>100</v>
      </c>
      <c r="B73" s="237">
        <v>1253000</v>
      </c>
      <c r="C73" s="298">
        <v>1045000</v>
      </c>
      <c r="D73" s="303">
        <v>737000</v>
      </c>
      <c r="E73" s="298">
        <v>688000</v>
      </c>
      <c r="F73" s="298">
        <v>48000</v>
      </c>
      <c r="G73" s="298">
        <v>517000</v>
      </c>
      <c r="H73" s="300">
        <v>6.6000000000000003E-2</v>
      </c>
      <c r="I73" s="301">
        <v>0.69399999999999995</v>
      </c>
      <c r="J73" s="302">
        <v>0.64800000000000002</v>
      </c>
      <c r="K73" s="131"/>
      <c r="M73" s="35" t="s">
        <v>100</v>
      </c>
      <c r="N73" s="237">
        <v>601000</v>
      </c>
      <c r="O73" s="298">
        <v>515000</v>
      </c>
      <c r="P73" s="303">
        <v>412000</v>
      </c>
      <c r="Q73" s="298">
        <v>382000</v>
      </c>
      <c r="R73" s="298">
        <v>30000</v>
      </c>
      <c r="S73" s="298">
        <v>189000</v>
      </c>
      <c r="T73" s="300">
        <v>7.3999999999999996E-2</v>
      </c>
      <c r="U73" s="301">
        <v>0.78500000000000003</v>
      </c>
      <c r="V73" s="302">
        <v>0.72599999999999998</v>
      </c>
      <c r="Y73" s="35" t="s">
        <v>100</v>
      </c>
      <c r="Z73" s="237">
        <v>653000</v>
      </c>
      <c r="AA73" s="298">
        <v>531000</v>
      </c>
      <c r="AB73" s="303">
        <v>324000</v>
      </c>
      <c r="AC73" s="298">
        <v>306000</v>
      </c>
      <c r="AD73" s="298">
        <v>18000</v>
      </c>
      <c r="AE73" s="298">
        <v>328000</v>
      </c>
      <c r="AF73" s="300">
        <v>5.5E-2</v>
      </c>
      <c r="AG73" s="301">
        <v>0.60599999999999998</v>
      </c>
      <c r="AH73" s="302">
        <v>0.57199999999999995</v>
      </c>
    </row>
    <row r="74" spans="1:34" ht="21" customHeight="1">
      <c r="A74" s="35" t="s">
        <v>101</v>
      </c>
      <c r="B74" s="237">
        <v>1254000</v>
      </c>
      <c r="C74" s="298">
        <v>1046000</v>
      </c>
      <c r="D74" s="303">
        <v>723000</v>
      </c>
      <c r="E74" s="298">
        <v>673000</v>
      </c>
      <c r="F74" s="298">
        <v>50000</v>
      </c>
      <c r="G74" s="298">
        <v>531000</v>
      </c>
      <c r="H74" s="300">
        <v>6.9000000000000006E-2</v>
      </c>
      <c r="I74" s="301">
        <v>0.68</v>
      </c>
      <c r="J74" s="302">
        <v>0.63200000000000001</v>
      </c>
      <c r="K74" s="131"/>
      <c r="M74" s="35" t="s">
        <v>101</v>
      </c>
      <c r="N74" s="237">
        <v>601000</v>
      </c>
      <c r="O74" s="298">
        <v>515000</v>
      </c>
      <c r="P74" s="303">
        <v>411000</v>
      </c>
      <c r="Q74" s="298">
        <v>378000</v>
      </c>
      <c r="R74" s="298">
        <v>33000</v>
      </c>
      <c r="S74" s="298">
        <v>190000</v>
      </c>
      <c r="T74" s="300">
        <v>7.9000000000000001E-2</v>
      </c>
      <c r="U74" s="301">
        <v>0.77900000000000003</v>
      </c>
      <c r="V74" s="302">
        <v>0.71599999999999997</v>
      </c>
      <c r="Y74" s="35" t="s">
        <v>101</v>
      </c>
      <c r="Z74" s="237">
        <v>653000</v>
      </c>
      <c r="AA74" s="298">
        <v>531000</v>
      </c>
      <c r="AB74" s="303">
        <v>312000</v>
      </c>
      <c r="AC74" s="298">
        <v>295000</v>
      </c>
      <c r="AD74" s="298">
        <v>17000</v>
      </c>
      <c r="AE74" s="298">
        <v>341000</v>
      </c>
      <c r="AF74" s="300">
        <v>5.5E-2</v>
      </c>
      <c r="AG74" s="301">
        <v>0.58299999999999996</v>
      </c>
      <c r="AH74" s="302">
        <v>0.55100000000000005</v>
      </c>
    </row>
    <row r="75" spans="1:34" ht="21" customHeight="1">
      <c r="A75" s="35" t="s">
        <v>102</v>
      </c>
      <c r="B75" s="237">
        <v>1255000</v>
      </c>
      <c r="C75" s="298">
        <v>1046000</v>
      </c>
      <c r="D75" s="303">
        <v>723000</v>
      </c>
      <c r="E75" s="298">
        <v>673000</v>
      </c>
      <c r="F75" s="298">
        <v>50000</v>
      </c>
      <c r="G75" s="298">
        <v>532000</v>
      </c>
      <c r="H75" s="300">
        <v>6.9000000000000006E-2</v>
      </c>
      <c r="I75" s="301">
        <v>0.68</v>
      </c>
      <c r="J75" s="302">
        <v>0.63200000000000001</v>
      </c>
      <c r="K75" s="131"/>
      <c r="M75" s="35" t="s">
        <v>102</v>
      </c>
      <c r="N75" s="237">
        <v>602000</v>
      </c>
      <c r="O75" s="298">
        <v>515000</v>
      </c>
      <c r="P75" s="303">
        <v>410000</v>
      </c>
      <c r="Q75" s="298">
        <v>377000</v>
      </c>
      <c r="R75" s="298">
        <v>33000</v>
      </c>
      <c r="S75" s="298">
        <v>191000</v>
      </c>
      <c r="T75" s="300">
        <v>8.1000000000000003E-2</v>
      </c>
      <c r="U75" s="301">
        <v>0.77700000000000002</v>
      </c>
      <c r="V75" s="302">
        <v>0.71299999999999997</v>
      </c>
      <c r="Y75" s="35" t="s">
        <v>102</v>
      </c>
      <c r="Z75" s="237">
        <v>653000</v>
      </c>
      <c r="AA75" s="298">
        <v>531000</v>
      </c>
      <c r="AB75" s="303">
        <v>313000</v>
      </c>
      <c r="AC75" s="298">
        <v>296000</v>
      </c>
      <c r="AD75" s="298">
        <v>17000</v>
      </c>
      <c r="AE75" s="298">
        <v>340000</v>
      </c>
      <c r="AF75" s="300">
        <v>5.5E-2</v>
      </c>
      <c r="AG75" s="301">
        <v>0.58599999999999997</v>
      </c>
      <c r="AH75" s="302">
        <v>0.55400000000000005</v>
      </c>
    </row>
    <row r="76" spans="1:34" ht="21" customHeight="1">
      <c r="A76" s="35" t="s">
        <v>103</v>
      </c>
      <c r="B76" s="237">
        <v>1256000</v>
      </c>
      <c r="C76" s="298">
        <v>1047000</v>
      </c>
      <c r="D76" s="303">
        <v>721000</v>
      </c>
      <c r="E76" s="298">
        <v>673000</v>
      </c>
      <c r="F76" s="298">
        <v>48000</v>
      </c>
      <c r="G76" s="298">
        <v>535000</v>
      </c>
      <c r="H76" s="300">
        <v>6.7000000000000004E-2</v>
      </c>
      <c r="I76" s="301">
        <v>0.67800000000000005</v>
      </c>
      <c r="J76" s="302">
        <v>0.63200000000000001</v>
      </c>
      <c r="K76" s="131"/>
      <c r="M76" s="35" t="s">
        <v>103</v>
      </c>
      <c r="N76" s="237">
        <v>602000</v>
      </c>
      <c r="O76" s="298">
        <v>515000</v>
      </c>
      <c r="P76" s="303">
        <v>407000</v>
      </c>
      <c r="Q76" s="298">
        <v>375000</v>
      </c>
      <c r="R76" s="298">
        <v>32000</v>
      </c>
      <c r="S76" s="298">
        <v>195000</v>
      </c>
      <c r="T76" s="300">
        <v>7.8E-2</v>
      </c>
      <c r="U76" s="301">
        <v>0.76900000000000002</v>
      </c>
      <c r="V76" s="302">
        <v>0.70699999999999996</v>
      </c>
      <c r="Y76" s="35" t="s">
        <v>103</v>
      </c>
      <c r="Z76" s="237">
        <v>654000</v>
      </c>
      <c r="AA76" s="298">
        <v>532000</v>
      </c>
      <c r="AB76" s="303">
        <v>314000</v>
      </c>
      <c r="AC76" s="298">
        <v>298000</v>
      </c>
      <c r="AD76" s="298">
        <v>16000</v>
      </c>
      <c r="AE76" s="298">
        <v>339000</v>
      </c>
      <c r="AF76" s="300">
        <v>5.1999999999999998E-2</v>
      </c>
      <c r="AG76" s="301">
        <v>0.58899999999999997</v>
      </c>
      <c r="AH76" s="302">
        <v>0.55800000000000005</v>
      </c>
    </row>
    <row r="77" spans="1:34" ht="21" customHeight="1">
      <c r="A77" s="35" t="s">
        <v>104</v>
      </c>
      <c r="B77" s="237">
        <v>1256000</v>
      </c>
      <c r="C77" s="298">
        <v>1048000</v>
      </c>
      <c r="D77" s="303">
        <v>725000</v>
      </c>
      <c r="E77" s="298">
        <v>679000</v>
      </c>
      <c r="F77" s="298">
        <v>46000</v>
      </c>
      <c r="G77" s="298">
        <v>531000</v>
      </c>
      <c r="H77" s="300">
        <v>6.4000000000000001E-2</v>
      </c>
      <c r="I77" s="301">
        <v>0.68100000000000005</v>
      </c>
      <c r="J77" s="302">
        <v>0.63700000000000001</v>
      </c>
      <c r="K77" s="131"/>
      <c r="M77" s="35" t="s">
        <v>104</v>
      </c>
      <c r="N77" s="237">
        <v>602000</v>
      </c>
      <c r="O77" s="298">
        <v>516000</v>
      </c>
      <c r="P77" s="303">
        <v>409000</v>
      </c>
      <c r="Q77" s="298">
        <v>379000</v>
      </c>
      <c r="R77" s="298">
        <v>30000</v>
      </c>
      <c r="S77" s="298">
        <v>194000</v>
      </c>
      <c r="T77" s="300">
        <v>7.3999999999999996E-2</v>
      </c>
      <c r="U77" s="301">
        <v>0.77300000000000002</v>
      </c>
      <c r="V77" s="302">
        <v>0.71399999999999997</v>
      </c>
      <c r="Y77" s="35" t="s">
        <v>104</v>
      </c>
      <c r="Z77" s="237">
        <v>654000</v>
      </c>
      <c r="AA77" s="298">
        <v>532000</v>
      </c>
      <c r="AB77" s="303">
        <v>317000</v>
      </c>
      <c r="AC77" s="298">
        <v>300000</v>
      </c>
      <c r="AD77" s="298">
        <v>16000</v>
      </c>
      <c r="AE77" s="298">
        <v>338000</v>
      </c>
      <c r="AF77" s="300">
        <v>5.0999999999999997E-2</v>
      </c>
      <c r="AG77" s="301">
        <v>0.59099999999999997</v>
      </c>
      <c r="AH77" s="302">
        <v>0.56100000000000005</v>
      </c>
    </row>
    <row r="78" spans="1:34" ht="21" customHeight="1">
      <c r="A78" s="35" t="s">
        <v>105</v>
      </c>
      <c r="B78" s="237">
        <v>1257000</v>
      </c>
      <c r="C78" s="298">
        <v>1048000</v>
      </c>
      <c r="D78" s="303">
        <v>732000</v>
      </c>
      <c r="E78" s="298">
        <v>688000</v>
      </c>
      <c r="F78" s="298">
        <v>44000</v>
      </c>
      <c r="G78" s="298">
        <v>525000</v>
      </c>
      <c r="H78" s="300">
        <v>0.06</v>
      </c>
      <c r="I78" s="301">
        <v>0.68700000000000006</v>
      </c>
      <c r="J78" s="302">
        <v>0.64500000000000002</v>
      </c>
      <c r="K78" s="131"/>
      <c r="M78" s="35" t="s">
        <v>105</v>
      </c>
      <c r="N78" s="237">
        <v>603000</v>
      </c>
      <c r="O78" s="298">
        <v>516000</v>
      </c>
      <c r="P78" s="303">
        <v>412000</v>
      </c>
      <c r="Q78" s="298">
        <v>384000</v>
      </c>
      <c r="R78" s="298">
        <v>28000</v>
      </c>
      <c r="S78" s="298">
        <v>190000</v>
      </c>
      <c r="T78" s="300">
        <v>6.8000000000000005E-2</v>
      </c>
      <c r="U78" s="301">
        <v>0.77900000000000003</v>
      </c>
      <c r="V78" s="302">
        <v>0.72399999999999998</v>
      </c>
      <c r="Y78" s="35" t="s">
        <v>105</v>
      </c>
      <c r="Z78" s="237">
        <v>654000</v>
      </c>
      <c r="AA78" s="298">
        <v>533000</v>
      </c>
      <c r="AB78" s="303">
        <v>320000</v>
      </c>
      <c r="AC78" s="298">
        <v>304000</v>
      </c>
      <c r="AD78" s="298">
        <v>16000</v>
      </c>
      <c r="AE78" s="298">
        <v>334000</v>
      </c>
      <c r="AF78" s="300">
        <v>5.0999999999999997E-2</v>
      </c>
      <c r="AG78" s="301">
        <v>0.59799999999999998</v>
      </c>
      <c r="AH78" s="302">
        <v>0.56699999999999995</v>
      </c>
    </row>
    <row r="79" spans="1:34" ht="21" customHeight="1">
      <c r="A79" s="35" t="s">
        <v>106</v>
      </c>
      <c r="B79" s="237">
        <v>1258000</v>
      </c>
      <c r="C79" s="298">
        <v>1049000</v>
      </c>
      <c r="D79" s="303">
        <v>736000</v>
      </c>
      <c r="E79" s="298">
        <v>694000</v>
      </c>
      <c r="F79" s="298">
        <v>42000</v>
      </c>
      <c r="G79" s="298">
        <v>522000</v>
      </c>
      <c r="H79" s="300">
        <v>5.7000000000000002E-2</v>
      </c>
      <c r="I79" s="301">
        <v>0.69199999999999995</v>
      </c>
      <c r="J79" s="302">
        <v>0.65200000000000002</v>
      </c>
      <c r="K79" s="131"/>
      <c r="M79" s="35" t="s">
        <v>106</v>
      </c>
      <c r="N79" s="237">
        <v>603000</v>
      </c>
      <c r="O79" s="298">
        <v>516000</v>
      </c>
      <c r="P79" s="303">
        <v>412000</v>
      </c>
      <c r="Q79" s="298">
        <v>386000</v>
      </c>
      <c r="R79" s="298">
        <v>25000</v>
      </c>
      <c r="S79" s="298">
        <v>192000</v>
      </c>
      <c r="T79" s="300">
        <v>6.2E-2</v>
      </c>
      <c r="U79" s="301">
        <v>0.78</v>
      </c>
      <c r="V79" s="302">
        <v>0.73099999999999998</v>
      </c>
      <c r="Y79" s="35" t="s">
        <v>106</v>
      </c>
      <c r="Z79" s="237">
        <v>655000</v>
      </c>
      <c r="AA79" s="298">
        <v>533000</v>
      </c>
      <c r="AB79" s="303">
        <v>325000</v>
      </c>
      <c r="AC79" s="298">
        <v>308000</v>
      </c>
      <c r="AD79" s="298">
        <v>17000</v>
      </c>
      <c r="AE79" s="298">
        <v>330000</v>
      </c>
      <c r="AF79" s="300">
        <v>5.0999999999999997E-2</v>
      </c>
      <c r="AG79" s="301">
        <v>0.60599999999999998</v>
      </c>
      <c r="AH79" s="302">
        <v>0.57499999999999996</v>
      </c>
    </row>
    <row r="80" spans="1:34" ht="21" customHeight="1">
      <c r="A80" s="35" t="s">
        <v>107</v>
      </c>
      <c r="B80" s="237">
        <v>1259000</v>
      </c>
      <c r="C80" s="298">
        <v>1050000</v>
      </c>
      <c r="D80" s="303">
        <v>739000</v>
      </c>
      <c r="E80" s="298">
        <v>695000</v>
      </c>
      <c r="F80" s="298">
        <v>44000</v>
      </c>
      <c r="G80" s="298">
        <v>520000</v>
      </c>
      <c r="H80" s="300">
        <v>5.8999999999999997E-2</v>
      </c>
      <c r="I80" s="301">
        <v>0.69299999999999995</v>
      </c>
      <c r="J80" s="302">
        <v>0.65100000000000002</v>
      </c>
      <c r="K80" s="131"/>
      <c r="M80" s="35" t="s">
        <v>107</v>
      </c>
      <c r="N80" s="237">
        <v>604000</v>
      </c>
      <c r="O80" s="298">
        <v>517000</v>
      </c>
      <c r="P80" s="303">
        <v>412000</v>
      </c>
      <c r="Q80" s="298">
        <v>386000</v>
      </c>
      <c r="R80" s="298">
        <v>26000</v>
      </c>
      <c r="S80" s="298">
        <v>192000</v>
      </c>
      <c r="T80" s="300">
        <v>6.2E-2</v>
      </c>
      <c r="U80" s="301">
        <v>0.77900000000000003</v>
      </c>
      <c r="V80" s="302">
        <v>0.73</v>
      </c>
      <c r="Y80" s="35" t="s">
        <v>107</v>
      </c>
      <c r="Z80" s="237">
        <v>655000</v>
      </c>
      <c r="AA80" s="298">
        <v>533000</v>
      </c>
      <c r="AB80" s="303">
        <v>328000</v>
      </c>
      <c r="AC80" s="298">
        <v>309000</v>
      </c>
      <c r="AD80" s="298">
        <v>18000</v>
      </c>
      <c r="AE80" s="298">
        <v>328000</v>
      </c>
      <c r="AF80" s="300">
        <v>5.6000000000000001E-2</v>
      </c>
      <c r="AG80" s="301">
        <v>0.61</v>
      </c>
      <c r="AH80" s="302">
        <v>0.57499999999999996</v>
      </c>
    </row>
    <row r="81" spans="1:34" ht="21" customHeight="1">
      <c r="A81" s="35" t="s">
        <v>108</v>
      </c>
      <c r="B81" s="237">
        <v>1260000</v>
      </c>
      <c r="C81" s="298">
        <v>1051000</v>
      </c>
      <c r="D81" s="303">
        <v>744000</v>
      </c>
      <c r="E81" s="298">
        <v>701000</v>
      </c>
      <c r="F81" s="298">
        <v>43000</v>
      </c>
      <c r="G81" s="298">
        <v>517000</v>
      </c>
      <c r="H81" s="300">
        <v>5.7000000000000002E-2</v>
      </c>
      <c r="I81" s="301">
        <v>0.69699999999999995</v>
      </c>
      <c r="J81" s="302">
        <v>0.65700000000000003</v>
      </c>
      <c r="K81" s="131"/>
      <c r="M81" s="35" t="s">
        <v>108</v>
      </c>
      <c r="N81" s="237">
        <v>605000</v>
      </c>
      <c r="O81" s="298">
        <v>517000</v>
      </c>
      <c r="P81" s="303">
        <v>415000</v>
      </c>
      <c r="Q81" s="298">
        <v>390000</v>
      </c>
      <c r="R81" s="298">
        <v>25000</v>
      </c>
      <c r="S81" s="298">
        <v>190000</v>
      </c>
      <c r="T81" s="300">
        <v>0.06</v>
      </c>
      <c r="U81" s="301">
        <v>0.78600000000000003</v>
      </c>
      <c r="V81" s="302">
        <v>0.73799999999999999</v>
      </c>
      <c r="Y81" s="35" t="s">
        <v>108</v>
      </c>
      <c r="Z81" s="237">
        <v>656000</v>
      </c>
      <c r="AA81" s="298">
        <v>534000</v>
      </c>
      <c r="AB81" s="303">
        <v>329000</v>
      </c>
      <c r="AC81" s="298">
        <v>311000</v>
      </c>
      <c r="AD81" s="298">
        <v>18000</v>
      </c>
      <c r="AE81" s="298">
        <v>327000</v>
      </c>
      <c r="AF81" s="300">
        <v>5.3999999999999999E-2</v>
      </c>
      <c r="AG81" s="301">
        <v>0.61199999999999999</v>
      </c>
      <c r="AH81" s="302">
        <v>0.57899999999999996</v>
      </c>
    </row>
    <row r="82" spans="1:34" ht="21" customHeight="1">
      <c r="A82" s="35" t="s">
        <v>109</v>
      </c>
      <c r="B82" s="237">
        <v>1262000</v>
      </c>
      <c r="C82" s="298">
        <v>1052000</v>
      </c>
      <c r="D82" s="303">
        <v>747000</v>
      </c>
      <c r="E82" s="298">
        <v>702000</v>
      </c>
      <c r="F82" s="298">
        <v>45000</v>
      </c>
      <c r="G82" s="298">
        <v>515000</v>
      </c>
      <c r="H82" s="300">
        <v>0.06</v>
      </c>
      <c r="I82" s="301">
        <v>0.7</v>
      </c>
      <c r="J82" s="302">
        <v>0.65700000000000003</v>
      </c>
      <c r="K82" s="131"/>
      <c r="M82" s="35" t="s">
        <v>109</v>
      </c>
      <c r="N82" s="237">
        <v>605000</v>
      </c>
      <c r="O82" s="298">
        <v>518000</v>
      </c>
      <c r="P82" s="303">
        <v>417000</v>
      </c>
      <c r="Q82" s="298">
        <v>390000</v>
      </c>
      <c r="R82" s="298">
        <v>27000</v>
      </c>
      <c r="S82" s="298">
        <v>189000</v>
      </c>
      <c r="T82" s="300">
        <v>6.5000000000000002E-2</v>
      </c>
      <c r="U82" s="301">
        <v>0.78800000000000003</v>
      </c>
      <c r="V82" s="302">
        <v>0.73599999999999999</v>
      </c>
      <c r="Y82" s="35" t="s">
        <v>109</v>
      </c>
      <c r="Z82" s="237">
        <v>656000</v>
      </c>
      <c r="AA82" s="298">
        <v>534000</v>
      </c>
      <c r="AB82" s="303">
        <v>330000</v>
      </c>
      <c r="AC82" s="298">
        <v>313000</v>
      </c>
      <c r="AD82" s="298">
        <v>17000</v>
      </c>
      <c r="AE82" s="298">
        <v>326000</v>
      </c>
      <c r="AF82" s="300">
        <v>5.2999999999999999E-2</v>
      </c>
      <c r="AG82" s="301">
        <v>0.61399999999999999</v>
      </c>
      <c r="AH82" s="302">
        <v>0.58099999999999996</v>
      </c>
    </row>
    <row r="83" spans="1:34" ht="21" customHeight="1">
      <c r="A83" s="35" t="s">
        <v>209</v>
      </c>
      <c r="B83" s="237">
        <v>1263000</v>
      </c>
      <c r="C83" s="298">
        <v>1053000</v>
      </c>
      <c r="D83" s="303">
        <v>751000</v>
      </c>
      <c r="E83" s="298">
        <v>707000</v>
      </c>
      <c r="F83" s="298">
        <v>44000</v>
      </c>
      <c r="G83" s="298">
        <v>512000</v>
      </c>
      <c r="H83" s="300">
        <v>5.8999999999999997E-2</v>
      </c>
      <c r="I83" s="301">
        <v>0.70199999999999996</v>
      </c>
      <c r="J83" s="302">
        <v>0.66</v>
      </c>
      <c r="K83" s="131"/>
      <c r="M83" s="35" t="s">
        <v>209</v>
      </c>
      <c r="N83" s="237">
        <v>606000</v>
      </c>
      <c r="O83" s="298">
        <v>518000</v>
      </c>
      <c r="P83" s="303">
        <v>421000</v>
      </c>
      <c r="Q83" s="298">
        <v>393000</v>
      </c>
      <c r="R83" s="298">
        <v>27000</v>
      </c>
      <c r="S83" s="298">
        <v>185000</v>
      </c>
      <c r="T83" s="300">
        <v>6.5000000000000002E-2</v>
      </c>
      <c r="U83" s="301">
        <v>0.79300000000000004</v>
      </c>
      <c r="V83" s="302">
        <v>0.74</v>
      </c>
      <c r="Y83" s="35" t="s">
        <v>209</v>
      </c>
      <c r="Z83" s="237">
        <v>657000</v>
      </c>
      <c r="AA83" s="298">
        <v>534000</v>
      </c>
      <c r="AB83" s="303">
        <v>330000</v>
      </c>
      <c r="AC83" s="298">
        <v>314000</v>
      </c>
      <c r="AD83" s="298">
        <v>17000</v>
      </c>
      <c r="AE83" s="298">
        <v>326000</v>
      </c>
      <c r="AF83" s="300">
        <v>0.05</v>
      </c>
      <c r="AG83" s="301">
        <v>0.61399999999999999</v>
      </c>
      <c r="AH83" s="302">
        <v>0.58299999999999996</v>
      </c>
    </row>
    <row r="84" spans="1:34" ht="21" customHeight="1">
      <c r="A84" s="35" t="s">
        <v>210</v>
      </c>
      <c r="B84" s="237">
        <v>1264000</v>
      </c>
      <c r="C84" s="298">
        <v>1054000</v>
      </c>
      <c r="D84" s="303">
        <v>742000</v>
      </c>
      <c r="E84" s="298">
        <v>699000</v>
      </c>
      <c r="F84" s="298">
        <v>44000</v>
      </c>
      <c r="G84" s="298">
        <v>521000</v>
      </c>
      <c r="H84" s="300">
        <v>5.8999999999999997E-2</v>
      </c>
      <c r="I84" s="301">
        <v>0.69299999999999995</v>
      </c>
      <c r="J84" s="302">
        <v>0.65200000000000002</v>
      </c>
      <c r="K84" s="131"/>
      <c r="M84" s="35" t="s">
        <v>210</v>
      </c>
      <c r="N84" s="237">
        <v>606000</v>
      </c>
      <c r="O84" s="298">
        <v>519000</v>
      </c>
      <c r="P84" s="303">
        <v>421000</v>
      </c>
      <c r="Q84" s="298">
        <v>392000</v>
      </c>
      <c r="R84" s="298">
        <v>29000</v>
      </c>
      <c r="S84" s="298">
        <v>185000</v>
      </c>
      <c r="T84" s="300">
        <v>7.0000000000000007E-2</v>
      </c>
      <c r="U84" s="301">
        <v>0.79300000000000004</v>
      </c>
      <c r="V84" s="302">
        <v>0.73599999999999999</v>
      </c>
      <c r="Y84" s="35" t="s">
        <v>210</v>
      </c>
      <c r="Z84" s="237">
        <v>657000</v>
      </c>
      <c r="AA84" s="298">
        <v>535000</v>
      </c>
      <c r="AB84" s="303">
        <v>321000</v>
      </c>
      <c r="AC84" s="298">
        <v>307000</v>
      </c>
      <c r="AD84" s="298">
        <v>14000</v>
      </c>
      <c r="AE84" s="298">
        <v>336000</v>
      </c>
      <c r="AF84" s="300">
        <v>4.3999999999999997E-2</v>
      </c>
      <c r="AG84" s="301">
        <v>0.59599999999999997</v>
      </c>
      <c r="AH84" s="302">
        <v>0.56999999999999995</v>
      </c>
    </row>
    <row r="85" spans="1:34" ht="21" customHeight="1">
      <c r="A85" s="35" t="s">
        <v>110</v>
      </c>
      <c r="B85" s="237">
        <v>1265000</v>
      </c>
      <c r="C85" s="298">
        <v>1055000</v>
      </c>
      <c r="D85" s="303">
        <v>741000</v>
      </c>
      <c r="E85" s="298">
        <v>695000</v>
      </c>
      <c r="F85" s="298">
        <v>46000</v>
      </c>
      <c r="G85" s="298">
        <v>523000</v>
      </c>
      <c r="H85" s="300">
        <v>6.2E-2</v>
      </c>
      <c r="I85" s="301">
        <v>0.69199999999999995</v>
      </c>
      <c r="J85" s="302">
        <v>0.64800000000000002</v>
      </c>
      <c r="K85" s="131"/>
      <c r="M85" s="35" t="s">
        <v>110</v>
      </c>
      <c r="N85" s="237">
        <v>607000</v>
      </c>
      <c r="O85" s="298">
        <v>519000</v>
      </c>
      <c r="P85" s="303">
        <v>422000</v>
      </c>
      <c r="Q85" s="298">
        <v>391000</v>
      </c>
      <c r="R85" s="298">
        <v>31000</v>
      </c>
      <c r="S85" s="298">
        <v>185000</v>
      </c>
      <c r="T85" s="300">
        <v>7.2999999999999995E-2</v>
      </c>
      <c r="U85" s="301">
        <v>0.79500000000000004</v>
      </c>
      <c r="V85" s="302">
        <v>0.73599999999999999</v>
      </c>
      <c r="Y85" s="35" t="s">
        <v>110</v>
      </c>
      <c r="Z85" s="237">
        <v>658000</v>
      </c>
      <c r="AA85" s="298">
        <v>535000</v>
      </c>
      <c r="AB85" s="303">
        <v>319000</v>
      </c>
      <c r="AC85" s="298">
        <v>304000</v>
      </c>
      <c r="AD85" s="298">
        <v>15000</v>
      </c>
      <c r="AE85" s="298">
        <v>338000</v>
      </c>
      <c r="AF85" s="300">
        <v>4.8000000000000001E-2</v>
      </c>
      <c r="AG85" s="301">
        <v>0.59199999999999997</v>
      </c>
      <c r="AH85" s="302">
        <v>0.56399999999999995</v>
      </c>
    </row>
    <row r="86" spans="1:34" ht="21" customHeight="1">
      <c r="A86" s="35" t="s">
        <v>111</v>
      </c>
      <c r="B86" s="237">
        <v>1266000</v>
      </c>
      <c r="C86" s="298">
        <v>1055000</v>
      </c>
      <c r="D86" s="303">
        <v>742000</v>
      </c>
      <c r="E86" s="298">
        <v>696000</v>
      </c>
      <c r="F86" s="298">
        <v>46000</v>
      </c>
      <c r="G86" s="298">
        <v>524000</v>
      </c>
      <c r="H86" s="300">
        <v>6.2E-2</v>
      </c>
      <c r="I86" s="301">
        <v>0.69299999999999995</v>
      </c>
      <c r="J86" s="302">
        <v>0.64900000000000002</v>
      </c>
      <c r="K86" s="131"/>
      <c r="M86" s="35" t="s">
        <v>111</v>
      </c>
      <c r="N86" s="237">
        <v>608000</v>
      </c>
      <c r="O86" s="298">
        <v>520000</v>
      </c>
      <c r="P86" s="303">
        <v>423000</v>
      </c>
      <c r="Q86" s="298">
        <v>391000</v>
      </c>
      <c r="R86" s="298">
        <v>32000</v>
      </c>
      <c r="S86" s="298">
        <v>185000</v>
      </c>
      <c r="T86" s="300">
        <v>7.4999999999999997E-2</v>
      </c>
      <c r="U86" s="301">
        <v>0.79700000000000004</v>
      </c>
      <c r="V86" s="302">
        <v>0.73599999999999999</v>
      </c>
      <c r="Y86" s="35" t="s">
        <v>111</v>
      </c>
      <c r="Z86" s="237">
        <v>658000</v>
      </c>
      <c r="AA86" s="298">
        <v>536000</v>
      </c>
      <c r="AB86" s="303">
        <v>319000</v>
      </c>
      <c r="AC86" s="298">
        <v>305000</v>
      </c>
      <c r="AD86" s="298">
        <v>14000</v>
      </c>
      <c r="AE86" s="298">
        <v>339000</v>
      </c>
      <c r="AF86" s="300">
        <v>4.4999999999999998E-2</v>
      </c>
      <c r="AG86" s="301">
        <v>0.59199999999999997</v>
      </c>
      <c r="AH86" s="302">
        <v>0.56499999999999995</v>
      </c>
    </row>
    <row r="87" spans="1:34" ht="21" customHeight="1">
      <c r="A87" s="35" t="s">
        <v>112</v>
      </c>
      <c r="B87" s="237">
        <v>1267000</v>
      </c>
      <c r="C87" s="298">
        <v>1056000</v>
      </c>
      <c r="D87" s="303">
        <v>747000</v>
      </c>
      <c r="E87" s="298">
        <v>701000</v>
      </c>
      <c r="F87" s="298">
        <v>46000</v>
      </c>
      <c r="G87" s="298">
        <v>520000</v>
      </c>
      <c r="H87" s="300">
        <v>6.2E-2</v>
      </c>
      <c r="I87" s="301">
        <v>0.69699999999999995</v>
      </c>
      <c r="J87" s="302">
        <v>0.65400000000000003</v>
      </c>
      <c r="K87" s="131"/>
      <c r="M87" s="35" t="s">
        <v>112</v>
      </c>
      <c r="N87" s="237">
        <v>608000</v>
      </c>
      <c r="O87" s="298">
        <v>520000</v>
      </c>
      <c r="P87" s="303">
        <v>422000</v>
      </c>
      <c r="Q87" s="298">
        <v>391000</v>
      </c>
      <c r="R87" s="298">
        <v>31000</v>
      </c>
      <c r="S87" s="298">
        <v>186000</v>
      </c>
      <c r="T87" s="300">
        <v>7.3999999999999996E-2</v>
      </c>
      <c r="U87" s="301">
        <v>0.79600000000000004</v>
      </c>
      <c r="V87" s="302">
        <v>0.73599999999999999</v>
      </c>
      <c r="Y87" s="35" t="s">
        <v>112</v>
      </c>
      <c r="Z87" s="237">
        <v>659000</v>
      </c>
      <c r="AA87" s="298">
        <v>536000</v>
      </c>
      <c r="AB87" s="303">
        <v>324000</v>
      </c>
      <c r="AC87" s="298">
        <v>309000</v>
      </c>
      <c r="AD87" s="298">
        <v>15000</v>
      </c>
      <c r="AE87" s="298">
        <v>334000</v>
      </c>
      <c r="AF87" s="300">
        <v>4.4999999999999998E-2</v>
      </c>
      <c r="AG87" s="301">
        <v>0.60099999999999998</v>
      </c>
      <c r="AH87" s="302">
        <v>0.57399999999999995</v>
      </c>
    </row>
    <row r="88" spans="1:34" ht="21" customHeight="1">
      <c r="A88" s="35" t="s">
        <v>113</v>
      </c>
      <c r="B88" s="237">
        <v>1268000</v>
      </c>
      <c r="C88" s="298">
        <v>1057000</v>
      </c>
      <c r="D88" s="303">
        <v>746000</v>
      </c>
      <c r="E88" s="298">
        <v>701000</v>
      </c>
      <c r="F88" s="298">
        <v>45000</v>
      </c>
      <c r="G88" s="298">
        <v>522000</v>
      </c>
      <c r="H88" s="300">
        <v>0.06</v>
      </c>
      <c r="I88" s="301">
        <v>0.69599999999999995</v>
      </c>
      <c r="J88" s="302">
        <v>0.65400000000000003</v>
      </c>
      <c r="K88" s="131"/>
      <c r="M88" s="35" t="s">
        <v>113</v>
      </c>
      <c r="N88" s="237">
        <v>609000</v>
      </c>
      <c r="O88" s="298">
        <v>521000</v>
      </c>
      <c r="P88" s="303">
        <v>422000</v>
      </c>
      <c r="Q88" s="298">
        <v>391000</v>
      </c>
      <c r="R88" s="298">
        <v>31000</v>
      </c>
      <c r="S88" s="298">
        <v>187000</v>
      </c>
      <c r="T88" s="300">
        <v>7.1999999999999995E-2</v>
      </c>
      <c r="U88" s="301">
        <v>0.79600000000000004</v>
      </c>
      <c r="V88" s="302">
        <v>0.73699999999999999</v>
      </c>
      <c r="Y88" s="35" t="s">
        <v>113</v>
      </c>
      <c r="Z88" s="237">
        <v>659000</v>
      </c>
      <c r="AA88" s="298">
        <v>536000</v>
      </c>
      <c r="AB88" s="303">
        <v>324000</v>
      </c>
      <c r="AC88" s="298">
        <v>310000</v>
      </c>
      <c r="AD88" s="298">
        <v>14000</v>
      </c>
      <c r="AE88" s="298">
        <v>335000</v>
      </c>
      <c r="AF88" s="300">
        <v>4.2999999999999997E-2</v>
      </c>
      <c r="AG88" s="301">
        <v>0.59899999999999998</v>
      </c>
      <c r="AH88" s="302">
        <v>0.57299999999999995</v>
      </c>
    </row>
    <row r="89" spans="1:34" ht="21" customHeight="1">
      <c r="A89" s="35" t="s">
        <v>114</v>
      </c>
      <c r="B89" s="237">
        <v>1269000</v>
      </c>
      <c r="C89" s="298">
        <v>1058000</v>
      </c>
      <c r="D89" s="303">
        <v>759000</v>
      </c>
      <c r="E89" s="298">
        <v>714000</v>
      </c>
      <c r="F89" s="298">
        <v>45000</v>
      </c>
      <c r="G89" s="298">
        <v>510000</v>
      </c>
      <c r="H89" s="300">
        <v>0.06</v>
      </c>
      <c r="I89" s="301">
        <v>0.70799999999999996</v>
      </c>
      <c r="J89" s="302">
        <v>0.66600000000000004</v>
      </c>
      <c r="K89" s="131"/>
      <c r="M89" s="35" t="s">
        <v>114</v>
      </c>
      <c r="N89" s="237">
        <v>610000</v>
      </c>
      <c r="O89" s="298">
        <v>521000</v>
      </c>
      <c r="P89" s="303">
        <v>426000</v>
      </c>
      <c r="Q89" s="298">
        <v>396000</v>
      </c>
      <c r="R89" s="298">
        <v>31000</v>
      </c>
      <c r="S89" s="298">
        <v>183000</v>
      </c>
      <c r="T89" s="300">
        <v>7.1999999999999995E-2</v>
      </c>
      <c r="U89" s="301">
        <v>0.80400000000000005</v>
      </c>
      <c r="V89" s="302">
        <v>0.745</v>
      </c>
      <c r="Y89" s="35" t="s">
        <v>114</v>
      </c>
      <c r="Z89" s="237">
        <v>660000</v>
      </c>
      <c r="AA89" s="298">
        <v>537000</v>
      </c>
      <c r="AB89" s="303">
        <v>332000</v>
      </c>
      <c r="AC89" s="298">
        <v>318000</v>
      </c>
      <c r="AD89" s="298">
        <v>14000</v>
      </c>
      <c r="AE89" s="298">
        <v>327000</v>
      </c>
      <c r="AF89" s="300">
        <v>4.2999999999999997E-2</v>
      </c>
      <c r="AG89" s="301">
        <v>0.61499999999999999</v>
      </c>
      <c r="AH89" s="302">
        <v>0.58899999999999997</v>
      </c>
    </row>
    <row r="90" spans="1:34" ht="21" customHeight="1">
      <c r="A90" s="35" t="s">
        <v>115</v>
      </c>
      <c r="B90" s="237">
        <v>1271000</v>
      </c>
      <c r="C90" s="298">
        <v>1059000</v>
      </c>
      <c r="D90" s="303">
        <v>765000</v>
      </c>
      <c r="E90" s="298">
        <v>718000</v>
      </c>
      <c r="F90" s="298">
        <v>47000</v>
      </c>
      <c r="G90" s="298">
        <v>506000</v>
      </c>
      <c r="H90" s="300">
        <v>6.0999999999999999E-2</v>
      </c>
      <c r="I90" s="301">
        <v>0.71299999999999997</v>
      </c>
      <c r="J90" s="302">
        <v>0.66900000000000004</v>
      </c>
      <c r="K90" s="131"/>
      <c r="M90" s="35" t="s">
        <v>115</v>
      </c>
      <c r="N90" s="237">
        <v>610000</v>
      </c>
      <c r="O90" s="298">
        <v>522000</v>
      </c>
      <c r="P90" s="303">
        <v>428000</v>
      </c>
      <c r="Q90" s="298">
        <v>398000</v>
      </c>
      <c r="R90" s="298">
        <v>30000</v>
      </c>
      <c r="S90" s="298">
        <v>182000</v>
      </c>
      <c r="T90" s="300">
        <v>7.0000000000000007E-2</v>
      </c>
      <c r="U90" s="301">
        <v>0.80600000000000005</v>
      </c>
      <c r="V90" s="302">
        <v>0.749</v>
      </c>
      <c r="Y90" s="35" t="s">
        <v>115</v>
      </c>
      <c r="Z90" s="237">
        <v>660000</v>
      </c>
      <c r="AA90" s="298">
        <v>537000</v>
      </c>
      <c r="AB90" s="303">
        <v>337000</v>
      </c>
      <c r="AC90" s="298">
        <v>320000</v>
      </c>
      <c r="AD90" s="298">
        <v>17000</v>
      </c>
      <c r="AE90" s="298">
        <v>323000</v>
      </c>
      <c r="AF90" s="300">
        <v>0.05</v>
      </c>
      <c r="AG90" s="301">
        <v>0.623</v>
      </c>
      <c r="AH90" s="302">
        <v>0.59199999999999997</v>
      </c>
    </row>
    <row r="91" spans="1:34" ht="21" customHeight="1">
      <c r="A91" s="35" t="s">
        <v>116</v>
      </c>
      <c r="B91" s="237">
        <v>1272000</v>
      </c>
      <c r="C91" s="298">
        <v>1060000</v>
      </c>
      <c r="D91" s="303">
        <v>767000</v>
      </c>
      <c r="E91" s="298">
        <v>720000</v>
      </c>
      <c r="F91" s="298">
        <v>47000</v>
      </c>
      <c r="G91" s="298">
        <v>505000</v>
      </c>
      <c r="H91" s="300">
        <v>6.0999999999999999E-2</v>
      </c>
      <c r="I91" s="301">
        <v>0.71399999999999997</v>
      </c>
      <c r="J91" s="302">
        <v>0.67</v>
      </c>
      <c r="K91" s="131"/>
      <c r="M91" s="35" t="s">
        <v>116</v>
      </c>
      <c r="N91" s="237">
        <v>611000</v>
      </c>
      <c r="O91" s="298">
        <v>522000</v>
      </c>
      <c r="P91" s="303">
        <v>428000</v>
      </c>
      <c r="Q91" s="298">
        <v>398000</v>
      </c>
      <c r="R91" s="298">
        <v>30000</v>
      </c>
      <c r="S91" s="298">
        <v>183000</v>
      </c>
      <c r="T91" s="300">
        <v>7.0999999999999994E-2</v>
      </c>
      <c r="U91" s="301">
        <v>0.80500000000000005</v>
      </c>
      <c r="V91" s="302">
        <v>0.747</v>
      </c>
      <c r="Y91" s="35" t="s">
        <v>116</v>
      </c>
      <c r="Z91" s="237">
        <v>661000</v>
      </c>
      <c r="AA91" s="298">
        <v>537000</v>
      </c>
      <c r="AB91" s="303">
        <v>339000</v>
      </c>
      <c r="AC91" s="298">
        <v>322000</v>
      </c>
      <c r="AD91" s="298">
        <v>16000</v>
      </c>
      <c r="AE91" s="298">
        <v>322000</v>
      </c>
      <c r="AF91" s="300">
        <v>4.9000000000000002E-2</v>
      </c>
      <c r="AG91" s="301">
        <v>0.626</v>
      </c>
      <c r="AH91" s="302">
        <v>0.59499999999999997</v>
      </c>
    </row>
    <row r="92" spans="1:34" ht="21" customHeight="1">
      <c r="A92" s="35" t="s">
        <v>117</v>
      </c>
      <c r="B92" s="237">
        <v>1273000</v>
      </c>
      <c r="C92" s="298">
        <v>1061000</v>
      </c>
      <c r="D92" s="303">
        <v>759000</v>
      </c>
      <c r="E92" s="298">
        <v>713000</v>
      </c>
      <c r="F92" s="298">
        <v>46000</v>
      </c>
      <c r="G92" s="298">
        <v>514000</v>
      </c>
      <c r="H92" s="300">
        <v>0.06</v>
      </c>
      <c r="I92" s="301">
        <v>0.70699999999999996</v>
      </c>
      <c r="J92" s="302">
        <v>0.66400000000000003</v>
      </c>
      <c r="K92" s="131"/>
      <c r="M92" s="35" t="s">
        <v>117</v>
      </c>
      <c r="N92" s="237">
        <v>612000</v>
      </c>
      <c r="O92" s="298">
        <v>523000</v>
      </c>
      <c r="P92" s="303">
        <v>424000</v>
      </c>
      <c r="Q92" s="298">
        <v>395000</v>
      </c>
      <c r="R92" s="298">
        <v>29000</v>
      </c>
      <c r="S92" s="298">
        <v>188000</v>
      </c>
      <c r="T92" s="300">
        <v>6.8000000000000005E-2</v>
      </c>
      <c r="U92" s="301">
        <v>0.79700000000000004</v>
      </c>
      <c r="V92" s="302">
        <v>0.74299999999999999</v>
      </c>
      <c r="Y92" s="35" t="s">
        <v>117</v>
      </c>
      <c r="Z92" s="237">
        <v>661000</v>
      </c>
      <c r="AA92" s="298">
        <v>538000</v>
      </c>
      <c r="AB92" s="303">
        <v>335000</v>
      </c>
      <c r="AC92" s="298">
        <v>318000</v>
      </c>
      <c r="AD92" s="298">
        <v>17000</v>
      </c>
      <c r="AE92" s="298">
        <v>327000</v>
      </c>
      <c r="AF92" s="300">
        <v>5.0999999999999997E-2</v>
      </c>
      <c r="AG92" s="301">
        <v>0.61799999999999999</v>
      </c>
      <c r="AH92" s="302">
        <v>0.58699999999999997</v>
      </c>
    </row>
    <row r="93" spans="1:34" ht="21" customHeight="1">
      <c r="A93" s="35" t="s">
        <v>118</v>
      </c>
      <c r="B93" s="237">
        <v>1274000</v>
      </c>
      <c r="C93" s="298">
        <v>1062000</v>
      </c>
      <c r="D93" s="303">
        <v>753000</v>
      </c>
      <c r="E93" s="298">
        <v>708000</v>
      </c>
      <c r="F93" s="298">
        <v>46000</v>
      </c>
      <c r="G93" s="298">
        <v>521000</v>
      </c>
      <c r="H93" s="300">
        <v>6.0999999999999999E-2</v>
      </c>
      <c r="I93" s="301">
        <v>0.70099999999999996</v>
      </c>
      <c r="J93" s="302">
        <v>0.65800000000000003</v>
      </c>
      <c r="K93" s="131"/>
      <c r="M93" s="35" t="s">
        <v>118</v>
      </c>
      <c r="N93" s="237">
        <v>613000</v>
      </c>
      <c r="O93" s="298">
        <v>524000</v>
      </c>
      <c r="P93" s="303">
        <v>421000</v>
      </c>
      <c r="Q93" s="298">
        <v>391000</v>
      </c>
      <c r="R93" s="298">
        <v>30000</v>
      </c>
      <c r="S93" s="298">
        <v>192000</v>
      </c>
      <c r="T93" s="300">
        <v>7.0000000000000007E-2</v>
      </c>
      <c r="U93" s="301">
        <v>0.79</v>
      </c>
      <c r="V93" s="302">
        <v>0.73399999999999999</v>
      </c>
      <c r="Y93" s="35" t="s">
        <v>118</v>
      </c>
      <c r="Z93" s="237">
        <v>662000</v>
      </c>
      <c r="AA93" s="298">
        <v>538000</v>
      </c>
      <c r="AB93" s="303">
        <v>332000</v>
      </c>
      <c r="AC93" s="298">
        <v>316000</v>
      </c>
      <c r="AD93" s="298">
        <v>16000</v>
      </c>
      <c r="AE93" s="298">
        <v>329000</v>
      </c>
      <c r="AF93" s="300">
        <v>4.8000000000000001E-2</v>
      </c>
      <c r="AG93" s="301">
        <v>0.61399999999999999</v>
      </c>
      <c r="AH93" s="302">
        <v>0.58499999999999996</v>
      </c>
    </row>
    <row r="94" spans="1:34" ht="21" customHeight="1">
      <c r="A94" s="35" t="s">
        <v>119</v>
      </c>
      <c r="B94" s="237">
        <v>1276000</v>
      </c>
      <c r="C94" s="298">
        <v>1063000</v>
      </c>
      <c r="D94" s="303">
        <v>750000</v>
      </c>
      <c r="E94" s="298">
        <v>707000</v>
      </c>
      <c r="F94" s="298">
        <v>43000</v>
      </c>
      <c r="G94" s="298">
        <v>525000</v>
      </c>
      <c r="H94" s="300">
        <v>5.8000000000000003E-2</v>
      </c>
      <c r="I94" s="301">
        <v>0.69699999999999995</v>
      </c>
      <c r="J94" s="302">
        <v>0.65600000000000003</v>
      </c>
      <c r="K94" s="131"/>
      <c r="M94" s="35" t="s">
        <v>119</v>
      </c>
      <c r="N94" s="237">
        <v>613000</v>
      </c>
      <c r="O94" s="298">
        <v>524000</v>
      </c>
      <c r="P94" s="303">
        <v>419000</v>
      </c>
      <c r="Q94" s="298">
        <v>389000</v>
      </c>
      <c r="R94" s="298">
        <v>29000</v>
      </c>
      <c r="S94" s="298">
        <v>195000</v>
      </c>
      <c r="T94" s="300">
        <v>7.0000000000000007E-2</v>
      </c>
      <c r="U94" s="301">
        <v>0.78300000000000003</v>
      </c>
      <c r="V94" s="302">
        <v>0.72899999999999998</v>
      </c>
      <c r="Y94" s="35" t="s">
        <v>119</v>
      </c>
      <c r="Z94" s="237">
        <v>662000</v>
      </c>
      <c r="AA94" s="298">
        <v>539000</v>
      </c>
      <c r="AB94" s="303">
        <v>332000</v>
      </c>
      <c r="AC94" s="298">
        <v>318000</v>
      </c>
      <c r="AD94" s="298">
        <v>14000</v>
      </c>
      <c r="AE94" s="298">
        <v>330000</v>
      </c>
      <c r="AF94" s="300">
        <v>4.2999999999999997E-2</v>
      </c>
      <c r="AG94" s="301">
        <v>0.61299999999999999</v>
      </c>
      <c r="AH94" s="302">
        <v>0.58599999999999997</v>
      </c>
    </row>
    <row r="95" spans="1:34" ht="21" customHeight="1">
      <c r="A95" s="35" t="s">
        <v>211</v>
      </c>
      <c r="B95" s="237">
        <v>1277000</v>
      </c>
      <c r="C95" s="298">
        <v>1064000</v>
      </c>
      <c r="D95" s="303">
        <v>745000</v>
      </c>
      <c r="E95" s="298">
        <v>700000</v>
      </c>
      <c r="F95" s="298">
        <v>45000</v>
      </c>
      <c r="G95" s="298">
        <v>532000</v>
      </c>
      <c r="H95" s="300">
        <v>0.06</v>
      </c>
      <c r="I95" s="301">
        <v>0.69</v>
      </c>
      <c r="J95" s="302">
        <v>0.64800000000000002</v>
      </c>
      <c r="K95" s="131"/>
      <c r="M95" s="35" t="s">
        <v>211</v>
      </c>
      <c r="N95" s="237">
        <v>614000</v>
      </c>
      <c r="O95" s="298">
        <v>525000</v>
      </c>
      <c r="P95" s="303">
        <v>418000</v>
      </c>
      <c r="Q95" s="298">
        <v>388000</v>
      </c>
      <c r="R95" s="298">
        <v>30000</v>
      </c>
      <c r="S95" s="298">
        <v>196000</v>
      </c>
      <c r="T95" s="300">
        <v>7.0999999999999994E-2</v>
      </c>
      <c r="U95" s="301">
        <v>0.78</v>
      </c>
      <c r="V95" s="302">
        <v>0.72399999999999998</v>
      </c>
      <c r="Y95" s="35" t="s">
        <v>211</v>
      </c>
      <c r="Z95" s="237">
        <v>663000</v>
      </c>
      <c r="AA95" s="298">
        <v>539000</v>
      </c>
      <c r="AB95" s="303">
        <v>327000</v>
      </c>
      <c r="AC95" s="298">
        <v>312000</v>
      </c>
      <c r="AD95" s="298">
        <v>15000</v>
      </c>
      <c r="AE95" s="298">
        <v>336000</v>
      </c>
      <c r="AF95" s="300">
        <v>4.5999999999999999E-2</v>
      </c>
      <c r="AG95" s="301">
        <v>0.60199999999999998</v>
      </c>
      <c r="AH95" s="302">
        <v>0.57399999999999995</v>
      </c>
    </row>
    <row r="96" spans="1:34" ht="21" customHeight="1">
      <c r="A96" s="35" t="s">
        <v>212</v>
      </c>
      <c r="B96" s="237">
        <v>1278000</v>
      </c>
      <c r="C96" s="298">
        <v>1065000</v>
      </c>
      <c r="D96" s="303">
        <v>747000</v>
      </c>
      <c r="E96" s="298">
        <v>702000</v>
      </c>
      <c r="F96" s="298">
        <v>44000</v>
      </c>
      <c r="G96" s="298">
        <v>531000</v>
      </c>
      <c r="H96" s="300">
        <v>5.8999999999999997E-2</v>
      </c>
      <c r="I96" s="301">
        <v>0.69099999999999995</v>
      </c>
      <c r="J96" s="302">
        <v>0.65</v>
      </c>
      <c r="K96" s="131"/>
      <c r="M96" s="35" t="s">
        <v>212</v>
      </c>
      <c r="N96" s="237">
        <v>615000</v>
      </c>
      <c r="O96" s="298">
        <v>525000</v>
      </c>
      <c r="P96" s="303">
        <v>417000</v>
      </c>
      <c r="Q96" s="298">
        <v>387000</v>
      </c>
      <c r="R96" s="298">
        <v>30000</v>
      </c>
      <c r="S96" s="298">
        <v>197000</v>
      </c>
      <c r="T96" s="300">
        <v>7.2999999999999995E-2</v>
      </c>
      <c r="U96" s="301">
        <v>0.77900000000000003</v>
      </c>
      <c r="V96" s="302">
        <v>0.72199999999999998</v>
      </c>
      <c r="Y96" s="35" t="s">
        <v>212</v>
      </c>
      <c r="Z96" s="237">
        <v>663000</v>
      </c>
      <c r="AA96" s="298">
        <v>540000</v>
      </c>
      <c r="AB96" s="303">
        <v>329000</v>
      </c>
      <c r="AC96" s="298">
        <v>316000</v>
      </c>
      <c r="AD96" s="298">
        <v>14000</v>
      </c>
      <c r="AE96" s="298">
        <v>334000</v>
      </c>
      <c r="AF96" s="300">
        <v>4.2000000000000003E-2</v>
      </c>
      <c r="AG96" s="301">
        <v>0.60599999999999998</v>
      </c>
      <c r="AH96" s="302">
        <v>0.58099999999999996</v>
      </c>
    </row>
    <row r="97" spans="1:34" ht="21" customHeight="1">
      <c r="A97" s="35" t="s">
        <v>120</v>
      </c>
      <c r="B97" s="237">
        <v>1279000</v>
      </c>
      <c r="C97" s="298">
        <v>1066000</v>
      </c>
      <c r="D97" s="303">
        <v>751000</v>
      </c>
      <c r="E97" s="298">
        <v>706000</v>
      </c>
      <c r="F97" s="298">
        <v>46000</v>
      </c>
      <c r="G97" s="298">
        <v>528000</v>
      </c>
      <c r="H97" s="300">
        <v>6.0999999999999999E-2</v>
      </c>
      <c r="I97" s="301">
        <v>0.69499999999999995</v>
      </c>
      <c r="J97" s="302">
        <v>0.65200000000000002</v>
      </c>
      <c r="K97" s="131"/>
      <c r="M97" s="35" t="s">
        <v>120</v>
      </c>
      <c r="N97" s="237">
        <v>615000</v>
      </c>
      <c r="O97" s="298">
        <v>526000</v>
      </c>
      <c r="P97" s="303">
        <v>420000</v>
      </c>
      <c r="Q97" s="298">
        <v>389000</v>
      </c>
      <c r="R97" s="298">
        <v>31000</v>
      </c>
      <c r="S97" s="298">
        <v>195000</v>
      </c>
      <c r="T97" s="300">
        <v>7.2999999999999995E-2</v>
      </c>
      <c r="U97" s="301">
        <v>0.78300000000000003</v>
      </c>
      <c r="V97" s="302">
        <v>0.72499999999999998</v>
      </c>
      <c r="Y97" s="35" t="s">
        <v>120</v>
      </c>
      <c r="Z97" s="237">
        <v>664000</v>
      </c>
      <c r="AA97" s="298">
        <v>540000</v>
      </c>
      <c r="AB97" s="303">
        <v>332000</v>
      </c>
      <c r="AC97" s="298">
        <v>317000</v>
      </c>
      <c r="AD97" s="298">
        <v>15000</v>
      </c>
      <c r="AE97" s="298">
        <v>332000</v>
      </c>
      <c r="AF97" s="300">
        <v>4.4999999999999998E-2</v>
      </c>
      <c r="AG97" s="301">
        <v>0.60899999999999999</v>
      </c>
      <c r="AH97" s="302">
        <v>0.58199999999999996</v>
      </c>
    </row>
    <row r="98" spans="1:34" ht="21" customHeight="1">
      <c r="A98" s="35" t="s">
        <v>121</v>
      </c>
      <c r="B98" s="237">
        <v>1281000</v>
      </c>
      <c r="C98" s="298">
        <v>1067000</v>
      </c>
      <c r="D98" s="303">
        <v>757000</v>
      </c>
      <c r="E98" s="298">
        <v>714000</v>
      </c>
      <c r="F98" s="298">
        <v>43000</v>
      </c>
      <c r="G98" s="298">
        <v>523000</v>
      </c>
      <c r="H98" s="300">
        <v>5.7000000000000002E-2</v>
      </c>
      <c r="I98" s="301">
        <v>0.69899999999999995</v>
      </c>
      <c r="J98" s="302">
        <v>0.65800000000000003</v>
      </c>
      <c r="K98" s="131"/>
      <c r="M98" s="35" t="s">
        <v>121</v>
      </c>
      <c r="N98" s="237">
        <v>616000</v>
      </c>
      <c r="O98" s="298">
        <v>526000</v>
      </c>
      <c r="P98" s="303">
        <v>421000</v>
      </c>
      <c r="Q98" s="298">
        <v>392000</v>
      </c>
      <c r="R98" s="298">
        <v>29000</v>
      </c>
      <c r="S98" s="298">
        <v>195000</v>
      </c>
      <c r="T98" s="300">
        <v>6.8000000000000005E-2</v>
      </c>
      <c r="U98" s="301">
        <v>0.78200000000000003</v>
      </c>
      <c r="V98" s="302">
        <v>0.72799999999999998</v>
      </c>
      <c r="Y98" s="35" t="s">
        <v>121</v>
      </c>
      <c r="Z98" s="237">
        <v>665000</v>
      </c>
      <c r="AA98" s="298">
        <v>541000</v>
      </c>
      <c r="AB98" s="303">
        <v>336000</v>
      </c>
      <c r="AC98" s="298">
        <v>322000</v>
      </c>
      <c r="AD98" s="298">
        <v>15000</v>
      </c>
      <c r="AE98" s="298">
        <v>328000</v>
      </c>
      <c r="AF98" s="300">
        <v>4.2999999999999997E-2</v>
      </c>
      <c r="AG98" s="301">
        <v>0.61699999999999999</v>
      </c>
      <c r="AH98" s="302">
        <v>0.59</v>
      </c>
    </row>
    <row r="99" spans="1:34" ht="21" customHeight="1">
      <c r="A99" s="35" t="s">
        <v>122</v>
      </c>
      <c r="B99" s="237">
        <v>1282000</v>
      </c>
      <c r="C99" s="298">
        <v>1068000</v>
      </c>
      <c r="D99" s="303">
        <v>755000</v>
      </c>
      <c r="E99" s="298">
        <v>714000</v>
      </c>
      <c r="F99" s="298">
        <v>41000</v>
      </c>
      <c r="G99" s="298">
        <v>526000</v>
      </c>
      <c r="H99" s="300">
        <v>5.3999999999999999E-2</v>
      </c>
      <c r="I99" s="301">
        <v>0.69599999999999995</v>
      </c>
      <c r="J99" s="302">
        <v>0.65700000000000003</v>
      </c>
      <c r="K99" s="131"/>
      <c r="M99" s="35" t="s">
        <v>122</v>
      </c>
      <c r="N99" s="237">
        <v>617000</v>
      </c>
      <c r="O99" s="298">
        <v>527000</v>
      </c>
      <c r="P99" s="303">
        <v>418000</v>
      </c>
      <c r="Q99" s="298">
        <v>392000</v>
      </c>
      <c r="R99" s="298">
        <v>26000</v>
      </c>
      <c r="S99" s="298">
        <v>199000</v>
      </c>
      <c r="T99" s="300">
        <v>6.0999999999999999E-2</v>
      </c>
      <c r="U99" s="301">
        <v>0.77500000000000002</v>
      </c>
      <c r="V99" s="302">
        <v>0.72599999999999998</v>
      </c>
      <c r="Y99" s="35" t="s">
        <v>122</v>
      </c>
      <c r="Z99" s="237">
        <v>665000</v>
      </c>
      <c r="AA99" s="298">
        <v>541000</v>
      </c>
      <c r="AB99" s="303">
        <v>337000</v>
      </c>
      <c r="AC99" s="298">
        <v>322000</v>
      </c>
      <c r="AD99" s="298">
        <v>15000</v>
      </c>
      <c r="AE99" s="298">
        <v>328000</v>
      </c>
      <c r="AF99" s="300">
        <v>4.4999999999999998E-2</v>
      </c>
      <c r="AG99" s="301">
        <v>0.61899999999999999</v>
      </c>
      <c r="AH99" s="302">
        <v>0.59099999999999997</v>
      </c>
    </row>
    <row r="100" spans="1:34" ht="21" customHeight="1">
      <c r="A100" s="35" t="s">
        <v>123</v>
      </c>
      <c r="B100" s="237">
        <v>1283000</v>
      </c>
      <c r="C100" s="298">
        <v>1069000</v>
      </c>
      <c r="D100" s="303">
        <v>758000</v>
      </c>
      <c r="E100" s="298">
        <v>717000</v>
      </c>
      <c r="F100" s="298">
        <v>41000</v>
      </c>
      <c r="G100" s="298">
        <v>525000</v>
      </c>
      <c r="H100" s="300">
        <v>5.3999999999999999E-2</v>
      </c>
      <c r="I100" s="301">
        <v>0.69599999999999995</v>
      </c>
      <c r="J100" s="302">
        <v>0.65700000000000003</v>
      </c>
      <c r="K100" s="131"/>
      <c r="M100" s="35" t="s">
        <v>123</v>
      </c>
      <c r="N100" s="237">
        <v>617000</v>
      </c>
      <c r="O100" s="298">
        <v>527000</v>
      </c>
      <c r="P100" s="303">
        <v>422000</v>
      </c>
      <c r="Q100" s="298">
        <v>395000</v>
      </c>
      <c r="R100" s="298">
        <v>26000</v>
      </c>
      <c r="S100" s="298">
        <v>195000</v>
      </c>
      <c r="T100" s="300">
        <v>6.3E-2</v>
      </c>
      <c r="U100" s="301">
        <v>0.77900000000000003</v>
      </c>
      <c r="V100" s="302">
        <v>0.72899999999999998</v>
      </c>
      <c r="Y100" s="35" t="s">
        <v>123</v>
      </c>
      <c r="Z100" s="237">
        <v>666000</v>
      </c>
      <c r="AA100" s="298">
        <v>542000</v>
      </c>
      <c r="AB100" s="303">
        <v>336000</v>
      </c>
      <c r="AC100" s="298">
        <v>321000</v>
      </c>
      <c r="AD100" s="298">
        <v>15000</v>
      </c>
      <c r="AE100" s="298">
        <v>330000</v>
      </c>
      <c r="AF100" s="300">
        <v>4.3999999999999997E-2</v>
      </c>
      <c r="AG100" s="301">
        <v>0.61499999999999999</v>
      </c>
      <c r="AH100" s="302">
        <v>0.58799999999999997</v>
      </c>
    </row>
    <row r="101" spans="1:34" ht="21" customHeight="1">
      <c r="A101" s="35" t="s">
        <v>124</v>
      </c>
      <c r="B101" s="237">
        <v>1284000</v>
      </c>
      <c r="C101" s="298">
        <v>1070000</v>
      </c>
      <c r="D101" s="303">
        <v>761000</v>
      </c>
      <c r="E101" s="298">
        <v>719000</v>
      </c>
      <c r="F101" s="298">
        <v>42000</v>
      </c>
      <c r="G101" s="298">
        <v>523000</v>
      </c>
      <c r="H101" s="300">
        <v>5.6000000000000001E-2</v>
      </c>
      <c r="I101" s="301">
        <v>0.69899999999999995</v>
      </c>
      <c r="J101" s="302">
        <v>0.65900000000000003</v>
      </c>
      <c r="K101" s="131"/>
      <c r="M101" s="35" t="s">
        <v>124</v>
      </c>
      <c r="N101" s="237">
        <v>618000</v>
      </c>
      <c r="O101" s="298">
        <v>528000</v>
      </c>
      <c r="P101" s="303">
        <v>421000</v>
      </c>
      <c r="Q101" s="298">
        <v>394000</v>
      </c>
      <c r="R101" s="298">
        <v>27000</v>
      </c>
      <c r="S101" s="298">
        <v>197000</v>
      </c>
      <c r="T101" s="300">
        <v>6.4000000000000001E-2</v>
      </c>
      <c r="U101" s="301">
        <v>0.77800000000000002</v>
      </c>
      <c r="V101" s="302">
        <v>0.72699999999999998</v>
      </c>
      <c r="Y101" s="35" t="s">
        <v>124</v>
      </c>
      <c r="Z101" s="237">
        <v>666000</v>
      </c>
      <c r="AA101" s="298">
        <v>542000</v>
      </c>
      <c r="AB101" s="303">
        <v>340000</v>
      </c>
      <c r="AC101" s="298">
        <v>324000</v>
      </c>
      <c r="AD101" s="298">
        <v>16000</v>
      </c>
      <c r="AE101" s="298">
        <v>326000</v>
      </c>
      <c r="AF101" s="300">
        <v>4.5999999999999999E-2</v>
      </c>
      <c r="AG101" s="301">
        <v>0.622</v>
      </c>
      <c r="AH101" s="302">
        <v>0.59299999999999997</v>
      </c>
    </row>
    <row r="102" spans="1:34" ht="21" customHeight="1">
      <c r="A102" s="35" t="s">
        <v>125</v>
      </c>
      <c r="B102" s="237">
        <v>1285000</v>
      </c>
      <c r="C102" s="298">
        <v>1071000</v>
      </c>
      <c r="D102" s="303">
        <v>772000</v>
      </c>
      <c r="E102" s="298">
        <v>723000</v>
      </c>
      <c r="F102" s="298">
        <v>49000</v>
      </c>
      <c r="G102" s="298">
        <v>513000</v>
      </c>
      <c r="H102" s="300">
        <v>6.4000000000000001E-2</v>
      </c>
      <c r="I102" s="301">
        <v>0.70599999999999996</v>
      </c>
      <c r="J102" s="302">
        <v>0.66</v>
      </c>
      <c r="K102" s="131"/>
      <c r="M102" s="35" t="s">
        <v>125</v>
      </c>
      <c r="N102" s="237">
        <v>619000</v>
      </c>
      <c r="O102" s="298">
        <v>528000</v>
      </c>
      <c r="P102" s="303">
        <v>430000</v>
      </c>
      <c r="Q102" s="298">
        <v>402000</v>
      </c>
      <c r="R102" s="298">
        <v>28000</v>
      </c>
      <c r="S102" s="298">
        <v>189000</v>
      </c>
      <c r="T102" s="300">
        <v>6.6000000000000003E-2</v>
      </c>
      <c r="U102" s="301">
        <v>0.79100000000000004</v>
      </c>
      <c r="V102" s="302">
        <v>0.73799999999999999</v>
      </c>
      <c r="Y102" s="35" t="s">
        <v>125</v>
      </c>
      <c r="Z102" s="237">
        <v>667000</v>
      </c>
      <c r="AA102" s="298">
        <v>542000</v>
      </c>
      <c r="AB102" s="303">
        <v>342000</v>
      </c>
      <c r="AC102" s="298">
        <v>321000</v>
      </c>
      <c r="AD102" s="298">
        <v>21000</v>
      </c>
      <c r="AE102" s="298">
        <v>325000</v>
      </c>
      <c r="AF102" s="300">
        <v>6.0999999999999999E-2</v>
      </c>
      <c r="AG102" s="301">
        <v>0.623</v>
      </c>
      <c r="AH102" s="302">
        <v>0.58499999999999996</v>
      </c>
    </row>
    <row r="103" spans="1:34" ht="21" customHeight="1">
      <c r="A103" s="35" t="s">
        <v>126</v>
      </c>
      <c r="B103" s="237">
        <v>1286000</v>
      </c>
      <c r="C103" s="298">
        <v>1072000</v>
      </c>
      <c r="D103" s="303">
        <v>775000</v>
      </c>
      <c r="E103" s="298">
        <v>726000</v>
      </c>
      <c r="F103" s="298">
        <v>49000</v>
      </c>
      <c r="G103" s="298">
        <v>511000</v>
      </c>
      <c r="H103" s="300">
        <v>6.3E-2</v>
      </c>
      <c r="I103" s="301">
        <v>0.70899999999999996</v>
      </c>
      <c r="J103" s="302">
        <v>0.66300000000000003</v>
      </c>
      <c r="K103" s="131"/>
      <c r="M103" s="35" t="s">
        <v>126</v>
      </c>
      <c r="N103" s="237">
        <v>619000</v>
      </c>
      <c r="O103" s="298">
        <v>529000</v>
      </c>
      <c r="P103" s="303">
        <v>432000</v>
      </c>
      <c r="Q103" s="298">
        <v>405000</v>
      </c>
      <c r="R103" s="298">
        <v>27000</v>
      </c>
      <c r="S103" s="298">
        <v>187000</v>
      </c>
      <c r="T103" s="300">
        <v>6.3E-2</v>
      </c>
      <c r="U103" s="301">
        <v>0.79500000000000004</v>
      </c>
      <c r="V103" s="302">
        <v>0.74299999999999999</v>
      </c>
      <c r="Y103" s="35" t="s">
        <v>126</v>
      </c>
      <c r="Z103" s="237">
        <v>667000</v>
      </c>
      <c r="AA103" s="298">
        <v>543000</v>
      </c>
      <c r="AB103" s="303">
        <v>343000</v>
      </c>
      <c r="AC103" s="298">
        <v>321000</v>
      </c>
      <c r="AD103" s="298">
        <v>22000</v>
      </c>
      <c r="AE103" s="298">
        <v>324000</v>
      </c>
      <c r="AF103" s="300">
        <v>6.3E-2</v>
      </c>
      <c r="AG103" s="301">
        <v>0.626</v>
      </c>
      <c r="AH103" s="302">
        <v>0.58599999999999997</v>
      </c>
    </row>
    <row r="104" spans="1:34" ht="21" customHeight="1">
      <c r="A104" s="35" t="s">
        <v>127</v>
      </c>
      <c r="B104" s="237">
        <v>1287000</v>
      </c>
      <c r="C104" s="298">
        <v>1072000</v>
      </c>
      <c r="D104" s="303">
        <v>774000</v>
      </c>
      <c r="E104" s="298">
        <v>727000</v>
      </c>
      <c r="F104" s="298">
        <v>47000</v>
      </c>
      <c r="G104" s="298">
        <v>513000</v>
      </c>
      <c r="H104" s="300">
        <v>0.06</v>
      </c>
      <c r="I104" s="301">
        <v>0.70699999999999996</v>
      </c>
      <c r="J104" s="302">
        <v>0.66300000000000003</v>
      </c>
      <c r="K104" s="131"/>
      <c r="M104" s="35" t="s">
        <v>127</v>
      </c>
      <c r="N104" s="237">
        <v>620000</v>
      </c>
      <c r="O104" s="298">
        <v>529000</v>
      </c>
      <c r="P104" s="303">
        <v>433000</v>
      </c>
      <c r="Q104" s="298">
        <v>406000</v>
      </c>
      <c r="R104" s="298">
        <v>27000</v>
      </c>
      <c r="S104" s="298">
        <v>187000</v>
      </c>
      <c r="T104" s="300">
        <v>6.0999999999999999E-2</v>
      </c>
      <c r="U104" s="301">
        <v>0.79300000000000004</v>
      </c>
      <c r="V104" s="302">
        <v>0.74299999999999999</v>
      </c>
      <c r="Y104" s="35" t="s">
        <v>127</v>
      </c>
      <c r="Z104" s="237">
        <v>668000</v>
      </c>
      <c r="AA104" s="298">
        <v>543000</v>
      </c>
      <c r="AB104" s="303">
        <v>341000</v>
      </c>
      <c r="AC104" s="298">
        <v>321000</v>
      </c>
      <c r="AD104" s="298">
        <v>20000</v>
      </c>
      <c r="AE104" s="298">
        <v>327000</v>
      </c>
      <c r="AF104" s="300">
        <v>5.8999999999999997E-2</v>
      </c>
      <c r="AG104" s="301">
        <v>0.622</v>
      </c>
      <c r="AH104" s="302">
        <v>0.58499999999999996</v>
      </c>
    </row>
    <row r="105" spans="1:34" ht="21" customHeight="1">
      <c r="A105" s="35" t="s">
        <v>128</v>
      </c>
      <c r="B105" s="237">
        <v>1289000</v>
      </c>
      <c r="C105" s="298">
        <v>1073000</v>
      </c>
      <c r="D105" s="303">
        <v>777000</v>
      </c>
      <c r="E105" s="298">
        <v>734000</v>
      </c>
      <c r="F105" s="298">
        <v>43000</v>
      </c>
      <c r="G105" s="298">
        <v>512000</v>
      </c>
      <c r="H105" s="300">
        <v>5.6000000000000001E-2</v>
      </c>
      <c r="I105" s="301">
        <v>0.70899999999999996</v>
      </c>
      <c r="J105" s="302">
        <v>0.66800000000000004</v>
      </c>
      <c r="K105" s="131"/>
      <c r="M105" s="35" t="s">
        <v>128</v>
      </c>
      <c r="N105" s="237">
        <v>620000</v>
      </c>
      <c r="O105" s="298">
        <v>530000</v>
      </c>
      <c r="P105" s="303">
        <v>437000</v>
      </c>
      <c r="Q105" s="298">
        <v>411000</v>
      </c>
      <c r="R105" s="298">
        <v>25000</v>
      </c>
      <c r="S105" s="298">
        <v>184000</v>
      </c>
      <c r="T105" s="300">
        <v>5.8000000000000003E-2</v>
      </c>
      <c r="U105" s="301">
        <v>0.8</v>
      </c>
      <c r="V105" s="302">
        <v>0.752</v>
      </c>
      <c r="Y105" s="35" t="s">
        <v>128</v>
      </c>
      <c r="Z105" s="237">
        <v>668000</v>
      </c>
      <c r="AA105" s="298">
        <v>544000</v>
      </c>
      <c r="AB105" s="303">
        <v>340000</v>
      </c>
      <c r="AC105" s="298">
        <v>322000</v>
      </c>
      <c r="AD105" s="298">
        <v>18000</v>
      </c>
      <c r="AE105" s="298">
        <v>328000</v>
      </c>
      <c r="AF105" s="300">
        <v>5.2999999999999999E-2</v>
      </c>
      <c r="AG105" s="301">
        <v>0.62</v>
      </c>
      <c r="AH105" s="302">
        <v>0.58699999999999997</v>
      </c>
    </row>
    <row r="106" spans="1:34" ht="21" customHeight="1">
      <c r="A106" s="35" t="s">
        <v>129</v>
      </c>
      <c r="B106" s="237">
        <v>1290000</v>
      </c>
      <c r="C106" s="298">
        <v>1074000</v>
      </c>
      <c r="D106" s="303">
        <v>780000</v>
      </c>
      <c r="E106" s="298">
        <v>737000</v>
      </c>
      <c r="F106" s="298">
        <v>43000</v>
      </c>
      <c r="G106" s="298">
        <v>510000</v>
      </c>
      <c r="H106" s="300">
        <v>5.5E-2</v>
      </c>
      <c r="I106" s="301">
        <v>0.71199999999999997</v>
      </c>
      <c r="J106" s="302">
        <v>0.67200000000000004</v>
      </c>
      <c r="K106" s="131"/>
      <c r="M106" s="35" t="s">
        <v>129</v>
      </c>
      <c r="N106" s="237">
        <v>621000</v>
      </c>
      <c r="O106" s="298">
        <v>530000</v>
      </c>
      <c r="P106" s="303">
        <v>441000</v>
      </c>
      <c r="Q106" s="298">
        <v>414000</v>
      </c>
      <c r="R106" s="298">
        <v>27000</v>
      </c>
      <c r="S106" s="298">
        <v>180000</v>
      </c>
      <c r="T106" s="300">
        <v>6.0999999999999999E-2</v>
      </c>
      <c r="U106" s="301">
        <v>0.80900000000000005</v>
      </c>
      <c r="V106" s="302">
        <v>0.75800000000000001</v>
      </c>
      <c r="Y106" s="35" t="s">
        <v>129</v>
      </c>
      <c r="Z106" s="237">
        <v>669000</v>
      </c>
      <c r="AA106" s="298">
        <v>544000</v>
      </c>
      <c r="AB106" s="303">
        <v>339000</v>
      </c>
      <c r="AC106" s="298">
        <v>323000</v>
      </c>
      <c r="AD106" s="298">
        <v>16000</v>
      </c>
      <c r="AE106" s="298">
        <v>329000</v>
      </c>
      <c r="AF106" s="300">
        <v>4.7E-2</v>
      </c>
      <c r="AG106" s="301">
        <v>0.61799999999999999</v>
      </c>
      <c r="AH106" s="302">
        <v>0.58899999999999997</v>
      </c>
    </row>
    <row r="107" spans="1:34" ht="21" customHeight="1">
      <c r="A107" s="35" t="s">
        <v>213</v>
      </c>
      <c r="B107" s="237">
        <v>1291000</v>
      </c>
      <c r="C107" s="298">
        <v>1075000</v>
      </c>
      <c r="D107" s="303">
        <v>785000</v>
      </c>
      <c r="E107" s="298">
        <v>741000</v>
      </c>
      <c r="F107" s="298">
        <v>44000</v>
      </c>
      <c r="G107" s="298">
        <v>506000</v>
      </c>
      <c r="H107" s="300">
        <v>5.5E-2</v>
      </c>
      <c r="I107" s="301">
        <v>0.71599999999999997</v>
      </c>
      <c r="J107" s="302">
        <v>0.67500000000000004</v>
      </c>
      <c r="K107" s="131"/>
      <c r="M107" s="35" t="s">
        <v>213</v>
      </c>
      <c r="N107" s="237">
        <v>622000</v>
      </c>
      <c r="O107" s="298">
        <v>531000</v>
      </c>
      <c r="P107" s="303">
        <v>443000</v>
      </c>
      <c r="Q107" s="298">
        <v>417000</v>
      </c>
      <c r="R107" s="298">
        <v>26000</v>
      </c>
      <c r="S107" s="298">
        <v>178000</v>
      </c>
      <c r="T107" s="300">
        <v>5.8000000000000003E-2</v>
      </c>
      <c r="U107" s="301">
        <v>0.81399999999999995</v>
      </c>
      <c r="V107" s="302">
        <v>0.76600000000000001</v>
      </c>
      <c r="Y107" s="35" t="s">
        <v>213</v>
      </c>
      <c r="Z107" s="237">
        <v>669000</v>
      </c>
      <c r="AA107" s="298">
        <v>544000</v>
      </c>
      <c r="AB107" s="303">
        <v>342000</v>
      </c>
      <c r="AC107" s="298">
        <v>324000</v>
      </c>
      <c r="AD107" s="298">
        <v>18000</v>
      </c>
      <c r="AE107" s="298">
        <v>328000</v>
      </c>
      <c r="AF107" s="300">
        <v>5.1999999999999998E-2</v>
      </c>
      <c r="AG107" s="301">
        <v>0.62</v>
      </c>
      <c r="AH107" s="302">
        <v>0.58699999999999997</v>
      </c>
    </row>
    <row r="108" spans="1:34" ht="21" customHeight="1">
      <c r="A108" s="35" t="s">
        <v>214</v>
      </c>
      <c r="B108" s="237">
        <v>1292000</v>
      </c>
      <c r="C108" s="298">
        <v>1076000</v>
      </c>
      <c r="D108" s="303">
        <v>789000</v>
      </c>
      <c r="E108" s="298">
        <v>746000</v>
      </c>
      <c r="F108" s="298">
        <v>43000</v>
      </c>
      <c r="G108" s="298">
        <v>503000</v>
      </c>
      <c r="H108" s="300">
        <v>5.3999999999999999E-2</v>
      </c>
      <c r="I108" s="301">
        <v>0.71899999999999997</v>
      </c>
      <c r="J108" s="302">
        <v>0.67900000000000005</v>
      </c>
      <c r="K108" s="131"/>
      <c r="M108" s="35" t="s">
        <v>214</v>
      </c>
      <c r="N108" s="237">
        <v>622000</v>
      </c>
      <c r="O108" s="298">
        <v>531000</v>
      </c>
      <c r="P108" s="303">
        <v>447000</v>
      </c>
      <c r="Q108" s="298">
        <v>420000</v>
      </c>
      <c r="R108" s="298">
        <v>26000</v>
      </c>
      <c r="S108" s="298">
        <v>176000</v>
      </c>
      <c r="T108" s="300">
        <v>5.8999999999999997E-2</v>
      </c>
      <c r="U108" s="301">
        <v>0.81899999999999995</v>
      </c>
      <c r="V108" s="302">
        <v>0.77</v>
      </c>
      <c r="Y108" s="35" t="s">
        <v>214</v>
      </c>
      <c r="Z108" s="237">
        <v>670000</v>
      </c>
      <c r="AA108" s="298">
        <v>545000</v>
      </c>
      <c r="AB108" s="303">
        <v>343000</v>
      </c>
      <c r="AC108" s="298">
        <v>326000</v>
      </c>
      <c r="AD108" s="298">
        <v>17000</v>
      </c>
      <c r="AE108" s="298">
        <v>327000</v>
      </c>
      <c r="AF108" s="300">
        <v>4.9000000000000002E-2</v>
      </c>
      <c r="AG108" s="301">
        <v>0.621</v>
      </c>
      <c r="AH108" s="302">
        <v>0.59</v>
      </c>
    </row>
    <row r="109" spans="1:34" ht="21" customHeight="1">
      <c r="A109" s="35" t="s">
        <v>130</v>
      </c>
      <c r="B109" s="237">
        <v>1293000</v>
      </c>
      <c r="C109" s="298">
        <v>1077000</v>
      </c>
      <c r="D109" s="303">
        <v>796000</v>
      </c>
      <c r="E109" s="298">
        <v>755000</v>
      </c>
      <c r="F109" s="298">
        <v>41000</v>
      </c>
      <c r="G109" s="298">
        <v>497000</v>
      </c>
      <c r="H109" s="300">
        <v>5.1999999999999998E-2</v>
      </c>
      <c r="I109" s="301">
        <v>0.72499999999999998</v>
      </c>
      <c r="J109" s="302">
        <v>0.68700000000000006</v>
      </c>
      <c r="K109" s="131"/>
      <c r="M109" s="35" t="s">
        <v>130</v>
      </c>
      <c r="N109" s="237">
        <v>623000</v>
      </c>
      <c r="O109" s="298">
        <v>532000</v>
      </c>
      <c r="P109" s="303">
        <v>445000</v>
      </c>
      <c r="Q109" s="298">
        <v>421000</v>
      </c>
      <c r="R109" s="298">
        <v>24000</v>
      </c>
      <c r="S109" s="298">
        <v>177000</v>
      </c>
      <c r="T109" s="300">
        <v>5.5E-2</v>
      </c>
      <c r="U109" s="301">
        <v>0.81699999999999995</v>
      </c>
      <c r="V109" s="302">
        <v>0.77100000000000002</v>
      </c>
      <c r="Y109" s="35" t="s">
        <v>130</v>
      </c>
      <c r="Z109" s="237">
        <v>670000</v>
      </c>
      <c r="AA109" s="298">
        <v>545000</v>
      </c>
      <c r="AB109" s="303">
        <v>350000</v>
      </c>
      <c r="AC109" s="298">
        <v>334000</v>
      </c>
      <c r="AD109" s="298">
        <v>17000</v>
      </c>
      <c r="AE109" s="298">
        <v>320000</v>
      </c>
      <c r="AF109" s="300">
        <v>4.8000000000000001E-2</v>
      </c>
      <c r="AG109" s="301">
        <v>0.63500000000000001</v>
      </c>
      <c r="AH109" s="302">
        <v>0.60399999999999998</v>
      </c>
    </row>
    <row r="110" spans="1:34" ht="21" customHeight="1">
      <c r="A110" s="35" t="s">
        <v>131</v>
      </c>
      <c r="B110" s="237">
        <v>1294000</v>
      </c>
      <c r="C110" s="298">
        <v>1078000</v>
      </c>
      <c r="D110" s="303">
        <v>794000</v>
      </c>
      <c r="E110" s="298">
        <v>753000</v>
      </c>
      <c r="F110" s="298">
        <v>41000</v>
      </c>
      <c r="G110" s="298">
        <v>500000</v>
      </c>
      <c r="H110" s="300">
        <v>5.0999999999999997E-2</v>
      </c>
      <c r="I110" s="301">
        <v>0.72399999999999998</v>
      </c>
      <c r="J110" s="302">
        <v>0.68600000000000005</v>
      </c>
      <c r="K110" s="131"/>
      <c r="M110" s="35" t="s">
        <v>131</v>
      </c>
      <c r="N110" s="237">
        <v>623000</v>
      </c>
      <c r="O110" s="298">
        <v>532000</v>
      </c>
      <c r="P110" s="303">
        <v>444000</v>
      </c>
      <c r="Q110" s="298">
        <v>420000</v>
      </c>
      <c r="R110" s="298">
        <v>24000</v>
      </c>
      <c r="S110" s="298">
        <v>179000</v>
      </c>
      <c r="T110" s="300">
        <v>5.5E-2</v>
      </c>
      <c r="U110" s="301">
        <v>0.81599999999999995</v>
      </c>
      <c r="V110" s="302">
        <v>0.77</v>
      </c>
      <c r="Y110" s="35" t="s">
        <v>131</v>
      </c>
      <c r="Z110" s="237">
        <v>671000</v>
      </c>
      <c r="AA110" s="298">
        <v>546000</v>
      </c>
      <c r="AB110" s="303">
        <v>350000</v>
      </c>
      <c r="AC110" s="298">
        <v>333000</v>
      </c>
      <c r="AD110" s="298">
        <v>17000</v>
      </c>
      <c r="AE110" s="298">
        <v>321000</v>
      </c>
      <c r="AF110" s="300">
        <v>4.7E-2</v>
      </c>
      <c r="AG110" s="301">
        <v>0.63400000000000001</v>
      </c>
      <c r="AH110" s="302">
        <v>0.60399999999999998</v>
      </c>
    </row>
    <row r="111" spans="1:34" ht="21" customHeight="1">
      <c r="A111" s="35" t="s">
        <v>132</v>
      </c>
      <c r="B111" s="237">
        <v>1295000</v>
      </c>
      <c r="C111" s="298">
        <v>1079000</v>
      </c>
      <c r="D111" s="303">
        <v>787000</v>
      </c>
      <c r="E111" s="298">
        <v>746000</v>
      </c>
      <c r="F111" s="298">
        <v>41000</v>
      </c>
      <c r="G111" s="298">
        <v>509000</v>
      </c>
      <c r="H111" s="300">
        <v>5.1999999999999998E-2</v>
      </c>
      <c r="I111" s="301">
        <v>0.71599999999999997</v>
      </c>
      <c r="J111" s="302">
        <v>0.67800000000000005</v>
      </c>
      <c r="K111" s="131"/>
      <c r="M111" s="35" t="s">
        <v>132</v>
      </c>
      <c r="N111" s="237">
        <v>624000</v>
      </c>
      <c r="O111" s="298">
        <v>533000</v>
      </c>
      <c r="P111" s="303">
        <v>442000</v>
      </c>
      <c r="Q111" s="298">
        <v>417000</v>
      </c>
      <c r="R111" s="298">
        <v>25000</v>
      </c>
      <c r="S111" s="298">
        <v>182000</v>
      </c>
      <c r="T111" s="300">
        <v>5.7000000000000002E-2</v>
      </c>
      <c r="U111" s="301">
        <v>0.81</v>
      </c>
      <c r="V111" s="302">
        <v>0.76300000000000001</v>
      </c>
      <c r="Y111" s="35" t="s">
        <v>132</v>
      </c>
      <c r="Z111" s="237">
        <v>671000</v>
      </c>
      <c r="AA111" s="298">
        <v>546000</v>
      </c>
      <c r="AB111" s="303">
        <v>344000</v>
      </c>
      <c r="AC111" s="298">
        <v>329000</v>
      </c>
      <c r="AD111" s="298">
        <v>16000</v>
      </c>
      <c r="AE111" s="298">
        <v>327000</v>
      </c>
      <c r="AF111" s="300">
        <v>4.5999999999999999E-2</v>
      </c>
      <c r="AG111" s="301">
        <v>0.624</v>
      </c>
      <c r="AH111" s="302">
        <v>0.59499999999999997</v>
      </c>
    </row>
    <row r="112" spans="1:34" ht="21" customHeight="1">
      <c r="A112" s="35" t="s">
        <v>133</v>
      </c>
      <c r="B112" s="237">
        <v>1296000</v>
      </c>
      <c r="C112" s="298">
        <v>1080000</v>
      </c>
      <c r="D112" s="303">
        <v>779000</v>
      </c>
      <c r="E112" s="298">
        <v>740000</v>
      </c>
      <c r="F112" s="298">
        <v>39000</v>
      </c>
      <c r="G112" s="298">
        <v>518000</v>
      </c>
      <c r="H112" s="300">
        <v>0.05</v>
      </c>
      <c r="I112" s="301">
        <v>0.70899999999999996</v>
      </c>
      <c r="J112" s="302">
        <v>0.67300000000000004</v>
      </c>
      <c r="K112" s="131"/>
      <c r="M112" s="35" t="s">
        <v>133</v>
      </c>
      <c r="N112" s="237">
        <v>625000</v>
      </c>
      <c r="O112" s="298">
        <v>533000</v>
      </c>
      <c r="P112" s="303">
        <v>436000</v>
      </c>
      <c r="Q112" s="298">
        <v>410000</v>
      </c>
      <c r="R112" s="298">
        <v>25000</v>
      </c>
      <c r="S112" s="298">
        <v>189000</v>
      </c>
      <c r="T112" s="300">
        <v>5.8000000000000003E-2</v>
      </c>
      <c r="U112" s="301">
        <v>0.8</v>
      </c>
      <c r="V112" s="302">
        <v>0.752</v>
      </c>
      <c r="Y112" s="35" t="s">
        <v>133</v>
      </c>
      <c r="Z112" s="237">
        <v>672000</v>
      </c>
      <c r="AA112" s="298">
        <v>547000</v>
      </c>
      <c r="AB112" s="303">
        <v>343000</v>
      </c>
      <c r="AC112" s="298">
        <v>330000</v>
      </c>
      <c r="AD112" s="298">
        <v>13000</v>
      </c>
      <c r="AE112" s="298">
        <v>329000</v>
      </c>
      <c r="AF112" s="300">
        <v>3.9E-2</v>
      </c>
      <c r="AG112" s="301">
        <v>0.621</v>
      </c>
      <c r="AH112" s="302">
        <v>0.59599999999999997</v>
      </c>
    </row>
    <row r="113" spans="1:34" ht="21" customHeight="1">
      <c r="A113" s="35" t="s">
        <v>134</v>
      </c>
      <c r="B113" s="237">
        <v>1298000</v>
      </c>
      <c r="C113" s="298">
        <v>1081000</v>
      </c>
      <c r="D113" s="303">
        <v>778000</v>
      </c>
      <c r="E113" s="298">
        <v>738000</v>
      </c>
      <c r="F113" s="298">
        <v>40000</v>
      </c>
      <c r="G113" s="298">
        <v>519000</v>
      </c>
      <c r="H113" s="300">
        <v>5.1999999999999998E-2</v>
      </c>
      <c r="I113" s="301">
        <v>0.70899999999999996</v>
      </c>
      <c r="J113" s="302">
        <v>0.67100000000000004</v>
      </c>
      <c r="K113" s="131"/>
      <c r="M113" s="35" t="s">
        <v>134</v>
      </c>
      <c r="N113" s="237">
        <v>625000</v>
      </c>
      <c r="O113" s="298">
        <v>534000</v>
      </c>
      <c r="P113" s="303">
        <v>438000</v>
      </c>
      <c r="Q113" s="298">
        <v>411000</v>
      </c>
      <c r="R113" s="298">
        <v>28000</v>
      </c>
      <c r="S113" s="298">
        <v>187000</v>
      </c>
      <c r="T113" s="300">
        <v>6.3E-2</v>
      </c>
      <c r="U113" s="301">
        <v>0.80500000000000005</v>
      </c>
      <c r="V113" s="302">
        <v>0.753</v>
      </c>
      <c r="Y113" s="35" t="s">
        <v>134</v>
      </c>
      <c r="Z113" s="237">
        <v>672000</v>
      </c>
      <c r="AA113" s="298">
        <v>547000</v>
      </c>
      <c r="AB113" s="303">
        <v>340000</v>
      </c>
      <c r="AC113" s="298">
        <v>327000</v>
      </c>
      <c r="AD113" s="298">
        <v>13000</v>
      </c>
      <c r="AE113" s="298">
        <v>332000</v>
      </c>
      <c r="AF113" s="300">
        <v>3.7999999999999999E-2</v>
      </c>
      <c r="AG113" s="301">
        <v>0.61499999999999999</v>
      </c>
      <c r="AH113" s="302">
        <v>0.59099999999999997</v>
      </c>
    </row>
    <row r="114" spans="1:34" ht="21" customHeight="1">
      <c r="A114" s="35" t="s">
        <v>135</v>
      </c>
      <c r="B114" s="237">
        <v>1299000</v>
      </c>
      <c r="C114" s="298">
        <v>1081000</v>
      </c>
      <c r="D114" s="303">
        <v>778000</v>
      </c>
      <c r="E114" s="298">
        <v>733000</v>
      </c>
      <c r="F114" s="298">
        <v>45000</v>
      </c>
      <c r="G114" s="298">
        <v>520000</v>
      </c>
      <c r="H114" s="300">
        <v>5.8000000000000003E-2</v>
      </c>
      <c r="I114" s="301">
        <v>0.70799999999999996</v>
      </c>
      <c r="J114" s="302">
        <v>0.66700000000000004</v>
      </c>
      <c r="K114" s="131"/>
      <c r="M114" s="35" t="s">
        <v>135</v>
      </c>
      <c r="N114" s="237">
        <v>626000</v>
      </c>
      <c r="O114" s="298">
        <v>534000</v>
      </c>
      <c r="P114" s="303">
        <v>439000</v>
      </c>
      <c r="Q114" s="298">
        <v>408000</v>
      </c>
      <c r="R114" s="298">
        <v>31000</v>
      </c>
      <c r="S114" s="298">
        <v>187000</v>
      </c>
      <c r="T114" s="300">
        <v>7.0000000000000007E-2</v>
      </c>
      <c r="U114" s="301">
        <v>0.80500000000000005</v>
      </c>
      <c r="V114" s="302">
        <v>0.748</v>
      </c>
      <c r="Y114" s="35" t="s">
        <v>135</v>
      </c>
      <c r="Z114" s="237">
        <v>673000</v>
      </c>
      <c r="AA114" s="298">
        <v>547000</v>
      </c>
      <c r="AB114" s="303">
        <v>340000</v>
      </c>
      <c r="AC114" s="298">
        <v>325000</v>
      </c>
      <c r="AD114" s="298">
        <v>15000</v>
      </c>
      <c r="AE114" s="298">
        <v>333000</v>
      </c>
      <c r="AF114" s="300">
        <v>4.2999999999999997E-2</v>
      </c>
      <c r="AG114" s="301">
        <v>0.61399999999999999</v>
      </c>
      <c r="AH114" s="302">
        <v>0.58699999999999997</v>
      </c>
    </row>
    <row r="115" spans="1:34" ht="21" customHeight="1">
      <c r="A115" s="35" t="s">
        <v>136</v>
      </c>
      <c r="B115" s="237">
        <v>1300000</v>
      </c>
      <c r="C115" s="298">
        <v>1082000</v>
      </c>
      <c r="D115" s="303">
        <v>782000</v>
      </c>
      <c r="E115" s="298">
        <v>736000</v>
      </c>
      <c r="F115" s="298">
        <v>46000</v>
      </c>
      <c r="G115" s="298">
        <v>518000</v>
      </c>
      <c r="H115" s="300">
        <v>5.8000000000000003E-2</v>
      </c>
      <c r="I115" s="301">
        <v>0.71199999999999997</v>
      </c>
      <c r="J115" s="302">
        <v>0.67</v>
      </c>
      <c r="K115" s="131"/>
      <c r="M115" s="35" t="s">
        <v>136</v>
      </c>
      <c r="N115" s="237">
        <v>627000</v>
      </c>
      <c r="O115" s="298">
        <v>535000</v>
      </c>
      <c r="P115" s="303">
        <v>442000</v>
      </c>
      <c r="Q115" s="298">
        <v>412000</v>
      </c>
      <c r="R115" s="298">
        <v>31000</v>
      </c>
      <c r="S115" s="298">
        <v>184000</v>
      </c>
      <c r="T115" s="300">
        <v>6.9000000000000006E-2</v>
      </c>
      <c r="U115" s="301">
        <v>0.81299999999999994</v>
      </c>
      <c r="V115" s="302">
        <v>0.75600000000000001</v>
      </c>
      <c r="Y115" s="35" t="s">
        <v>136</v>
      </c>
      <c r="Z115" s="237">
        <v>673000</v>
      </c>
      <c r="AA115" s="298">
        <v>548000</v>
      </c>
      <c r="AB115" s="303">
        <v>340000</v>
      </c>
      <c r="AC115" s="298">
        <v>325000</v>
      </c>
      <c r="AD115" s="298">
        <v>15000</v>
      </c>
      <c r="AE115" s="298">
        <v>334000</v>
      </c>
      <c r="AF115" s="300">
        <v>4.3999999999999997E-2</v>
      </c>
      <c r="AG115" s="301">
        <v>0.61299999999999999</v>
      </c>
      <c r="AH115" s="302">
        <v>0.58499999999999996</v>
      </c>
    </row>
    <row r="116" spans="1:34" ht="21" customHeight="1">
      <c r="A116" s="35" t="s">
        <v>137</v>
      </c>
      <c r="B116" s="237">
        <v>1301000</v>
      </c>
      <c r="C116" s="298">
        <v>1083000</v>
      </c>
      <c r="D116" s="303">
        <v>775000</v>
      </c>
      <c r="E116" s="298">
        <v>728000</v>
      </c>
      <c r="F116" s="298">
        <v>47000</v>
      </c>
      <c r="G116" s="298">
        <v>526000</v>
      </c>
      <c r="H116" s="300">
        <v>0.06</v>
      </c>
      <c r="I116" s="301">
        <v>0.70499999999999996</v>
      </c>
      <c r="J116" s="302">
        <v>0.66200000000000003</v>
      </c>
      <c r="K116" s="131"/>
      <c r="M116" s="35" t="s">
        <v>137</v>
      </c>
      <c r="N116" s="237">
        <v>627000</v>
      </c>
      <c r="O116" s="298">
        <v>535000</v>
      </c>
      <c r="P116" s="303">
        <v>441000</v>
      </c>
      <c r="Q116" s="298">
        <v>408000</v>
      </c>
      <c r="R116" s="298">
        <v>33000</v>
      </c>
      <c r="S116" s="298">
        <v>186000</v>
      </c>
      <c r="T116" s="300">
        <v>7.3999999999999996E-2</v>
      </c>
      <c r="U116" s="301">
        <v>0.81</v>
      </c>
      <c r="V116" s="302">
        <v>0.749</v>
      </c>
      <c r="Y116" s="35" t="s">
        <v>137</v>
      </c>
      <c r="Z116" s="237">
        <v>674000</v>
      </c>
      <c r="AA116" s="298">
        <v>548000</v>
      </c>
      <c r="AB116" s="303">
        <v>335000</v>
      </c>
      <c r="AC116" s="298">
        <v>320000</v>
      </c>
      <c r="AD116" s="298">
        <v>14000</v>
      </c>
      <c r="AE116" s="298">
        <v>339000</v>
      </c>
      <c r="AF116" s="300">
        <v>4.2999999999999997E-2</v>
      </c>
      <c r="AG116" s="301">
        <v>0.60299999999999998</v>
      </c>
      <c r="AH116" s="302">
        <v>0.57699999999999996</v>
      </c>
    </row>
    <row r="117" spans="1:34" ht="21" customHeight="1">
      <c r="A117" s="35" t="s">
        <v>138</v>
      </c>
      <c r="B117" s="237">
        <v>1302000</v>
      </c>
      <c r="C117" s="298">
        <v>1084000</v>
      </c>
      <c r="D117" s="303">
        <v>772000</v>
      </c>
      <c r="E117" s="298">
        <v>725000</v>
      </c>
      <c r="F117" s="298">
        <v>47000</v>
      </c>
      <c r="G117" s="298">
        <v>530000</v>
      </c>
      <c r="H117" s="300">
        <v>0.06</v>
      </c>
      <c r="I117" s="301">
        <v>0.70299999999999996</v>
      </c>
      <c r="J117" s="302">
        <v>0.66</v>
      </c>
      <c r="K117" s="131"/>
      <c r="M117" s="35" t="s">
        <v>138</v>
      </c>
      <c r="N117" s="237">
        <v>628000</v>
      </c>
      <c r="O117" s="298">
        <v>535000</v>
      </c>
      <c r="P117" s="303">
        <v>438000</v>
      </c>
      <c r="Q117" s="298">
        <v>402000</v>
      </c>
      <c r="R117" s="298">
        <v>35000</v>
      </c>
      <c r="S117" s="298">
        <v>190000</v>
      </c>
      <c r="T117" s="300">
        <v>0.08</v>
      </c>
      <c r="U117" s="301">
        <v>0.80400000000000005</v>
      </c>
      <c r="V117" s="302">
        <v>0.73799999999999999</v>
      </c>
      <c r="Y117" s="35" t="s">
        <v>138</v>
      </c>
      <c r="Z117" s="237">
        <v>674000</v>
      </c>
      <c r="AA117" s="298">
        <v>549000</v>
      </c>
      <c r="AB117" s="303">
        <v>334000</v>
      </c>
      <c r="AC117" s="298">
        <v>323000</v>
      </c>
      <c r="AD117" s="298">
        <v>12000</v>
      </c>
      <c r="AE117" s="298">
        <v>340000</v>
      </c>
      <c r="AF117" s="300">
        <v>3.4000000000000002E-2</v>
      </c>
      <c r="AG117" s="301">
        <v>0.60399999999999998</v>
      </c>
      <c r="AH117" s="302">
        <v>0.58299999999999996</v>
      </c>
    </row>
    <row r="118" spans="1:34" ht="21" customHeight="1">
      <c r="A118" s="35" t="s">
        <v>139</v>
      </c>
      <c r="B118" s="237">
        <v>1303000</v>
      </c>
      <c r="C118" s="298">
        <v>1085000</v>
      </c>
      <c r="D118" s="303">
        <v>769000</v>
      </c>
      <c r="E118" s="298">
        <v>721000</v>
      </c>
      <c r="F118" s="298">
        <v>48000</v>
      </c>
      <c r="G118" s="298">
        <v>535000</v>
      </c>
      <c r="H118" s="300">
        <v>6.3E-2</v>
      </c>
      <c r="I118" s="301">
        <v>0.69799999999999995</v>
      </c>
      <c r="J118" s="302">
        <v>0.65400000000000003</v>
      </c>
      <c r="K118" s="131"/>
      <c r="M118" s="35" t="s">
        <v>139</v>
      </c>
      <c r="N118" s="237">
        <v>628000</v>
      </c>
      <c r="O118" s="298">
        <v>536000</v>
      </c>
      <c r="P118" s="303">
        <v>438000</v>
      </c>
      <c r="Q118" s="298">
        <v>401000</v>
      </c>
      <c r="R118" s="298">
        <v>37000</v>
      </c>
      <c r="S118" s="298">
        <v>190000</v>
      </c>
      <c r="T118" s="300">
        <v>8.5000000000000006E-2</v>
      </c>
      <c r="U118" s="301">
        <v>0.80200000000000005</v>
      </c>
      <c r="V118" s="302">
        <v>0.73299999999999998</v>
      </c>
      <c r="Y118" s="35" t="s">
        <v>139</v>
      </c>
      <c r="Z118" s="237">
        <v>675000</v>
      </c>
      <c r="AA118" s="298">
        <v>549000</v>
      </c>
      <c r="AB118" s="303">
        <v>331000</v>
      </c>
      <c r="AC118" s="298">
        <v>320000</v>
      </c>
      <c r="AD118" s="298">
        <v>11000</v>
      </c>
      <c r="AE118" s="298">
        <v>344000</v>
      </c>
      <c r="AF118" s="300">
        <v>3.3000000000000002E-2</v>
      </c>
      <c r="AG118" s="301">
        <v>0.59599999999999997</v>
      </c>
      <c r="AH118" s="302">
        <v>0.57699999999999996</v>
      </c>
    </row>
    <row r="119" spans="1:34" ht="21" customHeight="1">
      <c r="A119" s="35" t="s">
        <v>215</v>
      </c>
      <c r="B119" s="237">
        <v>1305000</v>
      </c>
      <c r="C119" s="298">
        <v>1086000</v>
      </c>
      <c r="D119" s="303">
        <v>771000</v>
      </c>
      <c r="E119" s="298">
        <v>729000</v>
      </c>
      <c r="F119" s="298">
        <v>43000</v>
      </c>
      <c r="G119" s="298">
        <v>533000</v>
      </c>
      <c r="H119" s="300">
        <v>5.5E-2</v>
      </c>
      <c r="I119" s="301">
        <v>0.69899999999999995</v>
      </c>
      <c r="J119" s="302">
        <v>0.66</v>
      </c>
      <c r="K119" s="131"/>
      <c r="M119" s="35" t="s">
        <v>215</v>
      </c>
      <c r="N119" s="237">
        <v>629000</v>
      </c>
      <c r="O119" s="298">
        <v>536000</v>
      </c>
      <c r="P119" s="303">
        <v>437000</v>
      </c>
      <c r="Q119" s="298">
        <v>405000</v>
      </c>
      <c r="R119" s="298">
        <v>32000</v>
      </c>
      <c r="S119" s="298">
        <v>192000</v>
      </c>
      <c r="T119" s="300">
        <v>7.3999999999999996E-2</v>
      </c>
      <c r="U119" s="301">
        <v>0.79900000000000004</v>
      </c>
      <c r="V119" s="302">
        <v>0.73799999999999999</v>
      </c>
      <c r="Y119" s="35" t="s">
        <v>215</v>
      </c>
      <c r="Z119" s="237">
        <v>676000</v>
      </c>
      <c r="AA119" s="298">
        <v>550000</v>
      </c>
      <c r="AB119" s="303">
        <v>334000</v>
      </c>
      <c r="AC119" s="298">
        <v>324000</v>
      </c>
      <c r="AD119" s="298">
        <v>10000</v>
      </c>
      <c r="AE119" s="298">
        <v>341000</v>
      </c>
      <c r="AF119" s="300">
        <v>0.03</v>
      </c>
      <c r="AG119" s="301">
        <v>0.60199999999999998</v>
      </c>
      <c r="AH119" s="302">
        <v>0.58399999999999996</v>
      </c>
    </row>
    <row r="120" spans="1:34" ht="21" customHeight="1">
      <c r="A120" s="35" t="s">
        <v>216</v>
      </c>
      <c r="B120" s="237">
        <v>1306000</v>
      </c>
      <c r="C120" s="298">
        <v>1087000</v>
      </c>
      <c r="D120" s="303">
        <v>775000</v>
      </c>
      <c r="E120" s="298">
        <v>735000</v>
      </c>
      <c r="F120" s="298">
        <v>40000</v>
      </c>
      <c r="G120" s="298">
        <v>531000</v>
      </c>
      <c r="H120" s="300">
        <v>5.0999999999999997E-2</v>
      </c>
      <c r="I120" s="301">
        <v>0.70199999999999996</v>
      </c>
      <c r="J120" s="302">
        <v>0.66500000000000004</v>
      </c>
      <c r="K120" s="131"/>
      <c r="M120" s="35" t="s">
        <v>216</v>
      </c>
      <c r="N120" s="237">
        <v>630000</v>
      </c>
      <c r="O120" s="298">
        <v>537000</v>
      </c>
      <c r="P120" s="303">
        <v>436000</v>
      </c>
      <c r="Q120" s="298">
        <v>405000</v>
      </c>
      <c r="R120" s="298">
        <v>31000</v>
      </c>
      <c r="S120" s="298">
        <v>194000</v>
      </c>
      <c r="T120" s="300">
        <v>7.0999999999999994E-2</v>
      </c>
      <c r="U120" s="301">
        <v>0.79500000000000004</v>
      </c>
      <c r="V120" s="302">
        <v>0.73799999999999999</v>
      </c>
      <c r="Y120" s="35" t="s">
        <v>216</v>
      </c>
      <c r="Z120" s="237">
        <v>676000</v>
      </c>
      <c r="AA120" s="298">
        <v>550000</v>
      </c>
      <c r="AB120" s="303">
        <v>339000</v>
      </c>
      <c r="AC120" s="298">
        <v>330000</v>
      </c>
      <c r="AD120" s="298">
        <v>9000</v>
      </c>
      <c r="AE120" s="298">
        <v>337000</v>
      </c>
      <c r="AF120" s="300">
        <v>2.5999999999999999E-2</v>
      </c>
      <c r="AG120" s="301">
        <v>0.61</v>
      </c>
      <c r="AH120" s="302">
        <v>0.59399999999999997</v>
      </c>
    </row>
    <row r="121" spans="1:34" ht="21" customHeight="1">
      <c r="A121" s="35" t="s">
        <v>140</v>
      </c>
      <c r="B121" s="237">
        <v>1307000</v>
      </c>
      <c r="C121" s="298">
        <v>1088000</v>
      </c>
      <c r="D121" s="303">
        <v>765000</v>
      </c>
      <c r="E121" s="298">
        <v>726000</v>
      </c>
      <c r="F121" s="298">
        <v>39000</v>
      </c>
      <c r="G121" s="298">
        <v>542000</v>
      </c>
      <c r="H121" s="300">
        <v>5.0999999999999997E-2</v>
      </c>
      <c r="I121" s="301">
        <v>0.69199999999999995</v>
      </c>
      <c r="J121" s="302">
        <v>0.65600000000000003</v>
      </c>
      <c r="K121" s="131"/>
      <c r="M121" s="35" t="s">
        <v>140</v>
      </c>
      <c r="N121" s="237">
        <v>630000</v>
      </c>
      <c r="O121" s="298">
        <v>537000</v>
      </c>
      <c r="P121" s="303">
        <v>427000</v>
      </c>
      <c r="Q121" s="298">
        <v>398000</v>
      </c>
      <c r="R121" s="298">
        <v>30000</v>
      </c>
      <c r="S121" s="298">
        <v>203000</v>
      </c>
      <c r="T121" s="300">
        <v>6.9000000000000006E-2</v>
      </c>
      <c r="U121" s="301">
        <v>0.77700000000000002</v>
      </c>
      <c r="V121" s="302">
        <v>0.72199999999999998</v>
      </c>
      <c r="Y121" s="35" t="s">
        <v>140</v>
      </c>
      <c r="Z121" s="237">
        <v>677000</v>
      </c>
      <c r="AA121" s="298">
        <v>551000</v>
      </c>
      <c r="AB121" s="303">
        <v>338000</v>
      </c>
      <c r="AC121" s="298">
        <v>328000</v>
      </c>
      <c r="AD121" s="298">
        <v>10000</v>
      </c>
      <c r="AE121" s="298">
        <v>339000</v>
      </c>
      <c r="AF121" s="300">
        <v>2.9000000000000001E-2</v>
      </c>
      <c r="AG121" s="301">
        <v>0.60899999999999999</v>
      </c>
      <c r="AH121" s="302">
        <v>0.59099999999999997</v>
      </c>
    </row>
    <row r="122" spans="1:34" ht="21" customHeight="1">
      <c r="A122" s="35" t="s">
        <v>141</v>
      </c>
      <c r="B122" s="237">
        <v>1308000</v>
      </c>
      <c r="C122" s="298">
        <v>1089000</v>
      </c>
      <c r="D122" s="303">
        <v>763000</v>
      </c>
      <c r="E122" s="298">
        <v>725000</v>
      </c>
      <c r="F122" s="298">
        <v>38000</v>
      </c>
      <c r="G122" s="298">
        <v>545000</v>
      </c>
      <c r="H122" s="300">
        <v>0.05</v>
      </c>
      <c r="I122" s="301">
        <v>0.69099999999999995</v>
      </c>
      <c r="J122" s="302">
        <v>0.65600000000000003</v>
      </c>
      <c r="K122" s="131"/>
      <c r="M122" s="35" t="s">
        <v>141</v>
      </c>
      <c r="N122" s="237">
        <v>631000</v>
      </c>
      <c r="O122" s="298">
        <v>538000</v>
      </c>
      <c r="P122" s="303">
        <v>424000</v>
      </c>
      <c r="Q122" s="298">
        <v>395000</v>
      </c>
      <c r="R122" s="298">
        <v>29000</v>
      </c>
      <c r="S122" s="298">
        <v>207000</v>
      </c>
      <c r="T122" s="300">
        <v>6.9000000000000006E-2</v>
      </c>
      <c r="U122" s="301">
        <v>0.77300000000000002</v>
      </c>
      <c r="V122" s="302">
        <v>0.71899999999999997</v>
      </c>
      <c r="Y122" s="35" t="s">
        <v>141</v>
      </c>
      <c r="Z122" s="237">
        <v>677000</v>
      </c>
      <c r="AA122" s="298">
        <v>551000</v>
      </c>
      <c r="AB122" s="303">
        <v>338000</v>
      </c>
      <c r="AC122" s="298">
        <v>330000</v>
      </c>
      <c r="AD122" s="298">
        <v>9000</v>
      </c>
      <c r="AE122" s="298">
        <v>339000</v>
      </c>
      <c r="AF122" s="300">
        <v>2.5999999999999999E-2</v>
      </c>
      <c r="AG122" s="301">
        <v>0.61099999999999999</v>
      </c>
      <c r="AH122" s="302">
        <v>0.59499999999999997</v>
      </c>
    </row>
    <row r="123" spans="1:34" ht="21" customHeight="1">
      <c r="A123" s="35" t="s">
        <v>142</v>
      </c>
      <c r="B123" s="237">
        <v>1309000</v>
      </c>
      <c r="C123" s="298">
        <v>1090000</v>
      </c>
      <c r="D123" s="303">
        <v>753000</v>
      </c>
      <c r="E123" s="298">
        <v>718000</v>
      </c>
      <c r="F123" s="298">
        <v>35000</v>
      </c>
      <c r="G123" s="298">
        <v>556000</v>
      </c>
      <c r="H123" s="300">
        <v>4.7E-2</v>
      </c>
      <c r="I123" s="301">
        <v>0.68400000000000005</v>
      </c>
      <c r="J123" s="302">
        <v>0.65100000000000002</v>
      </c>
      <c r="K123" s="131"/>
      <c r="M123" s="35" t="s">
        <v>142</v>
      </c>
      <c r="N123" s="237">
        <v>631000</v>
      </c>
      <c r="O123" s="298">
        <v>538000</v>
      </c>
      <c r="P123" s="303">
        <v>418000</v>
      </c>
      <c r="Q123" s="298">
        <v>392000</v>
      </c>
      <c r="R123" s="298">
        <v>26000</v>
      </c>
      <c r="S123" s="298">
        <v>213000</v>
      </c>
      <c r="T123" s="300">
        <v>6.0999999999999999E-2</v>
      </c>
      <c r="U123" s="301">
        <v>0.76300000000000001</v>
      </c>
      <c r="V123" s="302">
        <v>0.71599999999999997</v>
      </c>
      <c r="Y123" s="35" t="s">
        <v>142</v>
      </c>
      <c r="Z123" s="237">
        <v>678000</v>
      </c>
      <c r="AA123" s="298">
        <v>551000</v>
      </c>
      <c r="AB123" s="303">
        <v>336000</v>
      </c>
      <c r="AC123" s="298">
        <v>326000</v>
      </c>
      <c r="AD123" s="298">
        <v>10000</v>
      </c>
      <c r="AE123" s="298">
        <v>342000</v>
      </c>
      <c r="AF123" s="300">
        <v>2.9000000000000001E-2</v>
      </c>
      <c r="AG123" s="301">
        <v>0.60599999999999998</v>
      </c>
      <c r="AH123" s="302">
        <v>0.58799999999999997</v>
      </c>
    </row>
    <row r="124" spans="1:34" ht="21" customHeight="1">
      <c r="A124" s="35" t="s">
        <v>143</v>
      </c>
      <c r="B124" s="237">
        <v>1310000</v>
      </c>
      <c r="C124" s="298">
        <v>1091000</v>
      </c>
      <c r="D124" s="303">
        <v>757000</v>
      </c>
      <c r="E124" s="298">
        <v>719000</v>
      </c>
      <c r="F124" s="298">
        <v>37000</v>
      </c>
      <c r="G124" s="298">
        <v>554000</v>
      </c>
      <c r="H124" s="300">
        <v>4.9000000000000002E-2</v>
      </c>
      <c r="I124" s="301">
        <v>0.68600000000000005</v>
      </c>
      <c r="J124" s="302">
        <v>0.65100000000000002</v>
      </c>
      <c r="K124" s="131"/>
      <c r="M124" s="35" t="s">
        <v>143</v>
      </c>
      <c r="N124" s="237">
        <v>632000</v>
      </c>
      <c r="O124" s="298">
        <v>539000</v>
      </c>
      <c r="P124" s="303">
        <v>422000</v>
      </c>
      <c r="Q124" s="298">
        <v>396000</v>
      </c>
      <c r="R124" s="298">
        <v>26000</v>
      </c>
      <c r="S124" s="298">
        <v>210000</v>
      </c>
      <c r="T124" s="300">
        <v>6.2E-2</v>
      </c>
      <c r="U124" s="301">
        <v>0.77</v>
      </c>
      <c r="V124" s="302">
        <v>0.72099999999999997</v>
      </c>
      <c r="Y124" s="35" t="s">
        <v>143</v>
      </c>
      <c r="Z124" s="237">
        <v>678000</v>
      </c>
      <c r="AA124" s="298">
        <v>552000</v>
      </c>
      <c r="AB124" s="303">
        <v>335000</v>
      </c>
      <c r="AC124" s="298">
        <v>323000</v>
      </c>
      <c r="AD124" s="298">
        <v>11000</v>
      </c>
      <c r="AE124" s="298">
        <v>344000</v>
      </c>
      <c r="AF124" s="300">
        <v>3.4000000000000002E-2</v>
      </c>
      <c r="AG124" s="301">
        <v>0.60399999999999998</v>
      </c>
      <c r="AH124" s="302">
        <v>0.58299999999999996</v>
      </c>
    </row>
    <row r="125" spans="1:34" ht="21" customHeight="1">
      <c r="A125" s="35" t="s">
        <v>144</v>
      </c>
      <c r="B125" s="237">
        <v>1312000</v>
      </c>
      <c r="C125" s="298">
        <v>1092000</v>
      </c>
      <c r="D125" s="303">
        <v>762000</v>
      </c>
      <c r="E125" s="298">
        <v>724000</v>
      </c>
      <c r="F125" s="298">
        <v>37000</v>
      </c>
      <c r="G125" s="298">
        <v>550000</v>
      </c>
      <c r="H125" s="300">
        <v>4.9000000000000002E-2</v>
      </c>
      <c r="I125" s="301">
        <v>0.69</v>
      </c>
      <c r="J125" s="302">
        <v>0.65500000000000003</v>
      </c>
      <c r="K125" s="131"/>
      <c r="M125" s="35" t="s">
        <v>144</v>
      </c>
      <c r="N125" s="237">
        <v>633000</v>
      </c>
      <c r="O125" s="298">
        <v>539000</v>
      </c>
      <c r="P125" s="303">
        <v>426000</v>
      </c>
      <c r="Q125" s="298">
        <v>399000</v>
      </c>
      <c r="R125" s="298">
        <v>27000</v>
      </c>
      <c r="S125" s="298">
        <v>207000</v>
      </c>
      <c r="T125" s="300">
        <v>6.3E-2</v>
      </c>
      <c r="U125" s="301">
        <v>0.77700000000000002</v>
      </c>
      <c r="V125" s="302">
        <v>0.72699999999999998</v>
      </c>
      <c r="Y125" s="35" t="s">
        <v>144</v>
      </c>
      <c r="Z125" s="237">
        <v>679000</v>
      </c>
      <c r="AA125" s="298">
        <v>552000</v>
      </c>
      <c r="AB125" s="303">
        <v>336000</v>
      </c>
      <c r="AC125" s="298">
        <v>325000</v>
      </c>
      <c r="AD125" s="298">
        <v>11000</v>
      </c>
      <c r="AE125" s="298">
        <v>343000</v>
      </c>
      <c r="AF125" s="300">
        <v>3.2000000000000001E-2</v>
      </c>
      <c r="AG125" s="301">
        <v>0.60499999999999998</v>
      </c>
      <c r="AH125" s="302">
        <v>0.58499999999999996</v>
      </c>
    </row>
    <row r="126" spans="1:34" ht="21" customHeight="1">
      <c r="A126" s="35" t="s">
        <v>145</v>
      </c>
      <c r="B126" s="237">
        <v>1313000</v>
      </c>
      <c r="C126" s="298">
        <v>1093000</v>
      </c>
      <c r="D126" s="303">
        <v>765000</v>
      </c>
      <c r="E126" s="298">
        <v>728000</v>
      </c>
      <c r="F126" s="298">
        <v>37000</v>
      </c>
      <c r="G126" s="298">
        <v>548000</v>
      </c>
      <c r="H126" s="300">
        <v>4.9000000000000002E-2</v>
      </c>
      <c r="I126" s="301">
        <v>0.69199999999999995</v>
      </c>
      <c r="J126" s="302">
        <v>0.65700000000000003</v>
      </c>
      <c r="K126" s="131"/>
      <c r="M126" s="35" t="s">
        <v>145</v>
      </c>
      <c r="N126" s="237">
        <v>633000</v>
      </c>
      <c r="O126" s="298">
        <v>540000</v>
      </c>
      <c r="P126" s="303">
        <v>429000</v>
      </c>
      <c r="Q126" s="298">
        <v>405000</v>
      </c>
      <c r="R126" s="298">
        <v>25000</v>
      </c>
      <c r="S126" s="298">
        <v>204000</v>
      </c>
      <c r="T126" s="300">
        <v>5.8000000000000003E-2</v>
      </c>
      <c r="U126" s="301">
        <v>0.78200000000000003</v>
      </c>
      <c r="V126" s="302">
        <v>0.73599999999999999</v>
      </c>
      <c r="Y126" s="35" t="s">
        <v>145</v>
      </c>
      <c r="Z126" s="237">
        <v>679000</v>
      </c>
      <c r="AA126" s="298">
        <v>553000</v>
      </c>
      <c r="AB126" s="303">
        <v>336000</v>
      </c>
      <c r="AC126" s="298">
        <v>323000</v>
      </c>
      <c r="AD126" s="298">
        <v>13000</v>
      </c>
      <c r="AE126" s="298">
        <v>344000</v>
      </c>
      <c r="AF126" s="300">
        <v>3.6999999999999998E-2</v>
      </c>
      <c r="AG126" s="301">
        <v>0.60299999999999998</v>
      </c>
      <c r="AH126" s="302">
        <v>0.58099999999999996</v>
      </c>
    </row>
    <row r="127" spans="1:34" ht="21" customHeight="1">
      <c r="A127" s="35" t="s">
        <v>146</v>
      </c>
      <c r="B127" s="237">
        <v>1314000</v>
      </c>
      <c r="C127" s="298">
        <v>1094000</v>
      </c>
      <c r="D127" s="303">
        <v>770000</v>
      </c>
      <c r="E127" s="298">
        <v>729000</v>
      </c>
      <c r="F127" s="298">
        <v>41000</v>
      </c>
      <c r="G127" s="298">
        <v>545000</v>
      </c>
      <c r="H127" s="300">
        <v>5.2999999999999999E-2</v>
      </c>
      <c r="I127" s="301">
        <v>0.69499999999999995</v>
      </c>
      <c r="J127" s="302">
        <v>0.65800000000000003</v>
      </c>
      <c r="K127" s="131"/>
      <c r="M127" s="35" t="s">
        <v>146</v>
      </c>
      <c r="N127" s="237">
        <v>634000</v>
      </c>
      <c r="O127" s="298">
        <v>540000</v>
      </c>
      <c r="P127" s="303">
        <v>432000</v>
      </c>
      <c r="Q127" s="298">
        <v>404000</v>
      </c>
      <c r="R127" s="298">
        <v>28000</v>
      </c>
      <c r="S127" s="298">
        <v>202000</v>
      </c>
      <c r="T127" s="300">
        <v>6.5000000000000002E-2</v>
      </c>
      <c r="U127" s="301">
        <v>0.78600000000000003</v>
      </c>
      <c r="V127" s="302">
        <v>0.73399999999999999</v>
      </c>
      <c r="Y127" s="35" t="s">
        <v>146</v>
      </c>
      <c r="Z127" s="237">
        <v>680000</v>
      </c>
      <c r="AA127" s="298">
        <v>553000</v>
      </c>
      <c r="AB127" s="303">
        <v>337000</v>
      </c>
      <c r="AC127" s="298">
        <v>325000</v>
      </c>
      <c r="AD127" s="298">
        <v>13000</v>
      </c>
      <c r="AE127" s="298">
        <v>343000</v>
      </c>
      <c r="AF127" s="300">
        <v>3.7999999999999999E-2</v>
      </c>
      <c r="AG127" s="301">
        <v>0.60599999999999998</v>
      </c>
      <c r="AH127" s="302">
        <v>0.58299999999999996</v>
      </c>
    </row>
    <row r="128" spans="1:34" ht="21" customHeight="1">
      <c r="A128" s="35" t="s">
        <v>147</v>
      </c>
      <c r="B128" s="237">
        <v>1316000</v>
      </c>
      <c r="C128" s="298">
        <v>1095000</v>
      </c>
      <c r="D128" s="303">
        <v>776000</v>
      </c>
      <c r="E128" s="298">
        <v>734000</v>
      </c>
      <c r="F128" s="298">
        <v>42000</v>
      </c>
      <c r="G128" s="298">
        <v>540000</v>
      </c>
      <c r="H128" s="300">
        <v>5.3999999999999999E-2</v>
      </c>
      <c r="I128" s="301">
        <v>0.69899999999999995</v>
      </c>
      <c r="J128" s="302">
        <v>0.66100000000000003</v>
      </c>
      <c r="K128" s="131"/>
      <c r="M128" s="35" t="s">
        <v>147</v>
      </c>
      <c r="N128" s="237">
        <v>635000</v>
      </c>
      <c r="O128" s="298">
        <v>541000</v>
      </c>
      <c r="P128" s="303">
        <v>432000</v>
      </c>
      <c r="Q128" s="298">
        <v>403000</v>
      </c>
      <c r="R128" s="298">
        <v>29000</v>
      </c>
      <c r="S128" s="298">
        <v>203000</v>
      </c>
      <c r="T128" s="300">
        <v>6.6000000000000003E-2</v>
      </c>
      <c r="U128" s="301">
        <v>0.78400000000000003</v>
      </c>
      <c r="V128" s="302">
        <v>0.73099999999999998</v>
      </c>
      <c r="Y128" s="35" t="s">
        <v>147</v>
      </c>
      <c r="Z128" s="237">
        <v>681000</v>
      </c>
      <c r="AA128" s="298">
        <v>554000</v>
      </c>
      <c r="AB128" s="303">
        <v>344000</v>
      </c>
      <c r="AC128" s="298">
        <v>331000</v>
      </c>
      <c r="AD128" s="298">
        <v>13000</v>
      </c>
      <c r="AE128" s="298">
        <v>337000</v>
      </c>
      <c r="AF128" s="300">
        <v>3.7999999999999999E-2</v>
      </c>
      <c r="AG128" s="301">
        <v>0.61599999999999999</v>
      </c>
      <c r="AH128" s="302">
        <v>0.59299999999999997</v>
      </c>
    </row>
    <row r="129" spans="1:34" ht="21" customHeight="1">
      <c r="A129" s="35" t="s">
        <v>148</v>
      </c>
      <c r="B129" s="237">
        <v>1317000</v>
      </c>
      <c r="C129" s="298">
        <v>1096000</v>
      </c>
      <c r="D129" s="303">
        <v>782000</v>
      </c>
      <c r="E129" s="298">
        <v>741000</v>
      </c>
      <c r="F129" s="298">
        <v>41000</v>
      </c>
      <c r="G129" s="298">
        <v>535000</v>
      </c>
      <c r="H129" s="300">
        <v>5.2999999999999999E-2</v>
      </c>
      <c r="I129" s="301">
        <v>0.70399999999999996</v>
      </c>
      <c r="J129" s="302">
        <v>0.66600000000000004</v>
      </c>
      <c r="K129" s="131"/>
      <c r="M129" s="35" t="s">
        <v>148</v>
      </c>
      <c r="N129" s="237">
        <v>636000</v>
      </c>
      <c r="O129" s="298">
        <v>542000</v>
      </c>
      <c r="P129" s="303">
        <v>437000</v>
      </c>
      <c r="Q129" s="298">
        <v>406000</v>
      </c>
      <c r="R129" s="298">
        <v>30000</v>
      </c>
      <c r="S129" s="298">
        <v>199000</v>
      </c>
      <c r="T129" s="300">
        <v>7.0000000000000007E-2</v>
      </c>
      <c r="U129" s="301">
        <v>0.79200000000000004</v>
      </c>
      <c r="V129" s="302">
        <v>0.73599999999999999</v>
      </c>
      <c r="Y129" s="35" t="s">
        <v>148</v>
      </c>
      <c r="Z129" s="237">
        <v>681000</v>
      </c>
      <c r="AA129" s="298">
        <v>554000</v>
      </c>
      <c r="AB129" s="303">
        <v>345000</v>
      </c>
      <c r="AC129" s="298">
        <v>334000</v>
      </c>
      <c r="AD129" s="298">
        <v>11000</v>
      </c>
      <c r="AE129" s="298">
        <v>336000</v>
      </c>
      <c r="AF129" s="300">
        <v>3.2000000000000001E-2</v>
      </c>
      <c r="AG129" s="301">
        <v>0.61799999999999999</v>
      </c>
      <c r="AH129" s="302">
        <v>0.59899999999999998</v>
      </c>
    </row>
    <row r="130" spans="1:34" ht="21" customHeight="1">
      <c r="A130" s="35" t="s">
        <v>149</v>
      </c>
      <c r="B130" s="237">
        <v>1318000</v>
      </c>
      <c r="C130" s="298">
        <v>1097000</v>
      </c>
      <c r="D130" s="303">
        <v>789000</v>
      </c>
      <c r="E130" s="298">
        <v>753000</v>
      </c>
      <c r="F130" s="298">
        <v>36000</v>
      </c>
      <c r="G130" s="298">
        <v>529000</v>
      </c>
      <c r="H130" s="300">
        <v>4.5999999999999999E-2</v>
      </c>
      <c r="I130" s="301">
        <v>0.70899999999999996</v>
      </c>
      <c r="J130" s="302">
        <v>0.67600000000000005</v>
      </c>
      <c r="K130" s="131"/>
      <c r="M130" s="35" t="s">
        <v>149</v>
      </c>
      <c r="N130" s="237">
        <v>636000</v>
      </c>
      <c r="O130" s="298">
        <v>542000</v>
      </c>
      <c r="P130" s="303">
        <v>439000</v>
      </c>
      <c r="Q130" s="298">
        <v>412000</v>
      </c>
      <c r="R130" s="298">
        <v>27000</v>
      </c>
      <c r="S130" s="298">
        <v>197000</v>
      </c>
      <c r="T130" s="300">
        <v>6.0999999999999999E-2</v>
      </c>
      <c r="U130" s="301">
        <v>0.79400000000000004</v>
      </c>
      <c r="V130" s="302">
        <v>0.745</v>
      </c>
      <c r="Y130" s="35" t="s">
        <v>149</v>
      </c>
      <c r="Z130" s="237">
        <v>682000</v>
      </c>
      <c r="AA130" s="298">
        <v>555000</v>
      </c>
      <c r="AB130" s="303">
        <v>350000</v>
      </c>
      <c r="AC130" s="298">
        <v>340000</v>
      </c>
      <c r="AD130" s="298">
        <v>10000</v>
      </c>
      <c r="AE130" s="298">
        <v>332000</v>
      </c>
      <c r="AF130" s="300">
        <v>2.7E-2</v>
      </c>
      <c r="AG130" s="301">
        <v>0.626</v>
      </c>
      <c r="AH130" s="302">
        <v>0.60899999999999999</v>
      </c>
    </row>
    <row r="131" spans="1:34" ht="21" customHeight="1">
      <c r="A131" s="35" t="s">
        <v>217</v>
      </c>
      <c r="B131" s="237">
        <v>1320000</v>
      </c>
      <c r="C131" s="298">
        <v>1098000</v>
      </c>
      <c r="D131" s="303">
        <v>784000</v>
      </c>
      <c r="E131" s="298">
        <v>749000</v>
      </c>
      <c r="F131" s="298">
        <v>36000</v>
      </c>
      <c r="G131" s="298">
        <v>535000</v>
      </c>
      <c r="H131" s="300">
        <v>4.5999999999999999E-2</v>
      </c>
      <c r="I131" s="301">
        <v>0.70299999999999996</v>
      </c>
      <c r="J131" s="302">
        <v>0.67</v>
      </c>
      <c r="K131" s="131"/>
      <c r="M131" s="35" t="s">
        <v>217</v>
      </c>
      <c r="N131" s="237">
        <v>637000</v>
      </c>
      <c r="O131" s="298">
        <v>543000</v>
      </c>
      <c r="P131" s="303">
        <v>438000</v>
      </c>
      <c r="Q131" s="298">
        <v>412000</v>
      </c>
      <c r="R131" s="298">
        <v>26000</v>
      </c>
      <c r="S131" s="298">
        <v>199000</v>
      </c>
      <c r="T131" s="300">
        <v>5.8999999999999997E-2</v>
      </c>
      <c r="U131" s="301">
        <v>0.78900000000000003</v>
      </c>
      <c r="V131" s="302">
        <v>0.74099999999999999</v>
      </c>
      <c r="Y131" s="35" t="s">
        <v>217</v>
      </c>
      <c r="Z131" s="237">
        <v>683000</v>
      </c>
      <c r="AA131" s="298">
        <v>555000</v>
      </c>
      <c r="AB131" s="303">
        <v>347000</v>
      </c>
      <c r="AC131" s="298">
        <v>337000</v>
      </c>
      <c r="AD131" s="298">
        <v>10000</v>
      </c>
      <c r="AE131" s="298">
        <v>336000</v>
      </c>
      <c r="AF131" s="300">
        <v>2.9000000000000001E-2</v>
      </c>
      <c r="AG131" s="301">
        <v>0.61899999999999999</v>
      </c>
      <c r="AH131" s="302">
        <v>0.60099999999999998</v>
      </c>
    </row>
    <row r="132" spans="1:34" ht="21" customHeight="1">
      <c r="A132" s="35" t="s">
        <v>218</v>
      </c>
      <c r="B132" s="237">
        <v>1321000</v>
      </c>
      <c r="C132" s="298">
        <v>1099000</v>
      </c>
      <c r="D132" s="303">
        <v>788000</v>
      </c>
      <c r="E132" s="298">
        <v>752000</v>
      </c>
      <c r="F132" s="298">
        <v>37000</v>
      </c>
      <c r="G132" s="298">
        <v>533000</v>
      </c>
      <c r="H132" s="300">
        <v>4.7E-2</v>
      </c>
      <c r="I132" s="301">
        <v>0.70499999999999996</v>
      </c>
      <c r="J132" s="302">
        <v>0.67200000000000004</v>
      </c>
      <c r="K132" s="131"/>
      <c r="M132" s="35" t="s">
        <v>218</v>
      </c>
      <c r="N132" s="237">
        <v>638000</v>
      </c>
      <c r="O132" s="298">
        <v>543000</v>
      </c>
      <c r="P132" s="303">
        <v>436000</v>
      </c>
      <c r="Q132" s="298">
        <v>410000</v>
      </c>
      <c r="R132" s="298">
        <v>26000</v>
      </c>
      <c r="S132" s="298">
        <v>202000</v>
      </c>
      <c r="T132" s="300">
        <v>0.06</v>
      </c>
      <c r="U132" s="301">
        <v>0.78500000000000003</v>
      </c>
      <c r="V132" s="302">
        <v>0.73699999999999999</v>
      </c>
      <c r="Y132" s="35" t="s">
        <v>218</v>
      </c>
      <c r="Z132" s="237">
        <v>683000</v>
      </c>
      <c r="AA132" s="298">
        <v>556000</v>
      </c>
      <c r="AB132" s="303">
        <v>352000</v>
      </c>
      <c r="AC132" s="298">
        <v>342000</v>
      </c>
      <c r="AD132" s="298">
        <v>11000</v>
      </c>
      <c r="AE132" s="298">
        <v>331000</v>
      </c>
      <c r="AF132" s="300">
        <v>0.03</v>
      </c>
      <c r="AG132" s="301">
        <v>0.627</v>
      </c>
      <c r="AH132" s="302">
        <v>0.60799999999999998</v>
      </c>
    </row>
    <row r="133" spans="1:34" ht="21" customHeight="1">
      <c r="A133" s="35" t="s">
        <v>150</v>
      </c>
      <c r="B133" s="237">
        <v>1322000</v>
      </c>
      <c r="C133" s="298">
        <v>1101000</v>
      </c>
      <c r="D133" s="303">
        <v>790000</v>
      </c>
      <c r="E133" s="298">
        <v>754000</v>
      </c>
      <c r="F133" s="298">
        <v>36000</v>
      </c>
      <c r="G133" s="298">
        <v>532000</v>
      </c>
      <c r="H133" s="300">
        <v>4.5999999999999999E-2</v>
      </c>
      <c r="I133" s="301">
        <v>0.70599999999999996</v>
      </c>
      <c r="J133" s="302">
        <v>0.67300000000000004</v>
      </c>
      <c r="K133" s="131"/>
      <c r="M133" s="35" t="s">
        <v>150</v>
      </c>
      <c r="N133" s="237">
        <v>638000</v>
      </c>
      <c r="O133" s="298">
        <v>544000</v>
      </c>
      <c r="P133" s="303">
        <v>438000</v>
      </c>
      <c r="Q133" s="298">
        <v>412000</v>
      </c>
      <c r="R133" s="298">
        <v>25000</v>
      </c>
      <c r="S133" s="298">
        <v>201000</v>
      </c>
      <c r="T133" s="300">
        <v>5.8000000000000003E-2</v>
      </c>
      <c r="U133" s="301">
        <v>0.78900000000000003</v>
      </c>
      <c r="V133" s="302">
        <v>0.74299999999999999</v>
      </c>
      <c r="Y133" s="35" t="s">
        <v>150</v>
      </c>
      <c r="Z133" s="237">
        <v>684000</v>
      </c>
      <c r="AA133" s="298">
        <v>557000</v>
      </c>
      <c r="AB133" s="303">
        <v>353000</v>
      </c>
      <c r="AC133" s="298">
        <v>341000</v>
      </c>
      <c r="AD133" s="298">
        <v>11000</v>
      </c>
      <c r="AE133" s="298">
        <v>331000</v>
      </c>
      <c r="AF133" s="300">
        <v>3.2000000000000001E-2</v>
      </c>
      <c r="AG133" s="301">
        <v>0.625</v>
      </c>
      <c r="AH133" s="302">
        <v>0.60499999999999998</v>
      </c>
    </row>
    <row r="134" spans="1:34" ht="21" customHeight="1">
      <c r="A134" s="35" t="s">
        <v>151</v>
      </c>
      <c r="B134" s="237">
        <v>1324000</v>
      </c>
      <c r="C134" s="298">
        <v>1102000</v>
      </c>
      <c r="D134" s="303">
        <v>784000</v>
      </c>
      <c r="E134" s="298">
        <v>747000</v>
      </c>
      <c r="F134" s="298">
        <v>36000</v>
      </c>
      <c r="G134" s="298">
        <v>540000</v>
      </c>
      <c r="H134" s="300">
        <v>4.7E-2</v>
      </c>
      <c r="I134" s="301">
        <v>0.7</v>
      </c>
      <c r="J134" s="302">
        <v>0.66700000000000004</v>
      </c>
      <c r="K134" s="131"/>
      <c r="M134" s="35" t="s">
        <v>151</v>
      </c>
      <c r="N134" s="237">
        <v>639000</v>
      </c>
      <c r="O134" s="298">
        <v>545000</v>
      </c>
      <c r="P134" s="303">
        <v>434000</v>
      </c>
      <c r="Q134" s="298">
        <v>410000</v>
      </c>
      <c r="R134" s="298">
        <v>24000</v>
      </c>
      <c r="S134" s="298">
        <v>205000</v>
      </c>
      <c r="T134" s="300">
        <v>5.6000000000000001E-2</v>
      </c>
      <c r="U134" s="301">
        <v>0.78200000000000003</v>
      </c>
      <c r="V134" s="302">
        <v>0.73699999999999999</v>
      </c>
      <c r="Y134" s="35" t="s">
        <v>151</v>
      </c>
      <c r="Z134" s="237">
        <v>685000</v>
      </c>
      <c r="AA134" s="298">
        <v>557000</v>
      </c>
      <c r="AB134" s="303">
        <v>350000</v>
      </c>
      <c r="AC134" s="298">
        <v>337000</v>
      </c>
      <c r="AD134" s="298">
        <v>12000</v>
      </c>
      <c r="AE134" s="298">
        <v>335000</v>
      </c>
      <c r="AF134" s="300">
        <v>3.5000000000000003E-2</v>
      </c>
      <c r="AG134" s="301">
        <v>0.61899999999999999</v>
      </c>
      <c r="AH134" s="302">
        <v>0.59699999999999998</v>
      </c>
    </row>
    <row r="135" spans="1:34" ht="21" customHeight="1">
      <c r="A135" s="35" t="s">
        <v>152</v>
      </c>
      <c r="B135" s="237">
        <v>1325000</v>
      </c>
      <c r="C135" s="298">
        <v>1103000</v>
      </c>
      <c r="D135" s="303">
        <v>783000</v>
      </c>
      <c r="E135" s="298">
        <v>747000</v>
      </c>
      <c r="F135" s="298">
        <v>36000</v>
      </c>
      <c r="G135" s="298">
        <v>542000</v>
      </c>
      <c r="H135" s="300">
        <v>4.5999999999999999E-2</v>
      </c>
      <c r="I135" s="301">
        <v>0.69799999999999995</v>
      </c>
      <c r="J135" s="302">
        <v>0.66600000000000004</v>
      </c>
      <c r="K135" s="131"/>
      <c r="M135" s="35" t="s">
        <v>152</v>
      </c>
      <c r="N135" s="237">
        <v>640000</v>
      </c>
      <c r="O135" s="298">
        <v>545000</v>
      </c>
      <c r="P135" s="303">
        <v>434000</v>
      </c>
      <c r="Q135" s="298">
        <v>410000</v>
      </c>
      <c r="R135" s="298">
        <v>24000</v>
      </c>
      <c r="S135" s="298">
        <v>206000</v>
      </c>
      <c r="T135" s="300">
        <v>5.3999999999999999E-2</v>
      </c>
      <c r="U135" s="301">
        <v>0.78</v>
      </c>
      <c r="V135" s="302">
        <v>0.73699999999999999</v>
      </c>
      <c r="Y135" s="35" t="s">
        <v>152</v>
      </c>
      <c r="Z135" s="237">
        <v>685000</v>
      </c>
      <c r="AA135" s="298">
        <v>558000</v>
      </c>
      <c r="AB135" s="303">
        <v>349000</v>
      </c>
      <c r="AC135" s="298">
        <v>337000</v>
      </c>
      <c r="AD135" s="298">
        <v>12000</v>
      </c>
      <c r="AE135" s="298">
        <v>336000</v>
      </c>
      <c r="AF135" s="300">
        <v>3.5000000000000003E-2</v>
      </c>
      <c r="AG135" s="301">
        <v>0.61899999999999999</v>
      </c>
      <c r="AH135" s="302">
        <v>0.59699999999999998</v>
      </c>
    </row>
    <row r="136" spans="1:34" ht="21" customHeight="1">
      <c r="A136" s="35" t="s">
        <v>153</v>
      </c>
      <c r="B136" s="237">
        <v>1326000</v>
      </c>
      <c r="C136" s="298">
        <v>1104000</v>
      </c>
      <c r="D136" s="303">
        <v>788000</v>
      </c>
      <c r="E136" s="298">
        <v>750000</v>
      </c>
      <c r="F136" s="298">
        <v>38000</v>
      </c>
      <c r="G136" s="298">
        <v>539000</v>
      </c>
      <c r="H136" s="300">
        <v>4.8000000000000001E-2</v>
      </c>
      <c r="I136" s="301">
        <v>0.70199999999999996</v>
      </c>
      <c r="J136" s="302">
        <v>0.66800000000000004</v>
      </c>
      <c r="K136" s="131"/>
      <c r="M136" s="35" t="s">
        <v>153</v>
      </c>
      <c r="N136" s="237">
        <v>640000</v>
      </c>
      <c r="O136" s="298">
        <v>546000</v>
      </c>
      <c r="P136" s="303">
        <v>430000</v>
      </c>
      <c r="Q136" s="298">
        <v>405000</v>
      </c>
      <c r="R136" s="298">
        <v>24000</v>
      </c>
      <c r="S136" s="298">
        <v>211000</v>
      </c>
      <c r="T136" s="300">
        <v>5.7000000000000002E-2</v>
      </c>
      <c r="U136" s="301">
        <v>0.77300000000000002</v>
      </c>
      <c r="V136" s="302">
        <v>0.72799999999999998</v>
      </c>
      <c r="Y136" s="35" t="s">
        <v>153</v>
      </c>
      <c r="Z136" s="237">
        <v>686000</v>
      </c>
      <c r="AA136" s="298">
        <v>558000</v>
      </c>
      <c r="AB136" s="303">
        <v>358000</v>
      </c>
      <c r="AC136" s="298">
        <v>345000</v>
      </c>
      <c r="AD136" s="298">
        <v>13000</v>
      </c>
      <c r="AE136" s="298">
        <v>328000</v>
      </c>
      <c r="AF136" s="300">
        <v>3.6999999999999998E-2</v>
      </c>
      <c r="AG136" s="301">
        <v>0.63200000000000001</v>
      </c>
      <c r="AH136" s="302">
        <v>0.60799999999999998</v>
      </c>
    </row>
    <row r="137" spans="1:34" ht="21" customHeight="1">
      <c r="A137" s="35" t="s">
        <v>154</v>
      </c>
      <c r="B137" s="237">
        <v>1328000</v>
      </c>
      <c r="C137" s="298">
        <v>1105000</v>
      </c>
      <c r="D137" s="303">
        <v>802000</v>
      </c>
      <c r="E137" s="298">
        <v>762000</v>
      </c>
      <c r="F137" s="298">
        <v>40000</v>
      </c>
      <c r="G137" s="298">
        <v>526000</v>
      </c>
      <c r="H137" s="300">
        <v>0.05</v>
      </c>
      <c r="I137" s="301">
        <v>0.71299999999999997</v>
      </c>
      <c r="J137" s="302">
        <v>0.67600000000000005</v>
      </c>
      <c r="K137" s="131"/>
      <c r="M137" s="35" t="s">
        <v>154</v>
      </c>
      <c r="N137" s="237">
        <v>641000</v>
      </c>
      <c r="O137" s="298">
        <v>546000</v>
      </c>
      <c r="P137" s="303">
        <v>440000</v>
      </c>
      <c r="Q137" s="298">
        <v>414000</v>
      </c>
      <c r="R137" s="298">
        <v>26000</v>
      </c>
      <c r="S137" s="298">
        <v>201000</v>
      </c>
      <c r="T137" s="300">
        <v>5.8999999999999997E-2</v>
      </c>
      <c r="U137" s="301">
        <v>0.78800000000000003</v>
      </c>
      <c r="V137" s="302">
        <v>0.74</v>
      </c>
      <c r="Y137" s="35" t="s">
        <v>154</v>
      </c>
      <c r="Z137" s="237">
        <v>687000</v>
      </c>
      <c r="AA137" s="298">
        <v>559000</v>
      </c>
      <c r="AB137" s="303">
        <v>362000</v>
      </c>
      <c r="AC137" s="298">
        <v>348000</v>
      </c>
      <c r="AD137" s="298">
        <v>14000</v>
      </c>
      <c r="AE137" s="298">
        <v>325000</v>
      </c>
      <c r="AF137" s="300">
        <v>3.9E-2</v>
      </c>
      <c r="AG137" s="301">
        <v>0.63900000000000001</v>
      </c>
      <c r="AH137" s="302">
        <v>0.61399999999999999</v>
      </c>
    </row>
    <row r="138" spans="1:34" ht="21" customHeight="1">
      <c r="A138" s="35" t="s">
        <v>155</v>
      </c>
      <c r="B138" s="237">
        <v>1329000</v>
      </c>
      <c r="C138" s="298">
        <v>1106000</v>
      </c>
      <c r="D138" s="303">
        <v>806000</v>
      </c>
      <c r="E138" s="298">
        <v>768000</v>
      </c>
      <c r="F138" s="298">
        <v>38000</v>
      </c>
      <c r="G138" s="298">
        <v>523000</v>
      </c>
      <c r="H138" s="300">
        <v>4.8000000000000001E-2</v>
      </c>
      <c r="I138" s="301">
        <v>0.71599999999999997</v>
      </c>
      <c r="J138" s="302">
        <v>0.68100000000000005</v>
      </c>
      <c r="K138" s="131"/>
      <c r="M138" s="35" t="s">
        <v>155</v>
      </c>
      <c r="N138" s="237">
        <v>642000</v>
      </c>
      <c r="O138" s="298">
        <v>547000</v>
      </c>
      <c r="P138" s="303">
        <v>441000</v>
      </c>
      <c r="Q138" s="298">
        <v>416000</v>
      </c>
      <c r="R138" s="298">
        <v>25000</v>
      </c>
      <c r="S138" s="298">
        <v>201000</v>
      </c>
      <c r="T138" s="300">
        <v>5.7000000000000002E-2</v>
      </c>
      <c r="U138" s="301">
        <v>0.79</v>
      </c>
      <c r="V138" s="302">
        <v>0.74399999999999999</v>
      </c>
      <c r="Y138" s="35" t="s">
        <v>155</v>
      </c>
      <c r="Z138" s="237">
        <v>687000</v>
      </c>
      <c r="AA138" s="298">
        <v>559000</v>
      </c>
      <c r="AB138" s="303">
        <v>365000</v>
      </c>
      <c r="AC138" s="298">
        <v>352000</v>
      </c>
      <c r="AD138" s="298">
        <v>13000</v>
      </c>
      <c r="AE138" s="298">
        <v>322000</v>
      </c>
      <c r="AF138" s="300">
        <v>3.6999999999999998E-2</v>
      </c>
      <c r="AG138" s="301">
        <v>0.64400000000000002</v>
      </c>
      <c r="AH138" s="302">
        <v>0.62</v>
      </c>
    </row>
    <row r="139" spans="1:34" ht="21" customHeight="1">
      <c r="A139" s="35" t="s">
        <v>156</v>
      </c>
      <c r="B139" s="237">
        <v>1331000</v>
      </c>
      <c r="C139" s="298">
        <v>1107000</v>
      </c>
      <c r="D139" s="303">
        <v>810000</v>
      </c>
      <c r="E139" s="298">
        <v>773000</v>
      </c>
      <c r="F139" s="298">
        <v>37000</v>
      </c>
      <c r="G139" s="298">
        <v>521000</v>
      </c>
      <c r="H139" s="300">
        <v>4.4999999999999998E-2</v>
      </c>
      <c r="I139" s="301">
        <v>0.71799999999999997</v>
      </c>
      <c r="J139" s="302">
        <v>0.68500000000000005</v>
      </c>
      <c r="K139" s="131"/>
      <c r="M139" s="35" t="s">
        <v>156</v>
      </c>
      <c r="N139" s="237">
        <v>643000</v>
      </c>
      <c r="O139" s="298">
        <v>547000</v>
      </c>
      <c r="P139" s="303">
        <v>446000</v>
      </c>
      <c r="Q139" s="298">
        <v>422000</v>
      </c>
      <c r="R139" s="298">
        <v>23000</v>
      </c>
      <c r="S139" s="298">
        <v>197000</v>
      </c>
      <c r="T139" s="300">
        <v>5.1999999999999998E-2</v>
      </c>
      <c r="U139" s="301">
        <v>0.79600000000000004</v>
      </c>
      <c r="V139" s="302">
        <v>0.753</v>
      </c>
      <c r="Y139" s="35" t="s">
        <v>156</v>
      </c>
      <c r="Z139" s="237">
        <v>688000</v>
      </c>
      <c r="AA139" s="298">
        <v>560000</v>
      </c>
      <c r="AB139" s="303">
        <v>364000</v>
      </c>
      <c r="AC139" s="298">
        <v>350000</v>
      </c>
      <c r="AD139" s="298">
        <v>14000</v>
      </c>
      <c r="AE139" s="298">
        <v>324000</v>
      </c>
      <c r="AF139" s="300">
        <v>3.7999999999999999E-2</v>
      </c>
      <c r="AG139" s="301">
        <v>0.64300000000000002</v>
      </c>
      <c r="AH139" s="302">
        <v>0.61799999999999999</v>
      </c>
    </row>
    <row r="140" spans="1:34" ht="21" customHeight="1">
      <c r="A140" s="35" t="s">
        <v>157</v>
      </c>
      <c r="B140" s="237">
        <v>1332000</v>
      </c>
      <c r="C140" s="298">
        <v>1109000</v>
      </c>
      <c r="D140" s="303">
        <v>801000</v>
      </c>
      <c r="E140" s="298">
        <v>766000</v>
      </c>
      <c r="F140" s="298">
        <v>35000</v>
      </c>
      <c r="G140" s="298">
        <v>531000</v>
      </c>
      <c r="H140" s="300">
        <v>4.3999999999999997E-2</v>
      </c>
      <c r="I140" s="301">
        <v>0.71</v>
      </c>
      <c r="J140" s="302">
        <v>0.67800000000000005</v>
      </c>
      <c r="K140" s="131"/>
      <c r="M140" s="35" t="s">
        <v>157</v>
      </c>
      <c r="N140" s="237">
        <v>643000</v>
      </c>
      <c r="O140" s="298">
        <v>548000</v>
      </c>
      <c r="P140" s="303">
        <v>442000</v>
      </c>
      <c r="Q140" s="298">
        <v>420000</v>
      </c>
      <c r="R140" s="298">
        <v>23000</v>
      </c>
      <c r="S140" s="298">
        <v>201000</v>
      </c>
      <c r="T140" s="300">
        <v>5.0999999999999997E-2</v>
      </c>
      <c r="U140" s="301">
        <v>0.78800000000000003</v>
      </c>
      <c r="V140" s="302">
        <v>0.747</v>
      </c>
      <c r="Y140" s="35" t="s">
        <v>157</v>
      </c>
      <c r="Z140" s="237">
        <v>689000</v>
      </c>
      <c r="AA140" s="298">
        <v>561000</v>
      </c>
      <c r="AB140" s="303">
        <v>359000</v>
      </c>
      <c r="AC140" s="298">
        <v>347000</v>
      </c>
      <c r="AD140" s="298">
        <v>12000</v>
      </c>
      <c r="AE140" s="298">
        <v>330000</v>
      </c>
      <c r="AF140" s="300">
        <v>3.5000000000000003E-2</v>
      </c>
      <c r="AG140" s="301">
        <v>0.63400000000000001</v>
      </c>
      <c r="AH140" s="302">
        <v>0.61099999999999999</v>
      </c>
    </row>
    <row r="141" spans="1:34" ht="21" customHeight="1">
      <c r="A141" s="35" t="s">
        <v>158</v>
      </c>
      <c r="B141" s="237">
        <v>1333000</v>
      </c>
      <c r="C141" s="298">
        <v>1110000</v>
      </c>
      <c r="D141" s="303">
        <v>802000</v>
      </c>
      <c r="E141" s="298">
        <v>764000</v>
      </c>
      <c r="F141" s="298">
        <v>38000</v>
      </c>
      <c r="G141" s="298">
        <v>531000</v>
      </c>
      <c r="H141" s="300">
        <v>4.8000000000000001E-2</v>
      </c>
      <c r="I141" s="301">
        <v>0.71</v>
      </c>
      <c r="J141" s="302">
        <v>0.67500000000000004</v>
      </c>
      <c r="K141" s="131"/>
      <c r="M141" s="35" t="s">
        <v>158</v>
      </c>
      <c r="N141" s="237">
        <v>644000</v>
      </c>
      <c r="O141" s="298">
        <v>549000</v>
      </c>
      <c r="P141" s="303">
        <v>445000</v>
      </c>
      <c r="Q141" s="298">
        <v>420000</v>
      </c>
      <c r="R141" s="298">
        <v>25000</v>
      </c>
      <c r="S141" s="298">
        <v>199000</v>
      </c>
      <c r="T141" s="300">
        <v>5.6000000000000001E-2</v>
      </c>
      <c r="U141" s="301">
        <v>0.79100000000000004</v>
      </c>
      <c r="V141" s="302">
        <v>0.745</v>
      </c>
      <c r="Y141" s="35" t="s">
        <v>158</v>
      </c>
      <c r="Z141" s="237">
        <v>689000</v>
      </c>
      <c r="AA141" s="298">
        <v>561000</v>
      </c>
      <c r="AB141" s="303">
        <v>357000</v>
      </c>
      <c r="AC141" s="298">
        <v>344000</v>
      </c>
      <c r="AD141" s="298">
        <v>13000</v>
      </c>
      <c r="AE141" s="298">
        <v>332000</v>
      </c>
      <c r="AF141" s="300">
        <v>3.6999999999999998E-2</v>
      </c>
      <c r="AG141" s="301">
        <v>0.63</v>
      </c>
      <c r="AH141" s="302">
        <v>0.60599999999999998</v>
      </c>
    </row>
    <row r="142" spans="1:34" ht="21" customHeight="1">
      <c r="A142" s="35" t="s">
        <v>159</v>
      </c>
      <c r="B142" s="237">
        <v>1335000</v>
      </c>
      <c r="C142" s="298">
        <v>1111000</v>
      </c>
      <c r="D142" s="303">
        <v>797000</v>
      </c>
      <c r="E142" s="298">
        <v>761000</v>
      </c>
      <c r="F142" s="298">
        <v>36000</v>
      </c>
      <c r="G142" s="298">
        <v>538000</v>
      </c>
      <c r="H142" s="300">
        <v>4.4999999999999998E-2</v>
      </c>
      <c r="I142" s="301">
        <v>0.70399999999999996</v>
      </c>
      <c r="J142" s="302">
        <v>0.67100000000000004</v>
      </c>
      <c r="K142" s="131"/>
      <c r="M142" s="35" t="s">
        <v>159</v>
      </c>
      <c r="N142" s="237">
        <v>645000</v>
      </c>
      <c r="O142" s="298">
        <v>549000</v>
      </c>
      <c r="P142" s="303">
        <v>444000</v>
      </c>
      <c r="Q142" s="298">
        <v>419000</v>
      </c>
      <c r="R142" s="298">
        <v>25000</v>
      </c>
      <c r="S142" s="298">
        <v>201000</v>
      </c>
      <c r="T142" s="300">
        <v>5.5E-2</v>
      </c>
      <c r="U142" s="301">
        <v>0.78900000000000003</v>
      </c>
      <c r="V142" s="302">
        <v>0.74399999999999999</v>
      </c>
      <c r="Y142" s="35" t="s">
        <v>159</v>
      </c>
      <c r="Z142" s="237">
        <v>690000</v>
      </c>
      <c r="AA142" s="298">
        <v>562000</v>
      </c>
      <c r="AB142" s="303">
        <v>353000</v>
      </c>
      <c r="AC142" s="298">
        <v>341000</v>
      </c>
      <c r="AD142" s="298">
        <v>11000</v>
      </c>
      <c r="AE142" s="298">
        <v>337000</v>
      </c>
      <c r="AF142" s="300">
        <v>3.2000000000000001E-2</v>
      </c>
      <c r="AG142" s="301">
        <v>0.62</v>
      </c>
      <c r="AH142" s="302">
        <v>0.6</v>
      </c>
    </row>
    <row r="143" spans="1:34" ht="21" customHeight="1">
      <c r="A143" s="35" t="s">
        <v>219</v>
      </c>
      <c r="B143" s="237">
        <v>1336000</v>
      </c>
      <c r="C143" s="298">
        <v>1112000</v>
      </c>
      <c r="D143" s="303">
        <v>801000</v>
      </c>
      <c r="E143" s="298">
        <v>770000</v>
      </c>
      <c r="F143" s="298">
        <v>31000</v>
      </c>
      <c r="G143" s="298">
        <v>535000</v>
      </c>
      <c r="H143" s="300">
        <v>3.9E-2</v>
      </c>
      <c r="I143" s="301">
        <v>0.70599999999999996</v>
      </c>
      <c r="J143" s="302">
        <v>0.67800000000000005</v>
      </c>
      <c r="K143" s="131"/>
      <c r="M143" s="35" t="s">
        <v>219</v>
      </c>
      <c r="N143" s="237">
        <v>646000</v>
      </c>
      <c r="O143" s="298">
        <v>550000</v>
      </c>
      <c r="P143" s="303">
        <v>443000</v>
      </c>
      <c r="Q143" s="298">
        <v>421000</v>
      </c>
      <c r="R143" s="298">
        <v>22000</v>
      </c>
      <c r="S143" s="298">
        <v>203000</v>
      </c>
      <c r="T143" s="300">
        <v>4.9000000000000002E-2</v>
      </c>
      <c r="U143" s="301">
        <v>0.78700000000000003</v>
      </c>
      <c r="V143" s="302">
        <v>0.747</v>
      </c>
      <c r="Y143" s="35" t="s">
        <v>219</v>
      </c>
      <c r="Z143" s="237">
        <v>691000</v>
      </c>
      <c r="AA143" s="298">
        <v>562000</v>
      </c>
      <c r="AB143" s="303">
        <v>358000</v>
      </c>
      <c r="AC143" s="298">
        <v>349000</v>
      </c>
      <c r="AD143" s="298">
        <v>9000</v>
      </c>
      <c r="AE143" s="298">
        <v>332000</v>
      </c>
      <c r="AF143" s="300">
        <v>2.5999999999999999E-2</v>
      </c>
      <c r="AG143" s="301">
        <v>0.627</v>
      </c>
      <c r="AH143" s="302">
        <v>0.61</v>
      </c>
    </row>
    <row r="144" spans="1:34" ht="21" customHeight="1">
      <c r="A144" s="35" t="s">
        <v>220</v>
      </c>
      <c r="B144" s="237">
        <v>1338000</v>
      </c>
      <c r="C144" s="298">
        <v>1113000</v>
      </c>
      <c r="D144" s="303">
        <v>807000</v>
      </c>
      <c r="E144" s="298">
        <v>776000</v>
      </c>
      <c r="F144" s="298">
        <v>31000</v>
      </c>
      <c r="G144" s="298">
        <v>530000</v>
      </c>
      <c r="H144" s="300">
        <v>3.7999999999999999E-2</v>
      </c>
      <c r="I144" s="301">
        <v>0.71</v>
      </c>
      <c r="J144" s="302">
        <v>0.68300000000000005</v>
      </c>
      <c r="K144" s="131"/>
      <c r="M144" s="35" t="s">
        <v>220</v>
      </c>
      <c r="N144" s="237">
        <v>646000</v>
      </c>
      <c r="O144" s="298">
        <v>550000</v>
      </c>
      <c r="P144" s="303">
        <v>446000</v>
      </c>
      <c r="Q144" s="298">
        <v>423000</v>
      </c>
      <c r="R144" s="298">
        <v>23000</v>
      </c>
      <c r="S144" s="298">
        <v>201000</v>
      </c>
      <c r="T144" s="300">
        <v>0.05</v>
      </c>
      <c r="U144" s="301">
        <v>0.79100000000000004</v>
      </c>
      <c r="V144" s="302">
        <v>0.75</v>
      </c>
      <c r="Y144" s="35" t="s">
        <v>220</v>
      </c>
      <c r="Z144" s="237">
        <v>691000</v>
      </c>
      <c r="AA144" s="298">
        <v>563000</v>
      </c>
      <c r="AB144" s="303">
        <v>361000</v>
      </c>
      <c r="AC144" s="298">
        <v>353000</v>
      </c>
      <c r="AD144" s="298">
        <v>8000</v>
      </c>
      <c r="AE144" s="298">
        <v>330000</v>
      </c>
      <c r="AF144" s="300">
        <v>2.3E-2</v>
      </c>
      <c r="AG144" s="301">
        <v>0.63200000000000001</v>
      </c>
      <c r="AH144" s="302">
        <v>0.61699999999999999</v>
      </c>
    </row>
    <row r="145" spans="1:34" ht="21" customHeight="1">
      <c r="A145" s="35" t="s">
        <v>160</v>
      </c>
      <c r="B145" s="237">
        <v>1339000</v>
      </c>
      <c r="C145" s="298">
        <v>1114000</v>
      </c>
      <c r="D145" s="303">
        <v>804000</v>
      </c>
      <c r="E145" s="298">
        <v>771000</v>
      </c>
      <c r="F145" s="298">
        <v>34000</v>
      </c>
      <c r="G145" s="298">
        <v>535000</v>
      </c>
      <c r="H145" s="300">
        <v>4.2000000000000003E-2</v>
      </c>
      <c r="I145" s="301">
        <v>0.70599999999999996</v>
      </c>
      <c r="J145" s="302">
        <v>0.67600000000000005</v>
      </c>
      <c r="K145" s="131"/>
      <c r="M145" s="35" t="s">
        <v>160</v>
      </c>
      <c r="N145" s="237">
        <v>647000</v>
      </c>
      <c r="O145" s="298">
        <v>551000</v>
      </c>
      <c r="P145" s="303">
        <v>444000</v>
      </c>
      <c r="Q145" s="298">
        <v>419000</v>
      </c>
      <c r="R145" s="298">
        <v>24000</v>
      </c>
      <c r="S145" s="298">
        <v>203000</v>
      </c>
      <c r="T145" s="300">
        <v>5.5E-2</v>
      </c>
      <c r="U145" s="301">
        <v>0.78600000000000003</v>
      </c>
      <c r="V145" s="302">
        <v>0.74199999999999999</v>
      </c>
      <c r="Y145" s="35" t="s">
        <v>160</v>
      </c>
      <c r="Z145" s="237">
        <v>692000</v>
      </c>
      <c r="AA145" s="298">
        <v>564000</v>
      </c>
      <c r="AB145" s="303">
        <v>360000</v>
      </c>
      <c r="AC145" s="298">
        <v>351000</v>
      </c>
      <c r="AD145" s="298">
        <v>9000</v>
      </c>
      <c r="AE145" s="298">
        <v>332000</v>
      </c>
      <c r="AF145" s="300">
        <v>2.5000000000000001E-2</v>
      </c>
      <c r="AG145" s="301">
        <v>0.628</v>
      </c>
      <c r="AH145" s="302">
        <v>0.61199999999999999</v>
      </c>
    </row>
    <row r="146" spans="1:34" ht="21" customHeight="1">
      <c r="A146" s="35" t="s">
        <v>161</v>
      </c>
      <c r="B146" s="237">
        <v>1341000</v>
      </c>
      <c r="C146" s="298">
        <v>1115000</v>
      </c>
      <c r="D146" s="303">
        <v>800000</v>
      </c>
      <c r="E146" s="298">
        <v>763000</v>
      </c>
      <c r="F146" s="298">
        <v>38000</v>
      </c>
      <c r="G146" s="298">
        <v>540000</v>
      </c>
      <c r="H146" s="300">
        <v>4.7E-2</v>
      </c>
      <c r="I146" s="301">
        <v>0.70299999999999996</v>
      </c>
      <c r="J146" s="302">
        <v>0.67</v>
      </c>
      <c r="K146" s="131"/>
      <c r="M146" s="35" t="s">
        <v>161</v>
      </c>
      <c r="N146" s="237">
        <v>648000</v>
      </c>
      <c r="O146" s="298">
        <v>551000</v>
      </c>
      <c r="P146" s="303">
        <v>440000</v>
      </c>
      <c r="Q146" s="298">
        <v>412000</v>
      </c>
      <c r="R146" s="298">
        <v>28000</v>
      </c>
      <c r="S146" s="298">
        <v>208000</v>
      </c>
      <c r="T146" s="300">
        <v>6.3E-2</v>
      </c>
      <c r="U146" s="301">
        <v>0.78</v>
      </c>
      <c r="V146" s="302">
        <v>0.73</v>
      </c>
      <c r="Y146" s="35" t="s">
        <v>161</v>
      </c>
      <c r="Z146" s="237">
        <v>693000</v>
      </c>
      <c r="AA146" s="298">
        <v>564000</v>
      </c>
      <c r="AB146" s="303">
        <v>361000</v>
      </c>
      <c r="AC146" s="298">
        <v>350000</v>
      </c>
      <c r="AD146" s="298">
        <v>10000</v>
      </c>
      <c r="AE146" s="298">
        <v>332000</v>
      </c>
      <c r="AF146" s="300">
        <v>2.9000000000000001E-2</v>
      </c>
      <c r="AG146" s="301">
        <v>0.629</v>
      </c>
      <c r="AH146" s="302">
        <v>0.61</v>
      </c>
    </row>
    <row r="147" spans="1:34" ht="21" customHeight="1">
      <c r="A147" s="35" t="s">
        <v>162</v>
      </c>
      <c r="B147" s="237">
        <v>1342000</v>
      </c>
      <c r="C147" s="298">
        <v>1117000</v>
      </c>
      <c r="D147" s="303">
        <v>799000</v>
      </c>
      <c r="E147" s="298">
        <v>765000</v>
      </c>
      <c r="F147" s="298">
        <v>34000</v>
      </c>
      <c r="G147" s="298">
        <v>543000</v>
      </c>
      <c r="H147" s="300">
        <v>4.2999999999999997E-2</v>
      </c>
      <c r="I147" s="301">
        <v>0.70199999999999996</v>
      </c>
      <c r="J147" s="302">
        <v>0.67200000000000004</v>
      </c>
      <c r="K147" s="131"/>
      <c r="M147" s="35" t="s">
        <v>162</v>
      </c>
      <c r="N147" s="237">
        <v>649000</v>
      </c>
      <c r="O147" s="298">
        <v>552000</v>
      </c>
      <c r="P147" s="303">
        <v>439000</v>
      </c>
      <c r="Q147" s="298">
        <v>415000</v>
      </c>
      <c r="R147" s="298">
        <v>24000</v>
      </c>
      <c r="S147" s="298">
        <v>210000</v>
      </c>
      <c r="T147" s="300">
        <v>5.3999999999999999E-2</v>
      </c>
      <c r="U147" s="301">
        <v>0.77700000000000002</v>
      </c>
      <c r="V147" s="302">
        <v>0.73499999999999999</v>
      </c>
      <c r="Y147" s="35" t="s">
        <v>162</v>
      </c>
      <c r="Z147" s="237">
        <v>694000</v>
      </c>
      <c r="AA147" s="298">
        <v>565000</v>
      </c>
      <c r="AB147" s="303">
        <v>360000</v>
      </c>
      <c r="AC147" s="298">
        <v>350000</v>
      </c>
      <c r="AD147" s="298">
        <v>11000</v>
      </c>
      <c r="AE147" s="298">
        <v>333000</v>
      </c>
      <c r="AF147" s="300">
        <v>2.9000000000000001E-2</v>
      </c>
      <c r="AG147" s="301">
        <v>0.628</v>
      </c>
      <c r="AH147" s="302">
        <v>0.61</v>
      </c>
    </row>
    <row r="148" spans="1:34" ht="21" customHeight="1">
      <c r="A148" s="35" t="s">
        <v>163</v>
      </c>
      <c r="B148" s="237">
        <v>1343000</v>
      </c>
      <c r="C148" s="298">
        <v>1118000</v>
      </c>
      <c r="D148" s="303">
        <v>810000</v>
      </c>
      <c r="E148" s="298">
        <v>777000</v>
      </c>
      <c r="F148" s="298">
        <v>33000</v>
      </c>
      <c r="G148" s="298">
        <v>534000</v>
      </c>
      <c r="H148" s="300">
        <v>4.1000000000000002E-2</v>
      </c>
      <c r="I148" s="301">
        <v>0.71099999999999997</v>
      </c>
      <c r="J148" s="302">
        <v>0.68200000000000005</v>
      </c>
      <c r="K148" s="131"/>
      <c r="M148" s="35" t="s">
        <v>163</v>
      </c>
      <c r="N148" s="237">
        <v>649000</v>
      </c>
      <c r="O148" s="298">
        <v>553000</v>
      </c>
      <c r="P148" s="303">
        <v>445000</v>
      </c>
      <c r="Q148" s="298">
        <v>422000</v>
      </c>
      <c r="R148" s="298">
        <v>23000</v>
      </c>
      <c r="S148" s="298">
        <v>205000</v>
      </c>
      <c r="T148" s="300">
        <v>5.0999999999999997E-2</v>
      </c>
      <c r="U148" s="301">
        <v>0.78700000000000003</v>
      </c>
      <c r="V148" s="302">
        <v>0.746</v>
      </c>
      <c r="Y148" s="35" t="s">
        <v>163</v>
      </c>
      <c r="Z148" s="237">
        <v>694000</v>
      </c>
      <c r="AA148" s="298">
        <v>565000</v>
      </c>
      <c r="AB148" s="303">
        <v>365000</v>
      </c>
      <c r="AC148" s="298">
        <v>355000</v>
      </c>
      <c r="AD148" s="298">
        <v>10000</v>
      </c>
      <c r="AE148" s="298">
        <v>329000</v>
      </c>
      <c r="AF148" s="300">
        <v>2.8000000000000001E-2</v>
      </c>
      <c r="AG148" s="301">
        <v>0.63600000000000001</v>
      </c>
      <c r="AH148" s="302">
        <v>0.61799999999999999</v>
      </c>
    </row>
    <row r="149" spans="1:34" ht="21" customHeight="1">
      <c r="A149" s="35" t="s">
        <v>164</v>
      </c>
      <c r="B149" s="237">
        <v>1345000</v>
      </c>
      <c r="C149" s="298">
        <v>1119000</v>
      </c>
      <c r="D149" s="303">
        <v>816000</v>
      </c>
      <c r="E149" s="298">
        <v>780000</v>
      </c>
      <c r="F149" s="298">
        <v>36000</v>
      </c>
      <c r="G149" s="298">
        <v>529000</v>
      </c>
      <c r="H149" s="300">
        <v>4.3999999999999997E-2</v>
      </c>
      <c r="I149" s="301">
        <v>0.71599999999999997</v>
      </c>
      <c r="J149" s="302">
        <v>0.68400000000000005</v>
      </c>
      <c r="K149" s="131"/>
      <c r="M149" s="35" t="s">
        <v>164</v>
      </c>
      <c r="N149" s="237">
        <v>650000</v>
      </c>
      <c r="O149" s="298">
        <v>553000</v>
      </c>
      <c r="P149" s="303">
        <v>449000</v>
      </c>
      <c r="Q149" s="298">
        <v>426000</v>
      </c>
      <c r="R149" s="298">
        <v>24000</v>
      </c>
      <c r="S149" s="298">
        <v>201000</v>
      </c>
      <c r="T149" s="300">
        <v>5.2999999999999999E-2</v>
      </c>
      <c r="U149" s="301">
        <v>0.79500000000000004</v>
      </c>
      <c r="V149" s="302">
        <v>0.753</v>
      </c>
      <c r="Y149" s="35" t="s">
        <v>164</v>
      </c>
      <c r="Z149" s="237">
        <v>695000</v>
      </c>
      <c r="AA149" s="298">
        <v>566000</v>
      </c>
      <c r="AB149" s="303">
        <v>366000</v>
      </c>
      <c r="AC149" s="298">
        <v>354000</v>
      </c>
      <c r="AD149" s="298">
        <v>12000</v>
      </c>
      <c r="AE149" s="298">
        <v>328000</v>
      </c>
      <c r="AF149" s="300">
        <v>3.4000000000000002E-2</v>
      </c>
      <c r="AG149" s="301">
        <v>0.63900000000000001</v>
      </c>
      <c r="AH149" s="302">
        <v>0.61699999999999999</v>
      </c>
    </row>
    <row r="150" spans="1:34" ht="21" customHeight="1">
      <c r="A150" s="35" t="s">
        <v>165</v>
      </c>
      <c r="B150" s="237">
        <v>1346000</v>
      </c>
      <c r="C150" s="298">
        <v>1120000</v>
      </c>
      <c r="D150" s="303">
        <v>819000</v>
      </c>
      <c r="E150" s="298">
        <v>781000</v>
      </c>
      <c r="F150" s="298">
        <v>37000</v>
      </c>
      <c r="G150" s="298">
        <v>528000</v>
      </c>
      <c r="H150" s="300">
        <v>4.5999999999999999E-2</v>
      </c>
      <c r="I150" s="301">
        <v>0.71699999999999997</v>
      </c>
      <c r="J150" s="302">
        <v>0.68400000000000005</v>
      </c>
      <c r="K150" s="131"/>
      <c r="M150" s="35" t="s">
        <v>165</v>
      </c>
      <c r="N150" s="237">
        <v>651000</v>
      </c>
      <c r="O150" s="298">
        <v>554000</v>
      </c>
      <c r="P150" s="303">
        <v>450000</v>
      </c>
      <c r="Q150" s="298">
        <v>426000</v>
      </c>
      <c r="R150" s="298">
        <v>24000</v>
      </c>
      <c r="S150" s="298">
        <v>201000</v>
      </c>
      <c r="T150" s="300">
        <v>5.2999999999999999E-2</v>
      </c>
      <c r="U150" s="301">
        <v>0.79400000000000004</v>
      </c>
      <c r="V150" s="302">
        <v>0.751</v>
      </c>
      <c r="Y150" s="35" t="s">
        <v>165</v>
      </c>
      <c r="Z150" s="237">
        <v>696000</v>
      </c>
      <c r="AA150" s="298">
        <v>567000</v>
      </c>
      <c r="AB150" s="303">
        <v>369000</v>
      </c>
      <c r="AC150" s="298">
        <v>355000</v>
      </c>
      <c r="AD150" s="298">
        <v>13000</v>
      </c>
      <c r="AE150" s="298">
        <v>327000</v>
      </c>
      <c r="AF150" s="300">
        <v>3.5999999999999997E-2</v>
      </c>
      <c r="AG150" s="301">
        <v>0.64300000000000002</v>
      </c>
      <c r="AH150" s="302">
        <v>0.61899999999999999</v>
      </c>
    </row>
    <row r="151" spans="1:34" ht="21" customHeight="1">
      <c r="A151" s="35" t="s">
        <v>166</v>
      </c>
      <c r="B151" s="237">
        <v>1348000</v>
      </c>
      <c r="C151" s="298">
        <v>1122000</v>
      </c>
      <c r="D151" s="303">
        <v>814000</v>
      </c>
      <c r="E151" s="298">
        <v>773000</v>
      </c>
      <c r="F151" s="298">
        <v>40000</v>
      </c>
      <c r="G151" s="298">
        <v>534000</v>
      </c>
      <c r="H151" s="300">
        <v>0.05</v>
      </c>
      <c r="I151" s="301">
        <v>0.71199999999999997</v>
      </c>
      <c r="J151" s="302">
        <v>0.67700000000000005</v>
      </c>
      <c r="K151" s="131"/>
      <c r="M151" s="35" t="s">
        <v>166</v>
      </c>
      <c r="N151" s="237">
        <v>652000</v>
      </c>
      <c r="O151" s="298">
        <v>554000</v>
      </c>
      <c r="P151" s="303">
        <v>448000</v>
      </c>
      <c r="Q151" s="298">
        <v>424000</v>
      </c>
      <c r="R151" s="298">
        <v>25000</v>
      </c>
      <c r="S151" s="298">
        <v>203000</v>
      </c>
      <c r="T151" s="300">
        <v>5.5E-2</v>
      </c>
      <c r="U151" s="301">
        <v>0.79</v>
      </c>
      <c r="V151" s="302">
        <v>0.746</v>
      </c>
      <c r="Y151" s="35" t="s">
        <v>166</v>
      </c>
      <c r="Z151" s="237">
        <v>697000</v>
      </c>
      <c r="AA151" s="298">
        <v>567000</v>
      </c>
      <c r="AB151" s="303">
        <v>365000</v>
      </c>
      <c r="AC151" s="298">
        <v>350000</v>
      </c>
      <c r="AD151" s="298">
        <v>16000</v>
      </c>
      <c r="AE151" s="298">
        <v>331000</v>
      </c>
      <c r="AF151" s="300">
        <v>4.2999999999999997E-2</v>
      </c>
      <c r="AG151" s="301">
        <v>0.63600000000000001</v>
      </c>
      <c r="AH151" s="302">
        <v>0.60899999999999999</v>
      </c>
    </row>
    <row r="152" spans="1:34" ht="21" customHeight="1">
      <c r="A152" s="35" t="s">
        <v>167</v>
      </c>
      <c r="B152" s="237">
        <v>1350000</v>
      </c>
      <c r="C152" s="298">
        <v>1123000</v>
      </c>
      <c r="D152" s="303">
        <v>808000</v>
      </c>
      <c r="E152" s="298">
        <v>769000</v>
      </c>
      <c r="F152" s="298">
        <v>39000</v>
      </c>
      <c r="G152" s="298">
        <v>542000</v>
      </c>
      <c r="H152" s="300">
        <v>4.8000000000000001E-2</v>
      </c>
      <c r="I152" s="301">
        <v>0.70699999999999996</v>
      </c>
      <c r="J152" s="302">
        <v>0.67300000000000004</v>
      </c>
      <c r="K152" s="131"/>
      <c r="M152" s="35" t="s">
        <v>167</v>
      </c>
      <c r="N152" s="237">
        <v>652000</v>
      </c>
      <c r="O152" s="298">
        <v>555000</v>
      </c>
      <c r="P152" s="303">
        <v>444000</v>
      </c>
      <c r="Q152" s="298">
        <v>420000</v>
      </c>
      <c r="R152" s="298">
        <v>24000</v>
      </c>
      <c r="S152" s="298">
        <v>208000</v>
      </c>
      <c r="T152" s="300">
        <v>5.3999999999999999E-2</v>
      </c>
      <c r="U152" s="301">
        <v>0.78200000000000003</v>
      </c>
      <c r="V152" s="302">
        <v>0.73899999999999999</v>
      </c>
      <c r="Y152" s="35" t="s">
        <v>167</v>
      </c>
      <c r="Z152" s="237">
        <v>697000</v>
      </c>
      <c r="AA152" s="298">
        <v>568000</v>
      </c>
      <c r="AB152" s="303">
        <v>363000</v>
      </c>
      <c r="AC152" s="298">
        <v>349000</v>
      </c>
      <c r="AD152" s="298">
        <v>15000</v>
      </c>
      <c r="AE152" s="298">
        <v>334000</v>
      </c>
      <c r="AF152" s="300">
        <v>4.1000000000000002E-2</v>
      </c>
      <c r="AG152" s="301">
        <v>0.63400000000000001</v>
      </c>
      <c r="AH152" s="302">
        <v>0.60799999999999998</v>
      </c>
    </row>
    <row r="153" spans="1:34" ht="21" customHeight="1">
      <c r="A153" s="35" t="s">
        <v>168</v>
      </c>
      <c r="B153" s="237">
        <v>1351000</v>
      </c>
      <c r="C153" s="298">
        <v>1124000</v>
      </c>
      <c r="D153" s="303">
        <v>812000</v>
      </c>
      <c r="E153" s="298">
        <v>776000</v>
      </c>
      <c r="F153" s="298">
        <v>36000</v>
      </c>
      <c r="G153" s="298">
        <v>539000</v>
      </c>
      <c r="H153" s="300">
        <v>4.3999999999999997E-2</v>
      </c>
      <c r="I153" s="301">
        <v>0.70899999999999996</v>
      </c>
      <c r="J153" s="302">
        <v>0.67800000000000005</v>
      </c>
      <c r="K153" s="131"/>
      <c r="M153" s="35" t="s">
        <v>168</v>
      </c>
      <c r="N153" s="237">
        <v>653000</v>
      </c>
      <c r="O153" s="298">
        <v>555000</v>
      </c>
      <c r="P153" s="303">
        <v>446000</v>
      </c>
      <c r="Q153" s="298">
        <v>424000</v>
      </c>
      <c r="R153" s="298">
        <v>22000</v>
      </c>
      <c r="S153" s="298">
        <v>207000</v>
      </c>
      <c r="T153" s="300">
        <v>4.9000000000000002E-2</v>
      </c>
      <c r="U153" s="301">
        <v>0.78300000000000003</v>
      </c>
      <c r="V153" s="302">
        <v>0.74399999999999999</v>
      </c>
      <c r="Y153" s="35" t="s">
        <v>168</v>
      </c>
      <c r="Z153" s="237">
        <v>698000</v>
      </c>
      <c r="AA153" s="298">
        <v>569000</v>
      </c>
      <c r="AB153" s="303">
        <v>366000</v>
      </c>
      <c r="AC153" s="298">
        <v>352000</v>
      </c>
      <c r="AD153" s="298">
        <v>14000</v>
      </c>
      <c r="AE153" s="298">
        <v>332000</v>
      </c>
      <c r="AF153" s="300">
        <v>3.7999999999999999E-2</v>
      </c>
      <c r="AG153" s="301">
        <v>0.63700000000000001</v>
      </c>
      <c r="AH153" s="302">
        <v>0.61299999999999999</v>
      </c>
    </row>
    <row r="154" spans="1:34" ht="21" customHeight="1">
      <c r="A154" s="35" t="s">
        <v>169</v>
      </c>
      <c r="B154" s="237">
        <v>1353000</v>
      </c>
      <c r="C154" s="298">
        <v>1125000</v>
      </c>
      <c r="D154" s="303">
        <v>814000</v>
      </c>
      <c r="E154" s="298">
        <v>780000</v>
      </c>
      <c r="F154" s="298">
        <v>34000</v>
      </c>
      <c r="G154" s="298">
        <v>538000</v>
      </c>
      <c r="H154" s="300">
        <v>4.2000000000000003E-2</v>
      </c>
      <c r="I154" s="301">
        <v>0.71</v>
      </c>
      <c r="J154" s="302">
        <v>0.68</v>
      </c>
      <c r="K154" s="131"/>
      <c r="M154" s="35" t="s">
        <v>169</v>
      </c>
      <c r="N154" s="237">
        <v>654000</v>
      </c>
      <c r="O154" s="298">
        <v>556000</v>
      </c>
      <c r="P154" s="303">
        <v>446000</v>
      </c>
      <c r="Q154" s="298">
        <v>424000</v>
      </c>
      <c r="R154" s="298">
        <v>21000</v>
      </c>
      <c r="S154" s="298">
        <v>208000</v>
      </c>
      <c r="T154" s="300">
        <v>4.7E-2</v>
      </c>
      <c r="U154" s="301">
        <v>0.78200000000000003</v>
      </c>
      <c r="V154" s="302">
        <v>0.74399999999999999</v>
      </c>
      <c r="Y154" s="35" t="s">
        <v>169</v>
      </c>
      <c r="Z154" s="237">
        <v>699000</v>
      </c>
      <c r="AA154" s="298">
        <v>569000</v>
      </c>
      <c r="AB154" s="303">
        <v>369000</v>
      </c>
      <c r="AC154" s="298">
        <v>356000</v>
      </c>
      <c r="AD154" s="298">
        <v>13000</v>
      </c>
      <c r="AE154" s="298">
        <v>330000</v>
      </c>
      <c r="AF154" s="300">
        <v>3.5000000000000003E-2</v>
      </c>
      <c r="AG154" s="301">
        <v>0.64</v>
      </c>
      <c r="AH154" s="302">
        <v>0.61699999999999999</v>
      </c>
    </row>
    <row r="155" spans="1:34" ht="21" customHeight="1">
      <c r="A155" s="35" t="s">
        <v>221</v>
      </c>
      <c r="B155" s="237">
        <v>1354000</v>
      </c>
      <c r="C155" s="298">
        <v>1126000</v>
      </c>
      <c r="D155" s="303">
        <v>817000</v>
      </c>
      <c r="E155" s="298">
        <v>785000</v>
      </c>
      <c r="F155" s="298">
        <v>33000</v>
      </c>
      <c r="G155" s="298">
        <v>537000</v>
      </c>
      <c r="H155" s="300">
        <v>0.04</v>
      </c>
      <c r="I155" s="301">
        <v>0.71299999999999997</v>
      </c>
      <c r="J155" s="302">
        <v>0.68400000000000005</v>
      </c>
      <c r="K155" s="131"/>
      <c r="M155" s="35" t="s">
        <v>221</v>
      </c>
      <c r="N155" s="237">
        <v>655000</v>
      </c>
      <c r="O155" s="298">
        <v>557000</v>
      </c>
      <c r="P155" s="303">
        <v>445000</v>
      </c>
      <c r="Q155" s="298">
        <v>427000</v>
      </c>
      <c r="R155" s="298">
        <v>18000</v>
      </c>
      <c r="S155" s="298">
        <v>209000</v>
      </c>
      <c r="T155" s="300">
        <v>4.1000000000000002E-2</v>
      </c>
      <c r="U155" s="301">
        <v>0.78300000000000003</v>
      </c>
      <c r="V155" s="302">
        <v>0.751</v>
      </c>
      <c r="Y155" s="35" t="s">
        <v>221</v>
      </c>
      <c r="Z155" s="237">
        <v>700000</v>
      </c>
      <c r="AA155" s="298">
        <v>570000</v>
      </c>
      <c r="AB155" s="303">
        <v>372000</v>
      </c>
      <c r="AC155" s="298">
        <v>357000</v>
      </c>
      <c r="AD155" s="298">
        <v>15000</v>
      </c>
      <c r="AE155" s="298">
        <v>328000</v>
      </c>
      <c r="AF155" s="300">
        <v>0.04</v>
      </c>
      <c r="AG155" s="301">
        <v>0.64500000000000002</v>
      </c>
      <c r="AH155" s="302">
        <v>0.61899999999999999</v>
      </c>
    </row>
    <row r="156" spans="1:34" ht="21" customHeight="1">
      <c r="A156" s="35" t="s">
        <v>222</v>
      </c>
      <c r="B156" s="237">
        <v>1356000</v>
      </c>
      <c r="C156" s="298">
        <v>1128000</v>
      </c>
      <c r="D156" s="303">
        <v>819000</v>
      </c>
      <c r="E156" s="298">
        <v>783000</v>
      </c>
      <c r="F156" s="298">
        <v>36000</v>
      </c>
      <c r="G156" s="298">
        <v>537000</v>
      </c>
      <c r="H156" s="300">
        <v>4.3999999999999997E-2</v>
      </c>
      <c r="I156" s="301">
        <v>0.71299999999999997</v>
      </c>
      <c r="J156" s="302">
        <v>0.68200000000000005</v>
      </c>
      <c r="K156" s="131"/>
      <c r="M156" s="35" t="s">
        <v>222</v>
      </c>
      <c r="N156" s="237">
        <v>655000</v>
      </c>
      <c r="O156" s="298">
        <v>557000</v>
      </c>
      <c r="P156" s="303">
        <v>446000</v>
      </c>
      <c r="Q156" s="298">
        <v>425000</v>
      </c>
      <c r="R156" s="298">
        <v>22000</v>
      </c>
      <c r="S156" s="298">
        <v>209000</v>
      </c>
      <c r="T156" s="300">
        <v>4.9000000000000002E-2</v>
      </c>
      <c r="U156" s="301">
        <v>0.78400000000000003</v>
      </c>
      <c r="V156" s="302">
        <v>0.745</v>
      </c>
      <c r="Y156" s="35" t="s">
        <v>222</v>
      </c>
      <c r="Z156" s="237">
        <v>701000</v>
      </c>
      <c r="AA156" s="298">
        <v>570000</v>
      </c>
      <c r="AB156" s="303">
        <v>372000</v>
      </c>
      <c r="AC156" s="298">
        <v>358000</v>
      </c>
      <c r="AD156" s="298">
        <v>14000</v>
      </c>
      <c r="AE156" s="298">
        <v>328000</v>
      </c>
      <c r="AF156" s="300">
        <v>3.7999999999999999E-2</v>
      </c>
      <c r="AG156" s="301">
        <v>0.64400000000000002</v>
      </c>
      <c r="AH156" s="302">
        <v>0.61899999999999999</v>
      </c>
    </row>
    <row r="157" spans="1:34" ht="21" customHeight="1">
      <c r="A157" s="35" t="s">
        <v>170</v>
      </c>
      <c r="B157" s="237">
        <v>1357000</v>
      </c>
      <c r="C157" s="298">
        <v>1129000</v>
      </c>
      <c r="D157" s="303">
        <v>825000</v>
      </c>
      <c r="E157" s="298">
        <v>791000</v>
      </c>
      <c r="F157" s="298">
        <v>33000</v>
      </c>
      <c r="G157" s="298">
        <v>533000</v>
      </c>
      <c r="H157" s="300">
        <v>4.1000000000000002E-2</v>
      </c>
      <c r="I157" s="301">
        <v>0.71699999999999997</v>
      </c>
      <c r="J157" s="302">
        <v>0.68799999999999994</v>
      </c>
      <c r="K157" s="131"/>
      <c r="M157" s="35" t="s">
        <v>170</v>
      </c>
      <c r="N157" s="237">
        <v>656000</v>
      </c>
      <c r="O157" s="298">
        <v>558000</v>
      </c>
      <c r="P157" s="303">
        <v>449000</v>
      </c>
      <c r="Q157" s="298">
        <v>429000</v>
      </c>
      <c r="R157" s="298">
        <v>21000</v>
      </c>
      <c r="S157" s="298">
        <v>207000</v>
      </c>
      <c r="T157" s="300">
        <v>4.5999999999999999E-2</v>
      </c>
      <c r="U157" s="301">
        <v>0.78700000000000003</v>
      </c>
      <c r="V157" s="302">
        <v>0.751</v>
      </c>
      <c r="Y157" s="35" t="s">
        <v>170</v>
      </c>
      <c r="Z157" s="237">
        <v>701000</v>
      </c>
      <c r="AA157" s="298">
        <v>571000</v>
      </c>
      <c r="AB157" s="303">
        <v>375000</v>
      </c>
      <c r="AC157" s="298">
        <v>362000</v>
      </c>
      <c r="AD157" s="298">
        <v>13000</v>
      </c>
      <c r="AE157" s="298">
        <v>326000</v>
      </c>
      <c r="AF157" s="300">
        <v>3.4000000000000002E-2</v>
      </c>
      <c r="AG157" s="301">
        <v>0.64900000000000002</v>
      </c>
      <c r="AH157" s="302">
        <v>0.627</v>
      </c>
    </row>
    <row r="158" spans="1:34" ht="21" customHeight="1">
      <c r="A158" s="35" t="s">
        <v>171</v>
      </c>
      <c r="B158" s="237">
        <v>1359000</v>
      </c>
      <c r="C158" s="298">
        <v>1130000</v>
      </c>
      <c r="D158" s="303">
        <v>833000</v>
      </c>
      <c r="E158" s="298">
        <v>799000</v>
      </c>
      <c r="F158" s="298">
        <v>35000</v>
      </c>
      <c r="G158" s="298">
        <v>526000</v>
      </c>
      <c r="H158" s="300">
        <v>4.2000000000000003E-2</v>
      </c>
      <c r="I158" s="301">
        <v>0.72399999999999998</v>
      </c>
      <c r="J158" s="302">
        <v>0.69399999999999995</v>
      </c>
      <c r="K158" s="131"/>
      <c r="M158" s="35" t="s">
        <v>171</v>
      </c>
      <c r="N158" s="237">
        <v>657000</v>
      </c>
      <c r="O158" s="298">
        <v>558000</v>
      </c>
      <c r="P158" s="303">
        <v>455000</v>
      </c>
      <c r="Q158" s="298">
        <v>433000</v>
      </c>
      <c r="R158" s="298">
        <v>22000</v>
      </c>
      <c r="S158" s="298">
        <v>202000</v>
      </c>
      <c r="T158" s="300">
        <v>4.8000000000000001E-2</v>
      </c>
      <c r="U158" s="301">
        <v>0.79500000000000004</v>
      </c>
      <c r="V158" s="302">
        <v>0.75600000000000001</v>
      </c>
      <c r="Y158" s="35" t="s">
        <v>171</v>
      </c>
      <c r="Z158" s="237">
        <v>702000</v>
      </c>
      <c r="AA158" s="298">
        <v>572000</v>
      </c>
      <c r="AB158" s="303">
        <v>379000</v>
      </c>
      <c r="AC158" s="298">
        <v>366000</v>
      </c>
      <c r="AD158" s="298">
        <v>13000</v>
      </c>
      <c r="AE158" s="298">
        <v>324000</v>
      </c>
      <c r="AF158" s="300">
        <v>3.3000000000000002E-2</v>
      </c>
      <c r="AG158" s="301">
        <v>0.65400000000000003</v>
      </c>
      <c r="AH158" s="302">
        <v>0.63200000000000001</v>
      </c>
    </row>
    <row r="159" spans="1:34" ht="21" customHeight="1">
      <c r="A159" s="35" t="s">
        <v>172</v>
      </c>
      <c r="B159" s="237">
        <v>1361000</v>
      </c>
      <c r="C159" s="298">
        <v>1131000</v>
      </c>
      <c r="D159" s="303">
        <v>828000</v>
      </c>
      <c r="E159" s="298">
        <v>795000</v>
      </c>
      <c r="F159" s="298">
        <v>33000</v>
      </c>
      <c r="G159" s="298">
        <v>532000</v>
      </c>
      <c r="H159" s="300">
        <v>0.04</v>
      </c>
      <c r="I159" s="301">
        <v>0.71799999999999997</v>
      </c>
      <c r="J159" s="302">
        <v>0.68899999999999995</v>
      </c>
      <c r="K159" s="131"/>
      <c r="M159" s="35" t="s">
        <v>172</v>
      </c>
      <c r="N159" s="237">
        <v>658000</v>
      </c>
      <c r="O159" s="298">
        <v>559000</v>
      </c>
      <c r="P159" s="303">
        <v>449000</v>
      </c>
      <c r="Q159" s="298">
        <v>429000</v>
      </c>
      <c r="R159" s="298">
        <v>20000</v>
      </c>
      <c r="S159" s="298">
        <v>208000</v>
      </c>
      <c r="T159" s="300">
        <v>4.4999999999999998E-2</v>
      </c>
      <c r="U159" s="301">
        <v>0.78600000000000003</v>
      </c>
      <c r="V159" s="302">
        <v>0.75</v>
      </c>
      <c r="Y159" s="35" t="s">
        <v>172</v>
      </c>
      <c r="Z159" s="237">
        <v>703000</v>
      </c>
      <c r="AA159" s="298">
        <v>572000</v>
      </c>
      <c r="AB159" s="303">
        <v>379000</v>
      </c>
      <c r="AC159" s="298">
        <v>366000</v>
      </c>
      <c r="AD159" s="298">
        <v>13000</v>
      </c>
      <c r="AE159" s="298">
        <v>324000</v>
      </c>
      <c r="AF159" s="300">
        <v>3.5000000000000003E-2</v>
      </c>
      <c r="AG159" s="301">
        <v>0.65200000000000002</v>
      </c>
      <c r="AH159" s="302">
        <v>0.629</v>
      </c>
    </row>
    <row r="160" spans="1:34" ht="21" customHeight="1">
      <c r="A160" s="35" t="s">
        <v>173</v>
      </c>
      <c r="B160" s="237">
        <v>1362000</v>
      </c>
      <c r="C160" s="298">
        <v>1133000</v>
      </c>
      <c r="D160" s="303">
        <v>823000</v>
      </c>
      <c r="E160" s="298">
        <v>794000</v>
      </c>
      <c r="F160" s="298">
        <v>29000</v>
      </c>
      <c r="G160" s="298">
        <v>539000</v>
      </c>
      <c r="H160" s="300">
        <v>3.5000000000000003E-2</v>
      </c>
      <c r="I160" s="301">
        <v>0.71299999999999997</v>
      </c>
      <c r="J160" s="302">
        <v>0.68799999999999994</v>
      </c>
      <c r="K160" s="131"/>
      <c r="M160" s="35" t="s">
        <v>173</v>
      </c>
      <c r="N160" s="237">
        <v>659000</v>
      </c>
      <c r="O160" s="298">
        <v>560000</v>
      </c>
      <c r="P160" s="303">
        <v>451000</v>
      </c>
      <c r="Q160" s="298">
        <v>434000</v>
      </c>
      <c r="R160" s="298">
        <v>17000</v>
      </c>
      <c r="S160" s="298">
        <v>207000</v>
      </c>
      <c r="T160" s="300">
        <v>3.7999999999999999E-2</v>
      </c>
      <c r="U160" s="301">
        <v>0.78800000000000003</v>
      </c>
      <c r="V160" s="302">
        <v>0.75800000000000001</v>
      </c>
      <c r="Y160" s="35" t="s">
        <v>173</v>
      </c>
      <c r="Z160" s="237">
        <v>704000</v>
      </c>
      <c r="AA160" s="298">
        <v>573000</v>
      </c>
      <c r="AB160" s="303">
        <v>371000</v>
      </c>
      <c r="AC160" s="298">
        <v>360000</v>
      </c>
      <c r="AD160" s="298">
        <v>12000</v>
      </c>
      <c r="AE160" s="298">
        <v>332000</v>
      </c>
      <c r="AF160" s="300">
        <v>3.2000000000000001E-2</v>
      </c>
      <c r="AG160" s="301">
        <v>0.64</v>
      </c>
      <c r="AH160" s="302">
        <v>0.61899999999999999</v>
      </c>
    </row>
    <row r="161" spans="1:34" ht="21" customHeight="1">
      <c r="A161" s="35" t="s">
        <v>174</v>
      </c>
      <c r="B161" s="237">
        <v>1364000</v>
      </c>
      <c r="C161" s="298">
        <v>1134000</v>
      </c>
      <c r="D161" s="303">
        <v>821000</v>
      </c>
      <c r="E161" s="298">
        <v>794000</v>
      </c>
      <c r="F161" s="298">
        <v>27000</v>
      </c>
      <c r="G161" s="298">
        <v>543000</v>
      </c>
      <c r="H161" s="300">
        <v>3.3000000000000002E-2</v>
      </c>
      <c r="I161" s="301">
        <v>0.71</v>
      </c>
      <c r="J161" s="302">
        <v>0.68700000000000006</v>
      </c>
      <c r="K161" s="131"/>
      <c r="M161" s="35" t="s">
        <v>174</v>
      </c>
      <c r="N161" s="237">
        <v>659000</v>
      </c>
      <c r="O161" s="298">
        <v>560000</v>
      </c>
      <c r="P161" s="303">
        <v>451000</v>
      </c>
      <c r="Q161" s="298">
        <v>435000</v>
      </c>
      <c r="R161" s="298">
        <v>16000</v>
      </c>
      <c r="S161" s="298">
        <v>208000</v>
      </c>
      <c r="T161" s="300">
        <v>3.5000000000000003E-2</v>
      </c>
      <c r="U161" s="301">
        <v>0.78800000000000003</v>
      </c>
      <c r="V161" s="302">
        <v>0.75900000000000001</v>
      </c>
      <c r="Y161" s="35" t="s">
        <v>174</v>
      </c>
      <c r="Z161" s="237">
        <v>705000</v>
      </c>
      <c r="AA161" s="298">
        <v>574000</v>
      </c>
      <c r="AB161" s="303">
        <v>370000</v>
      </c>
      <c r="AC161" s="298">
        <v>358000</v>
      </c>
      <c r="AD161" s="298">
        <v>11000</v>
      </c>
      <c r="AE161" s="298">
        <v>335000</v>
      </c>
      <c r="AF161" s="300">
        <v>0.03</v>
      </c>
      <c r="AG161" s="301">
        <v>0.63400000000000001</v>
      </c>
      <c r="AH161" s="302">
        <v>0.61599999999999999</v>
      </c>
    </row>
    <row r="162" spans="1:34" ht="21" customHeight="1">
      <c r="A162" s="35" t="s">
        <v>175</v>
      </c>
      <c r="B162" s="237">
        <v>1365000</v>
      </c>
      <c r="C162" s="298">
        <v>1135000</v>
      </c>
      <c r="D162" s="303">
        <v>814000</v>
      </c>
      <c r="E162" s="298">
        <v>784000</v>
      </c>
      <c r="F162" s="298">
        <v>30000</v>
      </c>
      <c r="G162" s="298">
        <v>551000</v>
      </c>
      <c r="H162" s="300">
        <v>3.6999999999999998E-2</v>
      </c>
      <c r="I162" s="301">
        <v>0.70599999999999996</v>
      </c>
      <c r="J162" s="302">
        <v>0.68</v>
      </c>
      <c r="K162" s="131"/>
      <c r="M162" s="35" t="s">
        <v>175</v>
      </c>
      <c r="N162" s="237">
        <v>660000</v>
      </c>
      <c r="O162" s="298">
        <v>561000</v>
      </c>
      <c r="P162" s="303">
        <v>447000</v>
      </c>
      <c r="Q162" s="298">
        <v>430000</v>
      </c>
      <c r="R162" s="298">
        <v>17000</v>
      </c>
      <c r="S162" s="298">
        <v>213000</v>
      </c>
      <c r="T162" s="300">
        <v>3.7999999999999999E-2</v>
      </c>
      <c r="U162" s="301">
        <v>0.78200000000000003</v>
      </c>
      <c r="V162" s="302">
        <v>0.752</v>
      </c>
      <c r="Y162" s="35" t="s">
        <v>175</v>
      </c>
      <c r="Z162" s="237">
        <v>705000</v>
      </c>
      <c r="AA162" s="298">
        <v>574000</v>
      </c>
      <c r="AB162" s="303">
        <v>367000</v>
      </c>
      <c r="AC162" s="298">
        <v>354000</v>
      </c>
      <c r="AD162" s="298">
        <v>13000</v>
      </c>
      <c r="AE162" s="298">
        <v>338000</v>
      </c>
      <c r="AF162" s="300">
        <v>3.5000000000000003E-2</v>
      </c>
      <c r="AG162" s="301">
        <v>0.63200000000000001</v>
      </c>
      <c r="AH162" s="302">
        <v>0.60899999999999999</v>
      </c>
    </row>
    <row r="163" spans="1:34" ht="21" customHeight="1">
      <c r="A163" s="35" t="s">
        <v>176</v>
      </c>
      <c r="B163" s="237">
        <v>1367000</v>
      </c>
      <c r="C163" s="298">
        <v>1136000</v>
      </c>
      <c r="D163" s="303">
        <v>822000</v>
      </c>
      <c r="E163" s="298">
        <v>789000</v>
      </c>
      <c r="F163" s="298">
        <v>33000</v>
      </c>
      <c r="G163" s="298">
        <v>544000</v>
      </c>
      <c r="H163" s="300">
        <v>0.04</v>
      </c>
      <c r="I163" s="301">
        <v>0.71199999999999997</v>
      </c>
      <c r="J163" s="302">
        <v>0.68300000000000005</v>
      </c>
      <c r="K163" s="131"/>
      <c r="M163" s="35" t="s">
        <v>176</v>
      </c>
      <c r="N163" s="237">
        <v>661000</v>
      </c>
      <c r="O163" s="298">
        <v>561000</v>
      </c>
      <c r="P163" s="303">
        <v>448000</v>
      </c>
      <c r="Q163" s="298">
        <v>429000</v>
      </c>
      <c r="R163" s="298">
        <v>19000</v>
      </c>
      <c r="S163" s="298">
        <v>212000</v>
      </c>
      <c r="T163" s="300">
        <v>4.2000000000000003E-2</v>
      </c>
      <c r="U163" s="301">
        <v>0.78200000000000003</v>
      </c>
      <c r="V163" s="302">
        <v>0.748</v>
      </c>
      <c r="Y163" s="35" t="s">
        <v>176</v>
      </c>
      <c r="Z163" s="237">
        <v>706000</v>
      </c>
      <c r="AA163" s="298">
        <v>575000</v>
      </c>
      <c r="AB163" s="303">
        <v>374000</v>
      </c>
      <c r="AC163" s="298">
        <v>359000</v>
      </c>
      <c r="AD163" s="298">
        <v>14000</v>
      </c>
      <c r="AE163" s="298">
        <v>332000</v>
      </c>
      <c r="AF163" s="300">
        <v>3.7999999999999999E-2</v>
      </c>
      <c r="AG163" s="301">
        <v>0.64300000000000002</v>
      </c>
      <c r="AH163" s="302">
        <v>0.61799999999999999</v>
      </c>
    </row>
    <row r="164" spans="1:34" ht="21" customHeight="1">
      <c r="A164" s="35" t="s">
        <v>177</v>
      </c>
      <c r="B164" s="237">
        <v>1368000</v>
      </c>
      <c r="C164" s="298">
        <v>1137000</v>
      </c>
      <c r="D164" s="303">
        <v>820000</v>
      </c>
      <c r="E164" s="298">
        <v>786000</v>
      </c>
      <c r="F164" s="298">
        <v>35000</v>
      </c>
      <c r="G164" s="298">
        <v>547000</v>
      </c>
      <c r="H164" s="300">
        <v>4.2000000000000003E-2</v>
      </c>
      <c r="I164" s="301">
        <v>0.71099999999999997</v>
      </c>
      <c r="J164" s="302">
        <v>0.68</v>
      </c>
      <c r="K164" s="131"/>
      <c r="M164" s="35" t="s">
        <v>177</v>
      </c>
      <c r="N164" s="237">
        <v>661000</v>
      </c>
      <c r="O164" s="298">
        <v>561000</v>
      </c>
      <c r="P164" s="303">
        <v>447000</v>
      </c>
      <c r="Q164" s="298">
        <v>427000</v>
      </c>
      <c r="R164" s="298">
        <v>20000</v>
      </c>
      <c r="S164" s="298">
        <v>214000</v>
      </c>
      <c r="T164" s="300">
        <v>4.5999999999999999E-2</v>
      </c>
      <c r="U164" s="301">
        <v>0.78100000000000003</v>
      </c>
      <c r="V164" s="302">
        <v>0.745</v>
      </c>
      <c r="Y164" s="35" t="s">
        <v>177</v>
      </c>
      <c r="Z164" s="237">
        <v>707000</v>
      </c>
      <c r="AA164" s="298">
        <v>575000</v>
      </c>
      <c r="AB164" s="303">
        <v>373000</v>
      </c>
      <c r="AC164" s="298">
        <v>359000</v>
      </c>
      <c r="AD164" s="298">
        <v>14000</v>
      </c>
      <c r="AE164" s="298">
        <v>333000</v>
      </c>
      <c r="AF164" s="300">
        <v>3.9E-2</v>
      </c>
      <c r="AG164" s="301">
        <v>0.64200000000000002</v>
      </c>
      <c r="AH164" s="302">
        <v>0.61699999999999999</v>
      </c>
    </row>
    <row r="165" spans="1:34" ht="21" customHeight="1">
      <c r="A165" s="35" t="s">
        <v>178</v>
      </c>
      <c r="B165" s="237">
        <v>1369000</v>
      </c>
      <c r="C165" s="298">
        <v>1137000</v>
      </c>
      <c r="D165" s="303">
        <v>823000</v>
      </c>
      <c r="E165" s="298">
        <v>787000</v>
      </c>
      <c r="F165" s="298">
        <v>37000</v>
      </c>
      <c r="G165" s="298">
        <v>546000</v>
      </c>
      <c r="H165" s="300">
        <v>4.4999999999999998E-2</v>
      </c>
      <c r="I165" s="301">
        <v>0.71199999999999997</v>
      </c>
      <c r="J165" s="302">
        <v>0.68</v>
      </c>
      <c r="K165" s="131"/>
      <c r="M165" s="35" t="s">
        <v>178</v>
      </c>
      <c r="N165" s="237">
        <v>662000</v>
      </c>
      <c r="O165" s="298">
        <v>562000</v>
      </c>
      <c r="P165" s="303">
        <v>450000</v>
      </c>
      <c r="Q165" s="298">
        <v>428000</v>
      </c>
      <c r="R165" s="298">
        <v>23000</v>
      </c>
      <c r="S165" s="298">
        <v>212000</v>
      </c>
      <c r="T165" s="300">
        <v>0.05</v>
      </c>
      <c r="U165" s="301">
        <v>0.78600000000000003</v>
      </c>
      <c r="V165" s="302">
        <v>0.745</v>
      </c>
      <c r="Y165" s="35" t="s">
        <v>178</v>
      </c>
      <c r="Z165" s="237">
        <v>707000</v>
      </c>
      <c r="AA165" s="298">
        <v>576000</v>
      </c>
      <c r="AB165" s="303">
        <v>373000</v>
      </c>
      <c r="AC165" s="298">
        <v>359000</v>
      </c>
      <c r="AD165" s="298">
        <v>14000</v>
      </c>
      <c r="AE165" s="298">
        <v>334000</v>
      </c>
      <c r="AF165" s="300">
        <v>3.7999999999999999E-2</v>
      </c>
      <c r="AG165" s="301">
        <v>0.64100000000000001</v>
      </c>
      <c r="AH165" s="302">
        <v>0.61599999999999999</v>
      </c>
    </row>
    <row r="166" spans="1:34" ht="21" customHeight="1">
      <c r="A166" s="35" t="s">
        <v>179</v>
      </c>
      <c r="B166" s="237">
        <v>1371000</v>
      </c>
      <c r="C166" s="298">
        <v>1138000</v>
      </c>
      <c r="D166" s="303">
        <v>822000</v>
      </c>
      <c r="E166" s="298">
        <v>788000</v>
      </c>
      <c r="F166" s="298">
        <v>34000</v>
      </c>
      <c r="G166" s="298">
        <v>549000</v>
      </c>
      <c r="H166" s="300">
        <v>4.1000000000000002E-2</v>
      </c>
      <c r="I166" s="301">
        <v>0.71</v>
      </c>
      <c r="J166" s="302">
        <v>0.68</v>
      </c>
      <c r="K166" s="131"/>
      <c r="M166" s="35" t="s">
        <v>179</v>
      </c>
      <c r="N166" s="237">
        <v>663000</v>
      </c>
      <c r="O166" s="298">
        <v>562000</v>
      </c>
      <c r="P166" s="303">
        <v>450000</v>
      </c>
      <c r="Q166" s="298">
        <v>428000</v>
      </c>
      <c r="R166" s="298">
        <v>22000</v>
      </c>
      <c r="S166" s="298">
        <v>213000</v>
      </c>
      <c r="T166" s="300">
        <v>4.8000000000000001E-2</v>
      </c>
      <c r="U166" s="301">
        <v>0.78400000000000003</v>
      </c>
      <c r="V166" s="302">
        <v>0.746</v>
      </c>
      <c r="Y166" s="35" t="s">
        <v>179</v>
      </c>
      <c r="Z166" s="237">
        <v>708000</v>
      </c>
      <c r="AA166" s="298">
        <v>576000</v>
      </c>
      <c r="AB166" s="303">
        <v>372000</v>
      </c>
      <c r="AC166" s="298">
        <v>360000</v>
      </c>
      <c r="AD166" s="298">
        <v>12000</v>
      </c>
      <c r="AE166" s="298">
        <v>336000</v>
      </c>
      <c r="AF166" s="300">
        <v>3.3000000000000002E-2</v>
      </c>
      <c r="AG166" s="301">
        <v>0.63700000000000001</v>
      </c>
      <c r="AH166" s="302">
        <v>0.61599999999999999</v>
      </c>
    </row>
    <row r="167" spans="1:34" ht="21" customHeight="1">
      <c r="A167" s="35" t="s">
        <v>233</v>
      </c>
      <c r="B167" s="237">
        <v>1372000</v>
      </c>
      <c r="C167" s="298">
        <v>1139000</v>
      </c>
      <c r="D167" s="303">
        <v>826000</v>
      </c>
      <c r="E167" s="298">
        <v>792000</v>
      </c>
      <c r="F167" s="298">
        <v>35000</v>
      </c>
      <c r="G167" s="298">
        <v>546000</v>
      </c>
      <c r="H167" s="300">
        <v>4.2000000000000003E-2</v>
      </c>
      <c r="I167" s="301">
        <v>0.71099999999999997</v>
      </c>
      <c r="J167" s="302">
        <v>0.68100000000000005</v>
      </c>
      <c r="K167" s="131"/>
      <c r="M167" s="35" t="s">
        <v>233</v>
      </c>
      <c r="N167" s="237">
        <v>663000</v>
      </c>
      <c r="O167" s="298">
        <v>563000</v>
      </c>
      <c r="P167" s="303">
        <v>453000</v>
      </c>
      <c r="Q167" s="298">
        <v>430000</v>
      </c>
      <c r="R167" s="298">
        <v>23000</v>
      </c>
      <c r="S167" s="298">
        <v>210000</v>
      </c>
      <c r="T167" s="300">
        <v>0.05</v>
      </c>
      <c r="U167" s="301">
        <v>0.78700000000000003</v>
      </c>
      <c r="V167" s="302">
        <v>0.748</v>
      </c>
      <c r="Y167" s="35" t="s">
        <v>233</v>
      </c>
      <c r="Z167" s="237">
        <v>709000</v>
      </c>
      <c r="AA167" s="298">
        <v>577000</v>
      </c>
      <c r="AB167" s="303">
        <v>373000</v>
      </c>
      <c r="AC167" s="298">
        <v>361000</v>
      </c>
      <c r="AD167" s="298">
        <v>12000</v>
      </c>
      <c r="AE167" s="298">
        <v>335000</v>
      </c>
      <c r="AF167" s="300">
        <v>3.2000000000000001E-2</v>
      </c>
      <c r="AG167" s="301">
        <v>0.63600000000000001</v>
      </c>
      <c r="AH167" s="302">
        <v>0.61499999999999999</v>
      </c>
    </row>
    <row r="168" spans="1:34" ht="21" customHeight="1">
      <c r="A168" s="35" t="s">
        <v>234</v>
      </c>
      <c r="B168" s="237">
        <v>1373000</v>
      </c>
      <c r="C168" s="298">
        <v>1140000</v>
      </c>
      <c r="D168" s="303">
        <v>832000</v>
      </c>
      <c r="E168" s="298">
        <v>798000</v>
      </c>
      <c r="F168" s="298">
        <v>34000</v>
      </c>
      <c r="G168" s="298">
        <v>542000</v>
      </c>
      <c r="H168" s="300">
        <v>4.1000000000000002E-2</v>
      </c>
      <c r="I168" s="301">
        <v>0.71399999999999997</v>
      </c>
      <c r="J168" s="302">
        <v>0.68400000000000005</v>
      </c>
      <c r="K168" s="131"/>
      <c r="M168" s="35" t="s">
        <v>234</v>
      </c>
      <c r="N168" s="237">
        <v>664000</v>
      </c>
      <c r="O168" s="298">
        <v>563000</v>
      </c>
      <c r="P168" s="303">
        <v>455000</v>
      </c>
      <c r="Q168" s="298">
        <v>432000</v>
      </c>
      <c r="R168" s="298">
        <v>23000</v>
      </c>
      <c r="S168" s="298">
        <v>209000</v>
      </c>
      <c r="T168" s="300">
        <v>5.0999999999999997E-2</v>
      </c>
      <c r="U168" s="301">
        <v>0.78900000000000003</v>
      </c>
      <c r="V168" s="302">
        <v>0.748</v>
      </c>
      <c r="Y168" s="35" t="s">
        <v>234</v>
      </c>
      <c r="Z168" s="237">
        <v>709000</v>
      </c>
      <c r="AA168" s="298">
        <v>577000</v>
      </c>
      <c r="AB168" s="303">
        <v>377000</v>
      </c>
      <c r="AC168" s="298">
        <v>366000</v>
      </c>
      <c r="AD168" s="298">
        <v>10000</v>
      </c>
      <c r="AE168" s="298">
        <v>333000</v>
      </c>
      <c r="AF168" s="300">
        <v>2.8000000000000001E-2</v>
      </c>
      <c r="AG168" s="301">
        <v>0.64</v>
      </c>
      <c r="AH168" s="302">
        <v>0.622</v>
      </c>
    </row>
    <row r="169" spans="1:34" ht="21" customHeight="1">
      <c r="A169" s="35" t="s">
        <v>180</v>
      </c>
      <c r="B169" s="237">
        <v>1375000</v>
      </c>
      <c r="C169" s="298">
        <v>1141000</v>
      </c>
      <c r="D169" s="303">
        <v>833000</v>
      </c>
      <c r="E169" s="298">
        <v>796000</v>
      </c>
      <c r="F169" s="298">
        <v>38000</v>
      </c>
      <c r="G169" s="298">
        <v>541000</v>
      </c>
      <c r="H169" s="300">
        <v>4.4999999999999998E-2</v>
      </c>
      <c r="I169" s="301">
        <v>0.71599999999999997</v>
      </c>
      <c r="J169" s="302">
        <v>0.68300000000000005</v>
      </c>
      <c r="K169" s="131"/>
      <c r="M169" s="35" t="s">
        <v>180</v>
      </c>
      <c r="N169" s="237">
        <v>665000</v>
      </c>
      <c r="O169" s="298">
        <v>564000</v>
      </c>
      <c r="P169" s="303">
        <v>455000</v>
      </c>
      <c r="Q169" s="298">
        <v>430000</v>
      </c>
      <c r="R169" s="298">
        <v>25000</v>
      </c>
      <c r="S169" s="298">
        <v>209000</v>
      </c>
      <c r="T169" s="300">
        <v>5.6000000000000001E-2</v>
      </c>
      <c r="U169" s="301">
        <v>0.79100000000000004</v>
      </c>
      <c r="V169" s="302">
        <v>0.746</v>
      </c>
      <c r="Y169" s="35" t="s">
        <v>180</v>
      </c>
      <c r="Z169" s="237">
        <v>710000</v>
      </c>
      <c r="AA169" s="298">
        <v>577000</v>
      </c>
      <c r="AB169" s="303">
        <v>378000</v>
      </c>
      <c r="AC169" s="298">
        <v>366000</v>
      </c>
      <c r="AD169" s="298">
        <v>12000</v>
      </c>
      <c r="AE169" s="298">
        <v>332000</v>
      </c>
      <c r="AF169" s="300">
        <v>3.2000000000000001E-2</v>
      </c>
      <c r="AG169" s="301">
        <v>0.64300000000000002</v>
      </c>
      <c r="AH169" s="302">
        <v>0.622</v>
      </c>
    </row>
    <row r="170" spans="1:34" ht="21" customHeight="1">
      <c r="A170" s="35" t="s">
        <v>181</v>
      </c>
      <c r="B170" s="237">
        <v>1376000</v>
      </c>
      <c r="C170" s="298">
        <v>1142000</v>
      </c>
      <c r="D170" s="303">
        <v>835000</v>
      </c>
      <c r="E170" s="298">
        <v>802000</v>
      </c>
      <c r="F170" s="298">
        <v>33000</v>
      </c>
      <c r="G170" s="298">
        <v>541000</v>
      </c>
      <c r="H170" s="300">
        <v>0.04</v>
      </c>
      <c r="I170" s="301">
        <v>0.71899999999999997</v>
      </c>
      <c r="J170" s="302">
        <v>0.69</v>
      </c>
      <c r="K170" s="131"/>
      <c r="M170" s="35" t="s">
        <v>181</v>
      </c>
      <c r="N170" s="237">
        <v>665000</v>
      </c>
      <c r="O170" s="298">
        <v>564000</v>
      </c>
      <c r="P170" s="303">
        <v>455000</v>
      </c>
      <c r="Q170" s="298">
        <v>432000</v>
      </c>
      <c r="R170" s="298">
        <v>23000</v>
      </c>
      <c r="S170" s="298">
        <v>210000</v>
      </c>
      <c r="T170" s="300">
        <v>5.0999999999999997E-2</v>
      </c>
      <c r="U170" s="301">
        <v>0.79200000000000004</v>
      </c>
      <c r="V170" s="302">
        <v>0.751</v>
      </c>
      <c r="Y170" s="35" t="s">
        <v>181</v>
      </c>
      <c r="Z170" s="237">
        <v>711000</v>
      </c>
      <c r="AA170" s="298">
        <v>578000</v>
      </c>
      <c r="AB170" s="303">
        <v>380000</v>
      </c>
      <c r="AC170" s="298">
        <v>370000</v>
      </c>
      <c r="AD170" s="298">
        <v>10000</v>
      </c>
      <c r="AE170" s="298">
        <v>331000</v>
      </c>
      <c r="AF170" s="300">
        <v>2.5999999999999999E-2</v>
      </c>
      <c r="AG170" s="301">
        <v>0.64800000000000002</v>
      </c>
      <c r="AH170" s="302">
        <v>0.63100000000000001</v>
      </c>
    </row>
    <row r="171" spans="1:34" ht="21" customHeight="1">
      <c r="A171" s="35" t="s">
        <v>182</v>
      </c>
      <c r="B171" s="237">
        <v>1377000</v>
      </c>
      <c r="C171" s="298">
        <v>1143000</v>
      </c>
      <c r="D171" s="303">
        <v>838000</v>
      </c>
      <c r="E171" s="298">
        <v>804000</v>
      </c>
      <c r="F171" s="298">
        <v>33000</v>
      </c>
      <c r="G171" s="298">
        <v>540000</v>
      </c>
      <c r="H171" s="300">
        <v>0.04</v>
      </c>
      <c r="I171" s="301">
        <v>0.71899999999999997</v>
      </c>
      <c r="J171" s="302">
        <v>0.69</v>
      </c>
      <c r="K171" s="131"/>
      <c r="M171" s="35" t="s">
        <v>182</v>
      </c>
      <c r="N171" s="237">
        <v>666000</v>
      </c>
      <c r="O171" s="298">
        <v>564000</v>
      </c>
      <c r="P171" s="303">
        <v>457000</v>
      </c>
      <c r="Q171" s="298">
        <v>433000</v>
      </c>
      <c r="R171" s="298">
        <v>24000</v>
      </c>
      <c r="S171" s="298">
        <v>209000</v>
      </c>
      <c r="T171" s="300">
        <v>5.1999999999999998E-2</v>
      </c>
      <c r="U171" s="301">
        <v>0.79300000000000004</v>
      </c>
      <c r="V171" s="302">
        <v>0.751</v>
      </c>
      <c r="Y171" s="35" t="s">
        <v>182</v>
      </c>
      <c r="Z171" s="237">
        <v>711000</v>
      </c>
      <c r="AA171" s="298">
        <v>578000</v>
      </c>
      <c r="AB171" s="303">
        <v>381000</v>
      </c>
      <c r="AC171" s="298">
        <v>372000</v>
      </c>
      <c r="AD171" s="298">
        <v>9000</v>
      </c>
      <c r="AE171" s="298">
        <v>330000</v>
      </c>
      <c r="AF171" s="300">
        <v>2.5000000000000001E-2</v>
      </c>
      <c r="AG171" s="301">
        <v>0.64700000000000002</v>
      </c>
      <c r="AH171" s="302">
        <v>0.63100000000000001</v>
      </c>
    </row>
    <row r="172" spans="1:34" ht="21" customHeight="1">
      <c r="A172" s="35" t="s">
        <v>183</v>
      </c>
      <c r="B172" s="237">
        <v>1379000</v>
      </c>
      <c r="C172" s="298">
        <v>1144000</v>
      </c>
      <c r="D172" s="303">
        <v>831000</v>
      </c>
      <c r="E172" s="298">
        <v>799000</v>
      </c>
      <c r="F172" s="298">
        <v>32000</v>
      </c>
      <c r="G172" s="298">
        <v>548000</v>
      </c>
      <c r="H172" s="300">
        <v>3.7999999999999999E-2</v>
      </c>
      <c r="I172" s="301">
        <v>0.71399999999999997</v>
      </c>
      <c r="J172" s="302">
        <v>0.68600000000000005</v>
      </c>
      <c r="K172" s="131"/>
      <c r="M172" s="35" t="s">
        <v>183</v>
      </c>
      <c r="N172" s="237">
        <v>667000</v>
      </c>
      <c r="O172" s="298">
        <v>565000</v>
      </c>
      <c r="P172" s="303">
        <v>456000</v>
      </c>
      <c r="Q172" s="298">
        <v>433000</v>
      </c>
      <c r="R172" s="298">
        <v>22000</v>
      </c>
      <c r="S172" s="298">
        <v>211000</v>
      </c>
      <c r="T172" s="300">
        <v>4.9000000000000002E-2</v>
      </c>
      <c r="U172" s="301">
        <v>0.79100000000000004</v>
      </c>
      <c r="V172" s="302">
        <v>0.752</v>
      </c>
      <c r="Y172" s="35" t="s">
        <v>183</v>
      </c>
      <c r="Z172" s="237">
        <v>712000</v>
      </c>
      <c r="AA172" s="298">
        <v>579000</v>
      </c>
      <c r="AB172" s="303">
        <v>375000</v>
      </c>
      <c r="AC172" s="298">
        <v>366000</v>
      </c>
      <c r="AD172" s="298">
        <v>9000</v>
      </c>
      <c r="AE172" s="298">
        <v>337000</v>
      </c>
      <c r="AF172" s="300">
        <v>2.5000000000000001E-2</v>
      </c>
      <c r="AG172" s="301">
        <v>0.63800000000000001</v>
      </c>
      <c r="AH172" s="302">
        <v>0.622</v>
      </c>
    </row>
    <row r="173" spans="1:34" ht="21" customHeight="1">
      <c r="A173" s="35" t="s">
        <v>184</v>
      </c>
      <c r="B173" s="237">
        <v>1380000</v>
      </c>
      <c r="C173" s="298">
        <v>1145000</v>
      </c>
      <c r="D173" s="303">
        <v>832000</v>
      </c>
      <c r="E173" s="298">
        <v>797000</v>
      </c>
      <c r="F173" s="298">
        <v>35000</v>
      </c>
      <c r="G173" s="298">
        <v>548000</v>
      </c>
      <c r="H173" s="300">
        <v>4.2000000000000003E-2</v>
      </c>
      <c r="I173" s="301">
        <v>0.71299999999999997</v>
      </c>
      <c r="J173" s="302">
        <v>0.68300000000000005</v>
      </c>
      <c r="K173" s="131"/>
      <c r="M173" s="35" t="s">
        <v>184</v>
      </c>
      <c r="N173" s="237">
        <v>668000</v>
      </c>
      <c r="O173" s="298">
        <v>565000</v>
      </c>
      <c r="P173" s="303">
        <v>456000</v>
      </c>
      <c r="Q173" s="298">
        <v>433000</v>
      </c>
      <c r="R173" s="298">
        <v>24000</v>
      </c>
      <c r="S173" s="298">
        <v>211000</v>
      </c>
      <c r="T173" s="300">
        <v>5.1999999999999998E-2</v>
      </c>
      <c r="U173" s="301">
        <v>0.79</v>
      </c>
      <c r="V173" s="302">
        <v>0.749</v>
      </c>
      <c r="Y173" s="35" t="s">
        <v>184</v>
      </c>
      <c r="Z173" s="237">
        <v>713000</v>
      </c>
      <c r="AA173" s="298">
        <v>579000</v>
      </c>
      <c r="AB173" s="303">
        <v>375000</v>
      </c>
      <c r="AC173" s="298">
        <v>364000</v>
      </c>
      <c r="AD173" s="298">
        <v>11000</v>
      </c>
      <c r="AE173" s="298">
        <v>337000</v>
      </c>
      <c r="AF173" s="300">
        <v>0.03</v>
      </c>
      <c r="AG173" s="301">
        <v>0.63700000000000001</v>
      </c>
      <c r="AH173" s="302">
        <v>0.61799999999999999</v>
      </c>
    </row>
    <row r="174" spans="1:34" ht="21" customHeight="1">
      <c r="A174" s="35" t="s">
        <v>185</v>
      </c>
      <c r="B174" s="237">
        <v>1381000</v>
      </c>
      <c r="C174" s="298">
        <v>1145000</v>
      </c>
      <c r="D174" s="303">
        <v>834000</v>
      </c>
      <c r="E174" s="298">
        <v>799000</v>
      </c>
      <c r="F174" s="298">
        <v>35000</v>
      </c>
      <c r="G174" s="298">
        <v>548000</v>
      </c>
      <c r="H174" s="300">
        <v>4.2000000000000003E-2</v>
      </c>
      <c r="I174" s="301">
        <v>0.71599999999999997</v>
      </c>
      <c r="J174" s="302">
        <v>0.68500000000000005</v>
      </c>
      <c r="K174" s="131"/>
      <c r="M174" s="35" t="s">
        <v>185</v>
      </c>
      <c r="N174" s="237">
        <v>668000</v>
      </c>
      <c r="O174" s="298">
        <v>566000</v>
      </c>
      <c r="P174" s="303">
        <v>455000</v>
      </c>
      <c r="Q174" s="298">
        <v>433000</v>
      </c>
      <c r="R174" s="298">
        <v>23000</v>
      </c>
      <c r="S174" s="298">
        <v>213000</v>
      </c>
      <c r="T174" s="300">
        <v>0.05</v>
      </c>
      <c r="U174" s="301">
        <v>0.78900000000000003</v>
      </c>
      <c r="V174" s="302">
        <v>0.749</v>
      </c>
      <c r="Y174" s="35" t="s">
        <v>185</v>
      </c>
      <c r="Z174" s="237">
        <v>713000</v>
      </c>
      <c r="AA174" s="298">
        <v>580000</v>
      </c>
      <c r="AB174" s="303">
        <v>378000</v>
      </c>
      <c r="AC174" s="298">
        <v>366000</v>
      </c>
      <c r="AD174" s="298">
        <v>12000</v>
      </c>
      <c r="AE174" s="298">
        <v>335000</v>
      </c>
      <c r="AF174" s="300">
        <v>3.2000000000000001E-2</v>
      </c>
      <c r="AG174" s="301">
        <v>0.64400000000000002</v>
      </c>
      <c r="AH174" s="302">
        <v>0.623</v>
      </c>
    </row>
    <row r="175" spans="1:34" ht="21" customHeight="1">
      <c r="A175" s="35" t="s">
        <v>186</v>
      </c>
      <c r="B175" s="237">
        <v>1382000</v>
      </c>
      <c r="C175" s="298">
        <v>1146000</v>
      </c>
      <c r="D175" s="303">
        <v>831000</v>
      </c>
      <c r="E175" s="298">
        <v>796000</v>
      </c>
      <c r="F175" s="298">
        <v>35000</v>
      </c>
      <c r="G175" s="298">
        <v>551000</v>
      </c>
      <c r="H175" s="300">
        <v>4.2999999999999997E-2</v>
      </c>
      <c r="I175" s="301">
        <v>0.71299999999999997</v>
      </c>
      <c r="J175" s="302">
        <v>0.68300000000000005</v>
      </c>
      <c r="K175" s="131"/>
      <c r="M175" s="35" t="s">
        <v>186</v>
      </c>
      <c r="N175" s="237">
        <v>669000</v>
      </c>
      <c r="O175" s="298">
        <v>566000</v>
      </c>
      <c r="P175" s="303">
        <v>452000</v>
      </c>
      <c r="Q175" s="298">
        <v>426000</v>
      </c>
      <c r="R175" s="298">
        <v>26000</v>
      </c>
      <c r="S175" s="298">
        <v>217000</v>
      </c>
      <c r="T175" s="300">
        <v>5.7000000000000002E-2</v>
      </c>
      <c r="U175" s="301">
        <v>0.78300000000000003</v>
      </c>
      <c r="V175" s="302">
        <v>0.73799999999999999</v>
      </c>
      <c r="Y175" s="35" t="s">
        <v>186</v>
      </c>
      <c r="Z175" s="237">
        <v>714000</v>
      </c>
      <c r="AA175" s="298">
        <v>580000</v>
      </c>
      <c r="AB175" s="303">
        <v>380000</v>
      </c>
      <c r="AC175" s="298">
        <v>370000</v>
      </c>
      <c r="AD175" s="298">
        <v>10000</v>
      </c>
      <c r="AE175" s="298">
        <v>334000</v>
      </c>
      <c r="AF175" s="300">
        <v>2.5999999999999999E-2</v>
      </c>
      <c r="AG175" s="301">
        <v>0.64600000000000002</v>
      </c>
      <c r="AH175" s="302">
        <v>0.629</v>
      </c>
    </row>
    <row r="176" spans="1:34" ht="21" customHeight="1">
      <c r="A176" s="35" t="s">
        <v>187</v>
      </c>
      <c r="B176" s="237">
        <v>1383000</v>
      </c>
      <c r="C176" s="304">
        <v>1146000</v>
      </c>
      <c r="D176" s="237">
        <v>829000</v>
      </c>
      <c r="E176" s="237">
        <v>792000</v>
      </c>
      <c r="F176" s="237">
        <v>37000</v>
      </c>
      <c r="G176" s="237">
        <v>554000</v>
      </c>
      <c r="H176" s="300">
        <v>4.4999999999999998E-2</v>
      </c>
      <c r="I176" s="305">
        <v>0.71</v>
      </c>
      <c r="J176" s="302">
        <v>0.67800000000000005</v>
      </c>
      <c r="K176" s="131"/>
      <c r="M176" s="35" t="s">
        <v>187</v>
      </c>
      <c r="N176" s="237">
        <v>669000</v>
      </c>
      <c r="O176" s="298">
        <v>566000</v>
      </c>
      <c r="P176" s="303">
        <v>454000</v>
      </c>
      <c r="Q176" s="298">
        <v>426000</v>
      </c>
      <c r="R176" s="298">
        <v>28000</v>
      </c>
      <c r="S176" s="298">
        <v>216000</v>
      </c>
      <c r="T176" s="300">
        <v>6.0999999999999999E-2</v>
      </c>
      <c r="U176" s="301">
        <v>0.78500000000000003</v>
      </c>
      <c r="V176" s="302">
        <v>0.73699999999999999</v>
      </c>
      <c r="Y176" s="35" t="s">
        <v>187</v>
      </c>
      <c r="Z176" s="237">
        <v>714000</v>
      </c>
      <c r="AA176" s="298">
        <v>580000</v>
      </c>
      <c r="AB176" s="303">
        <v>376000</v>
      </c>
      <c r="AC176" s="298">
        <v>366000</v>
      </c>
      <c r="AD176" s="298">
        <v>10000</v>
      </c>
      <c r="AE176" s="298">
        <v>338000</v>
      </c>
      <c r="AF176" s="300">
        <v>2.5999999999999999E-2</v>
      </c>
      <c r="AG176" s="301">
        <v>0.63800000000000001</v>
      </c>
      <c r="AH176" s="302">
        <v>0.621</v>
      </c>
    </row>
    <row r="177" spans="1:34" ht="21" customHeight="1">
      <c r="A177" s="35" t="s">
        <v>235</v>
      </c>
      <c r="B177" s="237">
        <v>1385000</v>
      </c>
      <c r="C177" s="304">
        <v>1147000</v>
      </c>
      <c r="D177" s="237">
        <v>824000</v>
      </c>
      <c r="E177" s="237">
        <v>788000</v>
      </c>
      <c r="F177" s="237">
        <v>36000</v>
      </c>
      <c r="G177" s="237">
        <v>561000</v>
      </c>
      <c r="H177" s="300">
        <v>4.3999999999999997E-2</v>
      </c>
      <c r="I177" s="305">
        <v>0.70599999999999996</v>
      </c>
      <c r="J177" s="302">
        <v>0.67500000000000004</v>
      </c>
      <c r="K177" s="131"/>
      <c r="M177" s="35" t="s">
        <v>235</v>
      </c>
      <c r="N177" s="237">
        <v>670000</v>
      </c>
      <c r="O177" s="298">
        <v>567000</v>
      </c>
      <c r="P177" s="303">
        <v>452000</v>
      </c>
      <c r="Q177" s="298">
        <v>425000</v>
      </c>
      <c r="R177" s="298">
        <v>28000</v>
      </c>
      <c r="S177" s="298">
        <v>217000</v>
      </c>
      <c r="T177" s="300">
        <v>6.2E-2</v>
      </c>
      <c r="U177" s="301">
        <v>0.78300000000000003</v>
      </c>
      <c r="V177" s="302">
        <v>0.73399999999999999</v>
      </c>
      <c r="Y177" s="35" t="s">
        <v>235</v>
      </c>
      <c r="Z177" s="237">
        <v>715000</v>
      </c>
      <c r="AA177" s="298">
        <v>580000</v>
      </c>
      <c r="AB177" s="303">
        <v>371000</v>
      </c>
      <c r="AC177" s="298">
        <v>363000</v>
      </c>
      <c r="AD177" s="298">
        <v>8000</v>
      </c>
      <c r="AE177" s="298">
        <v>343000</v>
      </c>
      <c r="AF177" s="300">
        <v>2.1999999999999999E-2</v>
      </c>
      <c r="AG177" s="301">
        <v>0.63100000000000001</v>
      </c>
      <c r="AH177" s="302">
        <v>0.61699999999999999</v>
      </c>
    </row>
    <row r="178" spans="1:34" ht="21" customHeight="1">
      <c r="A178" s="35" t="s">
        <v>236</v>
      </c>
      <c r="B178" s="237">
        <v>1386000</v>
      </c>
      <c r="C178" s="304">
        <v>1148000</v>
      </c>
      <c r="D178" s="237">
        <v>822000</v>
      </c>
      <c r="E178" s="237">
        <v>779000</v>
      </c>
      <c r="F178" s="237">
        <v>42000</v>
      </c>
      <c r="G178" s="237">
        <v>564000</v>
      </c>
      <c r="H178" s="300">
        <v>5.0999999999999997E-2</v>
      </c>
      <c r="I178" s="305">
        <v>0.70299999999999996</v>
      </c>
      <c r="J178" s="302">
        <v>0.66700000000000004</v>
      </c>
      <c r="K178" s="131"/>
      <c r="M178" s="35" t="s">
        <v>236</v>
      </c>
      <c r="N178" s="237">
        <v>670000</v>
      </c>
      <c r="O178" s="298">
        <v>567000</v>
      </c>
      <c r="P178" s="303">
        <v>450000</v>
      </c>
      <c r="Q178" s="298">
        <v>417000</v>
      </c>
      <c r="R178" s="298">
        <v>33000</v>
      </c>
      <c r="S178" s="298">
        <v>221000</v>
      </c>
      <c r="T178" s="300">
        <v>7.3999999999999996E-2</v>
      </c>
      <c r="U178" s="301">
        <v>0.77700000000000002</v>
      </c>
      <c r="V178" s="302">
        <v>0.71899999999999997</v>
      </c>
      <c r="Y178" s="35" t="s">
        <v>236</v>
      </c>
      <c r="Z178" s="237">
        <v>715000</v>
      </c>
      <c r="AA178" s="298">
        <v>581000</v>
      </c>
      <c r="AB178" s="303">
        <v>372000</v>
      </c>
      <c r="AC178" s="298">
        <v>363000</v>
      </c>
      <c r="AD178" s="298">
        <v>9000</v>
      </c>
      <c r="AE178" s="298">
        <v>343000</v>
      </c>
      <c r="AF178" s="300">
        <v>2.5000000000000001E-2</v>
      </c>
      <c r="AG178" s="301">
        <v>0.63200000000000001</v>
      </c>
      <c r="AH178" s="302">
        <v>0.61599999999999999</v>
      </c>
    </row>
    <row r="179" spans="1:34" ht="21" customHeight="1">
      <c r="A179" s="35" t="s">
        <v>237</v>
      </c>
      <c r="B179" s="237">
        <v>1387000</v>
      </c>
      <c r="C179" s="304">
        <v>1148000</v>
      </c>
      <c r="D179" s="237">
        <v>818000</v>
      </c>
      <c r="E179" s="237">
        <v>772000</v>
      </c>
      <c r="F179" s="237">
        <v>46000</v>
      </c>
      <c r="G179" s="237">
        <v>569000</v>
      </c>
      <c r="H179" s="300">
        <v>5.6000000000000001E-2</v>
      </c>
      <c r="I179" s="305">
        <v>0.69899999999999995</v>
      </c>
      <c r="J179" s="302">
        <v>0.65900000000000003</v>
      </c>
      <c r="K179" s="131"/>
      <c r="M179" s="35" t="s">
        <v>237</v>
      </c>
      <c r="N179" s="237">
        <v>671000</v>
      </c>
      <c r="O179" s="298">
        <v>567000</v>
      </c>
      <c r="P179" s="303">
        <v>447000</v>
      </c>
      <c r="Q179" s="298">
        <v>413000</v>
      </c>
      <c r="R179" s="298">
        <v>35000</v>
      </c>
      <c r="S179" s="298">
        <v>224000</v>
      </c>
      <c r="T179" s="300">
        <v>7.6999999999999999E-2</v>
      </c>
      <c r="U179" s="301">
        <v>0.77200000000000002</v>
      </c>
      <c r="V179" s="302">
        <v>0.71099999999999997</v>
      </c>
      <c r="Y179" s="35" t="s">
        <v>237</v>
      </c>
      <c r="Z179" s="237">
        <v>716000</v>
      </c>
      <c r="AA179" s="298">
        <v>581000</v>
      </c>
      <c r="AB179" s="303">
        <v>371000</v>
      </c>
      <c r="AC179" s="298">
        <v>359000</v>
      </c>
      <c r="AD179" s="298">
        <v>12000</v>
      </c>
      <c r="AE179" s="298">
        <v>345000</v>
      </c>
      <c r="AF179" s="300">
        <v>3.1E-2</v>
      </c>
      <c r="AG179" s="301">
        <v>0.628</v>
      </c>
      <c r="AH179" s="302">
        <v>0.60799999999999998</v>
      </c>
    </row>
    <row r="180" spans="1:34" ht="21" customHeight="1">
      <c r="A180" s="35" t="s">
        <v>238</v>
      </c>
      <c r="B180" s="237">
        <v>1388000</v>
      </c>
      <c r="C180" s="304">
        <v>1149000</v>
      </c>
      <c r="D180" s="237">
        <v>813000</v>
      </c>
      <c r="E180" s="237">
        <v>765000</v>
      </c>
      <c r="F180" s="237">
        <v>47000</v>
      </c>
      <c r="G180" s="237">
        <v>575000</v>
      </c>
      <c r="H180" s="300">
        <v>5.8000000000000003E-2</v>
      </c>
      <c r="I180" s="305">
        <v>0.69299999999999995</v>
      </c>
      <c r="J180" s="302">
        <v>0.65200000000000002</v>
      </c>
      <c r="K180" s="131"/>
      <c r="M180" s="35" t="s">
        <v>238</v>
      </c>
      <c r="N180" s="237">
        <v>672000</v>
      </c>
      <c r="O180" s="298">
        <v>568000</v>
      </c>
      <c r="P180" s="303">
        <v>442000</v>
      </c>
      <c r="Q180" s="298">
        <v>408000</v>
      </c>
      <c r="R180" s="298">
        <v>34000</v>
      </c>
      <c r="S180" s="298">
        <v>230000</v>
      </c>
      <c r="T180" s="300">
        <v>7.5999999999999998E-2</v>
      </c>
      <c r="U180" s="301">
        <v>0.76100000000000001</v>
      </c>
      <c r="V180" s="302">
        <v>0.70199999999999996</v>
      </c>
      <c r="Y180" s="35" t="s">
        <v>238</v>
      </c>
      <c r="Z180" s="237">
        <v>716000</v>
      </c>
      <c r="AA180" s="298">
        <v>581000</v>
      </c>
      <c r="AB180" s="303">
        <v>370000</v>
      </c>
      <c r="AC180" s="298">
        <v>357000</v>
      </c>
      <c r="AD180" s="298">
        <v>13000</v>
      </c>
      <c r="AE180" s="298">
        <v>346000</v>
      </c>
      <c r="AF180" s="300">
        <v>3.5999999999999997E-2</v>
      </c>
      <c r="AG180" s="301">
        <v>0.627</v>
      </c>
      <c r="AH180" s="302">
        <v>0.60399999999999998</v>
      </c>
    </row>
    <row r="181" spans="1:34" ht="21" customHeight="1">
      <c r="A181" s="35" t="s">
        <v>239</v>
      </c>
      <c r="B181" s="237">
        <v>1389000</v>
      </c>
      <c r="C181" s="304">
        <v>1150000</v>
      </c>
      <c r="D181" s="237">
        <v>814000</v>
      </c>
      <c r="E181" s="237">
        <v>763000</v>
      </c>
      <c r="F181" s="237">
        <v>51000</v>
      </c>
      <c r="G181" s="237">
        <v>575000</v>
      </c>
      <c r="H181" s="300">
        <v>6.2E-2</v>
      </c>
      <c r="I181" s="305">
        <v>0.69299999999999995</v>
      </c>
      <c r="J181" s="302">
        <v>0.64900000000000002</v>
      </c>
      <c r="K181" s="131"/>
      <c r="M181" s="35" t="s">
        <v>239</v>
      </c>
      <c r="N181" s="237">
        <v>672000</v>
      </c>
      <c r="O181" s="298">
        <v>568000</v>
      </c>
      <c r="P181" s="303">
        <v>443000</v>
      </c>
      <c r="Q181" s="298">
        <v>408000</v>
      </c>
      <c r="R181" s="298">
        <v>34000</v>
      </c>
      <c r="S181" s="298">
        <v>229000</v>
      </c>
      <c r="T181" s="300">
        <v>7.8E-2</v>
      </c>
      <c r="U181" s="301">
        <v>0.76100000000000001</v>
      </c>
      <c r="V181" s="302">
        <v>0.7</v>
      </c>
      <c r="Y181" s="35" t="s">
        <v>239</v>
      </c>
      <c r="Z181" s="237">
        <v>717000</v>
      </c>
      <c r="AA181" s="298">
        <v>582000</v>
      </c>
      <c r="AB181" s="303">
        <v>371000</v>
      </c>
      <c r="AC181" s="298">
        <v>355000</v>
      </c>
      <c r="AD181" s="298">
        <v>16000</v>
      </c>
      <c r="AE181" s="298">
        <v>346000</v>
      </c>
      <c r="AF181" s="300">
        <v>4.3999999999999997E-2</v>
      </c>
      <c r="AG181" s="301">
        <v>0.628</v>
      </c>
      <c r="AH181" s="302">
        <v>0.6</v>
      </c>
    </row>
    <row r="182" spans="1:34" ht="21" customHeight="1">
      <c r="A182" s="35" t="s">
        <v>240</v>
      </c>
      <c r="B182" s="237">
        <v>1390000</v>
      </c>
      <c r="C182" s="304">
        <v>1150000</v>
      </c>
      <c r="D182" s="237">
        <v>809000</v>
      </c>
      <c r="E182" s="237">
        <v>759000</v>
      </c>
      <c r="F182" s="237">
        <v>50000</v>
      </c>
      <c r="G182" s="237">
        <v>581000</v>
      </c>
      <c r="H182" s="300">
        <v>6.2E-2</v>
      </c>
      <c r="I182" s="305">
        <v>0.69</v>
      </c>
      <c r="J182" s="302">
        <v>0.64600000000000002</v>
      </c>
      <c r="K182" s="131"/>
      <c r="M182" s="35" t="s">
        <v>240</v>
      </c>
      <c r="N182" s="237">
        <v>673000</v>
      </c>
      <c r="O182" s="298">
        <v>568000</v>
      </c>
      <c r="P182" s="303">
        <v>440000</v>
      </c>
      <c r="Q182" s="298">
        <v>405000</v>
      </c>
      <c r="R182" s="298">
        <v>35000</v>
      </c>
      <c r="S182" s="298">
        <v>233000</v>
      </c>
      <c r="T182" s="300">
        <v>0.08</v>
      </c>
      <c r="U182" s="301">
        <v>0.75600000000000001</v>
      </c>
      <c r="V182" s="302">
        <v>0.69399999999999995</v>
      </c>
      <c r="Y182" s="35" t="s">
        <v>240</v>
      </c>
      <c r="Z182" s="237">
        <v>717000</v>
      </c>
      <c r="AA182" s="298">
        <v>582000</v>
      </c>
      <c r="AB182" s="303">
        <v>369000</v>
      </c>
      <c r="AC182" s="298">
        <v>354000</v>
      </c>
      <c r="AD182" s="298">
        <v>15000</v>
      </c>
      <c r="AE182" s="298">
        <v>348000</v>
      </c>
      <c r="AF182" s="300">
        <v>4.1000000000000002E-2</v>
      </c>
      <c r="AG182" s="301">
        <v>0.626</v>
      </c>
      <c r="AH182" s="302">
        <v>0.6</v>
      </c>
    </row>
    <row r="183" spans="1:34" ht="21" customHeight="1">
      <c r="A183" s="35" t="s">
        <v>241</v>
      </c>
      <c r="B183" s="237">
        <v>1391000</v>
      </c>
      <c r="C183" s="304">
        <v>1151000</v>
      </c>
      <c r="D183" s="237">
        <v>800000</v>
      </c>
      <c r="E183" s="237">
        <v>750000</v>
      </c>
      <c r="F183" s="237">
        <v>50000</v>
      </c>
      <c r="G183" s="237">
        <v>591000</v>
      </c>
      <c r="H183" s="300">
        <v>6.2E-2</v>
      </c>
      <c r="I183" s="305">
        <v>0.68100000000000005</v>
      </c>
      <c r="J183" s="302">
        <v>0.63800000000000001</v>
      </c>
      <c r="K183" s="131"/>
      <c r="M183" s="35" t="s">
        <v>241</v>
      </c>
      <c r="N183" s="237">
        <v>673000</v>
      </c>
      <c r="O183" s="298">
        <v>568000</v>
      </c>
      <c r="P183" s="303">
        <v>436000</v>
      </c>
      <c r="Q183" s="298">
        <v>401000</v>
      </c>
      <c r="R183" s="298">
        <v>35000</v>
      </c>
      <c r="S183" s="298">
        <v>237000</v>
      </c>
      <c r="T183" s="300">
        <v>8.1000000000000003E-2</v>
      </c>
      <c r="U183" s="301">
        <v>0.748</v>
      </c>
      <c r="V183" s="302">
        <v>0.68600000000000005</v>
      </c>
      <c r="Y183" s="35" t="s">
        <v>241</v>
      </c>
      <c r="Z183" s="237">
        <v>718000</v>
      </c>
      <c r="AA183" s="298">
        <v>582000</v>
      </c>
      <c r="AB183" s="303">
        <v>364000</v>
      </c>
      <c r="AC183" s="298">
        <v>349000</v>
      </c>
      <c r="AD183" s="298">
        <v>15000</v>
      </c>
      <c r="AE183" s="298">
        <v>354000</v>
      </c>
      <c r="AF183" s="300">
        <v>0.04</v>
      </c>
      <c r="AG183" s="301">
        <v>0.61599999999999999</v>
      </c>
      <c r="AH183" s="302">
        <v>0.59099999999999997</v>
      </c>
    </row>
    <row r="184" spans="1:34" ht="21" customHeight="1">
      <c r="A184" s="35" t="s">
        <v>242</v>
      </c>
      <c r="B184" s="237">
        <v>1392000</v>
      </c>
      <c r="C184" s="304">
        <v>1151000</v>
      </c>
      <c r="D184" s="237">
        <v>804000</v>
      </c>
      <c r="E184" s="237">
        <v>752000</v>
      </c>
      <c r="F184" s="237">
        <v>52000</v>
      </c>
      <c r="G184" s="237">
        <v>588000</v>
      </c>
      <c r="H184" s="300">
        <v>6.4000000000000001E-2</v>
      </c>
      <c r="I184" s="305">
        <v>0.68400000000000005</v>
      </c>
      <c r="J184" s="302">
        <v>0.63900000000000001</v>
      </c>
      <c r="K184" s="131"/>
      <c r="M184" s="35" t="s">
        <v>242</v>
      </c>
      <c r="N184" s="237">
        <v>674000</v>
      </c>
      <c r="O184" s="298">
        <v>569000</v>
      </c>
      <c r="P184" s="303">
        <v>439000</v>
      </c>
      <c r="Q184" s="298">
        <v>403000</v>
      </c>
      <c r="R184" s="298">
        <v>35000</v>
      </c>
      <c r="S184" s="298">
        <v>235000</v>
      </c>
      <c r="T184" s="300">
        <v>8.1000000000000003E-2</v>
      </c>
      <c r="U184" s="301">
        <v>0.752</v>
      </c>
      <c r="V184" s="302">
        <v>0.68899999999999995</v>
      </c>
      <c r="Y184" s="35" t="s">
        <v>242</v>
      </c>
      <c r="Z184" s="237">
        <v>718000</v>
      </c>
      <c r="AA184" s="298">
        <v>583000</v>
      </c>
      <c r="AB184" s="303">
        <v>365000</v>
      </c>
      <c r="AC184" s="298">
        <v>349000</v>
      </c>
      <c r="AD184" s="298">
        <v>16000</v>
      </c>
      <c r="AE184" s="298">
        <v>353000</v>
      </c>
      <c r="AF184" s="300">
        <v>4.4999999999999998E-2</v>
      </c>
      <c r="AG184" s="301">
        <v>0.61799999999999999</v>
      </c>
      <c r="AH184" s="302">
        <v>0.59</v>
      </c>
    </row>
    <row r="185" spans="1:34" ht="21" customHeight="1">
      <c r="A185" s="35" t="s">
        <v>243</v>
      </c>
      <c r="B185" s="237">
        <v>1393000</v>
      </c>
      <c r="C185" s="304">
        <v>1152000</v>
      </c>
      <c r="D185" s="237">
        <v>809000</v>
      </c>
      <c r="E185" s="237">
        <v>756000</v>
      </c>
      <c r="F185" s="237">
        <v>52000</v>
      </c>
      <c r="G185" s="237">
        <v>585000</v>
      </c>
      <c r="H185" s="300">
        <v>6.5000000000000002E-2</v>
      </c>
      <c r="I185" s="305">
        <v>0.68700000000000006</v>
      </c>
      <c r="J185" s="302">
        <v>0.64100000000000001</v>
      </c>
      <c r="K185" s="131"/>
      <c r="M185" s="35" t="s">
        <v>243</v>
      </c>
      <c r="N185" s="237">
        <v>674000</v>
      </c>
      <c r="O185" s="298">
        <v>569000</v>
      </c>
      <c r="P185" s="303">
        <v>442000</v>
      </c>
      <c r="Q185" s="298">
        <v>405000</v>
      </c>
      <c r="R185" s="298">
        <v>37000</v>
      </c>
      <c r="S185" s="298">
        <v>232000</v>
      </c>
      <c r="T185" s="300">
        <v>8.4000000000000005E-2</v>
      </c>
      <c r="U185" s="301">
        <v>0.755</v>
      </c>
      <c r="V185" s="302">
        <v>0.69</v>
      </c>
      <c r="Y185" s="35" t="s">
        <v>243</v>
      </c>
      <c r="Z185" s="237">
        <v>719000</v>
      </c>
      <c r="AA185" s="298">
        <v>583000</v>
      </c>
      <c r="AB185" s="303">
        <v>366000</v>
      </c>
      <c r="AC185" s="298">
        <v>351000</v>
      </c>
      <c r="AD185" s="298">
        <v>15000</v>
      </c>
      <c r="AE185" s="298">
        <v>353000</v>
      </c>
      <c r="AF185" s="300">
        <v>4.2000000000000003E-2</v>
      </c>
      <c r="AG185" s="301">
        <v>0.62</v>
      </c>
      <c r="AH185" s="302">
        <v>0.59299999999999997</v>
      </c>
    </row>
    <row r="186" spans="1:34" ht="21" customHeight="1">
      <c r="A186" s="35" t="s">
        <v>244</v>
      </c>
      <c r="B186" s="237">
        <v>1394000</v>
      </c>
      <c r="C186" s="304">
        <v>1152000</v>
      </c>
      <c r="D186" s="237">
        <v>813000</v>
      </c>
      <c r="E186" s="237">
        <v>757000</v>
      </c>
      <c r="F186" s="237">
        <v>56000</v>
      </c>
      <c r="G186" s="237">
        <v>581000</v>
      </c>
      <c r="H186" s="300">
        <v>6.9000000000000006E-2</v>
      </c>
      <c r="I186" s="305">
        <v>0.69099999999999995</v>
      </c>
      <c r="J186" s="302">
        <v>0.64200000000000002</v>
      </c>
      <c r="K186" s="131"/>
      <c r="M186" s="35" t="s">
        <v>244</v>
      </c>
      <c r="N186" s="237">
        <v>675000</v>
      </c>
      <c r="O186" s="298">
        <v>569000</v>
      </c>
      <c r="P186" s="303">
        <v>446000</v>
      </c>
      <c r="Q186" s="298">
        <v>404000</v>
      </c>
      <c r="R186" s="298">
        <v>41000</v>
      </c>
      <c r="S186" s="298">
        <v>229000</v>
      </c>
      <c r="T186" s="300">
        <v>9.2999999999999999E-2</v>
      </c>
      <c r="U186" s="301">
        <v>0.76200000000000001</v>
      </c>
      <c r="V186" s="302">
        <v>0.69</v>
      </c>
      <c r="Y186" s="35" t="s">
        <v>244</v>
      </c>
      <c r="Z186" s="237">
        <v>719000</v>
      </c>
      <c r="AA186" s="298">
        <v>583000</v>
      </c>
      <c r="AB186" s="303">
        <v>367000</v>
      </c>
      <c r="AC186" s="298">
        <v>353000</v>
      </c>
      <c r="AD186" s="298">
        <v>15000</v>
      </c>
      <c r="AE186" s="298">
        <v>352000</v>
      </c>
      <c r="AF186" s="300">
        <v>0.04</v>
      </c>
      <c r="AG186" s="301">
        <v>0.621</v>
      </c>
      <c r="AH186" s="302">
        <v>0.59599999999999997</v>
      </c>
    </row>
    <row r="187" spans="1:34" ht="21" customHeight="1">
      <c r="A187" s="35" t="s">
        <v>245</v>
      </c>
      <c r="B187" s="237">
        <v>1395000</v>
      </c>
      <c r="C187" s="304">
        <v>1153000</v>
      </c>
      <c r="D187" s="237">
        <v>820000</v>
      </c>
      <c r="E187" s="237">
        <v>761000</v>
      </c>
      <c r="F187" s="237">
        <v>59000</v>
      </c>
      <c r="G187" s="237">
        <v>576000</v>
      </c>
      <c r="H187" s="300">
        <v>7.1999999999999995E-2</v>
      </c>
      <c r="I187" s="305">
        <v>0.69699999999999995</v>
      </c>
      <c r="J187" s="302">
        <v>0.64600000000000002</v>
      </c>
      <c r="K187" s="131"/>
      <c r="M187" s="35" t="s">
        <v>245</v>
      </c>
      <c r="N187" s="237">
        <v>676000</v>
      </c>
      <c r="O187" s="298">
        <v>570000</v>
      </c>
      <c r="P187" s="303">
        <v>447000</v>
      </c>
      <c r="Q187" s="298">
        <v>404000</v>
      </c>
      <c r="R187" s="298">
        <v>42000</v>
      </c>
      <c r="S187" s="298">
        <v>229000</v>
      </c>
      <c r="T187" s="300">
        <v>9.5000000000000001E-2</v>
      </c>
      <c r="U187" s="301">
        <v>0.76400000000000001</v>
      </c>
      <c r="V187" s="302">
        <v>0.69</v>
      </c>
      <c r="Y187" s="35" t="s">
        <v>245</v>
      </c>
      <c r="Z187" s="237">
        <v>720000</v>
      </c>
      <c r="AA187" s="298">
        <v>583000</v>
      </c>
      <c r="AB187" s="303">
        <v>373000</v>
      </c>
      <c r="AC187" s="298">
        <v>357000</v>
      </c>
      <c r="AD187" s="298">
        <v>17000</v>
      </c>
      <c r="AE187" s="298">
        <v>347000</v>
      </c>
      <c r="AF187" s="300">
        <v>4.3999999999999997E-2</v>
      </c>
      <c r="AG187" s="301">
        <v>0.63200000000000001</v>
      </c>
      <c r="AH187" s="302">
        <v>0.60299999999999998</v>
      </c>
    </row>
    <row r="188" spans="1:34" ht="21" customHeight="1">
      <c r="A188" s="35" t="s">
        <v>246</v>
      </c>
      <c r="B188" s="237">
        <v>1396000</v>
      </c>
      <c r="C188" s="304">
        <v>1153000</v>
      </c>
      <c r="D188" s="237">
        <v>823000</v>
      </c>
      <c r="E188" s="237">
        <v>768000</v>
      </c>
      <c r="F188" s="237">
        <v>54000</v>
      </c>
      <c r="G188" s="237">
        <v>574000</v>
      </c>
      <c r="H188" s="300">
        <v>6.6000000000000003E-2</v>
      </c>
      <c r="I188" s="305">
        <v>0.7</v>
      </c>
      <c r="J188" s="302">
        <v>0.65300000000000002</v>
      </c>
      <c r="K188" s="131"/>
      <c r="M188" s="35" t="s">
        <v>246</v>
      </c>
      <c r="N188" s="237">
        <v>676000</v>
      </c>
      <c r="O188" s="298">
        <v>570000</v>
      </c>
      <c r="P188" s="303">
        <v>448000</v>
      </c>
      <c r="Q188" s="298">
        <v>408000</v>
      </c>
      <c r="R188" s="298">
        <v>40000</v>
      </c>
      <c r="S188" s="298">
        <v>228000</v>
      </c>
      <c r="T188" s="300">
        <v>8.7999999999999995E-2</v>
      </c>
      <c r="U188" s="301">
        <v>0.76600000000000001</v>
      </c>
      <c r="V188" s="302">
        <v>0.69699999999999995</v>
      </c>
      <c r="Y188" s="35" t="s">
        <v>246</v>
      </c>
      <c r="Z188" s="237">
        <v>720000</v>
      </c>
      <c r="AA188" s="298">
        <v>584000</v>
      </c>
      <c r="AB188" s="303">
        <v>375000</v>
      </c>
      <c r="AC188" s="298">
        <v>360000</v>
      </c>
      <c r="AD188" s="298">
        <v>15000</v>
      </c>
      <c r="AE188" s="298">
        <v>345000</v>
      </c>
      <c r="AF188" s="300">
        <v>3.9E-2</v>
      </c>
      <c r="AG188" s="301">
        <v>0.63500000000000001</v>
      </c>
      <c r="AH188" s="302">
        <v>0.60899999999999999</v>
      </c>
    </row>
    <row r="189" spans="1:34" ht="21" customHeight="1">
      <c r="A189" s="35" t="s">
        <v>247</v>
      </c>
      <c r="B189" s="237">
        <v>1397000</v>
      </c>
      <c r="C189" s="304">
        <v>1154000</v>
      </c>
      <c r="D189" s="237">
        <v>829000</v>
      </c>
      <c r="E189" s="237">
        <v>773000</v>
      </c>
      <c r="F189" s="237">
        <v>56000</v>
      </c>
      <c r="G189" s="237">
        <v>568000</v>
      </c>
      <c r="H189" s="300">
        <v>6.7000000000000004E-2</v>
      </c>
      <c r="I189" s="305">
        <v>0.70399999999999996</v>
      </c>
      <c r="J189" s="302">
        <v>0.65600000000000003</v>
      </c>
      <c r="K189" s="131"/>
      <c r="M189" s="35" t="s">
        <v>247</v>
      </c>
      <c r="N189" s="237">
        <v>676000</v>
      </c>
      <c r="O189" s="298">
        <v>570000</v>
      </c>
      <c r="P189" s="303">
        <v>451000</v>
      </c>
      <c r="Q189" s="298">
        <v>411000</v>
      </c>
      <c r="R189" s="298">
        <v>40000</v>
      </c>
      <c r="S189" s="298">
        <v>225000</v>
      </c>
      <c r="T189" s="300">
        <v>0.09</v>
      </c>
      <c r="U189" s="301">
        <v>0.77100000000000002</v>
      </c>
      <c r="V189" s="302">
        <v>0.69899999999999995</v>
      </c>
      <c r="Y189" s="35" t="s">
        <v>247</v>
      </c>
      <c r="Z189" s="237">
        <v>721000</v>
      </c>
      <c r="AA189" s="298">
        <v>584000</v>
      </c>
      <c r="AB189" s="303">
        <v>378000</v>
      </c>
      <c r="AC189" s="298">
        <v>362000</v>
      </c>
      <c r="AD189" s="298">
        <v>15000</v>
      </c>
      <c r="AE189" s="298">
        <v>343000</v>
      </c>
      <c r="AF189" s="300">
        <v>4.1000000000000002E-2</v>
      </c>
      <c r="AG189" s="301">
        <v>0.63900000000000001</v>
      </c>
      <c r="AH189" s="302">
        <v>0.61299999999999999</v>
      </c>
    </row>
    <row r="190" spans="1:34" ht="21" customHeight="1">
      <c r="A190" s="35" t="s">
        <v>248</v>
      </c>
      <c r="B190" s="237">
        <v>1398000</v>
      </c>
      <c r="C190" s="304">
        <v>1154000</v>
      </c>
      <c r="D190" s="237">
        <v>822000</v>
      </c>
      <c r="E190" s="237">
        <v>773000</v>
      </c>
      <c r="F190" s="237">
        <v>48000</v>
      </c>
      <c r="G190" s="237">
        <v>577000</v>
      </c>
      <c r="H190" s="300">
        <v>5.8999999999999997E-2</v>
      </c>
      <c r="I190" s="305">
        <v>0.69699999999999995</v>
      </c>
      <c r="J190" s="302">
        <v>0.65500000000000003</v>
      </c>
      <c r="K190" s="131"/>
      <c r="M190" s="35" t="s">
        <v>248</v>
      </c>
      <c r="N190" s="237">
        <v>677000</v>
      </c>
      <c r="O190" s="298">
        <v>570000</v>
      </c>
      <c r="P190" s="303">
        <v>448000</v>
      </c>
      <c r="Q190" s="298">
        <v>414000</v>
      </c>
      <c r="R190" s="298">
        <v>35000</v>
      </c>
      <c r="S190" s="298">
        <v>229000</v>
      </c>
      <c r="T190" s="300">
        <v>7.6999999999999999E-2</v>
      </c>
      <c r="U190" s="301">
        <v>0.76500000000000001</v>
      </c>
      <c r="V190" s="302">
        <v>0.70399999999999996</v>
      </c>
      <c r="Y190" s="35" t="s">
        <v>248</v>
      </c>
      <c r="Z190" s="237">
        <v>721000</v>
      </c>
      <c r="AA190" s="298">
        <v>584000</v>
      </c>
      <c r="AB190" s="303">
        <v>373000</v>
      </c>
      <c r="AC190" s="298">
        <v>359000</v>
      </c>
      <c r="AD190" s="298">
        <v>14000</v>
      </c>
      <c r="AE190" s="298">
        <v>348000</v>
      </c>
      <c r="AF190" s="300">
        <v>3.6999999999999998E-2</v>
      </c>
      <c r="AG190" s="301">
        <v>0.63</v>
      </c>
      <c r="AH190" s="302">
        <v>0.60699999999999998</v>
      </c>
    </row>
    <row r="191" spans="1:34" ht="21" customHeight="1">
      <c r="A191" s="35" t="s">
        <v>249</v>
      </c>
      <c r="B191" s="237">
        <v>1399000</v>
      </c>
      <c r="C191" s="304">
        <v>1154000</v>
      </c>
      <c r="D191" s="237">
        <v>826000</v>
      </c>
      <c r="E191" s="237">
        <v>775000</v>
      </c>
      <c r="F191" s="237">
        <v>51000</v>
      </c>
      <c r="G191" s="237">
        <v>573000</v>
      </c>
      <c r="H191" s="300">
        <v>6.2E-2</v>
      </c>
      <c r="I191" s="305">
        <v>0.69899999999999995</v>
      </c>
      <c r="J191" s="302">
        <v>0.65400000000000003</v>
      </c>
      <c r="K191" s="131"/>
      <c r="M191" s="35" t="s">
        <v>249</v>
      </c>
      <c r="N191" s="237">
        <v>677000</v>
      </c>
      <c r="O191" s="298">
        <v>570000</v>
      </c>
      <c r="P191" s="303">
        <v>449000</v>
      </c>
      <c r="Q191" s="298">
        <v>412000</v>
      </c>
      <c r="R191" s="298">
        <v>37000</v>
      </c>
      <c r="S191" s="298">
        <v>228000</v>
      </c>
      <c r="T191" s="300">
        <v>8.3000000000000004E-2</v>
      </c>
      <c r="U191" s="301">
        <v>0.76300000000000001</v>
      </c>
      <c r="V191" s="302">
        <v>0.69699999999999995</v>
      </c>
      <c r="Y191" s="35" t="s">
        <v>249</v>
      </c>
      <c r="Z191" s="237">
        <v>722000</v>
      </c>
      <c r="AA191" s="298">
        <v>584000</v>
      </c>
      <c r="AB191" s="303">
        <v>377000</v>
      </c>
      <c r="AC191" s="298">
        <v>363000</v>
      </c>
      <c r="AD191" s="298">
        <v>14000</v>
      </c>
      <c r="AE191" s="298">
        <v>345000</v>
      </c>
      <c r="AF191" s="300">
        <v>3.6999999999999998E-2</v>
      </c>
      <c r="AG191" s="301">
        <v>0.63600000000000001</v>
      </c>
      <c r="AH191" s="302">
        <v>0.61299999999999999</v>
      </c>
    </row>
    <row r="192" spans="1:34" ht="21" customHeight="1">
      <c r="A192" s="35" t="s">
        <v>250</v>
      </c>
      <c r="B192" s="237">
        <v>1400000</v>
      </c>
      <c r="C192" s="304">
        <v>1155000</v>
      </c>
      <c r="D192" s="237">
        <v>836000</v>
      </c>
      <c r="E192" s="237">
        <v>782000</v>
      </c>
      <c r="F192" s="237">
        <v>53000</v>
      </c>
      <c r="G192" s="237">
        <v>565000</v>
      </c>
      <c r="H192" s="300">
        <v>6.4000000000000001E-2</v>
      </c>
      <c r="I192" s="305">
        <v>0.70699999999999996</v>
      </c>
      <c r="J192" s="302">
        <v>0.66100000000000003</v>
      </c>
      <c r="K192" s="131"/>
      <c r="M192" s="35" t="s">
        <v>250</v>
      </c>
      <c r="N192" s="237">
        <v>678000</v>
      </c>
      <c r="O192" s="298">
        <v>571000</v>
      </c>
      <c r="P192" s="303">
        <v>453000</v>
      </c>
      <c r="Q192" s="298">
        <v>413000</v>
      </c>
      <c r="R192" s="298">
        <v>40000</v>
      </c>
      <c r="S192" s="298">
        <v>225000</v>
      </c>
      <c r="T192" s="300">
        <v>8.7999999999999995E-2</v>
      </c>
      <c r="U192" s="301">
        <v>0.77</v>
      </c>
      <c r="V192" s="302">
        <v>0.7</v>
      </c>
      <c r="Y192" s="35" t="s">
        <v>250</v>
      </c>
      <c r="Z192" s="237">
        <v>722000</v>
      </c>
      <c r="AA192" s="298">
        <v>584000</v>
      </c>
      <c r="AB192" s="303">
        <v>383000</v>
      </c>
      <c r="AC192" s="298">
        <v>369000</v>
      </c>
      <c r="AD192" s="298">
        <v>13000</v>
      </c>
      <c r="AE192" s="298">
        <v>339000</v>
      </c>
      <c r="AF192" s="300">
        <v>3.5000000000000003E-2</v>
      </c>
      <c r="AG192" s="301">
        <v>0.64500000000000002</v>
      </c>
      <c r="AH192" s="302">
        <v>0.622</v>
      </c>
    </row>
    <row r="193" spans="1:34" ht="21" customHeight="1">
      <c r="A193" s="35" t="s">
        <v>251</v>
      </c>
      <c r="B193" s="237">
        <v>1401000</v>
      </c>
      <c r="C193" s="304">
        <v>1155000</v>
      </c>
      <c r="D193" s="237">
        <v>839000</v>
      </c>
      <c r="E193" s="237">
        <v>781000</v>
      </c>
      <c r="F193" s="237">
        <v>58000</v>
      </c>
      <c r="G193" s="237">
        <v>563000</v>
      </c>
      <c r="H193" s="300">
        <v>6.9000000000000006E-2</v>
      </c>
      <c r="I193" s="305">
        <v>0.71</v>
      </c>
      <c r="J193" s="302">
        <v>0.66</v>
      </c>
      <c r="K193" s="131"/>
      <c r="M193" s="35" t="s">
        <v>251</v>
      </c>
      <c r="N193" s="237">
        <v>678000</v>
      </c>
      <c r="O193" s="298">
        <v>571000</v>
      </c>
      <c r="P193" s="303">
        <v>458000</v>
      </c>
      <c r="Q193" s="298">
        <v>416000</v>
      </c>
      <c r="R193" s="298">
        <v>42000</v>
      </c>
      <c r="S193" s="298">
        <v>220000</v>
      </c>
      <c r="T193" s="300">
        <v>9.1999999999999998E-2</v>
      </c>
      <c r="U193" s="301">
        <v>0.78</v>
      </c>
      <c r="V193" s="302">
        <v>0.70599999999999996</v>
      </c>
      <c r="Y193" s="35" t="s">
        <v>251</v>
      </c>
      <c r="Z193" s="237">
        <v>723000</v>
      </c>
      <c r="AA193" s="298">
        <v>585000</v>
      </c>
      <c r="AB193" s="303">
        <v>380000</v>
      </c>
      <c r="AC193" s="298">
        <v>364000</v>
      </c>
      <c r="AD193" s="298">
        <v>16000</v>
      </c>
      <c r="AE193" s="298">
        <v>343000</v>
      </c>
      <c r="AF193" s="300">
        <v>4.1000000000000002E-2</v>
      </c>
      <c r="AG193" s="301">
        <v>0.64100000000000001</v>
      </c>
      <c r="AH193" s="302">
        <v>0.61499999999999999</v>
      </c>
    </row>
    <row r="194" spans="1:34" ht="21" customHeight="1">
      <c r="A194" s="35" t="s">
        <v>252</v>
      </c>
      <c r="B194" s="237">
        <v>1402000</v>
      </c>
      <c r="C194" s="304">
        <v>1156000</v>
      </c>
      <c r="D194" s="237">
        <v>840000</v>
      </c>
      <c r="E194" s="237">
        <v>782000</v>
      </c>
      <c r="F194" s="237">
        <v>59000</v>
      </c>
      <c r="G194" s="237">
        <v>562000</v>
      </c>
      <c r="H194" s="300">
        <v>7.0000000000000007E-2</v>
      </c>
      <c r="I194" s="305">
        <v>0.71199999999999997</v>
      </c>
      <c r="J194" s="302">
        <v>0.66200000000000003</v>
      </c>
      <c r="K194" s="131"/>
      <c r="M194" s="35" t="s">
        <v>252</v>
      </c>
      <c r="N194" s="237">
        <v>679000</v>
      </c>
      <c r="O194" s="298">
        <v>571000</v>
      </c>
      <c r="P194" s="303">
        <v>462000</v>
      </c>
      <c r="Q194" s="298">
        <v>418000</v>
      </c>
      <c r="R194" s="298">
        <v>44000</v>
      </c>
      <c r="S194" s="298">
        <v>217000</v>
      </c>
      <c r="T194" s="300">
        <v>9.5000000000000001E-2</v>
      </c>
      <c r="U194" s="301">
        <v>0.78800000000000003</v>
      </c>
      <c r="V194" s="302">
        <v>0.71099999999999997</v>
      </c>
      <c r="Y194" s="35" t="s">
        <v>252</v>
      </c>
      <c r="Z194" s="237">
        <v>723000</v>
      </c>
      <c r="AA194" s="298">
        <v>585000</v>
      </c>
      <c r="AB194" s="303">
        <v>379000</v>
      </c>
      <c r="AC194" s="298">
        <v>364000</v>
      </c>
      <c r="AD194" s="298">
        <v>15000</v>
      </c>
      <c r="AE194" s="298">
        <v>345000</v>
      </c>
      <c r="AF194" s="300">
        <v>3.7999999999999999E-2</v>
      </c>
      <c r="AG194" s="301">
        <v>0.63800000000000001</v>
      </c>
      <c r="AH194" s="302">
        <v>0.61399999999999999</v>
      </c>
    </row>
    <row r="195" spans="1:34" ht="21" customHeight="1">
      <c r="A195" s="35" t="s">
        <v>253</v>
      </c>
      <c r="B195" s="237">
        <v>1403000</v>
      </c>
      <c r="C195" s="304">
        <v>1156000</v>
      </c>
      <c r="D195" s="237">
        <v>838000</v>
      </c>
      <c r="E195" s="237">
        <v>779000</v>
      </c>
      <c r="F195" s="237">
        <v>59000</v>
      </c>
      <c r="G195" s="237">
        <v>565000</v>
      </c>
      <c r="H195" s="300">
        <v>7.0000000000000007E-2</v>
      </c>
      <c r="I195" s="305">
        <v>0.71099999999999997</v>
      </c>
      <c r="J195" s="302">
        <v>0.66</v>
      </c>
      <c r="K195" s="131"/>
      <c r="M195" s="35" t="s">
        <v>253</v>
      </c>
      <c r="N195" s="237">
        <v>679000</v>
      </c>
      <c r="O195" s="298">
        <v>571000</v>
      </c>
      <c r="P195" s="303">
        <v>457000</v>
      </c>
      <c r="Q195" s="298">
        <v>414000</v>
      </c>
      <c r="R195" s="298">
        <v>44000</v>
      </c>
      <c r="S195" s="298">
        <v>222000</v>
      </c>
      <c r="T195" s="300">
        <v>9.5000000000000001E-2</v>
      </c>
      <c r="U195" s="301">
        <v>0.78100000000000003</v>
      </c>
      <c r="V195" s="302">
        <v>0.70499999999999996</v>
      </c>
      <c r="Y195" s="35" t="s">
        <v>253</v>
      </c>
      <c r="Z195" s="237">
        <v>724000</v>
      </c>
      <c r="AA195" s="298">
        <v>585000</v>
      </c>
      <c r="AB195" s="303">
        <v>380000</v>
      </c>
      <c r="AC195" s="298">
        <v>365000</v>
      </c>
      <c r="AD195" s="298">
        <v>15000</v>
      </c>
      <c r="AE195" s="298">
        <v>343000</v>
      </c>
      <c r="AF195" s="300">
        <v>0.04</v>
      </c>
      <c r="AG195" s="301">
        <v>0.64200000000000002</v>
      </c>
      <c r="AH195" s="302">
        <v>0.61599999999999999</v>
      </c>
    </row>
    <row r="196" spans="1:34" ht="21" customHeight="1">
      <c r="A196" s="35" t="s">
        <v>254</v>
      </c>
      <c r="B196" s="237">
        <v>1404000</v>
      </c>
      <c r="C196" s="304">
        <v>1157000</v>
      </c>
      <c r="D196" s="237">
        <v>836000</v>
      </c>
      <c r="E196" s="237">
        <v>781000</v>
      </c>
      <c r="F196" s="237">
        <v>55000</v>
      </c>
      <c r="G196" s="237">
        <v>568000</v>
      </c>
      <c r="H196" s="300">
        <v>6.6000000000000003E-2</v>
      </c>
      <c r="I196" s="305">
        <v>0.71</v>
      </c>
      <c r="J196" s="302">
        <v>0.66200000000000003</v>
      </c>
      <c r="K196" s="131"/>
      <c r="M196" s="35" t="s">
        <v>254</v>
      </c>
      <c r="N196" s="237">
        <v>680000</v>
      </c>
      <c r="O196" s="298">
        <v>571000</v>
      </c>
      <c r="P196" s="303">
        <v>459000</v>
      </c>
      <c r="Q196" s="298">
        <v>418000</v>
      </c>
      <c r="R196" s="298">
        <v>41000</v>
      </c>
      <c r="S196" s="298">
        <v>221000</v>
      </c>
      <c r="T196" s="300">
        <v>8.8999999999999996E-2</v>
      </c>
      <c r="U196" s="301">
        <v>0.78200000000000003</v>
      </c>
      <c r="V196" s="302">
        <v>0.71099999999999997</v>
      </c>
      <c r="Y196" s="35" t="s">
        <v>254</v>
      </c>
      <c r="Z196" s="237">
        <v>724000</v>
      </c>
      <c r="AA196" s="298">
        <v>585000</v>
      </c>
      <c r="AB196" s="303">
        <v>378000</v>
      </c>
      <c r="AC196" s="298">
        <v>363000</v>
      </c>
      <c r="AD196" s="298">
        <v>14000</v>
      </c>
      <c r="AE196" s="298">
        <v>346000</v>
      </c>
      <c r="AF196" s="300">
        <v>3.7999999999999999E-2</v>
      </c>
      <c r="AG196" s="301">
        <v>0.63900000000000001</v>
      </c>
      <c r="AH196" s="302">
        <v>0.61399999999999999</v>
      </c>
    </row>
    <row r="197" spans="1:34" ht="21" customHeight="1">
      <c r="A197" s="35" t="s">
        <v>255</v>
      </c>
      <c r="B197" s="237">
        <v>1405000</v>
      </c>
      <c r="C197" s="304">
        <v>1157000</v>
      </c>
      <c r="D197" s="237">
        <v>843000</v>
      </c>
      <c r="E197" s="237">
        <v>786000</v>
      </c>
      <c r="F197" s="237">
        <v>57000</v>
      </c>
      <c r="G197" s="237">
        <v>562000</v>
      </c>
      <c r="H197" s="300">
        <v>6.7000000000000004E-2</v>
      </c>
      <c r="I197" s="305">
        <v>0.71199999999999997</v>
      </c>
      <c r="J197" s="302">
        <v>0.66300000000000003</v>
      </c>
      <c r="K197" s="131"/>
      <c r="M197" s="35" t="s">
        <v>255</v>
      </c>
      <c r="N197" s="237">
        <v>680000</v>
      </c>
      <c r="O197" s="298">
        <v>571000</v>
      </c>
      <c r="P197" s="303">
        <v>462000</v>
      </c>
      <c r="Q197" s="298">
        <v>423000</v>
      </c>
      <c r="R197" s="298">
        <v>40000</v>
      </c>
      <c r="S197" s="298">
        <v>218000</v>
      </c>
      <c r="T197" s="300">
        <v>8.5999999999999993E-2</v>
      </c>
      <c r="U197" s="301">
        <v>0.78500000000000003</v>
      </c>
      <c r="V197" s="302">
        <v>0.71499999999999997</v>
      </c>
      <c r="Y197" s="35" t="s">
        <v>255</v>
      </c>
      <c r="Z197" s="237">
        <v>724000</v>
      </c>
      <c r="AA197" s="298">
        <v>585000</v>
      </c>
      <c r="AB197" s="303">
        <v>381000</v>
      </c>
      <c r="AC197" s="298">
        <v>364000</v>
      </c>
      <c r="AD197" s="298">
        <v>17000</v>
      </c>
      <c r="AE197" s="298">
        <v>344000</v>
      </c>
      <c r="AF197" s="300">
        <v>4.3999999999999997E-2</v>
      </c>
      <c r="AG197" s="301">
        <v>0.64200000000000002</v>
      </c>
      <c r="AH197" s="302">
        <v>0.61299999999999999</v>
      </c>
    </row>
    <row r="198" spans="1:34" ht="21" customHeight="1">
      <c r="A198" s="35" t="s">
        <v>256</v>
      </c>
      <c r="B198" s="237">
        <v>1406000</v>
      </c>
      <c r="C198" s="304">
        <v>1157000</v>
      </c>
      <c r="D198" s="237">
        <v>844000</v>
      </c>
      <c r="E198" s="237">
        <v>785000</v>
      </c>
      <c r="F198" s="237">
        <v>59000</v>
      </c>
      <c r="G198" s="237">
        <v>561000</v>
      </c>
      <c r="H198" s="300">
        <v>7.0000000000000007E-2</v>
      </c>
      <c r="I198" s="305">
        <v>0.71499999999999997</v>
      </c>
      <c r="J198" s="302">
        <v>0.66400000000000003</v>
      </c>
      <c r="K198" s="131"/>
      <c r="M198" s="35" t="s">
        <v>256</v>
      </c>
      <c r="N198" s="237">
        <v>681000</v>
      </c>
      <c r="O198" s="298">
        <v>572000</v>
      </c>
      <c r="P198" s="303">
        <v>462000</v>
      </c>
      <c r="Q198" s="298">
        <v>421000</v>
      </c>
      <c r="R198" s="298">
        <v>41000</v>
      </c>
      <c r="S198" s="298">
        <v>219000</v>
      </c>
      <c r="T198" s="300">
        <v>8.8999999999999996E-2</v>
      </c>
      <c r="U198" s="301">
        <v>0.78800000000000003</v>
      </c>
      <c r="V198" s="302">
        <v>0.71699999999999997</v>
      </c>
      <c r="Y198" s="35" t="s">
        <v>256</v>
      </c>
      <c r="Z198" s="237">
        <v>725000</v>
      </c>
      <c r="AA198" s="298">
        <v>586000</v>
      </c>
      <c r="AB198" s="303">
        <v>383000</v>
      </c>
      <c r="AC198" s="298">
        <v>365000</v>
      </c>
      <c r="AD198" s="298">
        <v>18000</v>
      </c>
      <c r="AE198" s="298">
        <v>342000</v>
      </c>
      <c r="AF198" s="300">
        <v>4.7E-2</v>
      </c>
      <c r="AG198" s="301">
        <v>0.64400000000000002</v>
      </c>
      <c r="AH198" s="302">
        <v>0.61299999999999999</v>
      </c>
    </row>
    <row r="199" spans="1:34" ht="21" customHeight="1">
      <c r="A199" s="35" t="s">
        <v>257</v>
      </c>
      <c r="B199" s="237">
        <v>1406000</v>
      </c>
      <c r="C199" s="304">
        <v>1157000</v>
      </c>
      <c r="D199" s="237">
        <v>844000</v>
      </c>
      <c r="E199" s="237">
        <v>785000</v>
      </c>
      <c r="F199" s="237">
        <v>59000</v>
      </c>
      <c r="G199" s="237">
        <v>562000</v>
      </c>
      <c r="H199" s="300">
        <v>7.0000000000000007E-2</v>
      </c>
      <c r="I199" s="305">
        <v>0.71499999999999997</v>
      </c>
      <c r="J199" s="302">
        <v>0.66300000000000003</v>
      </c>
      <c r="K199" s="131"/>
      <c r="M199" s="35" t="s">
        <v>257</v>
      </c>
      <c r="N199" s="237">
        <v>681000</v>
      </c>
      <c r="O199" s="298">
        <v>572000</v>
      </c>
      <c r="P199" s="303">
        <v>460000</v>
      </c>
      <c r="Q199" s="298">
        <v>418000</v>
      </c>
      <c r="R199" s="298">
        <v>41000</v>
      </c>
      <c r="S199" s="298">
        <v>221000</v>
      </c>
      <c r="T199" s="300">
        <v>0.09</v>
      </c>
      <c r="U199" s="301">
        <v>0.78500000000000003</v>
      </c>
      <c r="V199" s="302">
        <v>0.71299999999999997</v>
      </c>
      <c r="Y199" s="35" t="s">
        <v>257</v>
      </c>
      <c r="Z199" s="237">
        <v>725000</v>
      </c>
      <c r="AA199" s="298">
        <v>586000</v>
      </c>
      <c r="AB199" s="303">
        <v>385000</v>
      </c>
      <c r="AC199" s="298">
        <v>367000</v>
      </c>
      <c r="AD199" s="298">
        <v>18000</v>
      </c>
      <c r="AE199" s="298">
        <v>340000</v>
      </c>
      <c r="AF199" s="300">
        <v>4.7E-2</v>
      </c>
      <c r="AG199" s="301">
        <v>0.64600000000000002</v>
      </c>
      <c r="AH199" s="302">
        <v>0.61499999999999999</v>
      </c>
    </row>
    <row r="200" spans="1:34" ht="21" customHeight="1">
      <c r="A200" s="35" t="s">
        <v>258</v>
      </c>
      <c r="B200" s="237">
        <v>1407000</v>
      </c>
      <c r="C200" s="304">
        <v>1158000</v>
      </c>
      <c r="D200" s="237">
        <v>842000</v>
      </c>
      <c r="E200" s="237">
        <v>778000</v>
      </c>
      <c r="F200" s="237">
        <v>64000</v>
      </c>
      <c r="G200" s="237">
        <v>565000</v>
      </c>
      <c r="H200" s="300">
        <v>7.5999999999999998E-2</v>
      </c>
      <c r="I200" s="305">
        <v>0.71299999999999997</v>
      </c>
      <c r="J200" s="302">
        <v>0.65800000000000003</v>
      </c>
      <c r="K200" s="131"/>
      <c r="M200" s="35" t="s">
        <v>258</v>
      </c>
      <c r="N200" s="237">
        <v>682000</v>
      </c>
      <c r="O200" s="298">
        <v>572000</v>
      </c>
      <c r="P200" s="303">
        <v>459000</v>
      </c>
      <c r="Q200" s="298">
        <v>415000</v>
      </c>
      <c r="R200" s="298">
        <v>44000</v>
      </c>
      <c r="S200" s="298">
        <v>222000</v>
      </c>
      <c r="T200" s="300">
        <v>9.5000000000000001E-2</v>
      </c>
      <c r="U200" s="301">
        <v>0.78400000000000003</v>
      </c>
      <c r="V200" s="302">
        <v>0.70699999999999996</v>
      </c>
      <c r="Y200" s="35" t="s">
        <v>258</v>
      </c>
      <c r="Z200" s="237">
        <v>726000</v>
      </c>
      <c r="AA200" s="298">
        <v>586000</v>
      </c>
      <c r="AB200" s="303">
        <v>383000</v>
      </c>
      <c r="AC200" s="298">
        <v>363000</v>
      </c>
      <c r="AD200" s="298">
        <v>20000</v>
      </c>
      <c r="AE200" s="298">
        <v>343000</v>
      </c>
      <c r="AF200" s="300">
        <v>5.1999999999999998E-2</v>
      </c>
      <c r="AG200" s="301">
        <v>0.64400000000000002</v>
      </c>
      <c r="AH200" s="302">
        <v>0.61</v>
      </c>
    </row>
    <row r="201" spans="1:34" ht="21" customHeight="1">
      <c r="A201" s="35" t="s">
        <v>259</v>
      </c>
      <c r="B201" s="237">
        <v>1408000</v>
      </c>
      <c r="C201" s="304">
        <v>1158000</v>
      </c>
      <c r="D201" s="237">
        <v>839000</v>
      </c>
      <c r="E201" s="237">
        <v>773000</v>
      </c>
      <c r="F201" s="237">
        <v>66000</v>
      </c>
      <c r="G201" s="237">
        <v>569000</v>
      </c>
      <c r="H201" s="300">
        <v>7.8E-2</v>
      </c>
      <c r="I201" s="305">
        <v>0.71099999999999997</v>
      </c>
      <c r="J201" s="302">
        <v>0.65400000000000003</v>
      </c>
      <c r="K201" s="131"/>
      <c r="M201" s="35" t="s">
        <v>259</v>
      </c>
      <c r="N201" s="237">
        <v>682000</v>
      </c>
      <c r="O201" s="298">
        <v>572000</v>
      </c>
      <c r="P201" s="303">
        <v>462000</v>
      </c>
      <c r="Q201" s="298">
        <v>417000</v>
      </c>
      <c r="R201" s="298">
        <v>45000</v>
      </c>
      <c r="S201" s="298">
        <v>220000</v>
      </c>
      <c r="T201" s="300">
        <v>9.8000000000000004E-2</v>
      </c>
      <c r="U201" s="301">
        <v>0.78700000000000003</v>
      </c>
      <c r="V201" s="302">
        <v>0.70699999999999996</v>
      </c>
      <c r="Y201" s="35" t="s">
        <v>259</v>
      </c>
      <c r="Z201" s="237">
        <v>726000</v>
      </c>
      <c r="AA201" s="298">
        <v>586000</v>
      </c>
      <c r="AB201" s="303">
        <v>377000</v>
      </c>
      <c r="AC201" s="298">
        <v>356000</v>
      </c>
      <c r="AD201" s="298">
        <v>20000</v>
      </c>
      <c r="AE201" s="298">
        <v>349000</v>
      </c>
      <c r="AF201" s="300">
        <v>5.3999999999999999E-2</v>
      </c>
      <c r="AG201" s="301">
        <v>0.63600000000000001</v>
      </c>
      <c r="AH201" s="302">
        <v>0.60099999999999998</v>
      </c>
    </row>
    <row r="202" spans="1:34" ht="21" customHeight="1">
      <c r="A202" s="35" t="s">
        <v>260</v>
      </c>
      <c r="B202" s="237">
        <v>1409000</v>
      </c>
      <c r="C202" s="304">
        <v>1158000</v>
      </c>
      <c r="D202" s="237">
        <v>845000</v>
      </c>
      <c r="E202" s="237">
        <v>778000</v>
      </c>
      <c r="F202" s="237">
        <v>67000</v>
      </c>
      <c r="G202" s="237">
        <v>564000</v>
      </c>
      <c r="H202" s="300">
        <v>7.9000000000000001E-2</v>
      </c>
      <c r="I202" s="305">
        <v>0.71599999999999997</v>
      </c>
      <c r="J202" s="302">
        <v>0.65800000000000003</v>
      </c>
      <c r="K202" s="131"/>
      <c r="M202" s="35" t="s">
        <v>260</v>
      </c>
      <c r="N202" s="237">
        <v>682000</v>
      </c>
      <c r="O202" s="298">
        <v>572000</v>
      </c>
      <c r="P202" s="303">
        <v>461000</v>
      </c>
      <c r="Q202" s="298">
        <v>414000</v>
      </c>
      <c r="R202" s="298">
        <v>47000</v>
      </c>
      <c r="S202" s="298">
        <v>222000</v>
      </c>
      <c r="T202" s="300">
        <v>0.10199999999999999</v>
      </c>
      <c r="U202" s="301">
        <v>0.78600000000000003</v>
      </c>
      <c r="V202" s="302">
        <v>0.70399999999999996</v>
      </c>
      <c r="Y202" s="35" t="s">
        <v>260</v>
      </c>
      <c r="Z202" s="237">
        <v>726000</v>
      </c>
      <c r="AA202" s="298">
        <v>586000</v>
      </c>
      <c r="AB202" s="303">
        <v>384000</v>
      </c>
      <c r="AC202" s="298">
        <v>364000</v>
      </c>
      <c r="AD202" s="298">
        <v>20000</v>
      </c>
      <c r="AE202" s="298">
        <v>342000</v>
      </c>
      <c r="AF202" s="300">
        <v>5.1999999999999998E-2</v>
      </c>
      <c r="AG202" s="301">
        <v>0.64700000000000002</v>
      </c>
      <c r="AH202" s="302">
        <v>0.61299999999999999</v>
      </c>
    </row>
    <row r="203" spans="1:34" ht="21" customHeight="1">
      <c r="A203" s="35" t="s">
        <v>261</v>
      </c>
      <c r="B203" s="237">
        <v>1409000</v>
      </c>
      <c r="C203" s="304">
        <v>1158000</v>
      </c>
      <c r="D203" s="237">
        <v>844000</v>
      </c>
      <c r="E203" s="237">
        <v>778000</v>
      </c>
      <c r="F203" s="237">
        <v>66000</v>
      </c>
      <c r="G203" s="237">
        <v>565000</v>
      </c>
      <c r="H203" s="300">
        <v>7.9000000000000001E-2</v>
      </c>
      <c r="I203" s="305">
        <v>0.71599999999999997</v>
      </c>
      <c r="J203" s="302">
        <v>0.65900000000000003</v>
      </c>
      <c r="K203" s="131"/>
      <c r="M203" s="35" t="s">
        <v>261</v>
      </c>
      <c r="N203" s="237">
        <v>683000</v>
      </c>
      <c r="O203" s="298">
        <v>572000</v>
      </c>
      <c r="P203" s="303">
        <v>458000</v>
      </c>
      <c r="Q203" s="298">
        <v>412000</v>
      </c>
      <c r="R203" s="298">
        <v>46000</v>
      </c>
      <c r="S203" s="298">
        <v>225000</v>
      </c>
      <c r="T203" s="300">
        <v>0.1</v>
      </c>
      <c r="U203" s="301">
        <v>0.78500000000000003</v>
      </c>
      <c r="V203" s="302">
        <v>0.70399999999999996</v>
      </c>
      <c r="Y203" s="35" t="s">
        <v>261</v>
      </c>
      <c r="Z203" s="237">
        <v>727000</v>
      </c>
      <c r="AA203" s="298">
        <v>586000</v>
      </c>
      <c r="AB203" s="303">
        <v>386000</v>
      </c>
      <c r="AC203" s="298">
        <v>366000</v>
      </c>
      <c r="AD203" s="298">
        <v>20000</v>
      </c>
      <c r="AE203" s="298">
        <v>340000</v>
      </c>
      <c r="AF203" s="300">
        <v>5.2999999999999999E-2</v>
      </c>
      <c r="AG203" s="301">
        <v>0.64900000000000002</v>
      </c>
      <c r="AH203" s="302">
        <v>0.61499999999999999</v>
      </c>
    </row>
    <row r="204" spans="1:34" ht="21" customHeight="1">
      <c r="A204" s="35" t="s">
        <v>262</v>
      </c>
      <c r="B204" s="237">
        <v>1410000</v>
      </c>
      <c r="C204" s="304">
        <v>1159000</v>
      </c>
      <c r="D204" s="237">
        <v>846000</v>
      </c>
      <c r="E204" s="237">
        <v>786000</v>
      </c>
      <c r="F204" s="237">
        <v>61000</v>
      </c>
      <c r="G204" s="237">
        <v>564000</v>
      </c>
      <c r="H204" s="300">
        <v>7.1999999999999995E-2</v>
      </c>
      <c r="I204" s="305">
        <v>0.71699999999999997</v>
      </c>
      <c r="J204" s="302">
        <v>0.66500000000000004</v>
      </c>
      <c r="K204" s="131"/>
      <c r="M204" s="35" t="s">
        <v>262</v>
      </c>
      <c r="N204" s="237">
        <v>683000</v>
      </c>
      <c r="O204" s="298">
        <v>572000</v>
      </c>
      <c r="P204" s="303">
        <v>457000</v>
      </c>
      <c r="Q204" s="298">
        <v>417000</v>
      </c>
      <c r="R204" s="298">
        <v>41000</v>
      </c>
      <c r="S204" s="298">
        <v>226000</v>
      </c>
      <c r="T204" s="300">
        <v>8.8999999999999996E-2</v>
      </c>
      <c r="U204" s="301">
        <v>0.78400000000000003</v>
      </c>
      <c r="V204" s="302">
        <v>0.71299999999999997</v>
      </c>
      <c r="Y204" s="35" t="s">
        <v>262</v>
      </c>
      <c r="Z204" s="237">
        <v>727000</v>
      </c>
      <c r="AA204" s="237">
        <v>586000</v>
      </c>
      <c r="AB204" s="303">
        <v>389000</v>
      </c>
      <c r="AC204" s="237">
        <v>369000</v>
      </c>
      <c r="AD204" s="237">
        <v>20000</v>
      </c>
      <c r="AE204" s="237">
        <v>338000</v>
      </c>
      <c r="AF204" s="300">
        <v>5.0999999999999997E-2</v>
      </c>
      <c r="AG204" s="305">
        <v>0.65200000000000002</v>
      </c>
      <c r="AH204" s="302">
        <v>0.61799999999999999</v>
      </c>
    </row>
    <row r="205" spans="1:34" ht="21" customHeight="1">
      <c r="A205" s="35" t="s">
        <v>263</v>
      </c>
      <c r="B205" s="237">
        <v>1411000</v>
      </c>
      <c r="C205" s="304">
        <v>1159000</v>
      </c>
      <c r="D205" s="237">
        <v>854000</v>
      </c>
      <c r="E205" s="237">
        <v>792000</v>
      </c>
      <c r="F205" s="237">
        <v>62000</v>
      </c>
      <c r="G205" s="237">
        <v>557000</v>
      </c>
      <c r="H205" s="300">
        <v>7.1999999999999995E-2</v>
      </c>
      <c r="I205" s="305">
        <v>0.72399999999999998</v>
      </c>
      <c r="J205" s="302">
        <v>0.67100000000000004</v>
      </c>
      <c r="K205" s="131"/>
      <c r="M205" s="35" t="s">
        <v>263</v>
      </c>
      <c r="N205" s="237">
        <v>683000</v>
      </c>
      <c r="O205" s="298">
        <v>572000</v>
      </c>
      <c r="P205" s="303">
        <v>463000</v>
      </c>
      <c r="Q205" s="298">
        <v>420000</v>
      </c>
      <c r="R205" s="298">
        <v>42000</v>
      </c>
      <c r="S205" s="298">
        <v>221000</v>
      </c>
      <c r="T205" s="300">
        <v>9.0999999999999998E-2</v>
      </c>
      <c r="U205" s="301">
        <v>0.79500000000000004</v>
      </c>
      <c r="V205" s="302">
        <v>0.72199999999999998</v>
      </c>
      <c r="Y205" s="35" t="s">
        <v>263</v>
      </c>
      <c r="Z205" s="237">
        <v>727000</v>
      </c>
      <c r="AA205" s="237">
        <v>586000</v>
      </c>
      <c r="AB205" s="303">
        <v>391000</v>
      </c>
      <c r="AC205" s="237">
        <v>372000</v>
      </c>
      <c r="AD205" s="237">
        <v>19000</v>
      </c>
      <c r="AE205" s="237">
        <v>336000</v>
      </c>
      <c r="AF205" s="300">
        <v>4.9000000000000002E-2</v>
      </c>
      <c r="AG205" s="305">
        <v>0.65400000000000003</v>
      </c>
      <c r="AH205" s="302">
        <v>0.621</v>
      </c>
    </row>
    <row r="206" spans="1:34" ht="21" customHeight="1">
      <c r="A206" s="35" t="s">
        <v>272</v>
      </c>
      <c r="B206" s="237">
        <v>1412000</v>
      </c>
      <c r="C206" s="304">
        <v>1159000</v>
      </c>
      <c r="D206" s="237">
        <v>852000</v>
      </c>
      <c r="E206" s="237">
        <v>792000</v>
      </c>
      <c r="F206" s="237">
        <v>61000</v>
      </c>
      <c r="G206" s="237">
        <v>559000</v>
      </c>
      <c r="H206" s="300">
        <v>7.0999999999999994E-2</v>
      </c>
      <c r="I206" s="305">
        <v>0.72399999999999998</v>
      </c>
      <c r="J206" s="302">
        <v>0.67200000000000004</v>
      </c>
      <c r="K206" s="131"/>
      <c r="M206" s="35" t="s">
        <v>272</v>
      </c>
      <c r="N206" s="237">
        <v>684000</v>
      </c>
      <c r="O206" s="298">
        <v>572000</v>
      </c>
      <c r="P206" s="303">
        <v>457000</v>
      </c>
      <c r="Q206" s="298">
        <v>415000</v>
      </c>
      <c r="R206" s="298">
        <v>42000</v>
      </c>
      <c r="S206" s="298">
        <v>227000</v>
      </c>
      <c r="T206" s="300">
        <v>9.0999999999999998E-2</v>
      </c>
      <c r="U206" s="301">
        <v>0.78500000000000003</v>
      </c>
      <c r="V206" s="302">
        <v>0.71299999999999997</v>
      </c>
      <c r="Y206" s="35" t="s">
        <v>272</v>
      </c>
      <c r="Z206" s="237">
        <v>728000</v>
      </c>
      <c r="AA206" s="237">
        <v>587000</v>
      </c>
      <c r="AB206" s="303">
        <v>396000</v>
      </c>
      <c r="AC206" s="237">
        <v>377000</v>
      </c>
      <c r="AD206" s="237">
        <v>19000</v>
      </c>
      <c r="AE206" s="237">
        <v>332000</v>
      </c>
      <c r="AF206" s="300">
        <v>4.8000000000000001E-2</v>
      </c>
      <c r="AG206" s="305">
        <v>0.66300000000000003</v>
      </c>
      <c r="AH206" s="302">
        <v>0.63100000000000001</v>
      </c>
    </row>
    <row r="207" spans="1:34" ht="21" customHeight="1">
      <c r="A207" s="35" t="s">
        <v>273</v>
      </c>
      <c r="B207" s="237">
        <v>1412000</v>
      </c>
      <c r="C207" s="304">
        <v>1159000</v>
      </c>
      <c r="D207" s="237">
        <v>867000</v>
      </c>
      <c r="E207" s="237">
        <v>805000</v>
      </c>
      <c r="F207" s="237">
        <v>61000</v>
      </c>
      <c r="G207" s="237">
        <v>546000</v>
      </c>
      <c r="H207" s="300">
        <v>7.0999999999999994E-2</v>
      </c>
      <c r="I207" s="305">
        <v>0.73199999999999998</v>
      </c>
      <c r="J207" s="302">
        <v>0.67900000000000005</v>
      </c>
      <c r="K207" s="131"/>
      <c r="M207" s="35" t="s">
        <v>273</v>
      </c>
      <c r="N207" s="237">
        <v>684000</v>
      </c>
      <c r="O207" s="298">
        <v>573000</v>
      </c>
      <c r="P207" s="303">
        <v>464000</v>
      </c>
      <c r="Q207" s="298">
        <v>423000</v>
      </c>
      <c r="R207" s="298">
        <v>40000</v>
      </c>
      <c r="S207" s="298">
        <v>221000</v>
      </c>
      <c r="T207" s="300">
        <v>8.5999999999999993E-2</v>
      </c>
      <c r="U207" s="301">
        <v>0.79500000000000004</v>
      </c>
      <c r="V207" s="302">
        <v>0.72599999999999998</v>
      </c>
      <c r="Y207" s="35" t="s">
        <v>273</v>
      </c>
      <c r="Z207" s="237">
        <v>728000</v>
      </c>
      <c r="AA207" s="237">
        <v>587000</v>
      </c>
      <c r="AB207" s="303">
        <v>403000</v>
      </c>
      <c r="AC207" s="237">
        <v>382000</v>
      </c>
      <c r="AD207" s="237">
        <v>21000</v>
      </c>
      <c r="AE207" s="237">
        <v>325000</v>
      </c>
      <c r="AF207" s="300">
        <v>5.2999999999999999E-2</v>
      </c>
      <c r="AG207" s="305">
        <v>0.67</v>
      </c>
      <c r="AH207" s="302">
        <v>0.63400000000000001</v>
      </c>
    </row>
    <row r="208" spans="1:34" ht="21" customHeight="1">
      <c r="A208" s="35" t="s">
        <v>274</v>
      </c>
      <c r="B208" s="237">
        <v>1413000</v>
      </c>
      <c r="C208" s="304">
        <v>1159000</v>
      </c>
      <c r="D208" s="237">
        <v>867000</v>
      </c>
      <c r="E208" s="237">
        <v>804000</v>
      </c>
      <c r="F208" s="237">
        <v>63000</v>
      </c>
      <c r="G208" s="237">
        <v>546000</v>
      </c>
      <c r="H208" s="300">
        <v>7.2999999999999995E-2</v>
      </c>
      <c r="I208" s="305">
        <v>0.73099999999999998</v>
      </c>
      <c r="J208" s="302">
        <v>0.67700000000000005</v>
      </c>
      <c r="K208" s="131"/>
      <c r="M208" s="35" t="s">
        <v>274</v>
      </c>
      <c r="N208" s="237">
        <v>685000</v>
      </c>
      <c r="O208" s="298">
        <v>573000</v>
      </c>
      <c r="P208" s="303">
        <v>463000</v>
      </c>
      <c r="Q208" s="298">
        <v>423000</v>
      </c>
      <c r="R208" s="298">
        <v>40000</v>
      </c>
      <c r="S208" s="298">
        <v>221000</v>
      </c>
      <c r="T208" s="300">
        <v>8.6999999999999994E-2</v>
      </c>
      <c r="U208" s="301">
        <v>0.79200000000000004</v>
      </c>
      <c r="V208" s="302">
        <v>0.72099999999999997</v>
      </c>
      <c r="Y208" s="35" t="s">
        <v>274</v>
      </c>
      <c r="Z208" s="237">
        <v>728000</v>
      </c>
      <c r="AA208" s="237">
        <v>587000</v>
      </c>
      <c r="AB208" s="303">
        <v>404000</v>
      </c>
      <c r="AC208" s="237">
        <v>381000</v>
      </c>
      <c r="AD208" s="237">
        <v>23000</v>
      </c>
      <c r="AE208" s="237">
        <v>325000</v>
      </c>
      <c r="AF208" s="300">
        <v>5.6000000000000001E-2</v>
      </c>
      <c r="AG208" s="305">
        <v>0.67200000000000004</v>
      </c>
      <c r="AH208" s="302">
        <v>0.63300000000000001</v>
      </c>
    </row>
    <row r="209" spans="1:34" ht="21" customHeight="1">
      <c r="A209" s="35" t="s">
        <v>275</v>
      </c>
      <c r="B209" s="237">
        <v>1414000</v>
      </c>
      <c r="C209" s="304">
        <v>1160000</v>
      </c>
      <c r="D209" s="237">
        <v>866000</v>
      </c>
      <c r="E209" s="237">
        <v>802000</v>
      </c>
      <c r="F209" s="237">
        <v>64000</v>
      </c>
      <c r="G209" s="237">
        <v>548000</v>
      </c>
      <c r="H209" s="300">
        <v>7.3999999999999996E-2</v>
      </c>
      <c r="I209" s="305">
        <v>0.72699999999999998</v>
      </c>
      <c r="J209" s="302">
        <v>0.67100000000000004</v>
      </c>
      <c r="K209" s="131"/>
      <c r="M209" s="35" t="s">
        <v>275</v>
      </c>
      <c r="N209" s="237">
        <v>685000</v>
      </c>
      <c r="O209" s="298">
        <v>573000</v>
      </c>
      <c r="P209" s="303">
        <v>462000</v>
      </c>
      <c r="Q209" s="298">
        <v>420000</v>
      </c>
      <c r="R209" s="298">
        <v>41000</v>
      </c>
      <c r="S209" s="298">
        <v>223000</v>
      </c>
      <c r="T209" s="300">
        <v>0.09</v>
      </c>
      <c r="U209" s="301">
        <v>0.78200000000000003</v>
      </c>
      <c r="V209" s="302">
        <v>0.71</v>
      </c>
      <c r="Y209" s="35" t="s">
        <v>275</v>
      </c>
      <c r="Z209" s="237">
        <v>729000</v>
      </c>
      <c r="AA209" s="237">
        <v>587000</v>
      </c>
      <c r="AB209" s="303">
        <v>405000</v>
      </c>
      <c r="AC209" s="237">
        <v>381000</v>
      </c>
      <c r="AD209" s="237">
        <v>23000</v>
      </c>
      <c r="AE209" s="237">
        <v>324000</v>
      </c>
      <c r="AF209" s="300">
        <v>5.7000000000000002E-2</v>
      </c>
      <c r="AG209" s="305">
        <v>0.67200000000000004</v>
      </c>
      <c r="AH209" s="302">
        <v>0.63300000000000001</v>
      </c>
    </row>
    <row r="210" spans="1:34" ht="21" customHeight="1">
      <c r="A210" s="35" t="s">
        <v>276</v>
      </c>
      <c r="B210" s="237">
        <v>1414000</v>
      </c>
      <c r="C210" s="304">
        <v>1160000</v>
      </c>
      <c r="D210" s="237">
        <v>869000</v>
      </c>
      <c r="E210" s="237">
        <v>803000</v>
      </c>
      <c r="F210" s="237">
        <v>66000</v>
      </c>
      <c r="G210" s="237">
        <v>545000</v>
      </c>
      <c r="H210" s="300">
        <v>7.5999999999999998E-2</v>
      </c>
      <c r="I210" s="305">
        <v>0.73</v>
      </c>
      <c r="J210" s="302">
        <v>0.67300000000000004</v>
      </c>
      <c r="K210" s="131"/>
      <c r="M210" s="35" t="s">
        <v>276</v>
      </c>
      <c r="N210" s="237">
        <v>685000</v>
      </c>
      <c r="O210" s="298">
        <v>573000</v>
      </c>
      <c r="P210" s="303">
        <v>462000</v>
      </c>
      <c r="Q210" s="298">
        <v>420000</v>
      </c>
      <c r="R210" s="298">
        <v>43000</v>
      </c>
      <c r="S210" s="298">
        <v>223000</v>
      </c>
      <c r="T210" s="300">
        <v>9.1999999999999998E-2</v>
      </c>
      <c r="U210" s="301">
        <v>0.78300000000000003</v>
      </c>
      <c r="V210" s="302">
        <v>0.70899999999999996</v>
      </c>
      <c r="Y210" s="35" t="s">
        <v>276</v>
      </c>
      <c r="Z210" s="237">
        <v>729000</v>
      </c>
      <c r="AA210" s="237">
        <v>587000</v>
      </c>
      <c r="AB210" s="303">
        <v>407000</v>
      </c>
      <c r="AC210" s="237">
        <v>384000</v>
      </c>
      <c r="AD210" s="237">
        <v>23000</v>
      </c>
      <c r="AE210" s="237">
        <v>322000</v>
      </c>
      <c r="AF210" s="300">
        <v>5.7000000000000002E-2</v>
      </c>
      <c r="AG210" s="305">
        <v>0.67800000000000005</v>
      </c>
      <c r="AH210" s="302">
        <v>0.63800000000000001</v>
      </c>
    </row>
    <row r="211" spans="1:34" ht="21" customHeight="1">
      <c r="A211" s="35" t="s">
        <v>277</v>
      </c>
      <c r="B211" s="237">
        <v>1415000</v>
      </c>
      <c r="C211" s="304">
        <v>1160000</v>
      </c>
      <c r="D211" s="237">
        <v>866000</v>
      </c>
      <c r="E211" s="237">
        <v>803000</v>
      </c>
      <c r="F211" s="237">
        <v>63000</v>
      </c>
      <c r="G211" s="237">
        <v>549000</v>
      </c>
      <c r="H211" s="300">
        <v>7.2999999999999995E-2</v>
      </c>
      <c r="I211" s="305">
        <v>0.72899999999999998</v>
      </c>
      <c r="J211" s="302">
        <v>0.67500000000000004</v>
      </c>
      <c r="K211" s="131"/>
      <c r="M211" s="35" t="s">
        <v>277</v>
      </c>
      <c r="N211" s="237">
        <v>686000</v>
      </c>
      <c r="O211" s="298">
        <v>573000</v>
      </c>
      <c r="P211" s="303">
        <v>460000</v>
      </c>
      <c r="Q211" s="298">
        <v>420000</v>
      </c>
      <c r="R211" s="298">
        <v>41000</v>
      </c>
      <c r="S211" s="298">
        <v>225000</v>
      </c>
      <c r="T211" s="300">
        <v>8.8999999999999996E-2</v>
      </c>
      <c r="U211" s="301">
        <v>0.78400000000000003</v>
      </c>
      <c r="V211" s="302">
        <v>0.71299999999999997</v>
      </c>
      <c r="Y211" s="35" t="s">
        <v>277</v>
      </c>
      <c r="Z211" s="237">
        <v>729000</v>
      </c>
      <c r="AA211" s="237">
        <v>587000</v>
      </c>
      <c r="AB211" s="303">
        <v>406000</v>
      </c>
      <c r="AC211" s="237">
        <v>384000</v>
      </c>
      <c r="AD211" s="237">
        <v>22000</v>
      </c>
      <c r="AE211" s="237">
        <v>323000</v>
      </c>
      <c r="AF211" s="300">
        <v>5.5E-2</v>
      </c>
      <c r="AG211" s="305">
        <v>0.67600000000000005</v>
      </c>
      <c r="AH211" s="302">
        <v>0.63800000000000001</v>
      </c>
    </row>
    <row r="212" spans="1:34" ht="21" customHeight="1">
      <c r="A212" s="35" t="s">
        <v>278</v>
      </c>
      <c r="B212" s="237">
        <v>1416000</v>
      </c>
      <c r="C212" s="304">
        <v>1160000</v>
      </c>
      <c r="D212" s="237">
        <v>867000</v>
      </c>
      <c r="E212" s="237">
        <v>807000</v>
      </c>
      <c r="F212" s="237">
        <v>60000</v>
      </c>
      <c r="G212" s="237">
        <v>549000</v>
      </c>
      <c r="H212" s="300">
        <v>6.9000000000000006E-2</v>
      </c>
      <c r="I212" s="305">
        <v>0.73</v>
      </c>
      <c r="J212" s="302">
        <v>0.67800000000000005</v>
      </c>
      <c r="K212" s="131"/>
      <c r="M212" s="35" t="s">
        <v>278</v>
      </c>
      <c r="N212" s="237">
        <v>686000</v>
      </c>
      <c r="O212" s="298">
        <v>573000</v>
      </c>
      <c r="P212" s="303">
        <v>464000</v>
      </c>
      <c r="Q212" s="298">
        <v>424000</v>
      </c>
      <c r="R212" s="298">
        <v>40000</v>
      </c>
      <c r="S212" s="298">
        <v>222000</v>
      </c>
      <c r="T212" s="300">
        <v>8.5999999999999993E-2</v>
      </c>
      <c r="U212" s="301">
        <v>0.79100000000000004</v>
      </c>
      <c r="V212" s="302">
        <v>0.72099999999999997</v>
      </c>
      <c r="Y212" s="35" t="s">
        <v>278</v>
      </c>
      <c r="Z212" s="237">
        <v>730000</v>
      </c>
      <c r="AA212" s="237">
        <v>587000</v>
      </c>
      <c r="AB212" s="303">
        <v>403000</v>
      </c>
      <c r="AC212" s="237">
        <v>383000</v>
      </c>
      <c r="AD212" s="237">
        <v>20000</v>
      </c>
      <c r="AE212" s="237">
        <v>327000</v>
      </c>
      <c r="AF212" s="300">
        <v>0.05</v>
      </c>
      <c r="AG212" s="305">
        <v>0.67</v>
      </c>
      <c r="AH212" s="302">
        <v>0.63600000000000001</v>
      </c>
    </row>
    <row r="213" spans="1:34" ht="21" customHeight="1">
      <c r="A213" s="35" t="s">
        <v>279</v>
      </c>
      <c r="B213" s="237">
        <v>1416000</v>
      </c>
      <c r="C213" s="304">
        <v>1160000</v>
      </c>
      <c r="D213" s="237">
        <v>864000</v>
      </c>
      <c r="E213" s="237">
        <v>806000</v>
      </c>
      <c r="F213" s="237">
        <v>58000</v>
      </c>
      <c r="G213" s="237">
        <v>552000</v>
      </c>
      <c r="H213" s="300">
        <v>6.7000000000000004E-2</v>
      </c>
      <c r="I213" s="305">
        <v>0.72899999999999998</v>
      </c>
      <c r="J213" s="302">
        <v>0.67800000000000005</v>
      </c>
      <c r="K213" s="131"/>
      <c r="M213" s="35" t="s">
        <v>279</v>
      </c>
      <c r="N213" s="237">
        <v>687000</v>
      </c>
      <c r="O213" s="298">
        <v>573000</v>
      </c>
      <c r="P213" s="303">
        <v>462000</v>
      </c>
      <c r="Q213" s="298">
        <v>422000</v>
      </c>
      <c r="R213" s="298">
        <v>40000</v>
      </c>
      <c r="S213" s="298">
        <v>225000</v>
      </c>
      <c r="T213" s="300">
        <v>8.5999999999999993E-2</v>
      </c>
      <c r="U213" s="301">
        <v>0.78700000000000003</v>
      </c>
      <c r="V213" s="302">
        <v>0.71699999999999997</v>
      </c>
      <c r="Y213" s="35" t="s">
        <v>279</v>
      </c>
      <c r="Z213" s="237">
        <v>730000</v>
      </c>
      <c r="AA213" s="237">
        <v>587000</v>
      </c>
      <c r="AB213" s="303">
        <v>402000</v>
      </c>
      <c r="AC213" s="237">
        <v>383000</v>
      </c>
      <c r="AD213" s="237">
        <v>19000</v>
      </c>
      <c r="AE213" s="237">
        <v>328000</v>
      </c>
      <c r="AF213" s="300">
        <v>4.5999999999999999E-2</v>
      </c>
      <c r="AG213" s="305">
        <v>0.67200000000000004</v>
      </c>
      <c r="AH213" s="302">
        <v>0.64</v>
      </c>
    </row>
    <row r="214" spans="1:34" ht="21" customHeight="1">
      <c r="A214" s="35" t="s">
        <v>280</v>
      </c>
      <c r="B214" s="237">
        <v>1417000</v>
      </c>
      <c r="C214" s="304">
        <v>1160000</v>
      </c>
      <c r="D214" s="237">
        <v>862000</v>
      </c>
      <c r="E214" s="237">
        <v>801000</v>
      </c>
      <c r="F214" s="237">
        <v>61000</v>
      </c>
      <c r="G214" s="237">
        <v>555000</v>
      </c>
      <c r="H214" s="300">
        <v>7.0999999999999994E-2</v>
      </c>
      <c r="I214" s="305">
        <v>0.72599999999999998</v>
      </c>
      <c r="J214" s="302">
        <v>0.67400000000000004</v>
      </c>
      <c r="K214" s="131"/>
      <c r="M214" s="35" t="s">
        <v>280</v>
      </c>
      <c r="N214" s="237">
        <v>687000</v>
      </c>
      <c r="O214" s="298">
        <v>573000</v>
      </c>
      <c r="P214" s="303">
        <v>463000</v>
      </c>
      <c r="Q214" s="298">
        <v>421000</v>
      </c>
      <c r="R214" s="298">
        <v>42000</v>
      </c>
      <c r="S214" s="298">
        <v>224000</v>
      </c>
      <c r="T214" s="300">
        <v>9.0999999999999998E-2</v>
      </c>
      <c r="U214" s="301">
        <v>0.78800000000000003</v>
      </c>
      <c r="V214" s="302">
        <v>0.71499999999999997</v>
      </c>
      <c r="Y214" s="35" t="s">
        <v>280</v>
      </c>
      <c r="Z214" s="237">
        <v>730000</v>
      </c>
      <c r="AA214" s="237">
        <v>587000</v>
      </c>
      <c r="AB214" s="303">
        <v>399000</v>
      </c>
      <c r="AC214" s="237">
        <v>380000</v>
      </c>
      <c r="AD214" s="237">
        <v>19000</v>
      </c>
      <c r="AE214" s="237">
        <v>331000</v>
      </c>
      <c r="AF214" s="300">
        <v>4.7E-2</v>
      </c>
      <c r="AG214" s="305">
        <v>0.66600000000000004</v>
      </c>
      <c r="AH214" s="302">
        <v>0.63400000000000001</v>
      </c>
    </row>
    <row r="215" spans="1:34" ht="21" customHeight="1">
      <c r="A215" s="35" t="s">
        <v>281</v>
      </c>
      <c r="B215" s="237">
        <v>1418000</v>
      </c>
      <c r="C215" s="304">
        <v>1160000</v>
      </c>
      <c r="D215" s="237">
        <v>861000</v>
      </c>
      <c r="E215" s="237">
        <v>806000</v>
      </c>
      <c r="F215" s="237">
        <v>55000</v>
      </c>
      <c r="G215" s="237">
        <v>557000</v>
      </c>
      <c r="H215" s="300">
        <v>6.4000000000000001E-2</v>
      </c>
      <c r="I215" s="305">
        <v>0.72599999999999998</v>
      </c>
      <c r="J215" s="302">
        <v>0.67800000000000005</v>
      </c>
      <c r="K215" s="131"/>
      <c r="M215" s="35" t="s">
        <v>281</v>
      </c>
      <c r="N215" s="237">
        <v>687000</v>
      </c>
      <c r="O215" s="298">
        <v>573000</v>
      </c>
      <c r="P215" s="303">
        <v>462000</v>
      </c>
      <c r="Q215" s="298">
        <v>426000</v>
      </c>
      <c r="R215" s="298">
        <v>37000</v>
      </c>
      <c r="S215" s="298">
        <v>225000</v>
      </c>
      <c r="T215" s="300">
        <v>7.9000000000000001E-2</v>
      </c>
      <c r="U215" s="301">
        <v>0.78800000000000003</v>
      </c>
      <c r="V215" s="302">
        <v>0.72399999999999998</v>
      </c>
      <c r="Y215" s="35" t="s">
        <v>281</v>
      </c>
      <c r="Z215" s="237">
        <v>730000</v>
      </c>
      <c r="AA215" s="237">
        <v>587000</v>
      </c>
      <c r="AB215" s="303">
        <v>399000</v>
      </c>
      <c r="AC215" s="237">
        <v>381000</v>
      </c>
      <c r="AD215" s="237">
        <v>18000</v>
      </c>
      <c r="AE215" s="237">
        <v>332000</v>
      </c>
      <c r="AF215" s="300">
        <v>4.5999999999999999E-2</v>
      </c>
      <c r="AG215" s="305">
        <v>0.66500000000000004</v>
      </c>
      <c r="AH215" s="302">
        <v>0.63400000000000001</v>
      </c>
    </row>
    <row r="216" spans="1:34" ht="21" customHeight="1">
      <c r="A216" s="35" t="s">
        <v>282</v>
      </c>
      <c r="B216" s="237">
        <v>1418000</v>
      </c>
      <c r="C216" s="304">
        <v>1160000</v>
      </c>
      <c r="D216" s="237">
        <v>860000</v>
      </c>
      <c r="E216" s="237">
        <v>803000</v>
      </c>
      <c r="F216" s="237">
        <v>57000</v>
      </c>
      <c r="G216" s="237">
        <v>558000</v>
      </c>
      <c r="H216" s="300">
        <v>6.7000000000000004E-2</v>
      </c>
      <c r="I216" s="305">
        <v>0.72599999999999998</v>
      </c>
      <c r="J216" s="302">
        <v>0.67600000000000005</v>
      </c>
      <c r="K216" s="131"/>
      <c r="M216" s="35" t="s">
        <v>282</v>
      </c>
      <c r="N216" s="237">
        <v>688000</v>
      </c>
      <c r="O216" s="298">
        <v>573000</v>
      </c>
      <c r="P216" s="303">
        <v>462000</v>
      </c>
      <c r="Q216" s="298">
        <v>422000</v>
      </c>
      <c r="R216" s="298">
        <v>40000</v>
      </c>
      <c r="S216" s="298">
        <v>225000</v>
      </c>
      <c r="T216" s="300">
        <v>8.5999999999999993E-2</v>
      </c>
      <c r="U216" s="301">
        <v>0.78900000000000003</v>
      </c>
      <c r="V216" s="302">
        <v>0.72</v>
      </c>
      <c r="Y216" s="35" t="s">
        <v>282</v>
      </c>
      <c r="Z216" s="237">
        <v>731000</v>
      </c>
      <c r="AA216" s="237">
        <v>587000</v>
      </c>
      <c r="AB216" s="303">
        <v>398000</v>
      </c>
      <c r="AC216" s="237">
        <v>381000</v>
      </c>
      <c r="AD216" s="237">
        <v>17000</v>
      </c>
      <c r="AE216" s="237">
        <v>333000</v>
      </c>
      <c r="AF216" s="300">
        <v>4.3999999999999997E-2</v>
      </c>
      <c r="AG216" s="305">
        <v>0.66400000000000003</v>
      </c>
      <c r="AH216" s="302">
        <v>0.63400000000000001</v>
      </c>
    </row>
    <row r="217" spans="1:34" ht="21" customHeight="1">
      <c r="A217" s="35" t="s">
        <v>283</v>
      </c>
      <c r="B217" s="237">
        <v>1419000</v>
      </c>
      <c r="C217" s="304">
        <v>1160000</v>
      </c>
      <c r="D217" s="237">
        <v>860000</v>
      </c>
      <c r="E217" s="237">
        <v>803000</v>
      </c>
      <c r="F217" s="237">
        <v>58000</v>
      </c>
      <c r="G217" s="237">
        <v>559000</v>
      </c>
      <c r="H217" s="300">
        <v>6.7000000000000004E-2</v>
      </c>
      <c r="I217" s="305">
        <v>0.72499999999999998</v>
      </c>
      <c r="J217" s="302">
        <v>0.67600000000000005</v>
      </c>
      <c r="K217" s="131"/>
      <c r="M217" s="35" t="s">
        <v>283</v>
      </c>
      <c r="N217" s="237">
        <v>688000</v>
      </c>
      <c r="O217" s="298">
        <v>573000</v>
      </c>
      <c r="P217" s="303">
        <v>459000</v>
      </c>
      <c r="Q217" s="298">
        <v>420000</v>
      </c>
      <c r="R217" s="298">
        <v>39000</v>
      </c>
      <c r="S217" s="298">
        <v>229000</v>
      </c>
      <c r="T217" s="300">
        <v>8.5000000000000006E-2</v>
      </c>
      <c r="U217" s="301">
        <v>0.78300000000000003</v>
      </c>
      <c r="V217" s="302">
        <v>0.71499999999999997</v>
      </c>
      <c r="Y217" s="35" t="s">
        <v>283</v>
      </c>
      <c r="Z217" s="237">
        <v>731000</v>
      </c>
      <c r="AA217" s="237">
        <v>587000</v>
      </c>
      <c r="AB217" s="303">
        <v>402000</v>
      </c>
      <c r="AC217" s="237">
        <v>383000</v>
      </c>
      <c r="AD217" s="237">
        <v>18000</v>
      </c>
      <c r="AE217" s="237">
        <v>329000</v>
      </c>
      <c r="AF217" s="300">
        <v>4.5999999999999999E-2</v>
      </c>
      <c r="AG217" s="305">
        <v>0.66900000000000004</v>
      </c>
      <c r="AH217" s="302">
        <v>0.63800000000000001</v>
      </c>
    </row>
    <row r="218" spans="1:34" ht="21" customHeight="1">
      <c r="A218" s="35" t="s">
        <v>284</v>
      </c>
      <c r="B218" s="237">
        <v>1420000</v>
      </c>
      <c r="C218" s="304">
        <v>1160000</v>
      </c>
      <c r="D218" s="237">
        <v>855000</v>
      </c>
      <c r="E218" s="237">
        <v>795000</v>
      </c>
      <c r="F218" s="237">
        <v>60000</v>
      </c>
      <c r="G218" s="237">
        <v>565000</v>
      </c>
      <c r="H218" s="300">
        <v>7.0000000000000007E-2</v>
      </c>
      <c r="I218" s="305">
        <v>0.72099999999999997</v>
      </c>
      <c r="J218" s="302">
        <v>0.66900000000000004</v>
      </c>
      <c r="K218" s="131"/>
      <c r="M218" s="35" t="s">
        <v>284</v>
      </c>
      <c r="N218" s="237">
        <v>688000</v>
      </c>
      <c r="O218" s="298">
        <v>573000</v>
      </c>
      <c r="P218" s="303">
        <v>459000</v>
      </c>
      <c r="Q218" s="298">
        <v>418000</v>
      </c>
      <c r="R218" s="298">
        <v>40000</v>
      </c>
      <c r="S218" s="298">
        <v>230000</v>
      </c>
      <c r="T218" s="300">
        <v>8.7999999999999995E-2</v>
      </c>
      <c r="U218" s="301">
        <v>0.78300000000000003</v>
      </c>
      <c r="V218" s="302">
        <v>0.71199999999999997</v>
      </c>
      <c r="Y218" s="35" t="s">
        <v>284</v>
      </c>
      <c r="Z218" s="237">
        <v>731000</v>
      </c>
      <c r="AA218" s="237">
        <v>587000</v>
      </c>
      <c r="AB218" s="303">
        <v>396000</v>
      </c>
      <c r="AC218" s="237">
        <v>376000</v>
      </c>
      <c r="AD218" s="237">
        <v>20000</v>
      </c>
      <c r="AE218" s="237">
        <v>335000</v>
      </c>
      <c r="AF218" s="300">
        <v>0.05</v>
      </c>
      <c r="AG218" s="305">
        <v>0.66100000000000003</v>
      </c>
      <c r="AH218" s="302">
        <v>0.627</v>
      </c>
    </row>
    <row r="219" spans="1:34" ht="21" customHeight="1">
      <c r="A219" s="35" t="s">
        <v>320</v>
      </c>
      <c r="B219" s="237">
        <v>1420000</v>
      </c>
      <c r="C219" s="304">
        <v>1160000</v>
      </c>
      <c r="D219" s="237">
        <v>862000</v>
      </c>
      <c r="E219" s="237">
        <v>803000</v>
      </c>
      <c r="F219" s="237">
        <v>60000</v>
      </c>
      <c r="G219" s="237">
        <v>558000</v>
      </c>
      <c r="H219" s="300">
        <v>6.9000000000000006E-2</v>
      </c>
      <c r="I219" s="305">
        <v>0.72499999999999998</v>
      </c>
      <c r="J219" s="302">
        <v>0.67400000000000004</v>
      </c>
      <c r="K219" s="131"/>
      <c r="M219" s="35" t="s">
        <v>320</v>
      </c>
      <c r="N219" s="237">
        <v>689000</v>
      </c>
      <c r="O219" s="298">
        <v>573000</v>
      </c>
      <c r="P219" s="303">
        <v>463000</v>
      </c>
      <c r="Q219" s="298">
        <v>424000</v>
      </c>
      <c r="R219" s="298">
        <v>39000</v>
      </c>
      <c r="S219" s="298">
        <v>226000</v>
      </c>
      <c r="T219" s="300">
        <v>8.4000000000000005E-2</v>
      </c>
      <c r="U219" s="301">
        <v>0.78700000000000003</v>
      </c>
      <c r="V219" s="302">
        <v>0.71899999999999997</v>
      </c>
      <c r="Y219" s="35" t="s">
        <v>320</v>
      </c>
      <c r="Z219" s="237">
        <v>732000</v>
      </c>
      <c r="AA219" s="237">
        <v>587000</v>
      </c>
      <c r="AB219" s="303">
        <v>399000</v>
      </c>
      <c r="AC219" s="237">
        <v>379000</v>
      </c>
      <c r="AD219" s="237">
        <v>21000</v>
      </c>
      <c r="AE219" s="237">
        <v>332000</v>
      </c>
      <c r="AF219" s="300">
        <v>5.1999999999999998E-2</v>
      </c>
      <c r="AG219" s="305">
        <v>0.66500000000000004</v>
      </c>
      <c r="AH219" s="302">
        <v>0.629</v>
      </c>
    </row>
    <row r="220" spans="1:34" ht="21" customHeight="1">
      <c r="A220" s="35" t="s">
        <v>321</v>
      </c>
      <c r="B220" s="237">
        <v>1421000</v>
      </c>
      <c r="C220" s="304">
        <v>1160000</v>
      </c>
      <c r="D220" s="237">
        <v>861000</v>
      </c>
      <c r="E220" s="237">
        <v>795000</v>
      </c>
      <c r="F220" s="237">
        <v>66000</v>
      </c>
      <c r="G220" s="237">
        <v>559000</v>
      </c>
      <c r="H220" s="300">
        <v>7.6999999999999999E-2</v>
      </c>
      <c r="I220" s="305">
        <v>0.72599999999999998</v>
      </c>
      <c r="J220" s="302">
        <v>0.66800000000000004</v>
      </c>
      <c r="K220" s="131"/>
      <c r="M220" s="35" t="s">
        <v>321</v>
      </c>
      <c r="N220" s="237">
        <v>689000</v>
      </c>
      <c r="O220" s="304">
        <v>573000</v>
      </c>
      <c r="P220" s="237">
        <v>464000</v>
      </c>
      <c r="Q220" s="237">
        <v>419000</v>
      </c>
      <c r="R220" s="237">
        <v>45000</v>
      </c>
      <c r="S220" s="237">
        <v>225000</v>
      </c>
      <c r="T220" s="300">
        <v>9.6000000000000002E-2</v>
      </c>
      <c r="U220" s="305">
        <v>0.78800000000000003</v>
      </c>
      <c r="V220" s="302">
        <v>0.71</v>
      </c>
      <c r="Y220" s="35" t="s">
        <v>321</v>
      </c>
      <c r="Z220" s="237">
        <v>732000</v>
      </c>
      <c r="AA220" s="237">
        <v>587000</v>
      </c>
      <c r="AB220" s="303">
        <v>398000</v>
      </c>
      <c r="AC220" s="237">
        <v>376000</v>
      </c>
      <c r="AD220" s="237">
        <v>22000</v>
      </c>
      <c r="AE220" s="237">
        <v>334000</v>
      </c>
      <c r="AF220" s="300">
        <v>5.5E-2</v>
      </c>
      <c r="AG220" s="305">
        <v>0.66500000000000004</v>
      </c>
      <c r="AH220" s="302">
        <v>0.627</v>
      </c>
    </row>
    <row r="221" spans="1:34" ht="21" customHeight="1">
      <c r="A221" s="11" t="s">
        <v>322</v>
      </c>
      <c r="B221" s="474">
        <v>1422000</v>
      </c>
      <c r="C221" s="475">
        <v>1161000</v>
      </c>
      <c r="D221" s="474">
        <v>868000</v>
      </c>
      <c r="E221" s="474">
        <v>796000</v>
      </c>
      <c r="F221" s="474">
        <v>72000</v>
      </c>
      <c r="G221" s="474">
        <v>554000</v>
      </c>
      <c r="H221" s="476">
        <v>8.3000000000000004E-2</v>
      </c>
      <c r="I221" s="477">
        <v>0.73</v>
      </c>
      <c r="J221" s="478">
        <v>0.66800000000000004</v>
      </c>
      <c r="K221" s="479"/>
      <c r="L221" s="3"/>
      <c r="M221" s="11" t="s">
        <v>322</v>
      </c>
      <c r="N221" s="474">
        <v>689000</v>
      </c>
      <c r="O221" s="475">
        <v>574000</v>
      </c>
      <c r="P221" s="474">
        <v>466000</v>
      </c>
      <c r="Q221" s="474">
        <v>418000</v>
      </c>
      <c r="R221" s="474">
        <v>47000</v>
      </c>
      <c r="S221" s="474">
        <v>224000</v>
      </c>
      <c r="T221" s="311">
        <v>0.10199999999999999</v>
      </c>
      <c r="U221" s="312">
        <v>0.79200000000000004</v>
      </c>
      <c r="V221" s="313">
        <v>0.71</v>
      </c>
      <c r="W221" s="3"/>
      <c r="X221" s="3"/>
      <c r="Y221" s="11" t="s">
        <v>322</v>
      </c>
      <c r="Z221" s="237">
        <v>732000</v>
      </c>
      <c r="AA221" s="304">
        <v>587000</v>
      </c>
      <c r="AB221" s="237">
        <v>402000</v>
      </c>
      <c r="AC221" s="237">
        <v>377000</v>
      </c>
      <c r="AD221" s="237">
        <v>25000</v>
      </c>
      <c r="AE221" s="237">
        <v>330000</v>
      </c>
      <c r="AF221" s="300">
        <v>6.0999999999999999E-2</v>
      </c>
      <c r="AG221" s="305">
        <v>0.66900000000000004</v>
      </c>
      <c r="AH221" s="302">
        <v>0.627</v>
      </c>
    </row>
    <row r="222" spans="1:34" ht="21" customHeight="1">
      <c r="A222" s="35" t="s">
        <v>323</v>
      </c>
      <c r="B222" s="229">
        <v>1422000</v>
      </c>
      <c r="C222" s="306">
        <v>1161000</v>
      </c>
      <c r="D222" s="229">
        <v>867000</v>
      </c>
      <c r="E222" s="229">
        <v>795000</v>
      </c>
      <c r="F222" s="229">
        <v>72000</v>
      </c>
      <c r="G222" s="229">
        <v>555000</v>
      </c>
      <c r="H222" s="307">
        <v>8.3000000000000004E-2</v>
      </c>
      <c r="I222" s="308">
        <v>0.72699999999999998</v>
      </c>
      <c r="J222" s="309">
        <v>0.66600000000000004</v>
      </c>
      <c r="M222" s="35" t="s">
        <v>323</v>
      </c>
      <c r="N222" s="229">
        <v>690000</v>
      </c>
      <c r="O222" s="306">
        <v>574000</v>
      </c>
      <c r="P222" s="229">
        <v>463000</v>
      </c>
      <c r="Q222" s="229">
        <v>418000</v>
      </c>
      <c r="R222" s="229">
        <v>44000</v>
      </c>
      <c r="S222" s="229">
        <v>227000</v>
      </c>
      <c r="T222" s="311">
        <v>9.6000000000000002E-2</v>
      </c>
      <c r="U222" s="312">
        <v>0.78300000000000003</v>
      </c>
      <c r="V222" s="313">
        <v>0.70599999999999996</v>
      </c>
      <c r="Y222" s="35" t="s">
        <v>323</v>
      </c>
      <c r="Z222" s="229">
        <v>732000</v>
      </c>
      <c r="AA222" s="306">
        <v>587000</v>
      </c>
      <c r="AB222" s="229">
        <v>405000</v>
      </c>
      <c r="AC222" s="229">
        <v>377000</v>
      </c>
      <c r="AD222" s="229">
        <v>27000</v>
      </c>
      <c r="AE222" s="229">
        <v>328000</v>
      </c>
      <c r="AF222" s="307">
        <v>6.8000000000000005E-2</v>
      </c>
      <c r="AG222" s="308">
        <v>0.67300000000000004</v>
      </c>
      <c r="AH222" s="309">
        <v>0.626</v>
      </c>
    </row>
    <row r="223" spans="1:34" ht="21" customHeight="1">
      <c r="A223" s="35" t="s">
        <v>324</v>
      </c>
      <c r="B223" s="229">
        <v>1423000</v>
      </c>
      <c r="C223" s="306">
        <v>1161000</v>
      </c>
      <c r="D223" s="229">
        <v>873000</v>
      </c>
      <c r="E223" s="229">
        <v>806000</v>
      </c>
      <c r="F223" s="229">
        <v>68000</v>
      </c>
      <c r="G223" s="229">
        <v>549000</v>
      </c>
      <c r="H223" s="307">
        <v>7.8E-2</v>
      </c>
      <c r="I223" s="308">
        <v>0.73199999999999998</v>
      </c>
      <c r="J223" s="309">
        <v>0.67400000000000004</v>
      </c>
      <c r="M223" s="35" t="s">
        <v>324</v>
      </c>
      <c r="N223" s="229">
        <v>690000</v>
      </c>
      <c r="O223" s="306">
        <v>573000</v>
      </c>
      <c r="P223" s="229">
        <v>465000</v>
      </c>
      <c r="Q223" s="229">
        <v>423000</v>
      </c>
      <c r="R223" s="229">
        <v>42000</v>
      </c>
      <c r="S223" s="229">
        <v>225000</v>
      </c>
      <c r="T223" s="311">
        <v>0.09</v>
      </c>
      <c r="U223" s="312">
        <v>0.78600000000000003</v>
      </c>
      <c r="V223" s="313">
        <v>0.71399999999999997</v>
      </c>
      <c r="Y223" s="35" t="s">
        <v>324</v>
      </c>
      <c r="Z223" s="229">
        <v>733000</v>
      </c>
      <c r="AA223" s="306">
        <v>587000</v>
      </c>
      <c r="AB223" s="229">
        <v>409000</v>
      </c>
      <c r="AC223" s="229">
        <v>383000</v>
      </c>
      <c r="AD223" s="229">
        <v>26000</v>
      </c>
      <c r="AE223" s="229">
        <v>324000</v>
      </c>
      <c r="AF223" s="307">
        <v>6.3E-2</v>
      </c>
      <c r="AG223" s="308">
        <v>0.67800000000000005</v>
      </c>
      <c r="AH223" s="309">
        <v>0.63400000000000001</v>
      </c>
    </row>
    <row r="224" spans="1:34" ht="21" customHeight="1">
      <c r="A224" s="35" t="s">
        <v>325</v>
      </c>
      <c r="B224" s="229">
        <v>1423000</v>
      </c>
      <c r="C224" s="306">
        <v>1160000</v>
      </c>
      <c r="D224" s="229">
        <v>874000</v>
      </c>
      <c r="E224" s="229">
        <v>806000</v>
      </c>
      <c r="F224" s="229">
        <v>68000</v>
      </c>
      <c r="G224" s="229">
        <v>549000</v>
      </c>
      <c r="H224" s="307">
        <v>7.8E-2</v>
      </c>
      <c r="I224" s="308">
        <v>0.73199999999999998</v>
      </c>
      <c r="J224" s="309">
        <v>0.67400000000000004</v>
      </c>
      <c r="M224" s="35" t="s">
        <v>325</v>
      </c>
      <c r="N224" s="229">
        <v>690000</v>
      </c>
      <c r="O224" s="306">
        <v>573000</v>
      </c>
      <c r="P224" s="229">
        <v>466000</v>
      </c>
      <c r="Q224" s="229">
        <v>423000</v>
      </c>
      <c r="R224" s="229">
        <v>44000</v>
      </c>
      <c r="S224" s="229">
        <v>224000</v>
      </c>
      <c r="T224" s="311">
        <v>9.4E-2</v>
      </c>
      <c r="U224" s="312">
        <v>0.78800000000000003</v>
      </c>
      <c r="V224" s="313">
        <v>0.71299999999999997</v>
      </c>
      <c r="Y224" s="35" t="s">
        <v>325</v>
      </c>
      <c r="Z224" s="229">
        <v>733000</v>
      </c>
      <c r="AA224" s="306">
        <v>587000</v>
      </c>
      <c r="AB224" s="229">
        <v>408000</v>
      </c>
      <c r="AC224" s="229">
        <v>383000</v>
      </c>
      <c r="AD224" s="229">
        <v>25000</v>
      </c>
      <c r="AE224" s="229">
        <v>325000</v>
      </c>
      <c r="AF224" s="307">
        <v>0.06</v>
      </c>
      <c r="AG224" s="308">
        <v>0.67900000000000005</v>
      </c>
      <c r="AH224" s="309">
        <v>0.63700000000000001</v>
      </c>
    </row>
    <row r="225" spans="1:34" ht="21" customHeight="1">
      <c r="A225" s="35" t="s">
        <v>326</v>
      </c>
      <c r="B225" s="229">
        <v>1423000</v>
      </c>
      <c r="C225" s="306">
        <v>1160000</v>
      </c>
      <c r="D225" s="229">
        <v>873000</v>
      </c>
      <c r="E225" s="229">
        <v>804000</v>
      </c>
      <c r="F225" s="229">
        <v>68000</v>
      </c>
      <c r="G225" s="229">
        <v>550000</v>
      </c>
      <c r="H225" s="307">
        <v>7.8E-2</v>
      </c>
      <c r="I225" s="308">
        <v>0.73</v>
      </c>
      <c r="J225" s="309">
        <v>0.67200000000000004</v>
      </c>
      <c r="M225" s="35" t="s">
        <v>326</v>
      </c>
      <c r="N225" s="229">
        <v>690000</v>
      </c>
      <c r="O225" s="306">
        <v>573000</v>
      </c>
      <c r="P225" s="229">
        <v>469000</v>
      </c>
      <c r="Q225" s="229">
        <v>422000</v>
      </c>
      <c r="R225" s="229">
        <v>47000</v>
      </c>
      <c r="S225" s="229">
        <v>222000</v>
      </c>
      <c r="T225" s="311">
        <v>0.10100000000000001</v>
      </c>
      <c r="U225" s="312">
        <v>0.79</v>
      </c>
      <c r="V225" s="313">
        <v>0.70899999999999996</v>
      </c>
      <c r="Y225" s="35" t="s">
        <v>326</v>
      </c>
      <c r="Z225" s="229">
        <v>733000</v>
      </c>
      <c r="AA225" s="306">
        <v>587000</v>
      </c>
      <c r="AB225" s="229">
        <v>404000</v>
      </c>
      <c r="AC225" s="229">
        <v>383000</v>
      </c>
      <c r="AD225" s="229">
        <v>21000</v>
      </c>
      <c r="AE225" s="229">
        <v>329000</v>
      </c>
      <c r="AF225" s="307">
        <v>5.2999999999999999E-2</v>
      </c>
      <c r="AG225" s="308">
        <v>0.67200000000000004</v>
      </c>
      <c r="AH225" s="309">
        <v>0.63600000000000001</v>
      </c>
    </row>
    <row r="226" spans="1:34" ht="21" customHeight="1">
      <c r="A226" s="35" t="s">
        <v>327</v>
      </c>
      <c r="B226" s="229">
        <v>1424000</v>
      </c>
      <c r="C226" s="306">
        <v>1160000</v>
      </c>
      <c r="D226" s="229">
        <v>863000</v>
      </c>
      <c r="E226" s="229">
        <v>796000</v>
      </c>
      <c r="F226" s="229">
        <v>66000</v>
      </c>
      <c r="G226" s="229">
        <v>561000</v>
      </c>
      <c r="H226" s="307">
        <v>7.6999999999999999E-2</v>
      </c>
      <c r="I226" s="308">
        <v>0.72499999999999998</v>
      </c>
      <c r="J226" s="309">
        <v>0.66800000000000004</v>
      </c>
      <c r="M226" s="35" t="s">
        <v>327</v>
      </c>
      <c r="N226" s="229">
        <v>690000</v>
      </c>
      <c r="O226" s="306">
        <v>573000</v>
      </c>
      <c r="P226" s="229">
        <v>463000</v>
      </c>
      <c r="Q226" s="229">
        <v>417000</v>
      </c>
      <c r="R226" s="229">
        <v>46000</v>
      </c>
      <c r="S226" s="229">
        <v>227000</v>
      </c>
      <c r="T226" s="311">
        <v>0.1</v>
      </c>
      <c r="U226" s="312">
        <v>0.78400000000000003</v>
      </c>
      <c r="V226" s="313">
        <v>0.70399999999999996</v>
      </c>
      <c r="Y226" s="35" t="s">
        <v>327</v>
      </c>
      <c r="Z226" s="229">
        <v>733000</v>
      </c>
      <c r="AA226" s="306">
        <v>587000</v>
      </c>
      <c r="AB226" s="229">
        <v>399000</v>
      </c>
      <c r="AC226" s="229">
        <v>379000</v>
      </c>
      <c r="AD226" s="229">
        <v>20000</v>
      </c>
      <c r="AE226" s="229">
        <v>334000</v>
      </c>
      <c r="AF226" s="307">
        <v>0.05</v>
      </c>
      <c r="AG226" s="308">
        <v>0.66700000000000004</v>
      </c>
      <c r="AH226" s="309">
        <v>0.63300000000000001</v>
      </c>
    </row>
    <row r="227" spans="1:34" ht="21" customHeight="1">
      <c r="A227" s="35" t="s">
        <v>328</v>
      </c>
      <c r="B227" s="229">
        <v>1424000</v>
      </c>
      <c r="C227" s="306">
        <v>1160000</v>
      </c>
      <c r="D227" s="229">
        <v>859000</v>
      </c>
      <c r="E227" s="229">
        <v>788000</v>
      </c>
      <c r="F227" s="229">
        <v>71000</v>
      </c>
      <c r="G227" s="229">
        <v>565000</v>
      </c>
      <c r="H227" s="307">
        <v>8.3000000000000004E-2</v>
      </c>
      <c r="I227" s="308">
        <v>0.72199999999999998</v>
      </c>
      <c r="J227" s="309">
        <v>0.66100000000000003</v>
      </c>
      <c r="M227" s="35" t="s">
        <v>328</v>
      </c>
      <c r="N227" s="229">
        <v>691000</v>
      </c>
      <c r="O227" s="306">
        <v>573000</v>
      </c>
      <c r="P227" s="229">
        <v>463000</v>
      </c>
      <c r="Q227" s="229">
        <v>415000</v>
      </c>
      <c r="R227" s="229">
        <v>48000</v>
      </c>
      <c r="S227" s="229">
        <v>228000</v>
      </c>
      <c r="T227" s="311">
        <v>0.104</v>
      </c>
      <c r="U227" s="312">
        <v>0.78200000000000003</v>
      </c>
      <c r="V227" s="313">
        <v>0.69799999999999995</v>
      </c>
      <c r="Y227" s="35" t="s">
        <v>328</v>
      </c>
      <c r="Z227" s="229">
        <v>734000</v>
      </c>
      <c r="AA227" s="306">
        <v>587000</v>
      </c>
      <c r="AB227" s="229">
        <v>397000</v>
      </c>
      <c r="AC227" s="229">
        <v>373000</v>
      </c>
      <c r="AD227" s="229">
        <v>23000</v>
      </c>
      <c r="AE227" s="229">
        <v>337000</v>
      </c>
      <c r="AF227" s="307">
        <v>5.8000000000000003E-2</v>
      </c>
      <c r="AG227" s="308">
        <v>0.66400000000000003</v>
      </c>
      <c r="AH227" s="309">
        <v>0.624</v>
      </c>
    </row>
    <row r="228" spans="1:34" ht="21" customHeight="1">
      <c r="A228" s="35" t="s">
        <v>329</v>
      </c>
      <c r="B228" s="229">
        <v>1425000</v>
      </c>
      <c r="C228" s="306">
        <v>1160000</v>
      </c>
      <c r="D228" s="229">
        <v>854000</v>
      </c>
      <c r="E228" s="229">
        <v>785000</v>
      </c>
      <c r="F228" s="229">
        <v>69000</v>
      </c>
      <c r="G228" s="229">
        <v>570000</v>
      </c>
      <c r="H228" s="307">
        <v>8.1000000000000003E-2</v>
      </c>
      <c r="I228" s="308">
        <v>0.72099999999999997</v>
      </c>
      <c r="J228" s="309">
        <v>0.66200000000000003</v>
      </c>
      <c r="M228" s="35" t="s">
        <v>329</v>
      </c>
      <c r="N228" s="229">
        <v>691000</v>
      </c>
      <c r="O228" s="306">
        <v>573000</v>
      </c>
      <c r="P228" s="229">
        <v>460000</v>
      </c>
      <c r="Q228" s="229">
        <v>411000</v>
      </c>
      <c r="R228" s="229">
        <v>49000</v>
      </c>
      <c r="S228" s="229">
        <v>231000</v>
      </c>
      <c r="T228" s="311">
        <v>0.106</v>
      </c>
      <c r="U228" s="312">
        <v>0.78400000000000003</v>
      </c>
      <c r="V228" s="313">
        <v>0.7</v>
      </c>
      <c r="Y228" s="35" t="s">
        <v>329</v>
      </c>
      <c r="Z228" s="229">
        <v>734000</v>
      </c>
      <c r="AA228" s="306">
        <v>587000</v>
      </c>
      <c r="AB228" s="229">
        <v>395000</v>
      </c>
      <c r="AC228" s="229">
        <v>374000</v>
      </c>
      <c r="AD228" s="229">
        <v>21000</v>
      </c>
      <c r="AE228" s="229">
        <v>339000</v>
      </c>
      <c r="AF228" s="307">
        <v>5.1999999999999998E-2</v>
      </c>
      <c r="AG228" s="308">
        <v>0.66</v>
      </c>
      <c r="AH228" s="309">
        <v>0.625</v>
      </c>
    </row>
    <row r="229" spans="1:34" ht="21" customHeight="1">
      <c r="A229" s="35" t="s">
        <v>330</v>
      </c>
      <c r="B229" s="229">
        <v>1425000</v>
      </c>
      <c r="C229" s="306">
        <v>1160000</v>
      </c>
      <c r="D229" s="229">
        <v>861000</v>
      </c>
      <c r="E229" s="229">
        <v>792000</v>
      </c>
      <c r="F229" s="229">
        <v>68000</v>
      </c>
      <c r="G229" s="229">
        <v>564000</v>
      </c>
      <c r="H229" s="307">
        <v>7.9000000000000001E-2</v>
      </c>
      <c r="I229" s="308">
        <v>0.72499999999999998</v>
      </c>
      <c r="J229" s="309">
        <v>0.66600000000000004</v>
      </c>
      <c r="M229" s="35" t="s">
        <v>330</v>
      </c>
      <c r="N229" s="229">
        <v>691000</v>
      </c>
      <c r="O229" s="306">
        <v>573000</v>
      </c>
      <c r="P229" s="229">
        <v>458000</v>
      </c>
      <c r="Q229" s="229">
        <v>410000</v>
      </c>
      <c r="R229" s="229">
        <v>48000</v>
      </c>
      <c r="S229" s="229">
        <v>233000</v>
      </c>
      <c r="T229" s="311">
        <v>0.104</v>
      </c>
      <c r="U229" s="312">
        <v>0.78100000000000003</v>
      </c>
      <c r="V229" s="313">
        <v>0.69799999999999995</v>
      </c>
      <c r="Y229" s="35" t="s">
        <v>330</v>
      </c>
      <c r="Z229" s="229">
        <v>734000</v>
      </c>
      <c r="AA229" s="306">
        <v>587000</v>
      </c>
      <c r="AB229" s="229">
        <v>403000</v>
      </c>
      <c r="AC229" s="229">
        <v>382000</v>
      </c>
      <c r="AD229" s="229">
        <v>21000</v>
      </c>
      <c r="AE229" s="229">
        <v>331000</v>
      </c>
      <c r="AF229" s="307">
        <v>5.0999999999999997E-2</v>
      </c>
      <c r="AG229" s="308">
        <v>0.67</v>
      </c>
      <c r="AH229" s="309">
        <v>0.63500000000000001</v>
      </c>
    </row>
    <row r="230" spans="1:34" ht="21" customHeight="1">
      <c r="A230" s="35" t="s">
        <v>331</v>
      </c>
      <c r="B230" s="229">
        <v>1426000</v>
      </c>
      <c r="C230" s="306">
        <v>1160000</v>
      </c>
      <c r="D230" s="229">
        <v>862000</v>
      </c>
      <c r="E230" s="229">
        <v>797000</v>
      </c>
      <c r="F230" s="229">
        <v>65000</v>
      </c>
      <c r="G230" s="229">
        <v>563000</v>
      </c>
      <c r="H230" s="307">
        <v>7.5999999999999998E-2</v>
      </c>
      <c r="I230" s="308">
        <v>0.72599999999999998</v>
      </c>
      <c r="J230" s="309">
        <v>0.67</v>
      </c>
      <c r="M230" s="35" t="s">
        <v>331</v>
      </c>
      <c r="N230" s="229">
        <v>691000</v>
      </c>
      <c r="O230" s="306">
        <v>573000</v>
      </c>
      <c r="P230" s="229">
        <v>458000</v>
      </c>
      <c r="Q230" s="229">
        <v>411000</v>
      </c>
      <c r="R230" s="229">
        <v>47000</v>
      </c>
      <c r="S230" s="229">
        <v>234000</v>
      </c>
      <c r="T230" s="311">
        <v>0.10199999999999999</v>
      </c>
      <c r="U230" s="312">
        <v>0.78</v>
      </c>
      <c r="V230" s="313">
        <v>0.69799999999999995</v>
      </c>
      <c r="Y230" s="35" t="s">
        <v>331</v>
      </c>
      <c r="Z230" s="229">
        <v>734000</v>
      </c>
      <c r="AA230" s="306">
        <v>587000</v>
      </c>
      <c r="AB230" s="229">
        <v>405000</v>
      </c>
      <c r="AC230" s="229">
        <v>386000</v>
      </c>
      <c r="AD230" s="229">
        <v>18000</v>
      </c>
      <c r="AE230" s="229">
        <v>330000</v>
      </c>
      <c r="AF230" s="307">
        <v>4.4999999999999998E-2</v>
      </c>
      <c r="AG230" s="308">
        <v>0.67300000000000004</v>
      </c>
      <c r="AH230" s="309">
        <v>0.64200000000000002</v>
      </c>
    </row>
    <row r="231" spans="1:34" ht="21" customHeight="1">
      <c r="A231" s="35" t="s">
        <v>332</v>
      </c>
      <c r="B231" s="229">
        <v>1426000</v>
      </c>
      <c r="C231" s="306">
        <v>1160000</v>
      </c>
      <c r="D231" s="229">
        <v>863000</v>
      </c>
      <c r="E231" s="229">
        <v>796000</v>
      </c>
      <c r="F231" s="229">
        <v>66000</v>
      </c>
      <c r="G231" s="229">
        <v>564000</v>
      </c>
      <c r="H231" s="307">
        <v>7.6999999999999999E-2</v>
      </c>
      <c r="I231" s="308">
        <v>0.72199999999999998</v>
      </c>
      <c r="J231" s="309">
        <v>0.66500000000000004</v>
      </c>
      <c r="M231" s="35" t="s">
        <v>332</v>
      </c>
      <c r="N231" s="229">
        <v>691000</v>
      </c>
      <c r="O231" s="306">
        <v>573000</v>
      </c>
      <c r="P231" s="229">
        <v>462000</v>
      </c>
      <c r="Q231" s="229">
        <v>416000</v>
      </c>
      <c r="R231" s="229">
        <v>46000</v>
      </c>
      <c r="S231" s="229">
        <v>229000</v>
      </c>
      <c r="T231" s="311">
        <v>0.1</v>
      </c>
      <c r="U231" s="312">
        <v>0.78100000000000003</v>
      </c>
      <c r="V231" s="313">
        <v>0.70099999999999996</v>
      </c>
      <c r="Y231" s="35" t="s">
        <v>332</v>
      </c>
      <c r="Z231" s="229">
        <v>735000</v>
      </c>
      <c r="AA231" s="306">
        <v>587000</v>
      </c>
      <c r="AB231" s="229">
        <v>400000</v>
      </c>
      <c r="AC231" s="229">
        <v>380000</v>
      </c>
      <c r="AD231" s="229">
        <v>20000</v>
      </c>
      <c r="AE231" s="229">
        <v>334000</v>
      </c>
      <c r="AF231" s="307">
        <v>0.05</v>
      </c>
      <c r="AG231" s="308">
        <v>0.66400000000000003</v>
      </c>
      <c r="AH231" s="309">
        <v>0.63</v>
      </c>
    </row>
    <row r="232" spans="1:34" ht="21" customHeight="1">
      <c r="A232" s="35" t="s">
        <v>333</v>
      </c>
      <c r="B232" s="229">
        <v>1426000</v>
      </c>
      <c r="C232" s="306">
        <v>1160000</v>
      </c>
      <c r="D232" s="229">
        <v>854000</v>
      </c>
      <c r="E232" s="229">
        <v>792000</v>
      </c>
      <c r="F232" s="229">
        <v>63000</v>
      </c>
      <c r="G232" s="229">
        <v>572000</v>
      </c>
      <c r="H232" s="307">
        <v>7.2999999999999995E-2</v>
      </c>
      <c r="I232" s="308">
        <v>0.71499999999999997</v>
      </c>
      <c r="J232" s="309">
        <v>0.66100000000000003</v>
      </c>
      <c r="M232" s="35" t="s">
        <v>333</v>
      </c>
      <c r="N232" s="229">
        <v>692000</v>
      </c>
      <c r="O232" s="306">
        <v>573000</v>
      </c>
      <c r="P232" s="229">
        <v>464000</v>
      </c>
      <c r="Q232" s="229">
        <v>419000</v>
      </c>
      <c r="R232" s="229">
        <v>45000</v>
      </c>
      <c r="S232" s="229">
        <v>228000</v>
      </c>
      <c r="T232" s="311">
        <v>9.7000000000000003E-2</v>
      </c>
      <c r="U232" s="312">
        <v>0.78400000000000003</v>
      </c>
      <c r="V232" s="313">
        <v>0.70499999999999996</v>
      </c>
      <c r="Y232" s="35" t="s">
        <v>333</v>
      </c>
      <c r="Z232" s="229">
        <v>735000</v>
      </c>
      <c r="AA232" s="306">
        <v>587000</v>
      </c>
      <c r="AB232" s="229">
        <v>390000</v>
      </c>
      <c r="AC232" s="229">
        <v>373000</v>
      </c>
      <c r="AD232" s="229">
        <v>18000</v>
      </c>
      <c r="AE232" s="229">
        <v>344000</v>
      </c>
      <c r="AF232" s="307">
        <v>4.4999999999999998E-2</v>
      </c>
      <c r="AG232" s="308">
        <v>0.64800000000000002</v>
      </c>
      <c r="AH232" s="309">
        <v>0.61799999999999999</v>
      </c>
    </row>
    <row r="233" spans="1:34" ht="21" customHeight="1">
      <c r="A233" s="35" t="s">
        <v>334</v>
      </c>
      <c r="B233" s="229">
        <v>1427000</v>
      </c>
      <c r="C233" s="306">
        <v>1160000</v>
      </c>
      <c r="D233" s="229">
        <v>869000</v>
      </c>
      <c r="E233" s="229">
        <v>809000</v>
      </c>
      <c r="F233" s="229">
        <v>60000</v>
      </c>
      <c r="G233" s="229">
        <v>558000</v>
      </c>
      <c r="H233" s="307">
        <v>6.9000000000000006E-2</v>
      </c>
      <c r="I233" s="308">
        <v>0.72599999999999998</v>
      </c>
      <c r="J233" s="309">
        <v>0.67400000000000004</v>
      </c>
      <c r="M233" s="35" t="s">
        <v>334</v>
      </c>
      <c r="N233" s="229">
        <v>692000</v>
      </c>
      <c r="O233" s="306">
        <v>573000</v>
      </c>
      <c r="P233" s="229">
        <v>468000</v>
      </c>
      <c r="Q233" s="229">
        <v>426000</v>
      </c>
      <c r="R233" s="229">
        <v>42000</v>
      </c>
      <c r="S233" s="229">
        <v>224000</v>
      </c>
      <c r="T233" s="311">
        <v>0.09</v>
      </c>
      <c r="U233" s="312">
        <v>0.79200000000000004</v>
      </c>
      <c r="V233" s="313">
        <v>0.71899999999999997</v>
      </c>
      <c r="Y233" s="35" t="s">
        <v>334</v>
      </c>
      <c r="Z233" s="229">
        <v>735000</v>
      </c>
      <c r="AA233" s="306">
        <v>587000</v>
      </c>
      <c r="AB233" s="229">
        <v>401000</v>
      </c>
      <c r="AC233" s="229">
        <v>383000</v>
      </c>
      <c r="AD233" s="229">
        <v>18000</v>
      </c>
      <c r="AE233" s="229">
        <v>334000</v>
      </c>
      <c r="AF233" s="307">
        <v>4.4999999999999998E-2</v>
      </c>
      <c r="AG233" s="308">
        <v>0.66100000000000003</v>
      </c>
      <c r="AH233" s="309">
        <v>0.63100000000000001</v>
      </c>
    </row>
    <row r="234" spans="1:34" ht="21" customHeight="1">
      <c r="A234" s="35" t="s">
        <v>335</v>
      </c>
      <c r="B234" s="229">
        <v>1428000</v>
      </c>
      <c r="C234" s="306">
        <v>1160000</v>
      </c>
      <c r="D234" s="229">
        <v>858000</v>
      </c>
      <c r="E234" s="229">
        <v>794000</v>
      </c>
      <c r="F234" s="229">
        <v>64000</v>
      </c>
      <c r="G234" s="229">
        <v>569000</v>
      </c>
      <c r="H234" s="307">
        <v>7.4999999999999997E-2</v>
      </c>
      <c r="I234" s="308">
        <v>0.72</v>
      </c>
      <c r="J234" s="309">
        <v>0.66400000000000003</v>
      </c>
      <c r="M234" s="35" t="s">
        <v>335</v>
      </c>
      <c r="N234" s="229">
        <v>692000</v>
      </c>
      <c r="O234" s="306">
        <v>573000</v>
      </c>
      <c r="P234" s="229">
        <v>463000</v>
      </c>
      <c r="Q234" s="229">
        <v>419000</v>
      </c>
      <c r="R234" s="229">
        <v>43000</v>
      </c>
      <c r="S234" s="229">
        <v>230000</v>
      </c>
      <c r="T234" s="311">
        <v>9.4E-2</v>
      </c>
      <c r="U234" s="312">
        <v>0.78800000000000003</v>
      </c>
      <c r="V234" s="313">
        <v>0.71199999999999997</v>
      </c>
      <c r="Y234" s="35" t="s">
        <v>335</v>
      </c>
      <c r="Z234" s="229">
        <v>735000</v>
      </c>
      <c r="AA234" s="306">
        <v>587000</v>
      </c>
      <c r="AB234" s="229">
        <v>396000</v>
      </c>
      <c r="AC234" s="229">
        <v>375000</v>
      </c>
      <c r="AD234" s="229">
        <v>21000</v>
      </c>
      <c r="AE234" s="229">
        <v>340000</v>
      </c>
      <c r="AF234" s="307">
        <v>5.2999999999999999E-2</v>
      </c>
      <c r="AG234" s="308">
        <v>0.65300000000000002</v>
      </c>
      <c r="AH234" s="309">
        <v>0.61699999999999999</v>
      </c>
    </row>
    <row r="235" spans="1:34" ht="21" customHeight="1">
      <c r="A235" s="35" t="s">
        <v>357</v>
      </c>
      <c r="B235" s="229">
        <v>1428000</v>
      </c>
      <c r="C235" s="306">
        <v>1160000</v>
      </c>
      <c r="D235" s="229">
        <v>871000</v>
      </c>
      <c r="E235" s="229">
        <v>806000</v>
      </c>
      <c r="F235" s="229">
        <v>65000</v>
      </c>
      <c r="G235" s="229">
        <v>558000</v>
      </c>
      <c r="H235" s="307">
        <v>7.4999999999999997E-2</v>
      </c>
      <c r="I235" s="308">
        <v>0.72699999999999998</v>
      </c>
      <c r="J235" s="309">
        <v>0.67100000000000004</v>
      </c>
      <c r="M235" s="35" t="s">
        <v>357</v>
      </c>
      <c r="N235" s="229">
        <v>693000</v>
      </c>
      <c r="O235" s="306">
        <v>573000</v>
      </c>
      <c r="P235" s="229">
        <v>467000</v>
      </c>
      <c r="Q235" s="229">
        <v>424000</v>
      </c>
      <c r="R235" s="229">
        <v>42000</v>
      </c>
      <c r="S235" s="229">
        <v>226000</v>
      </c>
      <c r="T235" s="311">
        <v>0.09</v>
      </c>
      <c r="U235" s="312">
        <v>0.79100000000000004</v>
      </c>
      <c r="V235" s="313">
        <v>0.71699999999999997</v>
      </c>
      <c r="Y235" s="35" t="s">
        <v>357</v>
      </c>
      <c r="Z235" s="229">
        <v>736000</v>
      </c>
      <c r="AA235" s="306">
        <v>588000</v>
      </c>
      <c r="AB235" s="229">
        <v>404000</v>
      </c>
      <c r="AC235" s="229">
        <v>382000</v>
      </c>
      <c r="AD235" s="229">
        <v>23000</v>
      </c>
      <c r="AE235" s="229">
        <v>332000</v>
      </c>
      <c r="AF235" s="307">
        <v>5.6000000000000001E-2</v>
      </c>
      <c r="AG235" s="308">
        <v>0.66400000000000003</v>
      </c>
      <c r="AH235" s="309">
        <v>0.625</v>
      </c>
    </row>
    <row r="236" spans="1:34" ht="21" customHeight="1">
      <c r="A236" s="35" t="s">
        <v>358</v>
      </c>
      <c r="B236" s="288">
        <v>1429000</v>
      </c>
      <c r="C236" s="288">
        <v>1161000</v>
      </c>
      <c r="D236" s="284">
        <v>867000</v>
      </c>
      <c r="E236" s="288">
        <v>800000</v>
      </c>
      <c r="F236" s="288">
        <v>66000</v>
      </c>
      <c r="G236" s="288">
        <v>563000</v>
      </c>
      <c r="H236" s="290">
        <v>7.5999999999999998E-2</v>
      </c>
      <c r="I236" s="291">
        <v>0.72599999999999998</v>
      </c>
      <c r="J236" s="292">
        <v>0.66900000000000004</v>
      </c>
      <c r="K236" s="142"/>
      <c r="L236" s="166"/>
      <c r="M236" s="35" t="s">
        <v>358</v>
      </c>
      <c r="N236" s="288">
        <v>693000</v>
      </c>
      <c r="O236" s="288">
        <v>573000</v>
      </c>
      <c r="P236" s="284">
        <v>465000</v>
      </c>
      <c r="Q236" s="288">
        <v>422000</v>
      </c>
      <c r="R236" s="288">
        <v>44000</v>
      </c>
      <c r="S236" s="288">
        <v>228000</v>
      </c>
      <c r="T236" s="290">
        <v>9.4E-2</v>
      </c>
      <c r="U236" s="291">
        <v>0.78900000000000003</v>
      </c>
      <c r="V236" s="292">
        <v>0.71199999999999997</v>
      </c>
      <c r="W236" s="108"/>
      <c r="X236" s="166"/>
      <c r="Y236" s="35" t="s">
        <v>358</v>
      </c>
      <c r="Z236" s="288">
        <v>736000</v>
      </c>
      <c r="AA236" s="293">
        <v>588000</v>
      </c>
      <c r="AB236" s="288">
        <v>401000</v>
      </c>
      <c r="AC236" s="288">
        <v>379000</v>
      </c>
      <c r="AD236" s="288">
        <v>22000</v>
      </c>
      <c r="AE236" s="288">
        <v>335000</v>
      </c>
      <c r="AF236" s="290">
        <v>5.6000000000000001E-2</v>
      </c>
      <c r="AG236" s="291">
        <v>0.66500000000000004</v>
      </c>
      <c r="AH236" s="292">
        <v>0.627</v>
      </c>
    </row>
    <row r="237" spans="1:34" ht="21" customHeight="1">
      <c r="A237" s="35" t="s">
        <v>359</v>
      </c>
      <c r="B237" s="288">
        <v>1430000</v>
      </c>
      <c r="C237" s="288">
        <v>1161000</v>
      </c>
      <c r="D237" s="284">
        <v>865000</v>
      </c>
      <c r="E237" s="288">
        <v>801000</v>
      </c>
      <c r="F237" s="288">
        <v>64000</v>
      </c>
      <c r="G237" s="288">
        <v>565000</v>
      </c>
      <c r="H237" s="290">
        <v>7.2999999999999995E-2</v>
      </c>
      <c r="I237" s="291">
        <v>0.72799999999999998</v>
      </c>
      <c r="J237" s="292">
        <v>0.67300000000000004</v>
      </c>
      <c r="K237" s="142"/>
      <c r="L237" s="166"/>
      <c r="M237" s="35" t="s">
        <v>359</v>
      </c>
      <c r="N237" s="288">
        <v>693000</v>
      </c>
      <c r="O237" s="288">
        <v>573000</v>
      </c>
      <c r="P237" s="284">
        <v>460000</v>
      </c>
      <c r="Q237" s="288">
        <v>419000</v>
      </c>
      <c r="R237" s="288">
        <v>42000</v>
      </c>
      <c r="S237" s="288">
        <v>233000</v>
      </c>
      <c r="T237" s="290">
        <v>9.0999999999999998E-2</v>
      </c>
      <c r="U237" s="291">
        <v>0.78700000000000003</v>
      </c>
      <c r="V237" s="292">
        <v>0.71399999999999997</v>
      </c>
      <c r="W237" s="108"/>
      <c r="X237" s="166"/>
      <c r="Y237" s="35" t="s">
        <v>359</v>
      </c>
      <c r="Z237" s="288">
        <v>737000</v>
      </c>
      <c r="AA237" s="293">
        <v>588000</v>
      </c>
      <c r="AB237" s="288">
        <v>404000</v>
      </c>
      <c r="AC237" s="288">
        <v>383000</v>
      </c>
      <c r="AD237" s="288">
        <v>22000</v>
      </c>
      <c r="AE237" s="288">
        <v>332000</v>
      </c>
      <c r="AF237" s="290">
        <v>5.3999999999999999E-2</v>
      </c>
      <c r="AG237" s="291">
        <v>0.67</v>
      </c>
      <c r="AH237" s="292">
        <v>0.63300000000000001</v>
      </c>
    </row>
    <row r="238" spans="1:34" ht="21" customHeight="1">
      <c r="A238" s="35" t="s">
        <v>360</v>
      </c>
      <c r="B238" s="229">
        <v>1431000</v>
      </c>
      <c r="C238" s="306">
        <v>1161000</v>
      </c>
      <c r="D238" s="229">
        <v>866000</v>
      </c>
      <c r="E238" s="229">
        <v>803000</v>
      </c>
      <c r="F238" s="229">
        <v>63000</v>
      </c>
      <c r="G238" s="229">
        <v>565000</v>
      </c>
      <c r="H238" s="307">
        <v>7.2999999999999995E-2</v>
      </c>
      <c r="I238" s="308">
        <v>0.72799999999999998</v>
      </c>
      <c r="J238" s="309">
        <v>0.67300000000000004</v>
      </c>
      <c r="M238" s="35" t="s">
        <v>360</v>
      </c>
      <c r="N238" s="229">
        <v>694000</v>
      </c>
      <c r="O238" s="306">
        <v>573000</v>
      </c>
      <c r="P238" s="229">
        <v>461000</v>
      </c>
      <c r="Q238" s="229">
        <v>419000</v>
      </c>
      <c r="R238" s="229">
        <v>42000</v>
      </c>
      <c r="S238" s="229">
        <v>233000</v>
      </c>
      <c r="T238" s="311">
        <v>9.0999999999999998E-2</v>
      </c>
      <c r="U238" s="312">
        <v>0.78800000000000003</v>
      </c>
      <c r="V238" s="313">
        <v>0.71499999999999997</v>
      </c>
      <c r="Y238" s="35" t="s">
        <v>360</v>
      </c>
      <c r="Z238" s="229">
        <v>737000</v>
      </c>
      <c r="AA238" s="306">
        <v>588000</v>
      </c>
      <c r="AB238" s="229">
        <v>405000</v>
      </c>
      <c r="AC238" s="229">
        <v>384000</v>
      </c>
      <c r="AD238" s="229">
        <v>21000</v>
      </c>
      <c r="AE238" s="229">
        <v>332000</v>
      </c>
      <c r="AF238" s="307">
        <v>5.2999999999999999E-2</v>
      </c>
      <c r="AG238" s="308">
        <v>0.67</v>
      </c>
      <c r="AH238" s="309">
        <v>0.63300000000000001</v>
      </c>
    </row>
    <row r="239" spans="1:34" ht="21" customHeight="1">
      <c r="A239" s="35" t="s">
        <v>361</v>
      </c>
      <c r="B239" s="229">
        <v>1432000</v>
      </c>
      <c r="C239" s="306">
        <v>1162000</v>
      </c>
      <c r="D239" s="229">
        <v>866000</v>
      </c>
      <c r="E239" s="229">
        <v>801000</v>
      </c>
      <c r="F239" s="229">
        <v>64000</v>
      </c>
      <c r="G239" s="229">
        <v>566000</v>
      </c>
      <c r="H239" s="307">
        <v>7.3999999999999996E-2</v>
      </c>
      <c r="I239" s="308">
        <v>0.72799999999999998</v>
      </c>
      <c r="J239" s="309">
        <v>0.67300000000000004</v>
      </c>
      <c r="M239" s="35" t="s">
        <v>361</v>
      </c>
      <c r="N239" s="229">
        <v>694000</v>
      </c>
      <c r="O239" s="306">
        <v>573000</v>
      </c>
      <c r="P239" s="229">
        <v>461000</v>
      </c>
      <c r="Q239" s="229">
        <v>418000</v>
      </c>
      <c r="R239" s="229">
        <v>43000</v>
      </c>
      <c r="S239" s="229">
        <v>233000</v>
      </c>
      <c r="T239" s="311">
        <v>9.4E-2</v>
      </c>
      <c r="U239" s="312">
        <v>0.78800000000000003</v>
      </c>
      <c r="V239" s="313">
        <v>0.71199999999999997</v>
      </c>
      <c r="Y239" s="35" t="s">
        <v>361</v>
      </c>
      <c r="Z239" s="229">
        <v>737000</v>
      </c>
      <c r="AA239" s="306">
        <v>588000</v>
      </c>
      <c r="AB239" s="229">
        <v>405000</v>
      </c>
      <c r="AC239" s="229">
        <v>383000</v>
      </c>
      <c r="AD239" s="229">
        <v>21000</v>
      </c>
      <c r="AE239" s="229">
        <v>333000</v>
      </c>
      <c r="AF239" s="307">
        <v>5.1999999999999998E-2</v>
      </c>
      <c r="AG239" s="308">
        <v>0.67100000000000004</v>
      </c>
      <c r="AH239" s="309">
        <v>0.63400000000000001</v>
      </c>
    </row>
    <row r="240" spans="1:34" ht="21" customHeight="1">
      <c r="A240" s="35" t="s">
        <v>362</v>
      </c>
      <c r="B240" s="229">
        <v>1432000</v>
      </c>
      <c r="C240" s="306">
        <v>1162000</v>
      </c>
      <c r="D240" s="229">
        <v>874000</v>
      </c>
      <c r="E240" s="229">
        <v>808000</v>
      </c>
      <c r="F240" s="229">
        <v>66000</v>
      </c>
      <c r="G240" s="229">
        <v>558000</v>
      </c>
      <c r="H240" s="307">
        <v>7.5999999999999998E-2</v>
      </c>
      <c r="I240" s="308">
        <v>0.73399999999999999</v>
      </c>
      <c r="J240" s="309">
        <v>0.67700000000000005</v>
      </c>
      <c r="M240" s="35" t="s">
        <v>362</v>
      </c>
      <c r="N240" s="229">
        <v>695000</v>
      </c>
      <c r="O240" s="306">
        <v>573000</v>
      </c>
      <c r="P240" s="229">
        <v>463000</v>
      </c>
      <c r="Q240" s="229">
        <v>418000</v>
      </c>
      <c r="R240" s="229">
        <v>45000</v>
      </c>
      <c r="S240" s="229">
        <v>232000</v>
      </c>
      <c r="T240" s="311">
        <v>9.7000000000000003E-2</v>
      </c>
      <c r="U240" s="312">
        <v>0.78800000000000003</v>
      </c>
      <c r="V240" s="313">
        <v>0.71</v>
      </c>
      <c r="Y240" s="35" t="s">
        <v>362</v>
      </c>
      <c r="Z240" s="229">
        <v>738000</v>
      </c>
      <c r="AA240" s="306">
        <v>588000</v>
      </c>
      <c r="AB240" s="229">
        <v>411000</v>
      </c>
      <c r="AC240" s="229">
        <v>390000</v>
      </c>
      <c r="AD240" s="229">
        <v>21000</v>
      </c>
      <c r="AE240" s="229">
        <v>327000</v>
      </c>
      <c r="AF240" s="307">
        <v>5.1999999999999998E-2</v>
      </c>
      <c r="AG240" s="308">
        <v>0.68100000000000005</v>
      </c>
      <c r="AH240" s="309">
        <v>0.64500000000000002</v>
      </c>
    </row>
    <row r="241" spans="1:34" ht="21" customHeight="1">
      <c r="A241" s="35" t="s">
        <v>363</v>
      </c>
      <c r="B241" s="229">
        <v>1433000</v>
      </c>
      <c r="C241" s="306">
        <v>1162000</v>
      </c>
      <c r="D241" s="229">
        <v>870000</v>
      </c>
      <c r="E241" s="229">
        <v>809000</v>
      </c>
      <c r="F241" s="229">
        <v>62000</v>
      </c>
      <c r="G241" s="229">
        <v>563000</v>
      </c>
      <c r="H241" s="307">
        <v>7.0999999999999994E-2</v>
      </c>
      <c r="I241" s="308">
        <v>0.73099999999999998</v>
      </c>
      <c r="J241" s="309">
        <v>0.67800000000000005</v>
      </c>
      <c r="M241" s="35" t="s">
        <v>363</v>
      </c>
      <c r="N241" s="229">
        <v>695000</v>
      </c>
      <c r="O241" s="306">
        <v>573000</v>
      </c>
      <c r="P241" s="229">
        <v>463000</v>
      </c>
      <c r="Q241" s="229">
        <v>420000</v>
      </c>
      <c r="R241" s="229">
        <v>43000</v>
      </c>
      <c r="S241" s="229">
        <v>232000</v>
      </c>
      <c r="T241" s="311">
        <v>9.2999999999999999E-2</v>
      </c>
      <c r="U241" s="312">
        <v>0.78800000000000003</v>
      </c>
      <c r="V241" s="313">
        <v>0.71199999999999997</v>
      </c>
      <c r="Y241" s="35" t="s">
        <v>363</v>
      </c>
      <c r="Z241" s="229">
        <v>738000</v>
      </c>
      <c r="AA241" s="306">
        <v>588000</v>
      </c>
      <c r="AB241" s="229">
        <v>407000</v>
      </c>
      <c r="AC241" s="229">
        <v>389000</v>
      </c>
      <c r="AD241" s="229">
        <v>18000</v>
      </c>
      <c r="AE241" s="229">
        <v>331000</v>
      </c>
      <c r="AF241" s="307">
        <v>4.4999999999999998E-2</v>
      </c>
      <c r="AG241" s="308">
        <v>0.67600000000000005</v>
      </c>
      <c r="AH241" s="309">
        <v>0.64500000000000002</v>
      </c>
    </row>
    <row r="242" spans="1:34" ht="21" customHeight="1">
      <c r="A242" s="35" t="s">
        <v>364</v>
      </c>
      <c r="B242" s="229">
        <v>1434000</v>
      </c>
      <c r="C242" s="306">
        <v>1162000</v>
      </c>
      <c r="D242" s="229">
        <v>875000</v>
      </c>
      <c r="E242" s="229">
        <v>816000</v>
      </c>
      <c r="F242" s="229">
        <v>59000</v>
      </c>
      <c r="G242" s="229">
        <v>559000</v>
      </c>
      <c r="H242" s="307">
        <v>6.7000000000000004E-2</v>
      </c>
      <c r="I242" s="308">
        <v>0.72899999999999998</v>
      </c>
      <c r="J242" s="309">
        <v>0.67800000000000005</v>
      </c>
      <c r="M242" s="35" t="s">
        <v>364</v>
      </c>
      <c r="N242" s="229">
        <v>695000</v>
      </c>
      <c r="O242" s="306">
        <v>574000</v>
      </c>
      <c r="P242" s="229">
        <v>468000</v>
      </c>
      <c r="Q242" s="229">
        <v>427000</v>
      </c>
      <c r="R242" s="229">
        <v>41000</v>
      </c>
      <c r="S242" s="229">
        <v>227000</v>
      </c>
      <c r="T242" s="311">
        <v>8.7999999999999995E-2</v>
      </c>
      <c r="U242" s="312">
        <v>0.78800000000000003</v>
      </c>
      <c r="V242" s="313">
        <v>0.71699999999999997</v>
      </c>
      <c r="Y242" s="35" t="s">
        <v>364</v>
      </c>
      <c r="Z242" s="229">
        <v>738000</v>
      </c>
      <c r="AA242" s="306">
        <v>589000</v>
      </c>
      <c r="AB242" s="229">
        <v>406000</v>
      </c>
      <c r="AC242" s="229">
        <v>389000</v>
      </c>
      <c r="AD242" s="229">
        <v>18000</v>
      </c>
      <c r="AE242" s="229">
        <v>332000</v>
      </c>
      <c r="AF242" s="307">
        <v>4.3999999999999997E-2</v>
      </c>
      <c r="AG242" s="308">
        <v>0.67100000000000004</v>
      </c>
      <c r="AH242" s="309">
        <v>0.64100000000000001</v>
      </c>
    </row>
    <row r="243" spans="1:34" ht="21" customHeight="1">
      <c r="A243" s="35" t="s">
        <v>365</v>
      </c>
      <c r="B243" s="229">
        <v>1435000</v>
      </c>
      <c r="C243" s="306">
        <v>1162000</v>
      </c>
      <c r="D243" s="229">
        <v>876000</v>
      </c>
      <c r="E243" s="229">
        <v>819000</v>
      </c>
      <c r="F243" s="229">
        <v>58000</v>
      </c>
      <c r="G243" s="229">
        <v>558000</v>
      </c>
      <c r="H243" s="307">
        <v>6.6000000000000003E-2</v>
      </c>
      <c r="I243" s="308">
        <v>0.73</v>
      </c>
      <c r="J243" s="309">
        <v>0.68</v>
      </c>
      <c r="M243" s="35" t="s">
        <v>365</v>
      </c>
      <c r="N243" s="229">
        <v>696000</v>
      </c>
      <c r="O243" s="306">
        <v>574000</v>
      </c>
      <c r="P243" s="229">
        <v>472000</v>
      </c>
      <c r="Q243" s="229">
        <v>432000</v>
      </c>
      <c r="R243" s="229">
        <v>40000</v>
      </c>
      <c r="S243" s="229">
        <v>224000</v>
      </c>
      <c r="T243" s="311">
        <v>8.5000000000000006E-2</v>
      </c>
      <c r="U243" s="312">
        <v>0.79500000000000004</v>
      </c>
      <c r="V243" s="313">
        <v>0.72499999999999998</v>
      </c>
      <c r="Y243" s="35" t="s">
        <v>365</v>
      </c>
      <c r="Z243" s="229">
        <v>739000</v>
      </c>
      <c r="AA243" s="306">
        <v>589000</v>
      </c>
      <c r="AB243" s="229">
        <v>404000</v>
      </c>
      <c r="AC243" s="229">
        <v>387000</v>
      </c>
      <c r="AD243" s="229">
        <v>17000</v>
      </c>
      <c r="AE243" s="229">
        <v>335000</v>
      </c>
      <c r="AF243" s="307">
        <v>4.2999999999999997E-2</v>
      </c>
      <c r="AG243" s="308">
        <v>0.66600000000000004</v>
      </c>
      <c r="AH243" s="309">
        <v>0.63600000000000001</v>
      </c>
    </row>
    <row r="244" spans="1:34" ht="21" customHeight="1">
      <c r="A244" s="35" t="s">
        <v>366</v>
      </c>
      <c r="B244" s="229">
        <v>1435000</v>
      </c>
      <c r="C244" s="306">
        <v>1163000</v>
      </c>
      <c r="D244" s="229">
        <v>876000</v>
      </c>
      <c r="E244" s="229">
        <v>819000</v>
      </c>
      <c r="F244" s="229">
        <v>57000</v>
      </c>
      <c r="G244" s="229">
        <v>560000</v>
      </c>
      <c r="H244" s="307">
        <v>6.5000000000000002E-2</v>
      </c>
      <c r="I244" s="308">
        <v>0.73099999999999998</v>
      </c>
      <c r="J244" s="309">
        <v>0.68100000000000005</v>
      </c>
      <c r="M244" s="35" t="s">
        <v>366</v>
      </c>
      <c r="N244" s="229">
        <v>696000</v>
      </c>
      <c r="O244" s="306">
        <v>574000</v>
      </c>
      <c r="P244" s="229">
        <v>471000</v>
      </c>
      <c r="Q244" s="229">
        <v>431000</v>
      </c>
      <c r="R244" s="229">
        <v>40000</v>
      </c>
      <c r="S244" s="229">
        <v>225000</v>
      </c>
      <c r="T244" s="311">
        <v>8.5000000000000006E-2</v>
      </c>
      <c r="U244" s="312">
        <v>0.79400000000000004</v>
      </c>
      <c r="V244" s="313">
        <v>0.72499999999999998</v>
      </c>
      <c r="Y244" s="35" t="s">
        <v>366</v>
      </c>
      <c r="Z244" s="229">
        <v>739000</v>
      </c>
      <c r="AA244" s="306">
        <v>589000</v>
      </c>
      <c r="AB244" s="229">
        <v>404000</v>
      </c>
      <c r="AC244" s="229">
        <v>387000</v>
      </c>
      <c r="AD244" s="229">
        <v>17000</v>
      </c>
      <c r="AE244" s="229">
        <v>335000</v>
      </c>
      <c r="AF244" s="307">
        <v>4.2999999999999997E-2</v>
      </c>
      <c r="AG244" s="308">
        <v>0.66800000000000004</v>
      </c>
      <c r="AH244" s="309">
        <v>0.63900000000000001</v>
      </c>
    </row>
    <row r="245" spans="1:34" ht="21" customHeight="1">
      <c r="A245" s="35" t="s">
        <v>367</v>
      </c>
      <c r="B245" s="229">
        <v>1436000</v>
      </c>
      <c r="C245" s="306">
        <v>1163000</v>
      </c>
      <c r="D245" s="229">
        <v>866000</v>
      </c>
      <c r="E245" s="229">
        <v>808000</v>
      </c>
      <c r="F245" s="229">
        <v>58000</v>
      </c>
      <c r="G245" s="229">
        <v>570000</v>
      </c>
      <c r="H245" s="307">
        <v>6.7000000000000004E-2</v>
      </c>
      <c r="I245" s="308">
        <v>0.72799999999999998</v>
      </c>
      <c r="J245" s="309">
        <v>0.67800000000000005</v>
      </c>
      <c r="M245" s="35" t="s">
        <v>367</v>
      </c>
      <c r="N245" s="229">
        <v>697000</v>
      </c>
      <c r="O245" s="306">
        <v>574000</v>
      </c>
      <c r="P245" s="229">
        <v>464000</v>
      </c>
      <c r="Q245" s="229">
        <v>424000</v>
      </c>
      <c r="R245" s="229">
        <v>40000</v>
      </c>
      <c r="S245" s="229">
        <v>233000</v>
      </c>
      <c r="T245" s="311">
        <v>8.5999999999999993E-2</v>
      </c>
      <c r="U245" s="312">
        <v>0.79</v>
      </c>
      <c r="V245" s="313">
        <v>0.72099999999999997</v>
      </c>
      <c r="Y245" s="35" t="s">
        <v>367</v>
      </c>
      <c r="Z245" s="229">
        <v>739000</v>
      </c>
      <c r="AA245" s="306">
        <v>589000</v>
      </c>
      <c r="AB245" s="229">
        <v>402000</v>
      </c>
      <c r="AC245" s="229">
        <v>384000</v>
      </c>
      <c r="AD245" s="229">
        <v>18000</v>
      </c>
      <c r="AE245" s="229">
        <v>337000</v>
      </c>
      <c r="AF245" s="307">
        <v>4.3999999999999997E-2</v>
      </c>
      <c r="AG245" s="308">
        <v>0.66700000000000004</v>
      </c>
      <c r="AH245" s="309">
        <v>0.63600000000000001</v>
      </c>
    </row>
    <row r="246" spans="1:34" ht="21" customHeight="1">
      <c r="A246" s="35" t="s">
        <v>368</v>
      </c>
      <c r="B246" s="229">
        <v>1437000</v>
      </c>
      <c r="C246" s="306">
        <v>1163000</v>
      </c>
      <c r="D246" s="229">
        <v>870000</v>
      </c>
      <c r="E246" s="229">
        <v>815000</v>
      </c>
      <c r="F246" s="229">
        <v>55000</v>
      </c>
      <c r="G246" s="229">
        <v>567000</v>
      </c>
      <c r="H246" s="307">
        <v>6.3E-2</v>
      </c>
      <c r="I246" s="308">
        <v>0.72699999999999998</v>
      </c>
      <c r="J246" s="309">
        <v>0.68</v>
      </c>
      <c r="M246" s="35" t="s">
        <v>368</v>
      </c>
      <c r="N246" s="229">
        <v>697000</v>
      </c>
      <c r="O246" s="306">
        <v>574000</v>
      </c>
      <c r="P246" s="229">
        <v>460000</v>
      </c>
      <c r="Q246" s="229">
        <v>424000</v>
      </c>
      <c r="R246" s="229">
        <v>36000</v>
      </c>
      <c r="S246" s="229">
        <v>237000</v>
      </c>
      <c r="T246" s="307">
        <v>7.9000000000000001E-2</v>
      </c>
      <c r="U246" s="308">
        <v>0.78</v>
      </c>
      <c r="V246" s="309">
        <v>0.71699999999999997</v>
      </c>
      <c r="Y246" s="35" t="s">
        <v>368</v>
      </c>
      <c r="Z246" s="229">
        <v>740000</v>
      </c>
      <c r="AA246" s="306">
        <v>589000</v>
      </c>
      <c r="AB246" s="229">
        <v>410000</v>
      </c>
      <c r="AC246" s="229">
        <v>391000</v>
      </c>
      <c r="AD246" s="229">
        <v>19000</v>
      </c>
      <c r="AE246" s="229">
        <v>330000</v>
      </c>
      <c r="AF246" s="307">
        <v>4.4999999999999998E-2</v>
      </c>
      <c r="AG246" s="308">
        <v>0.67600000000000005</v>
      </c>
      <c r="AH246" s="309">
        <v>0.64400000000000002</v>
      </c>
    </row>
    <row r="247" spans="1:34" ht="21" customHeight="1">
      <c r="A247" s="35" t="s">
        <v>369</v>
      </c>
      <c r="B247" s="229">
        <v>1438000</v>
      </c>
      <c r="C247" s="306">
        <v>1163000</v>
      </c>
      <c r="D247" s="229">
        <v>876000</v>
      </c>
      <c r="E247" s="229">
        <v>821000</v>
      </c>
      <c r="F247" s="229">
        <v>55000</v>
      </c>
      <c r="G247" s="229">
        <v>562000</v>
      </c>
      <c r="H247" s="307">
        <v>6.2E-2</v>
      </c>
      <c r="I247" s="308">
        <v>0.73099999999999998</v>
      </c>
      <c r="J247" s="309">
        <v>0.68400000000000005</v>
      </c>
      <c r="K247" s="169"/>
      <c r="M247" s="35" t="s">
        <v>369</v>
      </c>
      <c r="N247" s="229">
        <v>698000</v>
      </c>
      <c r="O247" s="306">
        <v>574000</v>
      </c>
      <c r="P247" s="229">
        <v>465000</v>
      </c>
      <c r="Q247" s="229">
        <v>431000</v>
      </c>
      <c r="R247" s="229">
        <v>34000</v>
      </c>
      <c r="S247" s="229">
        <v>233000</v>
      </c>
      <c r="T247" s="307">
        <v>7.3999999999999996E-2</v>
      </c>
      <c r="U247" s="308">
        <v>0.78500000000000003</v>
      </c>
      <c r="V247" s="309">
        <v>0.72499999999999998</v>
      </c>
      <c r="Y247" s="35" t="s">
        <v>369</v>
      </c>
      <c r="Z247" s="229">
        <v>740000</v>
      </c>
      <c r="AA247" s="306">
        <v>589000</v>
      </c>
      <c r="AB247" s="229">
        <v>411000</v>
      </c>
      <c r="AC247" s="229">
        <v>391000</v>
      </c>
      <c r="AD247" s="229">
        <v>20000</v>
      </c>
      <c r="AE247" s="229">
        <v>329000</v>
      </c>
      <c r="AF247" s="307">
        <v>4.9000000000000002E-2</v>
      </c>
      <c r="AG247" s="308">
        <v>0.67900000000000005</v>
      </c>
      <c r="AH247" s="309">
        <v>0.64400000000000002</v>
      </c>
    </row>
    <row r="248" spans="1:34" ht="21" customHeight="1">
      <c r="A248" s="35" t="s">
        <v>370</v>
      </c>
      <c r="B248" s="229">
        <v>1439000</v>
      </c>
      <c r="C248" s="306">
        <v>1164000</v>
      </c>
      <c r="D248" s="229">
        <v>876000</v>
      </c>
      <c r="E248" s="229">
        <v>819000</v>
      </c>
      <c r="F248" s="229">
        <v>57000</v>
      </c>
      <c r="G248" s="229">
        <v>563000</v>
      </c>
      <c r="H248" s="307">
        <v>6.5000000000000002E-2</v>
      </c>
      <c r="I248" s="308">
        <v>0.73</v>
      </c>
      <c r="J248" s="309">
        <v>0.68100000000000005</v>
      </c>
      <c r="M248" s="35" t="s">
        <v>370</v>
      </c>
      <c r="N248" s="229">
        <v>698000</v>
      </c>
      <c r="O248" s="306">
        <v>575000</v>
      </c>
      <c r="P248" s="229">
        <v>467000</v>
      </c>
      <c r="Q248" s="229">
        <v>436000</v>
      </c>
      <c r="R248" s="229">
        <v>32000</v>
      </c>
      <c r="S248" s="229">
        <v>231000</v>
      </c>
      <c r="T248" s="307">
        <v>6.8000000000000005E-2</v>
      </c>
      <c r="U248" s="308">
        <v>0.78800000000000003</v>
      </c>
      <c r="V248" s="309">
        <v>0.73199999999999998</v>
      </c>
      <c r="Y248" s="35" t="s">
        <v>370</v>
      </c>
      <c r="Z248" s="229">
        <v>740000</v>
      </c>
      <c r="AA248" s="306">
        <v>589000</v>
      </c>
      <c r="AB248" s="229">
        <v>408000</v>
      </c>
      <c r="AC248" s="229">
        <v>383000</v>
      </c>
      <c r="AD248" s="229">
        <v>25000</v>
      </c>
      <c r="AE248" s="229">
        <v>332000</v>
      </c>
      <c r="AF248" s="307">
        <v>6.0999999999999999E-2</v>
      </c>
      <c r="AG248" s="308">
        <v>0.67400000000000004</v>
      </c>
      <c r="AH248" s="309">
        <v>0.63100000000000001</v>
      </c>
    </row>
    <row r="249" spans="1:34" ht="21" customHeight="1">
      <c r="A249" s="35" t="s">
        <v>371</v>
      </c>
      <c r="B249" s="229">
        <v>1439000</v>
      </c>
      <c r="C249" s="306">
        <v>1164000</v>
      </c>
      <c r="D249" s="229">
        <v>865000</v>
      </c>
      <c r="E249" s="229">
        <v>814000</v>
      </c>
      <c r="F249" s="229">
        <v>52000</v>
      </c>
      <c r="G249" s="229">
        <v>574000</v>
      </c>
      <c r="H249" s="307">
        <v>0.06</v>
      </c>
      <c r="I249" s="308">
        <v>0.72099999999999997</v>
      </c>
      <c r="J249" s="309">
        <v>0.67700000000000005</v>
      </c>
      <c r="M249" s="35" t="s">
        <v>371</v>
      </c>
      <c r="N249" s="229">
        <v>699000</v>
      </c>
      <c r="O249" s="306">
        <v>575000</v>
      </c>
      <c r="P249" s="229">
        <v>461000</v>
      </c>
      <c r="Q249" s="229">
        <v>431000</v>
      </c>
      <c r="R249" s="229">
        <v>29000</v>
      </c>
      <c r="S249" s="229">
        <v>238000</v>
      </c>
      <c r="T249" s="307">
        <v>6.4000000000000001E-2</v>
      </c>
      <c r="U249" s="308">
        <v>0.77500000000000002</v>
      </c>
      <c r="V249" s="309">
        <v>0.72399999999999998</v>
      </c>
      <c r="Y249" s="35" t="s">
        <v>371</v>
      </c>
      <c r="Z249" s="229">
        <v>741000</v>
      </c>
      <c r="AA249" s="306">
        <v>589000</v>
      </c>
      <c r="AB249" s="229">
        <v>404000</v>
      </c>
      <c r="AC249" s="229">
        <v>382000</v>
      </c>
      <c r="AD249" s="229">
        <v>22000</v>
      </c>
      <c r="AE249" s="229">
        <v>336000</v>
      </c>
      <c r="AF249" s="307">
        <v>5.5E-2</v>
      </c>
      <c r="AG249" s="308">
        <v>0.66700000000000004</v>
      </c>
      <c r="AH249" s="309">
        <v>0.63</v>
      </c>
    </row>
    <row r="250" spans="1:34" ht="21" customHeight="1">
      <c r="A250" s="35" t="s">
        <v>372</v>
      </c>
      <c r="B250" s="284">
        <v>1440000</v>
      </c>
      <c r="C250" s="293">
        <v>1164000</v>
      </c>
      <c r="D250" s="288">
        <v>860000</v>
      </c>
      <c r="E250" s="288">
        <v>810000</v>
      </c>
      <c r="F250" s="288">
        <v>50000</v>
      </c>
      <c r="G250" s="288">
        <v>580000</v>
      </c>
      <c r="H250" s="290">
        <v>5.8000000000000003E-2</v>
      </c>
      <c r="I250" s="291">
        <v>0.71799999999999997</v>
      </c>
      <c r="J250" s="292">
        <v>0.67500000000000004</v>
      </c>
      <c r="M250" s="35" t="s">
        <v>372</v>
      </c>
      <c r="N250" s="284">
        <v>699000</v>
      </c>
      <c r="O250" s="293">
        <v>575000</v>
      </c>
      <c r="P250" s="288">
        <v>460000</v>
      </c>
      <c r="Q250" s="288">
        <v>432000</v>
      </c>
      <c r="R250" s="288">
        <v>28000</v>
      </c>
      <c r="S250" s="288">
        <v>239000</v>
      </c>
      <c r="T250" s="290">
        <v>6.0999999999999999E-2</v>
      </c>
      <c r="U250" s="291">
        <v>0.77400000000000002</v>
      </c>
      <c r="V250" s="292">
        <v>0.72599999999999998</v>
      </c>
      <c r="Y250" s="35" t="s">
        <v>372</v>
      </c>
      <c r="Z250" s="284">
        <v>741000</v>
      </c>
      <c r="AA250" s="293">
        <v>589000</v>
      </c>
      <c r="AB250" s="288">
        <v>400000</v>
      </c>
      <c r="AC250" s="288">
        <v>378000</v>
      </c>
      <c r="AD250" s="288">
        <v>22000</v>
      </c>
      <c r="AE250" s="288">
        <v>341000</v>
      </c>
      <c r="AF250" s="290">
        <v>5.5E-2</v>
      </c>
      <c r="AG250" s="291">
        <v>0.66300000000000003</v>
      </c>
      <c r="AH250" s="292">
        <v>0.625</v>
      </c>
    </row>
    <row r="251" spans="1:34" ht="21" customHeight="1">
      <c r="A251" s="35" t="s">
        <v>453</v>
      </c>
      <c r="B251" s="284">
        <v>1441000</v>
      </c>
      <c r="C251" s="293">
        <v>1165000</v>
      </c>
      <c r="D251" s="288">
        <v>861000</v>
      </c>
      <c r="E251" s="288">
        <v>809000</v>
      </c>
      <c r="F251" s="288">
        <v>52000</v>
      </c>
      <c r="G251" s="288">
        <v>580000</v>
      </c>
      <c r="H251" s="290">
        <v>0.06</v>
      </c>
      <c r="I251" s="291">
        <v>0.71799999999999997</v>
      </c>
      <c r="J251" s="292">
        <v>0.67400000000000004</v>
      </c>
      <c r="M251" s="35" t="s">
        <v>453</v>
      </c>
      <c r="N251" s="284">
        <v>699000</v>
      </c>
      <c r="O251" s="293">
        <v>575000</v>
      </c>
      <c r="P251" s="288">
        <v>464000</v>
      </c>
      <c r="Q251" s="288">
        <v>432000</v>
      </c>
      <c r="R251" s="288">
        <v>32000</v>
      </c>
      <c r="S251" s="288">
        <v>236000</v>
      </c>
      <c r="T251" s="290">
        <v>6.8000000000000005E-2</v>
      </c>
      <c r="U251" s="291">
        <v>0.77900000000000003</v>
      </c>
      <c r="V251" s="292">
        <v>0.72399999999999998</v>
      </c>
      <c r="Y251" s="35" t="s">
        <v>453</v>
      </c>
      <c r="Z251" s="284">
        <v>741000</v>
      </c>
      <c r="AA251" s="293">
        <v>590000</v>
      </c>
      <c r="AB251" s="288">
        <v>397000</v>
      </c>
      <c r="AC251" s="288">
        <v>377000</v>
      </c>
      <c r="AD251" s="288">
        <v>20000</v>
      </c>
      <c r="AE251" s="288">
        <v>344000</v>
      </c>
      <c r="AF251" s="290">
        <v>0.05</v>
      </c>
      <c r="AG251" s="291">
        <v>0.65900000000000003</v>
      </c>
      <c r="AH251" s="292">
        <v>0.625</v>
      </c>
    </row>
    <row r="252" spans="1:34" ht="21" customHeight="1">
      <c r="A252" s="35" t="s">
        <v>454</v>
      </c>
      <c r="B252" s="284">
        <v>1442000</v>
      </c>
      <c r="C252" s="293">
        <v>1165000</v>
      </c>
      <c r="D252" s="288">
        <v>885000</v>
      </c>
      <c r="E252" s="288">
        <v>832000</v>
      </c>
      <c r="F252" s="288">
        <v>53000</v>
      </c>
      <c r="G252" s="288">
        <v>557000</v>
      </c>
      <c r="H252" s="290">
        <v>0.06</v>
      </c>
      <c r="I252" s="291">
        <v>0.73199999999999998</v>
      </c>
      <c r="J252" s="292">
        <v>0.68700000000000006</v>
      </c>
      <c r="M252" s="35" t="s">
        <v>454</v>
      </c>
      <c r="N252" s="284">
        <v>700000</v>
      </c>
      <c r="O252" s="293">
        <v>575000</v>
      </c>
      <c r="P252" s="288">
        <v>477000</v>
      </c>
      <c r="Q252" s="288">
        <v>442000</v>
      </c>
      <c r="R252" s="288">
        <v>34000</v>
      </c>
      <c r="S252" s="288">
        <v>223000</v>
      </c>
      <c r="T252" s="290">
        <v>7.1999999999999995E-2</v>
      </c>
      <c r="U252" s="291">
        <v>0.79400000000000004</v>
      </c>
      <c r="V252" s="292">
        <v>0.73399999999999999</v>
      </c>
      <c r="Y252" s="35" t="s">
        <v>454</v>
      </c>
      <c r="Z252" s="284">
        <v>742000</v>
      </c>
      <c r="AA252" s="293">
        <v>590000</v>
      </c>
      <c r="AB252" s="288">
        <v>408000</v>
      </c>
      <c r="AC252" s="288">
        <v>389000</v>
      </c>
      <c r="AD252" s="288">
        <v>18000</v>
      </c>
      <c r="AE252" s="288">
        <v>334000</v>
      </c>
      <c r="AF252" s="290">
        <v>4.4999999999999998E-2</v>
      </c>
      <c r="AG252" s="291">
        <v>0.67200000000000004</v>
      </c>
      <c r="AH252" s="292">
        <v>0.64100000000000001</v>
      </c>
    </row>
    <row r="253" spans="1:34" ht="21" customHeight="1">
      <c r="A253" s="35" t="s">
        <v>455</v>
      </c>
      <c r="B253" s="284">
        <v>1443000</v>
      </c>
      <c r="C253" s="293">
        <v>1165000</v>
      </c>
      <c r="D253" s="288">
        <v>884000</v>
      </c>
      <c r="E253" s="288">
        <v>830000</v>
      </c>
      <c r="F253" s="288">
        <v>55000</v>
      </c>
      <c r="G253" s="288">
        <v>558000</v>
      </c>
      <c r="H253" s="290">
        <v>6.2E-2</v>
      </c>
      <c r="I253" s="291">
        <v>0.73099999999999998</v>
      </c>
      <c r="J253" s="292">
        <v>0.68400000000000005</v>
      </c>
      <c r="M253" s="35" t="s">
        <v>455</v>
      </c>
      <c r="N253" s="284">
        <v>700000</v>
      </c>
      <c r="O253" s="293">
        <v>575000</v>
      </c>
      <c r="P253" s="288">
        <v>475000</v>
      </c>
      <c r="Q253" s="288">
        <v>441000</v>
      </c>
      <c r="R253" s="288">
        <v>34000</v>
      </c>
      <c r="S253" s="288">
        <v>225000</v>
      </c>
      <c r="T253" s="290">
        <v>7.1999999999999995E-2</v>
      </c>
      <c r="U253" s="291">
        <v>0.79200000000000004</v>
      </c>
      <c r="V253" s="292">
        <v>0.73199999999999998</v>
      </c>
      <c r="Y253" s="35" t="s">
        <v>455</v>
      </c>
      <c r="Z253" s="284">
        <v>742000</v>
      </c>
      <c r="AA253" s="293">
        <v>590000</v>
      </c>
      <c r="AB253" s="288">
        <v>409000</v>
      </c>
      <c r="AC253" s="288">
        <v>388000</v>
      </c>
      <c r="AD253" s="288">
        <v>20000</v>
      </c>
      <c r="AE253" s="288">
        <v>333000</v>
      </c>
      <c r="AF253" s="290">
        <v>0.05</v>
      </c>
      <c r="AG253" s="291">
        <v>0.67100000000000004</v>
      </c>
      <c r="AH253" s="292">
        <v>0.63700000000000001</v>
      </c>
    </row>
    <row r="254" spans="1:34" ht="21" customHeight="1">
      <c r="A254" s="35" t="s">
        <v>456</v>
      </c>
      <c r="B254" s="284">
        <v>1443000</v>
      </c>
      <c r="C254" s="293">
        <v>1166000</v>
      </c>
      <c r="D254" s="288">
        <v>878000</v>
      </c>
      <c r="E254" s="288">
        <v>826000</v>
      </c>
      <c r="F254" s="288">
        <v>53000</v>
      </c>
      <c r="G254" s="288">
        <v>565000</v>
      </c>
      <c r="H254" s="290">
        <v>0.06</v>
      </c>
      <c r="I254" s="291">
        <v>0.72799999999999998</v>
      </c>
      <c r="J254" s="292">
        <v>0.68300000000000005</v>
      </c>
      <c r="M254" s="35" t="s">
        <v>456</v>
      </c>
      <c r="N254" s="284">
        <v>701000</v>
      </c>
      <c r="O254" s="293">
        <v>576000</v>
      </c>
      <c r="P254" s="288">
        <v>471000</v>
      </c>
      <c r="Q254" s="288">
        <v>439000</v>
      </c>
      <c r="R254" s="288">
        <v>32000</v>
      </c>
      <c r="S254" s="288">
        <v>230000</v>
      </c>
      <c r="T254" s="290">
        <v>6.9000000000000006E-2</v>
      </c>
      <c r="U254" s="291">
        <v>0.78900000000000003</v>
      </c>
      <c r="V254" s="292">
        <v>0.73199999999999998</v>
      </c>
      <c r="Y254" s="35" t="s">
        <v>456</v>
      </c>
      <c r="Z254" s="284">
        <v>742000</v>
      </c>
      <c r="AA254" s="293">
        <v>590000</v>
      </c>
      <c r="AB254" s="288">
        <v>407000</v>
      </c>
      <c r="AC254" s="288">
        <v>387000</v>
      </c>
      <c r="AD254" s="288">
        <v>20000</v>
      </c>
      <c r="AE254" s="288">
        <v>336000</v>
      </c>
      <c r="AF254" s="290">
        <v>4.9000000000000002E-2</v>
      </c>
      <c r="AG254" s="291">
        <v>0.66800000000000004</v>
      </c>
      <c r="AH254" s="292">
        <v>0.63400000000000001</v>
      </c>
    </row>
    <row r="255" spans="1:34" ht="21" customHeight="1">
      <c r="A255" s="35" t="s">
        <v>457</v>
      </c>
      <c r="B255" s="284">
        <v>1444000</v>
      </c>
      <c r="C255" s="293">
        <v>1166000</v>
      </c>
      <c r="D255" s="288">
        <v>868000</v>
      </c>
      <c r="E255" s="288">
        <v>815000</v>
      </c>
      <c r="F255" s="288">
        <v>53000</v>
      </c>
      <c r="G255" s="288">
        <v>576000</v>
      </c>
      <c r="H255" s="290">
        <v>6.2E-2</v>
      </c>
      <c r="I255" s="291">
        <v>0.72299999999999998</v>
      </c>
      <c r="J255" s="292">
        <v>0.67700000000000005</v>
      </c>
      <c r="M255" s="35" t="s">
        <v>457</v>
      </c>
      <c r="N255" s="284">
        <v>701000</v>
      </c>
      <c r="O255" s="293">
        <v>576000</v>
      </c>
      <c r="P255" s="288">
        <v>468000</v>
      </c>
      <c r="Q255" s="288">
        <v>434000</v>
      </c>
      <c r="R255" s="288">
        <v>34000</v>
      </c>
      <c r="S255" s="288">
        <v>233000</v>
      </c>
      <c r="T255" s="290">
        <v>7.1999999999999995E-2</v>
      </c>
      <c r="U255" s="291">
        <v>0.78300000000000003</v>
      </c>
      <c r="V255" s="292">
        <v>0.72399999999999998</v>
      </c>
      <c r="Y255" s="35" t="s">
        <v>457</v>
      </c>
      <c r="Z255" s="284">
        <v>743000</v>
      </c>
      <c r="AA255" s="293">
        <v>590000</v>
      </c>
      <c r="AB255" s="288">
        <v>400000</v>
      </c>
      <c r="AC255" s="288">
        <v>380000</v>
      </c>
      <c r="AD255" s="288">
        <v>20000</v>
      </c>
      <c r="AE255" s="288">
        <v>343000</v>
      </c>
      <c r="AF255" s="290">
        <v>4.9000000000000002E-2</v>
      </c>
      <c r="AG255" s="291">
        <v>0.66400000000000003</v>
      </c>
      <c r="AH255" s="292">
        <v>0.63</v>
      </c>
    </row>
    <row r="256" spans="1:34" ht="21" customHeight="1">
      <c r="A256" s="35" t="s">
        <v>458</v>
      </c>
      <c r="B256" s="284">
        <v>1445000</v>
      </c>
      <c r="C256" s="293">
        <v>1166000</v>
      </c>
      <c r="D256" s="288">
        <v>869000</v>
      </c>
      <c r="E256" s="288">
        <v>813000</v>
      </c>
      <c r="F256" s="288">
        <v>55000</v>
      </c>
      <c r="G256" s="288">
        <v>576000</v>
      </c>
      <c r="H256" s="290">
        <v>6.4000000000000001E-2</v>
      </c>
      <c r="I256" s="291">
        <v>0.72399999999999998</v>
      </c>
      <c r="J256" s="292">
        <v>0.67600000000000005</v>
      </c>
      <c r="M256" s="35" t="s">
        <v>458</v>
      </c>
      <c r="N256" s="284">
        <v>702000</v>
      </c>
      <c r="O256" s="293">
        <v>576000</v>
      </c>
      <c r="P256" s="288">
        <v>470000</v>
      </c>
      <c r="Q256" s="288">
        <v>434000</v>
      </c>
      <c r="R256" s="288">
        <v>36000</v>
      </c>
      <c r="S256" s="288">
        <v>232000</v>
      </c>
      <c r="T256" s="290">
        <v>7.5999999999999998E-2</v>
      </c>
      <c r="U256" s="291">
        <v>0.78700000000000003</v>
      </c>
      <c r="V256" s="292">
        <v>0.72499999999999998</v>
      </c>
      <c r="Y256" s="35" t="s">
        <v>458</v>
      </c>
      <c r="Z256" s="284">
        <v>743000</v>
      </c>
      <c r="AA256" s="293">
        <v>590000</v>
      </c>
      <c r="AB256" s="288">
        <v>399000</v>
      </c>
      <c r="AC256" s="288">
        <v>379000</v>
      </c>
      <c r="AD256" s="288">
        <v>19000</v>
      </c>
      <c r="AE256" s="288">
        <v>344000</v>
      </c>
      <c r="AF256" s="290">
        <v>4.9000000000000002E-2</v>
      </c>
      <c r="AG256" s="291">
        <v>0.66200000000000003</v>
      </c>
      <c r="AH256" s="292">
        <v>0.63</v>
      </c>
    </row>
    <row r="257" spans="1:34" ht="21" customHeight="1">
      <c r="A257" s="35" t="s">
        <v>459</v>
      </c>
      <c r="B257" s="284">
        <v>1446000</v>
      </c>
      <c r="C257" s="293">
        <v>1167000</v>
      </c>
      <c r="D257" s="288">
        <v>869000</v>
      </c>
      <c r="E257" s="288">
        <v>816000</v>
      </c>
      <c r="F257" s="288">
        <v>54000</v>
      </c>
      <c r="G257" s="288">
        <v>576000</v>
      </c>
      <c r="H257" s="290">
        <v>6.2E-2</v>
      </c>
      <c r="I257" s="291">
        <v>0.72399999999999998</v>
      </c>
      <c r="J257" s="292">
        <v>0.67800000000000005</v>
      </c>
      <c r="M257" s="35" t="s">
        <v>459</v>
      </c>
      <c r="N257" s="284">
        <v>702000</v>
      </c>
      <c r="O257" s="293">
        <v>576000</v>
      </c>
      <c r="P257" s="288">
        <v>471000</v>
      </c>
      <c r="Q257" s="288">
        <v>436000</v>
      </c>
      <c r="R257" s="288">
        <v>34000</v>
      </c>
      <c r="S257" s="288">
        <v>232000</v>
      </c>
      <c r="T257" s="290">
        <v>7.2999999999999995E-2</v>
      </c>
      <c r="U257" s="291">
        <v>0.78700000000000003</v>
      </c>
      <c r="V257" s="292">
        <v>0.72799999999999998</v>
      </c>
      <c r="Y257" s="35" t="s">
        <v>459</v>
      </c>
      <c r="Z257" s="284">
        <v>743000</v>
      </c>
      <c r="AA257" s="293">
        <v>590000</v>
      </c>
      <c r="AB257" s="288">
        <v>399000</v>
      </c>
      <c r="AC257" s="288">
        <v>379000</v>
      </c>
      <c r="AD257" s="288">
        <v>19000</v>
      </c>
      <c r="AE257" s="288">
        <v>345000</v>
      </c>
      <c r="AF257" s="290">
        <v>4.9000000000000002E-2</v>
      </c>
      <c r="AG257" s="291">
        <v>0.66200000000000003</v>
      </c>
      <c r="AH257" s="292">
        <v>0.629</v>
      </c>
    </row>
    <row r="258" spans="1:34" ht="21" customHeight="1">
      <c r="A258" s="35" t="s">
        <v>460</v>
      </c>
      <c r="B258" s="284">
        <v>1446000</v>
      </c>
      <c r="C258" s="293">
        <v>1167000</v>
      </c>
      <c r="D258" s="284">
        <v>867000</v>
      </c>
      <c r="E258" s="288">
        <v>814000</v>
      </c>
      <c r="F258" s="288">
        <v>53000</v>
      </c>
      <c r="G258" s="288">
        <v>579000</v>
      </c>
      <c r="H258" s="290">
        <v>6.0999999999999999E-2</v>
      </c>
      <c r="I258" s="291">
        <v>0.72299999999999998</v>
      </c>
      <c r="J258" s="292">
        <v>0.67700000000000005</v>
      </c>
      <c r="M258" s="35" t="s">
        <v>460</v>
      </c>
      <c r="N258" s="284">
        <v>703000</v>
      </c>
      <c r="O258" s="293">
        <v>576000</v>
      </c>
      <c r="P258" s="284">
        <v>471000</v>
      </c>
      <c r="Q258" s="288">
        <v>438000</v>
      </c>
      <c r="R258" s="288">
        <v>32000</v>
      </c>
      <c r="S258" s="288">
        <v>232000</v>
      </c>
      <c r="T258" s="290">
        <v>6.9000000000000006E-2</v>
      </c>
      <c r="U258" s="291">
        <v>0.78600000000000003</v>
      </c>
      <c r="V258" s="292">
        <v>0.73</v>
      </c>
      <c r="Y258" s="35" t="s">
        <v>460</v>
      </c>
      <c r="Z258" s="284">
        <v>744000</v>
      </c>
      <c r="AA258" s="293">
        <v>590000</v>
      </c>
      <c r="AB258" s="284">
        <v>396000</v>
      </c>
      <c r="AC258" s="288">
        <v>376000</v>
      </c>
      <c r="AD258" s="288">
        <v>20000</v>
      </c>
      <c r="AE258" s="288">
        <v>347000</v>
      </c>
      <c r="AF258" s="290">
        <v>5.1999999999999998E-2</v>
      </c>
      <c r="AG258" s="291">
        <v>0.66100000000000003</v>
      </c>
      <c r="AH258" s="292">
        <v>0.626</v>
      </c>
    </row>
    <row r="259" spans="1:34" ht="21" customHeight="1">
      <c r="A259" s="35" t="s">
        <v>461</v>
      </c>
      <c r="B259" s="284">
        <v>1447000</v>
      </c>
      <c r="C259" s="293">
        <v>1167000</v>
      </c>
      <c r="D259" s="288">
        <v>871000</v>
      </c>
      <c r="E259" s="288">
        <v>818000</v>
      </c>
      <c r="F259" s="288">
        <v>53000</v>
      </c>
      <c r="G259" s="288">
        <v>576000</v>
      </c>
      <c r="H259" s="290">
        <v>0.06</v>
      </c>
      <c r="I259" s="291">
        <v>0.72399999999999998</v>
      </c>
      <c r="J259" s="292">
        <v>0.67900000000000005</v>
      </c>
      <c r="M259" s="35" t="s">
        <v>461</v>
      </c>
      <c r="N259" s="284">
        <v>703000</v>
      </c>
      <c r="O259" s="293">
        <v>576000</v>
      </c>
      <c r="P259" s="288">
        <v>472000</v>
      </c>
      <c r="Q259" s="288">
        <v>440000</v>
      </c>
      <c r="R259" s="288">
        <v>32000</v>
      </c>
      <c r="S259" s="288">
        <v>231000</v>
      </c>
      <c r="T259" s="290">
        <v>6.7000000000000004E-2</v>
      </c>
      <c r="U259" s="291">
        <v>0.78600000000000003</v>
      </c>
      <c r="V259" s="292">
        <v>0.73099999999999998</v>
      </c>
      <c r="Y259" s="35" t="s">
        <v>461</v>
      </c>
      <c r="Z259" s="284">
        <v>744000</v>
      </c>
      <c r="AA259" s="293">
        <v>591000</v>
      </c>
      <c r="AB259" s="288">
        <v>399000</v>
      </c>
      <c r="AC259" s="288">
        <v>378000</v>
      </c>
      <c r="AD259" s="288">
        <v>21000</v>
      </c>
      <c r="AE259" s="288">
        <v>345000</v>
      </c>
      <c r="AF259" s="290">
        <v>5.1999999999999998E-2</v>
      </c>
      <c r="AG259" s="291">
        <v>0.66400000000000003</v>
      </c>
      <c r="AH259" s="292">
        <v>0.629</v>
      </c>
    </row>
    <row r="260" spans="1:34" ht="21" customHeight="1">
      <c r="A260" s="35" t="s">
        <v>462</v>
      </c>
      <c r="B260" s="284">
        <v>1448000</v>
      </c>
      <c r="C260" s="293">
        <v>1167000</v>
      </c>
      <c r="D260" s="288">
        <v>880000</v>
      </c>
      <c r="E260" s="288">
        <v>825000</v>
      </c>
      <c r="F260" s="288">
        <v>55000</v>
      </c>
      <c r="G260" s="288">
        <v>568000</v>
      </c>
      <c r="H260" s="290">
        <v>6.3E-2</v>
      </c>
      <c r="I260" s="291">
        <v>0.73199999999999998</v>
      </c>
      <c r="J260" s="292">
        <v>0.68400000000000005</v>
      </c>
      <c r="M260" s="35" t="s">
        <v>462</v>
      </c>
      <c r="N260" s="284">
        <v>704000</v>
      </c>
      <c r="O260" s="293">
        <v>577000</v>
      </c>
      <c r="P260" s="288">
        <v>479000</v>
      </c>
      <c r="Q260" s="288">
        <v>447000</v>
      </c>
      <c r="R260" s="288">
        <v>33000</v>
      </c>
      <c r="S260" s="288">
        <v>224000</v>
      </c>
      <c r="T260" s="290">
        <v>6.8000000000000005E-2</v>
      </c>
      <c r="U260" s="291">
        <v>0.79900000000000004</v>
      </c>
      <c r="V260" s="292">
        <v>0.74299999999999999</v>
      </c>
      <c r="Y260" s="35" t="s">
        <v>462</v>
      </c>
      <c r="Z260" s="284">
        <v>744000</v>
      </c>
      <c r="AA260" s="293">
        <v>591000</v>
      </c>
      <c r="AB260" s="288">
        <v>400000</v>
      </c>
      <c r="AC260" s="288">
        <v>378000</v>
      </c>
      <c r="AD260" s="288">
        <v>22000</v>
      </c>
      <c r="AE260" s="288">
        <v>344000</v>
      </c>
      <c r="AF260" s="290">
        <v>5.6000000000000001E-2</v>
      </c>
      <c r="AG260" s="291">
        <v>0.66500000000000004</v>
      </c>
      <c r="AH260" s="292">
        <v>0.627</v>
      </c>
    </row>
    <row r="261" spans="1:34" ht="21" customHeight="1">
      <c r="A261" s="35" t="s">
        <v>463</v>
      </c>
      <c r="B261" s="284">
        <v>1449000</v>
      </c>
      <c r="C261" s="293">
        <v>1167000</v>
      </c>
      <c r="D261" s="288">
        <v>879000</v>
      </c>
      <c r="E261" s="288">
        <v>825000</v>
      </c>
      <c r="F261" s="288">
        <v>53000</v>
      </c>
      <c r="G261" s="288">
        <v>570000</v>
      </c>
      <c r="H261" s="290">
        <v>6.0999999999999999E-2</v>
      </c>
      <c r="I261" s="291">
        <v>0.73199999999999998</v>
      </c>
      <c r="J261" s="292">
        <v>0.68600000000000005</v>
      </c>
      <c r="M261" s="35" t="s">
        <v>463</v>
      </c>
      <c r="N261" s="284">
        <v>704000</v>
      </c>
      <c r="O261" s="293">
        <v>577000</v>
      </c>
      <c r="P261" s="288">
        <v>480000</v>
      </c>
      <c r="Q261" s="288">
        <v>450000</v>
      </c>
      <c r="R261" s="288">
        <v>30000</v>
      </c>
      <c r="S261" s="288">
        <v>224000</v>
      </c>
      <c r="T261" s="290">
        <v>6.3E-2</v>
      </c>
      <c r="U261" s="291">
        <v>0.80200000000000005</v>
      </c>
      <c r="V261" s="292">
        <v>0.75</v>
      </c>
      <c r="Y261" s="35" t="s">
        <v>463</v>
      </c>
      <c r="Z261" s="284">
        <v>745000</v>
      </c>
      <c r="AA261" s="293">
        <v>591000</v>
      </c>
      <c r="AB261" s="288">
        <v>398000</v>
      </c>
      <c r="AC261" s="288">
        <v>375000</v>
      </c>
      <c r="AD261" s="288">
        <v>23000</v>
      </c>
      <c r="AE261" s="288">
        <v>346000</v>
      </c>
      <c r="AF261" s="290">
        <v>5.8000000000000003E-2</v>
      </c>
      <c r="AG261" s="291">
        <v>0.66400000000000003</v>
      </c>
      <c r="AH261" s="292">
        <v>0.625</v>
      </c>
    </row>
    <row r="262" spans="1:34" ht="21" customHeight="1">
      <c r="A262" s="35" t="s">
        <v>464</v>
      </c>
      <c r="B262" s="284">
        <v>1449000</v>
      </c>
      <c r="C262" s="293">
        <v>1168000</v>
      </c>
      <c r="D262" s="288">
        <v>877000</v>
      </c>
      <c r="E262" s="288">
        <v>825000</v>
      </c>
      <c r="F262" s="288">
        <v>52000</v>
      </c>
      <c r="G262" s="288">
        <v>572000</v>
      </c>
      <c r="H262" s="290">
        <v>5.8999999999999997E-2</v>
      </c>
      <c r="I262" s="291">
        <v>0.73</v>
      </c>
      <c r="J262" s="292">
        <v>0.68500000000000005</v>
      </c>
      <c r="M262" s="35" t="s">
        <v>464</v>
      </c>
      <c r="N262" s="284">
        <v>704000</v>
      </c>
      <c r="O262" s="293">
        <v>577000</v>
      </c>
      <c r="P262" s="288">
        <v>481000</v>
      </c>
      <c r="Q262" s="288">
        <v>451000</v>
      </c>
      <c r="R262" s="288">
        <v>30000</v>
      </c>
      <c r="S262" s="288">
        <v>224000</v>
      </c>
      <c r="T262" s="290">
        <v>6.2E-2</v>
      </c>
      <c r="U262" s="291">
        <v>0.80100000000000005</v>
      </c>
      <c r="V262" s="292">
        <v>0.749</v>
      </c>
      <c r="Y262" s="35" t="s">
        <v>464</v>
      </c>
      <c r="Z262" s="284">
        <v>745000</v>
      </c>
      <c r="AA262" s="293">
        <v>591000</v>
      </c>
      <c r="AB262" s="288">
        <v>396000</v>
      </c>
      <c r="AC262" s="288">
        <v>374000</v>
      </c>
      <c r="AD262" s="288">
        <v>22000</v>
      </c>
      <c r="AE262" s="288">
        <v>349000</v>
      </c>
      <c r="AF262" s="290">
        <v>5.6000000000000001E-2</v>
      </c>
      <c r="AG262" s="291">
        <v>0.66</v>
      </c>
      <c r="AH262" s="292">
        <v>0.623</v>
      </c>
    </row>
    <row r="263" spans="1:34" ht="21" customHeight="1">
      <c r="A263" s="35" t="s">
        <v>465</v>
      </c>
      <c r="B263" s="288">
        <v>1450000</v>
      </c>
      <c r="C263" s="293">
        <v>1168000</v>
      </c>
      <c r="D263" s="288">
        <v>883000</v>
      </c>
      <c r="E263" s="288">
        <v>830000</v>
      </c>
      <c r="F263" s="288">
        <v>54000</v>
      </c>
      <c r="G263" s="288">
        <v>567000</v>
      </c>
      <c r="H263" s="290">
        <v>6.0999999999999999E-2</v>
      </c>
      <c r="I263" s="291">
        <v>0.73299999999999998</v>
      </c>
      <c r="J263" s="292">
        <v>0.68700000000000006</v>
      </c>
      <c r="M263" s="35" t="s">
        <v>465</v>
      </c>
      <c r="N263" s="288">
        <v>705000</v>
      </c>
      <c r="O263" s="293">
        <v>577000</v>
      </c>
      <c r="P263" s="288">
        <v>483000</v>
      </c>
      <c r="Q263" s="288">
        <v>452000</v>
      </c>
      <c r="R263" s="288">
        <v>30000</v>
      </c>
      <c r="S263" s="288">
        <v>222000</v>
      </c>
      <c r="T263" s="290">
        <v>6.3E-2</v>
      </c>
      <c r="U263" s="291">
        <v>0.8</v>
      </c>
      <c r="V263" s="292">
        <v>0.748</v>
      </c>
      <c r="Y263" s="35" t="s">
        <v>465</v>
      </c>
      <c r="Z263" s="288">
        <v>745000</v>
      </c>
      <c r="AA263" s="293">
        <v>591000</v>
      </c>
      <c r="AB263" s="288">
        <v>401000</v>
      </c>
      <c r="AC263" s="288">
        <v>377000</v>
      </c>
      <c r="AD263" s="288">
        <v>23000</v>
      </c>
      <c r="AE263" s="288">
        <v>345000</v>
      </c>
      <c r="AF263" s="290">
        <v>5.8000000000000003E-2</v>
      </c>
      <c r="AG263" s="291">
        <v>0.66700000000000004</v>
      </c>
      <c r="AH263" s="292">
        <v>0.627</v>
      </c>
    </row>
    <row r="264" spans="1:34" ht="21" customHeight="1">
      <c r="A264" s="35" t="s">
        <v>466</v>
      </c>
      <c r="B264" s="288">
        <v>1451000</v>
      </c>
      <c r="C264" s="293">
        <v>1168000</v>
      </c>
      <c r="D264" s="288">
        <v>893000</v>
      </c>
      <c r="E264" s="288">
        <v>837000</v>
      </c>
      <c r="F264" s="288">
        <v>56000</v>
      </c>
      <c r="G264" s="288">
        <v>558000</v>
      </c>
      <c r="H264" s="290">
        <v>6.3E-2</v>
      </c>
      <c r="I264" s="291">
        <v>0.73899999999999999</v>
      </c>
      <c r="J264" s="292">
        <v>0.69099999999999995</v>
      </c>
      <c r="M264" s="35" t="s">
        <v>466</v>
      </c>
      <c r="N264" s="288">
        <v>705000</v>
      </c>
      <c r="O264" s="293">
        <v>577000</v>
      </c>
      <c r="P264" s="288">
        <v>489000</v>
      </c>
      <c r="Q264" s="288">
        <v>455000</v>
      </c>
      <c r="R264" s="288">
        <v>34000</v>
      </c>
      <c r="S264" s="288">
        <v>217000</v>
      </c>
      <c r="T264" s="290">
        <v>7.0000000000000007E-2</v>
      </c>
      <c r="U264" s="291">
        <v>0.80700000000000005</v>
      </c>
      <c r="V264" s="292">
        <v>0.748</v>
      </c>
      <c r="Y264" s="35" t="s">
        <v>466</v>
      </c>
      <c r="Z264" s="288">
        <v>746000</v>
      </c>
      <c r="AA264" s="293">
        <v>591000</v>
      </c>
      <c r="AB264" s="288">
        <v>404000</v>
      </c>
      <c r="AC264" s="288">
        <v>382000</v>
      </c>
      <c r="AD264" s="288">
        <v>22000</v>
      </c>
      <c r="AE264" s="288">
        <v>341000</v>
      </c>
      <c r="AF264" s="290">
        <v>5.5E-2</v>
      </c>
      <c r="AG264" s="291">
        <v>0.67300000000000004</v>
      </c>
      <c r="AH264" s="292">
        <v>0.63500000000000001</v>
      </c>
    </row>
    <row r="265" spans="1:34" ht="21" customHeight="1">
      <c r="A265" s="35" t="s">
        <v>467</v>
      </c>
      <c r="B265" s="288">
        <v>1451000</v>
      </c>
      <c r="C265" s="293">
        <v>1168000</v>
      </c>
      <c r="D265" s="288">
        <v>895000</v>
      </c>
      <c r="E265" s="288">
        <v>840000</v>
      </c>
      <c r="F265" s="288">
        <v>55000</v>
      </c>
      <c r="G265" s="288">
        <v>557000</v>
      </c>
      <c r="H265" s="290">
        <v>6.0999999999999999E-2</v>
      </c>
      <c r="I265" s="291">
        <v>0.74</v>
      </c>
      <c r="J265" s="292">
        <v>0.69299999999999995</v>
      </c>
      <c r="M265" s="35" t="s">
        <v>467</v>
      </c>
      <c r="N265" s="288">
        <v>706000</v>
      </c>
      <c r="O265" s="293">
        <v>577000</v>
      </c>
      <c r="P265" s="288">
        <v>488000</v>
      </c>
      <c r="Q265" s="288">
        <v>456000</v>
      </c>
      <c r="R265" s="288">
        <v>32000</v>
      </c>
      <c r="S265" s="288">
        <v>218000</v>
      </c>
      <c r="T265" s="290">
        <v>6.6000000000000003E-2</v>
      </c>
      <c r="U265" s="291">
        <v>0.80700000000000005</v>
      </c>
      <c r="V265" s="292">
        <v>0.751</v>
      </c>
      <c r="Y265" s="35" t="s">
        <v>467</v>
      </c>
      <c r="Z265" s="288">
        <v>746000</v>
      </c>
      <c r="AA265" s="293">
        <v>591000</v>
      </c>
      <c r="AB265" s="288">
        <v>407000</v>
      </c>
      <c r="AC265" s="288">
        <v>384000</v>
      </c>
      <c r="AD265" s="288">
        <v>23000</v>
      </c>
      <c r="AE265" s="288">
        <v>339000</v>
      </c>
      <c r="AF265" s="290">
        <v>5.6000000000000001E-2</v>
      </c>
      <c r="AG265" s="291">
        <v>0.67500000000000004</v>
      </c>
      <c r="AH265" s="292">
        <v>0.63700000000000001</v>
      </c>
    </row>
    <row r="266" spans="1:34" ht="21" customHeight="1">
      <c r="A266" s="35" t="s">
        <v>468</v>
      </c>
      <c r="B266" s="288">
        <v>1452000</v>
      </c>
      <c r="C266" s="293">
        <v>1169000</v>
      </c>
      <c r="D266" s="288">
        <v>895000</v>
      </c>
      <c r="E266" s="288">
        <v>845000</v>
      </c>
      <c r="F266" s="288">
        <v>50000</v>
      </c>
      <c r="G266" s="288">
        <v>557000</v>
      </c>
      <c r="H266" s="290">
        <v>5.6000000000000001E-2</v>
      </c>
      <c r="I266" s="291">
        <v>0.74099999999999999</v>
      </c>
      <c r="J266" s="292">
        <v>0.69899999999999995</v>
      </c>
      <c r="M266" s="35" t="s">
        <v>468</v>
      </c>
      <c r="N266" s="288">
        <v>706000</v>
      </c>
      <c r="O266" s="293">
        <v>577000</v>
      </c>
      <c r="P266" s="288">
        <v>483000</v>
      </c>
      <c r="Q266" s="288">
        <v>453000</v>
      </c>
      <c r="R266" s="288">
        <v>30000</v>
      </c>
      <c r="S266" s="288">
        <v>223000</v>
      </c>
      <c r="T266" s="290">
        <v>6.2E-2</v>
      </c>
      <c r="U266" s="291">
        <v>0.79900000000000004</v>
      </c>
      <c r="V266" s="292">
        <v>0.747</v>
      </c>
      <c r="Y266" s="35" t="s">
        <v>468</v>
      </c>
      <c r="Z266" s="288">
        <v>746000</v>
      </c>
      <c r="AA266" s="293">
        <v>591000</v>
      </c>
      <c r="AB266" s="288">
        <v>412000</v>
      </c>
      <c r="AC266" s="288">
        <v>392000</v>
      </c>
      <c r="AD266" s="288">
        <v>20000</v>
      </c>
      <c r="AE266" s="288">
        <v>334000</v>
      </c>
      <c r="AF266" s="290">
        <v>4.8000000000000001E-2</v>
      </c>
      <c r="AG266" s="291">
        <v>0.68500000000000005</v>
      </c>
      <c r="AH266" s="292">
        <v>0.65100000000000002</v>
      </c>
    </row>
    <row r="267" spans="1:34" ht="21" customHeight="1">
      <c r="A267" s="35" t="s">
        <v>469</v>
      </c>
      <c r="B267" s="288">
        <v>1453000</v>
      </c>
      <c r="C267" s="293">
        <v>1169000</v>
      </c>
      <c r="D267" s="288">
        <v>883000</v>
      </c>
      <c r="E267" s="288">
        <v>833000</v>
      </c>
      <c r="F267" s="288">
        <v>51000</v>
      </c>
      <c r="G267" s="288">
        <v>570000</v>
      </c>
      <c r="H267" s="290">
        <v>5.7000000000000002E-2</v>
      </c>
      <c r="I267" s="291">
        <v>0.73199999999999998</v>
      </c>
      <c r="J267" s="292">
        <v>0.68899999999999995</v>
      </c>
      <c r="M267" s="35" t="s">
        <v>469</v>
      </c>
      <c r="N267" s="288">
        <v>707000</v>
      </c>
      <c r="O267" s="293">
        <v>578000</v>
      </c>
      <c r="P267" s="288">
        <v>482000</v>
      </c>
      <c r="Q267" s="288">
        <v>449000</v>
      </c>
      <c r="R267" s="288">
        <v>33000</v>
      </c>
      <c r="S267" s="288">
        <v>225000</v>
      </c>
      <c r="T267" s="290">
        <v>6.8000000000000005E-2</v>
      </c>
      <c r="U267" s="291">
        <v>0.79800000000000004</v>
      </c>
      <c r="V267" s="292">
        <v>0.74199999999999999</v>
      </c>
      <c r="Y267" s="35" t="s">
        <v>469</v>
      </c>
      <c r="Z267" s="288">
        <v>747000</v>
      </c>
      <c r="AA267" s="293">
        <v>591000</v>
      </c>
      <c r="AB267" s="288">
        <v>402000</v>
      </c>
      <c r="AC267" s="288">
        <v>384000</v>
      </c>
      <c r="AD267" s="288">
        <v>18000</v>
      </c>
      <c r="AE267" s="288">
        <v>345000</v>
      </c>
      <c r="AF267" s="290">
        <v>4.4999999999999998E-2</v>
      </c>
      <c r="AG267" s="291">
        <v>0.66800000000000004</v>
      </c>
      <c r="AH267" s="292">
        <v>0.63800000000000001</v>
      </c>
    </row>
    <row r="268" spans="1:34" ht="21" customHeight="1">
      <c r="A268" s="35" t="s">
        <v>470</v>
      </c>
      <c r="B268" s="288">
        <v>1454000</v>
      </c>
      <c r="C268" s="293">
        <v>1169000</v>
      </c>
      <c r="D268" s="288">
        <v>886000</v>
      </c>
      <c r="E268" s="288">
        <v>834000</v>
      </c>
      <c r="F268" s="288">
        <v>52000</v>
      </c>
      <c r="G268" s="288">
        <v>568000</v>
      </c>
      <c r="H268" s="290">
        <v>5.8000000000000003E-2</v>
      </c>
      <c r="I268" s="291">
        <v>0.73399999999999999</v>
      </c>
      <c r="J268" s="292">
        <v>0.69</v>
      </c>
      <c r="M268" s="35" t="s">
        <v>470</v>
      </c>
      <c r="N268" s="288">
        <v>707000</v>
      </c>
      <c r="O268" s="293">
        <v>578000</v>
      </c>
      <c r="P268" s="288">
        <v>480000</v>
      </c>
      <c r="Q268" s="288">
        <v>446000</v>
      </c>
      <c r="R268" s="288">
        <v>35000</v>
      </c>
      <c r="S268" s="288">
        <v>226000</v>
      </c>
      <c r="T268" s="290">
        <v>7.1999999999999995E-2</v>
      </c>
      <c r="U268" s="291">
        <v>0.79400000000000004</v>
      </c>
      <c r="V268" s="292">
        <v>0.73399999999999999</v>
      </c>
      <c r="Y268" s="35" t="s">
        <v>470</v>
      </c>
      <c r="Z268" s="288">
        <v>747000</v>
      </c>
      <c r="AA268" s="293">
        <v>592000</v>
      </c>
      <c r="AB268" s="288">
        <v>405000</v>
      </c>
      <c r="AC268" s="288">
        <v>388000</v>
      </c>
      <c r="AD268" s="288">
        <v>17000</v>
      </c>
      <c r="AE268" s="288">
        <v>341000</v>
      </c>
      <c r="AF268" s="290">
        <v>4.2000000000000003E-2</v>
      </c>
      <c r="AG268" s="291">
        <v>0.67600000000000005</v>
      </c>
      <c r="AH268" s="292">
        <v>0.64700000000000002</v>
      </c>
    </row>
    <row r="269" spans="1:34" ht="21" customHeight="1">
      <c r="A269" s="35" t="s">
        <v>471</v>
      </c>
      <c r="B269" s="288">
        <v>1454000</v>
      </c>
      <c r="C269" s="293">
        <v>1169000</v>
      </c>
      <c r="D269" s="288">
        <v>886000</v>
      </c>
      <c r="E269" s="288">
        <v>838000</v>
      </c>
      <c r="F269" s="288">
        <v>48000</v>
      </c>
      <c r="G269" s="288">
        <v>569000</v>
      </c>
      <c r="H269" s="290">
        <v>5.3999999999999999E-2</v>
      </c>
      <c r="I269" s="291">
        <v>0.73599999999999999</v>
      </c>
      <c r="J269" s="292">
        <v>0.69499999999999995</v>
      </c>
      <c r="M269" s="35" t="s">
        <v>471</v>
      </c>
      <c r="N269" s="288">
        <v>707000</v>
      </c>
      <c r="O269" s="293">
        <v>578000</v>
      </c>
      <c r="P269" s="288">
        <v>474000</v>
      </c>
      <c r="Q269" s="288">
        <v>442000</v>
      </c>
      <c r="R269" s="288">
        <v>33000</v>
      </c>
      <c r="S269" s="288">
        <v>233000</v>
      </c>
      <c r="T269" s="290">
        <v>6.9000000000000006E-2</v>
      </c>
      <c r="U269" s="291">
        <v>0.78800000000000003</v>
      </c>
      <c r="V269" s="292">
        <v>0.73199999999999998</v>
      </c>
      <c r="Y269" s="35" t="s">
        <v>471</v>
      </c>
      <c r="Z269" s="288">
        <v>747000</v>
      </c>
      <c r="AA269" s="293">
        <v>592000</v>
      </c>
      <c r="AB269" s="288">
        <v>411000</v>
      </c>
      <c r="AC269" s="288">
        <v>396000</v>
      </c>
      <c r="AD269" s="288">
        <v>15000</v>
      </c>
      <c r="AE269" s="288">
        <v>336000</v>
      </c>
      <c r="AF269" s="290">
        <v>3.6999999999999998E-2</v>
      </c>
      <c r="AG269" s="291">
        <v>0.68500000000000005</v>
      </c>
      <c r="AH269" s="292">
        <v>0.65900000000000003</v>
      </c>
    </row>
    <row r="270" spans="1:34" ht="21" customHeight="1">
      <c r="A270" s="35" t="s">
        <v>472</v>
      </c>
      <c r="B270" s="288">
        <v>1455000</v>
      </c>
      <c r="C270" s="293">
        <v>1169000</v>
      </c>
      <c r="D270" s="288">
        <v>893000</v>
      </c>
      <c r="E270" s="288">
        <v>844000</v>
      </c>
      <c r="F270" s="288">
        <v>49000</v>
      </c>
      <c r="G270" s="288">
        <v>562000</v>
      </c>
      <c r="H270" s="290">
        <v>5.5E-2</v>
      </c>
      <c r="I270" s="291">
        <v>0.74199999999999999</v>
      </c>
      <c r="J270" s="292">
        <v>0.7</v>
      </c>
      <c r="M270" s="35" t="s">
        <v>472</v>
      </c>
      <c r="N270" s="288">
        <v>708000</v>
      </c>
      <c r="O270" s="293">
        <v>578000</v>
      </c>
      <c r="P270" s="288">
        <v>474000</v>
      </c>
      <c r="Q270" s="288">
        <v>440000</v>
      </c>
      <c r="R270" s="288">
        <v>34000</v>
      </c>
      <c r="S270" s="288">
        <v>234000</v>
      </c>
      <c r="T270" s="290">
        <v>7.1999999999999995E-2</v>
      </c>
      <c r="U270" s="291">
        <v>0.78800000000000003</v>
      </c>
      <c r="V270" s="292">
        <v>0.72899999999999998</v>
      </c>
      <c r="Y270" s="35" t="s">
        <v>472</v>
      </c>
      <c r="Z270" s="288">
        <v>747000</v>
      </c>
      <c r="AA270" s="293">
        <v>592000</v>
      </c>
      <c r="AB270" s="288">
        <v>419000</v>
      </c>
      <c r="AC270" s="288">
        <v>404000</v>
      </c>
      <c r="AD270" s="288">
        <v>15000</v>
      </c>
      <c r="AE270" s="288">
        <v>328000</v>
      </c>
      <c r="AF270" s="290">
        <v>3.5000000000000003E-2</v>
      </c>
      <c r="AG270" s="291">
        <v>0.69699999999999995</v>
      </c>
      <c r="AH270" s="292">
        <v>0.67200000000000004</v>
      </c>
    </row>
    <row r="271" spans="1:34" ht="21" customHeight="1">
      <c r="A271" s="35" t="s">
        <v>473</v>
      </c>
      <c r="B271" s="288">
        <v>1456000</v>
      </c>
      <c r="C271" s="293">
        <v>1170000</v>
      </c>
      <c r="D271" s="288">
        <v>893000</v>
      </c>
      <c r="E271" s="288">
        <v>842000</v>
      </c>
      <c r="F271" s="288">
        <v>50000</v>
      </c>
      <c r="G271" s="288">
        <v>563000</v>
      </c>
      <c r="H271" s="290">
        <v>5.6000000000000001E-2</v>
      </c>
      <c r="I271" s="291">
        <v>0.74299999999999999</v>
      </c>
      <c r="J271" s="292">
        <v>0.7</v>
      </c>
      <c r="M271" s="35" t="s">
        <v>473</v>
      </c>
      <c r="N271" s="288">
        <v>708000</v>
      </c>
      <c r="O271" s="293">
        <v>578000</v>
      </c>
      <c r="P271" s="288">
        <v>473000</v>
      </c>
      <c r="Q271" s="288">
        <v>438000</v>
      </c>
      <c r="R271" s="288">
        <v>35000</v>
      </c>
      <c r="S271" s="288">
        <v>235000</v>
      </c>
      <c r="T271" s="290">
        <v>7.3999999999999996E-2</v>
      </c>
      <c r="U271" s="291">
        <v>0.78900000000000003</v>
      </c>
      <c r="V271" s="292">
        <v>0.72899999999999998</v>
      </c>
      <c r="Y271" s="35" t="s">
        <v>473</v>
      </c>
      <c r="Z271" s="288">
        <v>748000</v>
      </c>
      <c r="AA271" s="293">
        <v>592000</v>
      </c>
      <c r="AB271" s="288">
        <v>420000</v>
      </c>
      <c r="AC271" s="288">
        <v>404000</v>
      </c>
      <c r="AD271" s="288">
        <v>16000</v>
      </c>
      <c r="AE271" s="288">
        <v>328000</v>
      </c>
      <c r="AF271" s="290">
        <v>3.6999999999999998E-2</v>
      </c>
      <c r="AG271" s="291">
        <v>0.69899999999999995</v>
      </c>
      <c r="AH271" s="292">
        <v>0.67200000000000004</v>
      </c>
    </row>
    <row r="272" spans="1:34" ht="21" customHeight="1">
      <c r="A272" s="35" t="s">
        <v>474</v>
      </c>
      <c r="B272" s="288">
        <v>1456000</v>
      </c>
      <c r="C272" s="293">
        <v>1170000</v>
      </c>
      <c r="D272" s="288">
        <v>890000</v>
      </c>
      <c r="E272" s="288">
        <v>838000</v>
      </c>
      <c r="F272" s="288">
        <v>51000</v>
      </c>
      <c r="G272" s="288">
        <v>567000</v>
      </c>
      <c r="H272" s="290">
        <v>5.8000000000000003E-2</v>
      </c>
      <c r="I272" s="291">
        <v>0.74</v>
      </c>
      <c r="J272" s="292">
        <v>0.69599999999999995</v>
      </c>
      <c r="M272" s="35" t="s">
        <v>474</v>
      </c>
      <c r="N272" s="288">
        <v>708000</v>
      </c>
      <c r="O272" s="293">
        <v>578000</v>
      </c>
      <c r="P272" s="288">
        <v>475000</v>
      </c>
      <c r="Q272" s="288">
        <v>440000</v>
      </c>
      <c r="R272" s="288">
        <v>35000</v>
      </c>
      <c r="S272" s="288">
        <v>233000</v>
      </c>
      <c r="T272" s="290">
        <v>7.3999999999999996E-2</v>
      </c>
      <c r="U272" s="291">
        <v>0.79100000000000004</v>
      </c>
      <c r="V272" s="292">
        <v>0.73</v>
      </c>
      <c r="Y272" s="35" t="s">
        <v>474</v>
      </c>
      <c r="Z272" s="288">
        <v>748000</v>
      </c>
      <c r="AA272" s="293">
        <v>592000</v>
      </c>
      <c r="AB272" s="288">
        <v>415000</v>
      </c>
      <c r="AC272" s="288">
        <v>398000</v>
      </c>
      <c r="AD272" s="288">
        <v>16000</v>
      </c>
      <c r="AE272" s="288">
        <v>333000</v>
      </c>
      <c r="AF272" s="290">
        <v>3.9E-2</v>
      </c>
      <c r="AG272" s="291">
        <v>0.68899999999999995</v>
      </c>
      <c r="AH272" s="292">
        <v>0.66200000000000003</v>
      </c>
    </row>
    <row r="273" spans="1:34" ht="21" customHeight="1">
      <c r="A273" s="35" t="s">
        <v>475</v>
      </c>
      <c r="B273" s="288">
        <v>1457000</v>
      </c>
      <c r="C273" s="293">
        <v>1170000</v>
      </c>
      <c r="D273" s="288">
        <v>884000</v>
      </c>
      <c r="E273" s="288">
        <v>833000</v>
      </c>
      <c r="F273" s="288">
        <v>52000</v>
      </c>
      <c r="G273" s="288">
        <v>573000</v>
      </c>
      <c r="H273" s="290">
        <v>5.8000000000000003E-2</v>
      </c>
      <c r="I273" s="291">
        <v>0.73399999999999999</v>
      </c>
      <c r="J273" s="292">
        <v>0.69</v>
      </c>
      <c r="M273" s="35" t="s">
        <v>475</v>
      </c>
      <c r="N273" s="288">
        <v>709000</v>
      </c>
      <c r="O273" s="293">
        <v>578000</v>
      </c>
      <c r="P273" s="288">
        <v>469000</v>
      </c>
      <c r="Q273" s="288">
        <v>435000</v>
      </c>
      <c r="R273" s="288">
        <v>34000</v>
      </c>
      <c r="S273" s="288">
        <v>239000</v>
      </c>
      <c r="T273" s="290">
        <v>7.1999999999999995E-2</v>
      </c>
      <c r="U273" s="291">
        <v>0.78100000000000003</v>
      </c>
      <c r="V273" s="292">
        <v>0.72199999999999998</v>
      </c>
      <c r="Y273" s="35" t="s">
        <v>475</v>
      </c>
      <c r="Z273" s="288">
        <v>748000</v>
      </c>
      <c r="AA273" s="293">
        <v>592000</v>
      </c>
      <c r="AB273" s="288">
        <v>415000</v>
      </c>
      <c r="AC273" s="288">
        <v>397000</v>
      </c>
      <c r="AD273" s="288">
        <v>18000</v>
      </c>
      <c r="AE273" s="288">
        <v>334000</v>
      </c>
      <c r="AF273" s="290">
        <v>4.2000000000000003E-2</v>
      </c>
      <c r="AG273" s="291">
        <v>0.68899999999999995</v>
      </c>
      <c r="AH273" s="292">
        <v>0.65900000000000003</v>
      </c>
    </row>
    <row r="274" spans="1:34" ht="21" customHeight="1">
      <c r="A274" s="35" t="s">
        <v>476</v>
      </c>
      <c r="B274" s="288">
        <v>1458000</v>
      </c>
      <c r="C274" s="293">
        <v>1170000</v>
      </c>
      <c r="D274" s="288">
        <v>890000</v>
      </c>
      <c r="E274" s="288">
        <v>841000</v>
      </c>
      <c r="F274" s="288">
        <v>49000</v>
      </c>
      <c r="G274" s="288">
        <v>568000</v>
      </c>
      <c r="H274" s="290">
        <v>5.5E-2</v>
      </c>
      <c r="I274" s="291">
        <v>0.73799999999999999</v>
      </c>
      <c r="J274" s="292">
        <v>0.69699999999999995</v>
      </c>
      <c r="M274" s="35" t="s">
        <v>476</v>
      </c>
      <c r="N274" s="288">
        <v>709000</v>
      </c>
      <c r="O274" s="293">
        <v>578000</v>
      </c>
      <c r="P274" s="288">
        <v>475000</v>
      </c>
      <c r="Q274" s="288">
        <v>444000</v>
      </c>
      <c r="R274" s="288">
        <v>31000</v>
      </c>
      <c r="S274" s="288">
        <v>234000</v>
      </c>
      <c r="T274" s="290">
        <v>6.5000000000000002E-2</v>
      </c>
      <c r="U274" s="291">
        <v>0.78800000000000003</v>
      </c>
      <c r="V274" s="292">
        <v>0.73399999999999999</v>
      </c>
      <c r="Y274" s="35" t="s">
        <v>476</v>
      </c>
      <c r="Z274" s="288">
        <v>749000</v>
      </c>
      <c r="AA274" s="293">
        <v>592000</v>
      </c>
      <c r="AB274" s="288">
        <v>415000</v>
      </c>
      <c r="AC274" s="288">
        <v>397000</v>
      </c>
      <c r="AD274" s="288">
        <v>18000</v>
      </c>
      <c r="AE274" s="288">
        <v>334000</v>
      </c>
      <c r="AF274" s="290">
        <v>4.2999999999999997E-2</v>
      </c>
      <c r="AG274" s="291">
        <v>0.69</v>
      </c>
      <c r="AH274" s="292">
        <v>0.66</v>
      </c>
    </row>
    <row r="275" spans="1:34" ht="21" customHeight="1">
      <c r="A275" s="35" t="s">
        <v>477</v>
      </c>
      <c r="B275" s="288">
        <v>1458000</v>
      </c>
      <c r="C275" s="293">
        <v>1170000</v>
      </c>
      <c r="D275" s="284">
        <v>887000</v>
      </c>
      <c r="E275" s="288">
        <v>835000</v>
      </c>
      <c r="F275" s="288">
        <v>52000</v>
      </c>
      <c r="G275" s="289">
        <v>572000</v>
      </c>
      <c r="H275" s="290">
        <v>5.8999999999999997E-2</v>
      </c>
      <c r="I275" s="291">
        <v>0.73499999999999999</v>
      </c>
      <c r="J275" s="292">
        <v>0.69099999999999995</v>
      </c>
      <c r="M275" s="35" t="s">
        <v>477</v>
      </c>
      <c r="N275" s="288">
        <v>709000</v>
      </c>
      <c r="O275" s="293">
        <v>578000</v>
      </c>
      <c r="P275" s="284">
        <v>470000</v>
      </c>
      <c r="Q275" s="288">
        <v>437000</v>
      </c>
      <c r="R275" s="288">
        <v>34000</v>
      </c>
      <c r="S275" s="289">
        <v>239000</v>
      </c>
      <c r="T275" s="290">
        <v>7.1999999999999995E-2</v>
      </c>
      <c r="U275" s="291">
        <v>0.78200000000000003</v>
      </c>
      <c r="V275" s="292">
        <v>0.72399999999999998</v>
      </c>
      <c r="Y275" s="35" t="s">
        <v>477</v>
      </c>
      <c r="Z275" s="288">
        <v>749000</v>
      </c>
      <c r="AA275" s="293">
        <v>592000</v>
      </c>
      <c r="AB275" s="284">
        <v>416000</v>
      </c>
      <c r="AC275" s="288">
        <v>398000</v>
      </c>
      <c r="AD275" s="288">
        <v>18000</v>
      </c>
      <c r="AE275" s="289">
        <v>333000</v>
      </c>
      <c r="AF275" s="290">
        <v>4.3999999999999997E-2</v>
      </c>
      <c r="AG275" s="291">
        <v>0.69</v>
      </c>
      <c r="AH275" s="292">
        <v>0.65900000000000003</v>
      </c>
    </row>
    <row r="276" spans="1:34" ht="21" customHeight="1">
      <c r="A276" s="35" t="s">
        <v>478</v>
      </c>
      <c r="B276" s="284">
        <v>1459000</v>
      </c>
      <c r="C276" s="293">
        <v>1170000</v>
      </c>
      <c r="D276" s="288">
        <v>876000</v>
      </c>
      <c r="E276" s="288">
        <v>830000</v>
      </c>
      <c r="F276" s="288">
        <v>46000</v>
      </c>
      <c r="G276" s="288">
        <v>583000</v>
      </c>
      <c r="H276" s="290">
        <v>5.1999999999999998E-2</v>
      </c>
      <c r="I276" s="291">
        <v>0.72799999999999998</v>
      </c>
      <c r="J276" s="292">
        <v>0.68899999999999995</v>
      </c>
      <c r="M276" s="35" t="s">
        <v>478</v>
      </c>
      <c r="N276" s="284">
        <v>710000</v>
      </c>
      <c r="O276" s="293">
        <v>578000</v>
      </c>
      <c r="P276" s="288">
        <v>465000</v>
      </c>
      <c r="Q276" s="288">
        <v>435000</v>
      </c>
      <c r="R276" s="288">
        <v>30000</v>
      </c>
      <c r="S276" s="288">
        <v>245000</v>
      </c>
      <c r="T276" s="290">
        <v>6.4000000000000001E-2</v>
      </c>
      <c r="U276" s="291">
        <v>0.77500000000000002</v>
      </c>
      <c r="V276" s="292">
        <v>0.72299999999999998</v>
      </c>
      <c r="Y276" s="35" t="s">
        <v>478</v>
      </c>
      <c r="Z276" s="284">
        <v>749000</v>
      </c>
      <c r="AA276" s="293">
        <v>592000</v>
      </c>
      <c r="AB276" s="288">
        <v>411000</v>
      </c>
      <c r="AC276" s="288">
        <v>395000</v>
      </c>
      <c r="AD276" s="288">
        <v>16000</v>
      </c>
      <c r="AE276" s="288">
        <v>338000</v>
      </c>
      <c r="AF276" s="290">
        <v>0.04</v>
      </c>
      <c r="AG276" s="291">
        <v>0.68300000000000005</v>
      </c>
      <c r="AH276" s="292">
        <v>0.65500000000000003</v>
      </c>
    </row>
    <row r="277" spans="1:34" ht="21" customHeight="1">
      <c r="A277" s="35" t="s">
        <v>479</v>
      </c>
      <c r="B277" s="284">
        <v>1460000</v>
      </c>
      <c r="C277" s="293">
        <v>1171000</v>
      </c>
      <c r="D277" s="288">
        <v>873000</v>
      </c>
      <c r="E277" s="288">
        <v>826000</v>
      </c>
      <c r="F277" s="288">
        <v>46000</v>
      </c>
      <c r="G277" s="288">
        <v>587000</v>
      </c>
      <c r="H277" s="290">
        <v>5.2999999999999999E-2</v>
      </c>
      <c r="I277" s="291">
        <v>0.72499999999999998</v>
      </c>
      <c r="J277" s="292">
        <v>0.68500000000000005</v>
      </c>
      <c r="M277" s="35" t="s">
        <v>479</v>
      </c>
      <c r="N277" s="284">
        <v>710000</v>
      </c>
      <c r="O277" s="293">
        <v>579000</v>
      </c>
      <c r="P277" s="288">
        <v>465000</v>
      </c>
      <c r="Q277" s="288">
        <v>433000</v>
      </c>
      <c r="R277" s="288">
        <v>31000</v>
      </c>
      <c r="S277" s="288">
        <v>245000</v>
      </c>
      <c r="T277" s="290">
        <v>6.8000000000000005E-2</v>
      </c>
      <c r="U277" s="291">
        <v>0.77400000000000002</v>
      </c>
      <c r="V277" s="292">
        <v>0.72</v>
      </c>
      <c r="Y277" s="35" t="s">
        <v>479</v>
      </c>
      <c r="Z277" s="284">
        <v>749000</v>
      </c>
      <c r="AA277" s="293">
        <v>592000</v>
      </c>
      <c r="AB277" s="288">
        <v>408000</v>
      </c>
      <c r="AC277" s="288">
        <v>393000</v>
      </c>
      <c r="AD277" s="288">
        <v>15000</v>
      </c>
      <c r="AE277" s="288">
        <v>342000</v>
      </c>
      <c r="AF277" s="290">
        <v>3.6999999999999998E-2</v>
      </c>
      <c r="AG277" s="291">
        <v>0.67600000000000005</v>
      </c>
      <c r="AH277" s="292">
        <v>0.65100000000000002</v>
      </c>
    </row>
    <row r="278" spans="1:34" ht="21" customHeight="1">
      <c r="A278" s="35" t="s">
        <v>480</v>
      </c>
      <c r="B278" s="284">
        <v>1460000</v>
      </c>
      <c r="C278" s="293">
        <v>1171000</v>
      </c>
      <c r="D278" s="288">
        <v>877000</v>
      </c>
      <c r="E278" s="288">
        <v>831000</v>
      </c>
      <c r="F278" s="288">
        <v>46000</v>
      </c>
      <c r="G278" s="288">
        <v>583000</v>
      </c>
      <c r="H278" s="290">
        <v>5.2999999999999999E-2</v>
      </c>
      <c r="I278" s="291">
        <v>0.72799999999999998</v>
      </c>
      <c r="J278" s="292">
        <v>0.68899999999999995</v>
      </c>
      <c r="M278" s="35" t="s">
        <v>480</v>
      </c>
      <c r="N278" s="284">
        <v>711000</v>
      </c>
      <c r="O278" s="293">
        <v>579000</v>
      </c>
      <c r="P278" s="288">
        <v>472000</v>
      </c>
      <c r="Q278" s="288">
        <v>439000</v>
      </c>
      <c r="R278" s="288">
        <v>32000</v>
      </c>
      <c r="S278" s="288">
        <v>239000</v>
      </c>
      <c r="T278" s="290">
        <v>6.9000000000000006E-2</v>
      </c>
      <c r="U278" s="291">
        <v>0.78300000000000003</v>
      </c>
      <c r="V278" s="292">
        <v>0.72699999999999998</v>
      </c>
      <c r="Y278" s="35" t="s">
        <v>480</v>
      </c>
      <c r="Z278" s="284">
        <v>750000</v>
      </c>
      <c r="AA278" s="293">
        <v>592000</v>
      </c>
      <c r="AB278" s="288">
        <v>405000</v>
      </c>
      <c r="AC278" s="288">
        <v>391000</v>
      </c>
      <c r="AD278" s="288">
        <v>14000</v>
      </c>
      <c r="AE278" s="288">
        <v>344000</v>
      </c>
      <c r="AF278" s="290">
        <v>3.5000000000000003E-2</v>
      </c>
      <c r="AG278" s="291">
        <v>0.67500000000000004</v>
      </c>
      <c r="AH278" s="292">
        <v>0.65100000000000002</v>
      </c>
    </row>
    <row r="279" spans="1:34" ht="21" customHeight="1">
      <c r="A279" s="35" t="s">
        <v>481</v>
      </c>
      <c r="B279" s="284">
        <v>1461000</v>
      </c>
      <c r="C279" s="293">
        <v>1171000</v>
      </c>
      <c r="D279" s="288">
        <v>869000</v>
      </c>
      <c r="E279" s="288">
        <v>824000</v>
      </c>
      <c r="F279" s="288">
        <v>45000</v>
      </c>
      <c r="G279" s="288">
        <v>592000</v>
      </c>
      <c r="H279" s="290">
        <v>5.0999999999999997E-2</v>
      </c>
      <c r="I279" s="291">
        <v>0.72499999999999998</v>
      </c>
      <c r="J279" s="292">
        <v>0.68700000000000006</v>
      </c>
      <c r="M279" s="35" t="s">
        <v>481</v>
      </c>
      <c r="N279" s="284">
        <v>711000</v>
      </c>
      <c r="O279" s="293">
        <v>579000</v>
      </c>
      <c r="P279" s="288">
        <v>464000</v>
      </c>
      <c r="Q279" s="288">
        <v>432000</v>
      </c>
      <c r="R279" s="288">
        <v>32000</v>
      </c>
      <c r="S279" s="288">
        <v>247000</v>
      </c>
      <c r="T279" s="290">
        <v>6.9000000000000006E-2</v>
      </c>
      <c r="U279" s="291">
        <v>0.77700000000000002</v>
      </c>
      <c r="V279" s="292">
        <v>0.72199999999999998</v>
      </c>
      <c r="Y279" s="35" t="s">
        <v>481</v>
      </c>
      <c r="Z279" s="284">
        <v>750000</v>
      </c>
      <c r="AA279" s="293">
        <v>592000</v>
      </c>
      <c r="AB279" s="288">
        <v>405000</v>
      </c>
      <c r="AC279" s="288">
        <v>392000</v>
      </c>
      <c r="AD279" s="288">
        <v>13000</v>
      </c>
      <c r="AE279" s="288">
        <v>345000</v>
      </c>
      <c r="AF279" s="290">
        <v>3.1E-2</v>
      </c>
      <c r="AG279" s="291">
        <v>0.67400000000000004</v>
      </c>
      <c r="AH279" s="292">
        <v>0.65300000000000002</v>
      </c>
    </row>
    <row r="280" spans="1:34" ht="21" customHeight="1">
      <c r="A280" s="35" t="s">
        <v>482</v>
      </c>
      <c r="B280" s="288">
        <v>1461000</v>
      </c>
      <c r="C280" s="293">
        <v>1171000</v>
      </c>
      <c r="D280" s="288">
        <v>879000</v>
      </c>
      <c r="E280" s="288">
        <v>834000</v>
      </c>
      <c r="F280" s="288">
        <v>45000</v>
      </c>
      <c r="G280" s="288">
        <v>582000</v>
      </c>
      <c r="H280" s="290">
        <v>5.0999999999999997E-2</v>
      </c>
      <c r="I280" s="291">
        <v>0.73</v>
      </c>
      <c r="J280" s="292">
        <v>0.69099999999999995</v>
      </c>
      <c r="M280" s="35" t="s">
        <v>482</v>
      </c>
      <c r="N280" s="288">
        <v>711000</v>
      </c>
      <c r="O280" s="293">
        <v>579000</v>
      </c>
      <c r="P280" s="288">
        <v>469000</v>
      </c>
      <c r="Q280" s="288">
        <v>436000</v>
      </c>
      <c r="R280" s="288">
        <v>33000</v>
      </c>
      <c r="S280" s="288">
        <v>242000</v>
      </c>
      <c r="T280" s="290">
        <v>7.0999999999999994E-2</v>
      </c>
      <c r="U280" s="291">
        <v>0.78</v>
      </c>
      <c r="V280" s="292">
        <v>0.72199999999999998</v>
      </c>
      <c r="Y280" s="35" t="s">
        <v>482</v>
      </c>
      <c r="Z280" s="288">
        <v>750000</v>
      </c>
      <c r="AA280" s="293">
        <v>592000</v>
      </c>
      <c r="AB280" s="288">
        <v>410000</v>
      </c>
      <c r="AC280" s="288">
        <v>399000</v>
      </c>
      <c r="AD280" s="288">
        <v>12000</v>
      </c>
      <c r="AE280" s="288">
        <v>340000</v>
      </c>
      <c r="AF280" s="290">
        <v>2.9000000000000001E-2</v>
      </c>
      <c r="AG280" s="291">
        <v>0.68100000000000005</v>
      </c>
      <c r="AH280" s="292">
        <v>0.66100000000000003</v>
      </c>
    </row>
    <row r="281" spans="1:34" ht="21" customHeight="1">
      <c r="A281" s="35" t="s">
        <v>483</v>
      </c>
      <c r="B281" s="288">
        <v>1462000</v>
      </c>
      <c r="C281" s="293">
        <v>1171000</v>
      </c>
      <c r="D281" s="288">
        <v>869000</v>
      </c>
      <c r="E281" s="288">
        <v>825000</v>
      </c>
      <c r="F281" s="288">
        <v>44000</v>
      </c>
      <c r="G281" s="288">
        <v>593000</v>
      </c>
      <c r="H281" s="290">
        <v>5.0999999999999997E-2</v>
      </c>
      <c r="I281" s="291">
        <v>0.71899999999999997</v>
      </c>
      <c r="J281" s="292">
        <v>0.68100000000000005</v>
      </c>
      <c r="M281" s="35" t="s">
        <v>483</v>
      </c>
      <c r="N281" s="288">
        <v>712000</v>
      </c>
      <c r="O281" s="293">
        <v>579000</v>
      </c>
      <c r="P281" s="288">
        <v>465000</v>
      </c>
      <c r="Q281" s="288">
        <v>433000</v>
      </c>
      <c r="R281" s="288">
        <v>32000</v>
      </c>
      <c r="S281" s="288">
        <v>246000</v>
      </c>
      <c r="T281" s="290">
        <v>6.9000000000000006E-2</v>
      </c>
      <c r="U281" s="291">
        <v>0.77100000000000002</v>
      </c>
      <c r="V281" s="292">
        <v>0.71599999999999997</v>
      </c>
      <c r="Y281" s="35" t="s">
        <v>483</v>
      </c>
      <c r="Z281" s="288">
        <v>750000</v>
      </c>
      <c r="AA281" s="293">
        <v>592000</v>
      </c>
      <c r="AB281" s="288">
        <v>404000</v>
      </c>
      <c r="AC281" s="288">
        <v>392000</v>
      </c>
      <c r="AD281" s="288">
        <v>12000</v>
      </c>
      <c r="AE281" s="288">
        <v>346000</v>
      </c>
      <c r="AF281" s="290">
        <v>0.03</v>
      </c>
      <c r="AG281" s="291">
        <v>0.66800000000000004</v>
      </c>
      <c r="AH281" s="292">
        <v>0.64700000000000002</v>
      </c>
    </row>
    <row r="282" spans="1:34" ht="21" customHeight="1">
      <c r="A282" s="35" t="s">
        <v>484</v>
      </c>
      <c r="B282" s="288">
        <v>1463000</v>
      </c>
      <c r="C282" s="293">
        <v>1171000</v>
      </c>
      <c r="D282" s="288">
        <v>870000</v>
      </c>
      <c r="E282" s="288">
        <v>829000</v>
      </c>
      <c r="F282" s="288">
        <v>40000</v>
      </c>
      <c r="G282" s="288">
        <v>593000</v>
      </c>
      <c r="H282" s="290">
        <v>4.5999999999999999E-2</v>
      </c>
      <c r="I282" s="291">
        <v>0.71699999999999997</v>
      </c>
      <c r="J282" s="292">
        <v>0.68300000000000005</v>
      </c>
      <c r="M282" s="35" t="s">
        <v>484</v>
      </c>
      <c r="N282" s="288">
        <v>712000</v>
      </c>
      <c r="O282" s="293">
        <v>579000</v>
      </c>
      <c r="P282" s="288">
        <v>465000</v>
      </c>
      <c r="Q282" s="288">
        <v>436000</v>
      </c>
      <c r="R282" s="288">
        <v>29000</v>
      </c>
      <c r="S282" s="288">
        <v>247000</v>
      </c>
      <c r="T282" s="290">
        <v>6.2E-2</v>
      </c>
      <c r="U282" s="291">
        <v>0.76900000000000002</v>
      </c>
      <c r="V282" s="292">
        <v>0.71899999999999997</v>
      </c>
      <c r="Y282" s="35" t="s">
        <v>484</v>
      </c>
      <c r="Z282" s="288">
        <v>751000</v>
      </c>
      <c r="AA282" s="293">
        <v>592000</v>
      </c>
      <c r="AB282" s="288">
        <v>405000</v>
      </c>
      <c r="AC282" s="288">
        <v>394000</v>
      </c>
      <c r="AD282" s="288">
        <v>11000</v>
      </c>
      <c r="AE282" s="288">
        <v>346000</v>
      </c>
      <c r="AF282" s="290">
        <v>2.7E-2</v>
      </c>
      <c r="AG282" s="291">
        <v>0.66600000000000004</v>
      </c>
      <c r="AH282" s="292">
        <v>0.64700000000000002</v>
      </c>
    </row>
    <row r="283" spans="1:34" ht="21" customHeight="1">
      <c r="A283" s="35" t="s">
        <v>485</v>
      </c>
      <c r="B283" s="288">
        <v>1463000</v>
      </c>
      <c r="C283" s="293">
        <v>1171000</v>
      </c>
      <c r="D283" s="288">
        <v>858000</v>
      </c>
      <c r="E283" s="288">
        <v>824000</v>
      </c>
      <c r="F283" s="288">
        <v>34000</v>
      </c>
      <c r="G283" s="288">
        <v>605000</v>
      </c>
      <c r="H283" s="290">
        <v>0.04</v>
      </c>
      <c r="I283" s="291">
        <v>0.71099999999999997</v>
      </c>
      <c r="J283" s="292">
        <v>0.68100000000000005</v>
      </c>
      <c r="M283" s="35" t="s">
        <v>485</v>
      </c>
      <c r="N283" s="288">
        <v>712000</v>
      </c>
      <c r="O283" s="293">
        <v>579000</v>
      </c>
      <c r="P283" s="288">
        <v>456000</v>
      </c>
      <c r="Q283" s="288">
        <v>433000</v>
      </c>
      <c r="R283" s="288">
        <v>23000</v>
      </c>
      <c r="S283" s="288">
        <v>256000</v>
      </c>
      <c r="T283" s="290">
        <v>0.05</v>
      </c>
      <c r="U283" s="291">
        <v>0.76</v>
      </c>
      <c r="V283" s="292">
        <v>0.72099999999999997</v>
      </c>
      <c r="Y283" s="35" t="s">
        <v>485</v>
      </c>
      <c r="Z283" s="288">
        <v>751000</v>
      </c>
      <c r="AA283" s="293">
        <v>592000</v>
      </c>
      <c r="AB283" s="288">
        <v>402000</v>
      </c>
      <c r="AC283" s="288">
        <v>391000</v>
      </c>
      <c r="AD283" s="288">
        <v>11000</v>
      </c>
      <c r="AE283" s="288">
        <v>349000</v>
      </c>
      <c r="AF283" s="290">
        <v>2.8000000000000001E-2</v>
      </c>
      <c r="AG283" s="291">
        <v>0.66200000000000003</v>
      </c>
      <c r="AH283" s="292">
        <v>0.64300000000000002</v>
      </c>
    </row>
    <row r="284" spans="1:34" s="48" customFormat="1" ht="21" customHeight="1">
      <c r="A284" s="35" t="s">
        <v>486</v>
      </c>
      <c r="B284" s="288">
        <v>1464000</v>
      </c>
      <c r="C284" s="293">
        <v>1171000</v>
      </c>
      <c r="D284" s="288">
        <v>859000</v>
      </c>
      <c r="E284" s="288">
        <v>824000</v>
      </c>
      <c r="F284" s="288">
        <v>34000</v>
      </c>
      <c r="G284" s="288">
        <v>605000</v>
      </c>
      <c r="H284" s="290">
        <v>0.04</v>
      </c>
      <c r="I284" s="291">
        <v>0.71099999999999997</v>
      </c>
      <c r="J284" s="292">
        <v>0.68100000000000005</v>
      </c>
      <c r="M284" s="35" t="s">
        <v>486</v>
      </c>
      <c r="N284" s="288">
        <v>713000</v>
      </c>
      <c r="O284" s="293">
        <v>579000</v>
      </c>
      <c r="P284" s="288">
        <v>452000</v>
      </c>
      <c r="Q284" s="288">
        <v>431000</v>
      </c>
      <c r="R284" s="288">
        <v>22000</v>
      </c>
      <c r="S284" s="288">
        <v>260000</v>
      </c>
      <c r="T284" s="290">
        <v>4.8000000000000001E-2</v>
      </c>
      <c r="U284" s="291">
        <v>0.755</v>
      </c>
      <c r="V284" s="292">
        <v>0.71699999999999997</v>
      </c>
      <c r="Y284" s="35" t="s">
        <v>486</v>
      </c>
      <c r="Z284" s="288">
        <v>751000</v>
      </c>
      <c r="AA284" s="293">
        <v>592000</v>
      </c>
      <c r="AB284" s="288">
        <v>406000</v>
      </c>
      <c r="AC284" s="288">
        <v>394000</v>
      </c>
      <c r="AD284" s="288">
        <v>13000</v>
      </c>
      <c r="AE284" s="288">
        <v>345000</v>
      </c>
      <c r="AF284" s="290">
        <v>3.1E-2</v>
      </c>
      <c r="AG284" s="291">
        <v>0.66700000000000004</v>
      </c>
      <c r="AH284" s="292">
        <v>0.64600000000000002</v>
      </c>
    </row>
    <row r="285" spans="1:34" s="48" customFormat="1" ht="21" customHeight="1">
      <c r="A285" s="35" t="s">
        <v>496</v>
      </c>
      <c r="B285" s="288">
        <v>1464000</v>
      </c>
      <c r="C285" s="293">
        <v>1172000</v>
      </c>
      <c r="D285" s="288">
        <v>869000</v>
      </c>
      <c r="E285" s="288">
        <v>835000</v>
      </c>
      <c r="F285" s="288">
        <v>35000</v>
      </c>
      <c r="G285" s="288">
        <v>595000</v>
      </c>
      <c r="H285" s="290">
        <v>0.04</v>
      </c>
      <c r="I285" s="291">
        <v>0.71799999999999997</v>
      </c>
      <c r="J285" s="292">
        <v>0.68799999999999994</v>
      </c>
      <c r="K285" s="100"/>
      <c r="L285" s="25"/>
      <c r="M285" s="35" t="s">
        <v>496</v>
      </c>
      <c r="N285" s="288">
        <v>713000</v>
      </c>
      <c r="O285" s="293">
        <v>579000</v>
      </c>
      <c r="P285" s="288">
        <v>459000</v>
      </c>
      <c r="Q285" s="288">
        <v>438000</v>
      </c>
      <c r="R285" s="288">
        <v>21000</v>
      </c>
      <c r="S285" s="288">
        <v>255000</v>
      </c>
      <c r="T285" s="290">
        <v>4.4999999999999998E-2</v>
      </c>
      <c r="U285" s="291">
        <v>0.76300000000000001</v>
      </c>
      <c r="V285" s="292">
        <v>0.72799999999999998</v>
      </c>
      <c r="W285" s="145"/>
      <c r="Y285" s="35" t="s">
        <v>496</v>
      </c>
      <c r="Z285" s="288">
        <v>751000</v>
      </c>
      <c r="AA285" s="293">
        <v>592000</v>
      </c>
      <c r="AB285" s="288">
        <v>411000</v>
      </c>
      <c r="AC285" s="288">
        <v>397000</v>
      </c>
      <c r="AD285" s="288">
        <v>14000</v>
      </c>
      <c r="AE285" s="288">
        <v>341000</v>
      </c>
      <c r="AF285" s="290">
        <v>3.4000000000000002E-2</v>
      </c>
      <c r="AG285" s="291">
        <v>0.67300000000000004</v>
      </c>
      <c r="AH285" s="292">
        <v>0.64900000000000002</v>
      </c>
    </row>
    <row r="286" spans="1:34" s="48" customFormat="1" ht="21" customHeight="1">
      <c r="A286" s="35" t="s">
        <v>497</v>
      </c>
      <c r="B286" s="288" t="s">
        <v>494</v>
      </c>
      <c r="C286" s="457"/>
      <c r="D286" s="25"/>
      <c r="E286" s="25"/>
      <c r="F286" s="25"/>
      <c r="G286" s="25"/>
      <c r="H286" s="458"/>
      <c r="I286" s="100"/>
      <c r="J286" s="459"/>
      <c r="M286" s="35" t="s">
        <v>497</v>
      </c>
      <c r="N286" s="288" t="s">
        <v>494</v>
      </c>
      <c r="O286" s="457"/>
      <c r="P286" s="25"/>
      <c r="Q286" s="25"/>
      <c r="R286" s="25"/>
      <c r="S286" s="25"/>
      <c r="T286" s="458"/>
      <c r="U286" s="100"/>
      <c r="V286" s="459"/>
      <c r="Y286" s="35" t="s">
        <v>497</v>
      </c>
      <c r="Z286" s="288" t="s">
        <v>494</v>
      </c>
      <c r="AA286" s="457"/>
      <c r="AB286" s="25"/>
      <c r="AC286" s="25"/>
      <c r="AD286" s="25"/>
      <c r="AE286" s="25"/>
      <c r="AF286" s="458"/>
      <c r="AG286" s="100"/>
      <c r="AH286" s="459"/>
    </row>
    <row r="287" spans="1:34" s="48" customFormat="1" ht="21" customHeight="1">
      <c r="A287" s="35" t="s">
        <v>498</v>
      </c>
      <c r="B287" s="288" t="s">
        <v>495</v>
      </c>
      <c r="C287" s="457"/>
      <c r="D287" s="25"/>
      <c r="E287" s="25"/>
      <c r="F287" s="25"/>
      <c r="G287" s="25"/>
      <c r="H287" s="458"/>
      <c r="I287" s="100"/>
      <c r="J287" s="459"/>
      <c r="M287" s="35" t="s">
        <v>498</v>
      </c>
      <c r="N287" s="288" t="s">
        <v>495</v>
      </c>
      <c r="O287" s="457"/>
      <c r="P287" s="25"/>
      <c r="Q287" s="25"/>
      <c r="R287" s="25"/>
      <c r="S287" s="25"/>
      <c r="T287" s="458"/>
      <c r="U287" s="100"/>
      <c r="V287" s="459"/>
      <c r="Y287" s="35" t="s">
        <v>498</v>
      </c>
      <c r="Z287" s="288" t="s">
        <v>495</v>
      </c>
      <c r="AA287" s="457"/>
      <c r="AB287" s="25"/>
      <c r="AC287" s="25"/>
      <c r="AD287" s="25"/>
      <c r="AE287" s="25"/>
      <c r="AF287" s="458"/>
      <c r="AG287" s="100"/>
      <c r="AH287" s="459"/>
    </row>
    <row r="288" spans="1:34" s="48" customFormat="1" ht="21" customHeight="1" thickBot="1">
      <c r="A288" s="36" t="s">
        <v>506</v>
      </c>
      <c r="B288" s="414" t="s">
        <v>507</v>
      </c>
      <c r="C288" s="460"/>
      <c r="D288" s="133"/>
      <c r="E288" s="133"/>
      <c r="F288" s="133"/>
      <c r="G288" s="133"/>
      <c r="H288" s="461"/>
      <c r="I288" s="376"/>
      <c r="J288" s="462"/>
      <c r="M288" s="36" t="s">
        <v>506</v>
      </c>
      <c r="N288" s="414" t="s">
        <v>507</v>
      </c>
      <c r="O288" s="460"/>
      <c r="P288" s="133"/>
      <c r="Q288" s="133"/>
      <c r="R288" s="133"/>
      <c r="S288" s="133"/>
      <c r="T288" s="461"/>
      <c r="U288" s="376"/>
      <c r="V288" s="462"/>
      <c r="Y288" s="36" t="s">
        <v>506</v>
      </c>
      <c r="Z288" s="414" t="s">
        <v>507</v>
      </c>
      <c r="AA288" s="460"/>
      <c r="AB288" s="133"/>
      <c r="AC288" s="133"/>
      <c r="AD288" s="133"/>
      <c r="AE288" s="133"/>
      <c r="AF288" s="461"/>
      <c r="AG288" s="376"/>
      <c r="AH288" s="462"/>
    </row>
    <row r="289" spans="1:34" ht="21" customHeight="1" thickTop="1">
      <c r="M289" s="13"/>
      <c r="Y289" s="13"/>
    </row>
    <row r="290" spans="1:34" ht="21" customHeight="1">
      <c r="M290" s="13"/>
      <c r="Y290" s="13"/>
    </row>
    <row r="291" spans="1:34" ht="21" customHeight="1">
      <c r="M291" s="13"/>
      <c r="Y291" s="13"/>
      <c r="Z291" s="41"/>
      <c r="AA291" s="41"/>
      <c r="AB291" s="41"/>
      <c r="AC291" s="41"/>
      <c r="AD291" s="41"/>
      <c r="AE291" s="41"/>
      <c r="AF291" s="41"/>
      <c r="AG291" s="41"/>
      <c r="AH291" s="41"/>
    </row>
    <row r="292" spans="1:34" ht="21" customHeight="1">
      <c r="M292" s="13"/>
      <c r="Y292" s="13"/>
    </row>
    <row r="293" spans="1:34" ht="21" customHeight="1"/>
    <row r="294" spans="1:34" ht="21" customHeight="1"/>
    <row r="295" spans="1:34" ht="21" customHeight="1">
      <c r="A295" s="410" t="s">
        <v>447</v>
      </c>
      <c r="B295" s="411" t="s">
        <v>433</v>
      </c>
      <c r="C295" s="48"/>
      <c r="D295" s="48"/>
      <c r="E295" s="48"/>
      <c r="F295" s="48"/>
      <c r="G295" s="48"/>
    </row>
    <row r="296" spans="1:34" ht="21" customHeight="1">
      <c r="B296" s="380" t="s">
        <v>434</v>
      </c>
    </row>
    <row r="297" spans="1:34" ht="21" customHeight="1">
      <c r="A297" s="381">
        <v>1</v>
      </c>
      <c r="B297" s="39" t="s">
        <v>188</v>
      </c>
    </row>
    <row r="298" spans="1:34" ht="21" customHeight="1">
      <c r="A298" s="381">
        <v>2</v>
      </c>
      <c r="B298" s="39" t="s">
        <v>189</v>
      </c>
    </row>
    <row r="299" spans="1:34" ht="21" customHeight="1">
      <c r="A299" s="381">
        <v>3</v>
      </c>
      <c r="B299" s="13" t="s">
        <v>267</v>
      </c>
    </row>
    <row r="300" spans="1:34" ht="21" customHeight="1">
      <c r="A300" s="381">
        <v>4</v>
      </c>
      <c r="B300" s="13" t="s">
        <v>288</v>
      </c>
    </row>
    <row r="301" spans="1:34" ht="21" customHeight="1">
      <c r="A301" s="381">
        <v>5</v>
      </c>
      <c r="B301" s="13" t="s">
        <v>291</v>
      </c>
    </row>
    <row r="302" spans="1:34" ht="21" customHeight="1">
      <c r="A302" s="381">
        <v>6</v>
      </c>
      <c r="B302" s="13" t="s">
        <v>292</v>
      </c>
    </row>
    <row r="303" spans="1:34" ht="21" customHeight="1">
      <c r="A303" s="381">
        <v>7</v>
      </c>
      <c r="B303" s="13" t="s">
        <v>293</v>
      </c>
    </row>
    <row r="304" spans="1:34" ht="21" customHeight="1">
      <c r="A304" s="381">
        <v>8</v>
      </c>
    </row>
    <row r="305" spans="1:1" ht="21" customHeight="1">
      <c r="A305" s="381">
        <v>9</v>
      </c>
    </row>
    <row r="306" spans="1:1" ht="21" customHeight="1"/>
    <row r="307" spans="1:1" ht="21" customHeight="1"/>
    <row r="308" spans="1:1" ht="21" customHeight="1"/>
    <row r="309" spans="1:1" ht="21" customHeight="1"/>
    <row r="310" spans="1:1" ht="21" customHeight="1"/>
    <row r="311" spans="1:1" ht="21" customHeight="1"/>
    <row r="312" spans="1:1" ht="21" customHeight="1"/>
    <row r="313" spans="1:1" ht="21" customHeight="1"/>
    <row r="314" spans="1:1" ht="21" customHeight="1"/>
    <row r="315" spans="1:1" ht="21" customHeight="1"/>
    <row r="316" spans="1:1" ht="21" customHeight="1"/>
    <row r="317" spans="1:1" ht="21" customHeight="1"/>
    <row r="318" spans="1:1" ht="21" customHeight="1"/>
    <row r="319" spans="1:1" ht="21" customHeight="1"/>
    <row r="320" spans="1:1"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406" ht="12" customHeight="1"/>
    <row r="417" ht="12" customHeight="1"/>
    <row r="430" ht="13.5" customHeight="1"/>
    <row r="485" ht="43.5" customHeight="1"/>
  </sheetData>
  <phoneticPr fontId="5"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AG486"/>
  <sheetViews>
    <sheetView showGridLines="0" topLeftCell="A264" zoomScale="60" zoomScaleNormal="60" workbookViewId="0">
      <selection activeCell="B287" sqref="B287"/>
    </sheetView>
  </sheetViews>
  <sheetFormatPr defaultColWidth="8.85546875" defaultRowHeight="18.75"/>
  <cols>
    <col min="1" max="1" width="22.85546875" style="25" customWidth="1"/>
    <col min="2" max="2" width="20" style="25" customWidth="1"/>
    <col min="3" max="7" width="17.28515625" style="25" customWidth="1"/>
    <col min="8" max="8" width="18.5703125" style="25" customWidth="1"/>
    <col min="9" max="9" width="17.28515625" style="25" customWidth="1"/>
    <col min="10" max="10" width="21.28515625" style="25" customWidth="1"/>
    <col min="11" max="11" width="15.28515625" style="25" customWidth="1"/>
    <col min="12" max="12" width="8.85546875" style="25"/>
    <col min="13" max="13" width="22.85546875" style="25" customWidth="1"/>
    <col min="14" max="14" width="21.140625" style="25" bestFit="1" customWidth="1"/>
    <col min="15" max="21" width="13.28515625" style="25" customWidth="1"/>
    <col min="22" max="24" width="8.85546875" style="25"/>
    <col min="25" max="25" width="22.85546875" style="25" customWidth="1"/>
    <col min="26" max="26" width="21.140625" style="25" bestFit="1" customWidth="1"/>
    <col min="27" max="33" width="15.28515625" style="25" customWidth="1"/>
    <col min="34" max="16384" width="8.85546875" style="25"/>
  </cols>
  <sheetData>
    <row r="1" spans="1:33" ht="15" customHeight="1">
      <c r="H1" s="100"/>
      <c r="I1" s="100"/>
      <c r="J1" s="177"/>
      <c r="K1" s="100"/>
    </row>
    <row r="2" spans="1:33" ht="15.75" customHeight="1">
      <c r="A2" s="26" t="s">
        <v>12</v>
      </c>
    </row>
    <row r="3" spans="1:33" ht="15.75" customHeight="1">
      <c r="A3" s="26"/>
      <c r="M3" s="26" t="s">
        <v>12</v>
      </c>
      <c r="Y3" s="26" t="s">
        <v>12</v>
      </c>
    </row>
    <row r="4" spans="1:33" ht="15.75" customHeight="1" thickBot="1">
      <c r="A4" s="26" t="s">
        <v>299</v>
      </c>
      <c r="C4" s="133"/>
      <c r="D4" s="133"/>
      <c r="E4" s="133"/>
      <c r="F4" s="133"/>
      <c r="G4" s="133"/>
      <c r="H4" s="133"/>
      <c r="I4" s="175"/>
      <c r="J4" s="61"/>
      <c r="K4" s="61"/>
      <c r="M4" s="26" t="s">
        <v>297</v>
      </c>
      <c r="O4" s="133"/>
      <c r="P4" s="133"/>
      <c r="Q4" s="133"/>
      <c r="R4" s="133"/>
      <c r="S4" s="133"/>
      <c r="T4" s="133"/>
      <c r="U4" s="61"/>
      <c r="Y4" s="26" t="s">
        <v>298</v>
      </c>
      <c r="AA4" s="133"/>
      <c r="AB4" s="133"/>
      <c r="AC4" s="133"/>
      <c r="AD4" s="133"/>
      <c r="AE4" s="133"/>
      <c r="AF4" s="133"/>
      <c r="AG4" s="61"/>
    </row>
    <row r="5" spans="1:33" ht="15.75" customHeight="1" thickTop="1">
      <c r="A5" s="377">
        <v>1</v>
      </c>
      <c r="B5" s="84"/>
      <c r="C5" s="64"/>
      <c r="D5" s="64"/>
      <c r="E5" s="64"/>
      <c r="F5" s="64"/>
      <c r="G5" s="64"/>
      <c r="H5" s="64"/>
      <c r="I5" s="151"/>
      <c r="J5" s="64"/>
      <c r="K5" s="64"/>
      <c r="M5" s="377">
        <v>1</v>
      </c>
      <c r="N5" s="275"/>
      <c r="O5" s="282"/>
      <c r="P5" s="282"/>
      <c r="Q5" s="282"/>
      <c r="R5" s="282"/>
      <c r="S5" s="282"/>
      <c r="T5" s="282"/>
      <c r="U5" s="279"/>
      <c r="Y5" s="377">
        <v>1</v>
      </c>
      <c r="Z5" s="275"/>
      <c r="AA5" s="282"/>
      <c r="AB5" s="282"/>
      <c r="AC5" s="282"/>
      <c r="AD5" s="282"/>
      <c r="AE5" s="282"/>
      <c r="AF5" s="282"/>
      <c r="AG5" s="279"/>
    </row>
    <row r="6" spans="1:33" ht="15.75" customHeight="1">
      <c r="A6" s="378">
        <v>2</v>
      </c>
      <c r="B6" s="28" t="s">
        <v>42</v>
      </c>
      <c r="C6" s="63" t="s">
        <v>268</v>
      </c>
      <c r="D6" s="64" t="s">
        <v>14</v>
      </c>
      <c r="E6" s="64" t="s">
        <v>15</v>
      </c>
      <c r="F6" s="64" t="s">
        <v>16</v>
      </c>
      <c r="G6" s="64" t="s">
        <v>17</v>
      </c>
      <c r="H6" s="64" t="s">
        <v>269</v>
      </c>
      <c r="I6" s="152" t="s">
        <v>270</v>
      </c>
      <c r="J6" s="176"/>
      <c r="K6" s="64"/>
      <c r="M6" s="378">
        <v>2</v>
      </c>
      <c r="N6" s="276" t="s">
        <v>42</v>
      </c>
      <c r="O6" s="63" t="s">
        <v>268</v>
      </c>
      <c r="P6" s="282" t="s">
        <v>14</v>
      </c>
      <c r="Q6" s="282" t="s">
        <v>15</v>
      </c>
      <c r="R6" s="282" t="s">
        <v>16</v>
      </c>
      <c r="S6" s="282" t="s">
        <v>17</v>
      </c>
      <c r="T6" s="282" t="s">
        <v>269</v>
      </c>
      <c r="U6" s="283" t="s">
        <v>270</v>
      </c>
      <c r="Y6" s="378">
        <v>2</v>
      </c>
      <c r="Z6" s="276" t="s">
        <v>42</v>
      </c>
      <c r="AA6" s="63" t="s">
        <v>268</v>
      </c>
      <c r="AB6" s="282" t="s">
        <v>14</v>
      </c>
      <c r="AC6" s="282" t="s">
        <v>15</v>
      </c>
      <c r="AD6" s="282" t="s">
        <v>16</v>
      </c>
      <c r="AE6" s="282" t="s">
        <v>17</v>
      </c>
      <c r="AF6" s="282" t="s">
        <v>269</v>
      </c>
      <c r="AG6" s="283" t="s">
        <v>270</v>
      </c>
    </row>
    <row r="7" spans="1:33" ht="21" customHeight="1">
      <c r="A7" s="379">
        <v>3</v>
      </c>
      <c r="B7" s="110" t="s">
        <v>3</v>
      </c>
      <c r="C7" s="111" t="s">
        <v>4</v>
      </c>
      <c r="D7" s="111" t="s">
        <v>5</v>
      </c>
      <c r="E7" s="111" t="s">
        <v>6</v>
      </c>
      <c r="F7" s="111" t="s">
        <v>7</v>
      </c>
      <c r="G7" s="111" t="s">
        <v>8</v>
      </c>
      <c r="H7" s="111" t="s">
        <v>9</v>
      </c>
      <c r="I7" s="112" t="s">
        <v>10</v>
      </c>
      <c r="J7" s="64"/>
      <c r="K7" s="64"/>
      <c r="M7" s="379">
        <v>3</v>
      </c>
      <c r="N7" s="110" t="s">
        <v>3</v>
      </c>
      <c r="O7" s="111" t="s">
        <v>4</v>
      </c>
      <c r="P7" s="111" t="s">
        <v>5</v>
      </c>
      <c r="Q7" s="111" t="s">
        <v>6</v>
      </c>
      <c r="R7" s="111" t="s">
        <v>7</v>
      </c>
      <c r="S7" s="111" t="s">
        <v>8</v>
      </c>
      <c r="T7" s="111" t="s">
        <v>9</v>
      </c>
      <c r="U7" s="112" t="s">
        <v>10</v>
      </c>
      <c r="Y7" s="379">
        <v>3</v>
      </c>
      <c r="Z7" s="110" t="s">
        <v>3</v>
      </c>
      <c r="AA7" s="111" t="s">
        <v>4</v>
      </c>
      <c r="AB7" s="111" t="s">
        <v>5</v>
      </c>
      <c r="AC7" s="111" t="s">
        <v>6</v>
      </c>
      <c r="AD7" s="111" t="s">
        <v>7</v>
      </c>
      <c r="AE7" s="111" t="s">
        <v>8</v>
      </c>
      <c r="AF7" s="111" t="s">
        <v>9</v>
      </c>
      <c r="AG7" s="112" t="s">
        <v>10</v>
      </c>
    </row>
    <row r="8" spans="1:33" ht="21" customHeight="1">
      <c r="A8" s="104" t="s">
        <v>18</v>
      </c>
      <c r="B8" s="81"/>
      <c r="C8" s="89"/>
      <c r="D8" s="89"/>
      <c r="E8" s="89"/>
      <c r="F8" s="89"/>
      <c r="G8" s="89"/>
      <c r="H8" s="89"/>
      <c r="I8" s="90"/>
      <c r="J8" s="89"/>
      <c r="K8" s="89"/>
      <c r="M8" s="104" t="s">
        <v>22</v>
      </c>
      <c r="N8" s="81"/>
      <c r="O8" s="89"/>
      <c r="P8" s="89"/>
      <c r="Q8" s="89"/>
      <c r="R8" s="89"/>
      <c r="S8" s="89"/>
      <c r="T8" s="89"/>
      <c r="U8" s="90"/>
      <c r="Y8" s="104" t="s">
        <v>19</v>
      </c>
      <c r="Z8" s="81"/>
      <c r="AA8" s="89"/>
      <c r="AB8" s="89"/>
      <c r="AC8" s="89"/>
      <c r="AD8" s="89"/>
      <c r="AE8" s="89"/>
      <c r="AF8" s="89"/>
      <c r="AG8" s="90"/>
    </row>
    <row r="9" spans="1:33" ht="21" customHeight="1">
      <c r="A9" s="35" t="s">
        <v>47</v>
      </c>
      <c r="B9" s="287">
        <v>702000</v>
      </c>
      <c r="C9" s="227">
        <v>690000</v>
      </c>
      <c r="D9" s="227">
        <v>18000</v>
      </c>
      <c r="E9" s="227">
        <v>125000</v>
      </c>
      <c r="F9" s="227">
        <v>422000</v>
      </c>
      <c r="G9" s="227">
        <v>136000</v>
      </c>
      <c r="H9" s="227">
        <v>124000</v>
      </c>
      <c r="I9" s="230">
        <v>12000</v>
      </c>
      <c r="J9" s="33"/>
      <c r="K9" s="33"/>
      <c r="M9" s="35" t="s">
        <v>47</v>
      </c>
      <c r="N9" s="287">
        <v>403000</v>
      </c>
      <c r="O9" s="227">
        <v>395000</v>
      </c>
      <c r="P9" s="227">
        <v>10000</v>
      </c>
      <c r="Q9" s="227">
        <v>67000</v>
      </c>
      <c r="R9" s="227">
        <v>243000</v>
      </c>
      <c r="S9" s="227">
        <v>82000</v>
      </c>
      <c r="T9" s="227">
        <v>74000</v>
      </c>
      <c r="U9" s="230">
        <v>8000</v>
      </c>
      <c r="Y9" s="35" t="s">
        <v>47</v>
      </c>
      <c r="Z9" s="287">
        <v>299000</v>
      </c>
      <c r="AA9" s="227">
        <v>295000</v>
      </c>
      <c r="AB9" s="227" t="s">
        <v>271</v>
      </c>
      <c r="AC9" s="227">
        <v>58000</v>
      </c>
      <c r="AD9" s="227">
        <v>179000</v>
      </c>
      <c r="AE9" s="227">
        <v>54000</v>
      </c>
      <c r="AF9" s="227">
        <v>50000</v>
      </c>
      <c r="AG9" s="230" t="s">
        <v>271</v>
      </c>
    </row>
    <row r="10" spans="1:33" ht="21" customHeight="1">
      <c r="A10" s="35" t="s">
        <v>48</v>
      </c>
      <c r="B10" s="287">
        <v>692000</v>
      </c>
      <c r="C10" s="227">
        <v>681000</v>
      </c>
      <c r="D10" s="227">
        <v>16000</v>
      </c>
      <c r="E10" s="227">
        <v>120000</v>
      </c>
      <c r="F10" s="227">
        <v>423000</v>
      </c>
      <c r="G10" s="227">
        <v>133000</v>
      </c>
      <c r="H10" s="227">
        <v>123000</v>
      </c>
      <c r="I10" s="230">
        <v>11000</v>
      </c>
      <c r="J10" s="33"/>
      <c r="K10" s="33"/>
      <c r="M10" s="35" t="s">
        <v>48</v>
      </c>
      <c r="N10" s="287">
        <v>407000</v>
      </c>
      <c r="O10" s="227">
        <v>399000</v>
      </c>
      <c r="P10" s="227">
        <v>10000</v>
      </c>
      <c r="Q10" s="227">
        <v>68000</v>
      </c>
      <c r="R10" s="227">
        <v>247000</v>
      </c>
      <c r="S10" s="227">
        <v>82000</v>
      </c>
      <c r="T10" s="227">
        <v>74000</v>
      </c>
      <c r="U10" s="230" t="s">
        <v>271</v>
      </c>
      <c r="Y10" s="35" t="s">
        <v>48</v>
      </c>
      <c r="Z10" s="287">
        <v>285000</v>
      </c>
      <c r="AA10" s="227">
        <v>282000</v>
      </c>
      <c r="AB10" s="227" t="s">
        <v>271</v>
      </c>
      <c r="AC10" s="227">
        <v>52000</v>
      </c>
      <c r="AD10" s="227">
        <v>176000</v>
      </c>
      <c r="AE10" s="227">
        <v>51000</v>
      </c>
      <c r="AF10" s="227">
        <v>49000</v>
      </c>
      <c r="AG10" s="230" t="s">
        <v>271</v>
      </c>
    </row>
    <row r="11" spans="1:33" ht="21" customHeight="1">
      <c r="A11" s="35" t="s">
        <v>49</v>
      </c>
      <c r="B11" s="287">
        <v>688000</v>
      </c>
      <c r="C11" s="227">
        <v>677000</v>
      </c>
      <c r="D11" s="227">
        <v>15000</v>
      </c>
      <c r="E11" s="227">
        <v>111000</v>
      </c>
      <c r="F11" s="227">
        <v>432000</v>
      </c>
      <c r="G11" s="227">
        <v>131000</v>
      </c>
      <c r="H11" s="227">
        <v>120000</v>
      </c>
      <c r="I11" s="230">
        <v>11000</v>
      </c>
      <c r="J11" s="33"/>
      <c r="K11" s="33"/>
      <c r="M11" s="35" t="s">
        <v>49</v>
      </c>
      <c r="N11" s="287">
        <v>400000</v>
      </c>
      <c r="O11" s="227">
        <v>392000</v>
      </c>
      <c r="P11" s="227" t="s">
        <v>271</v>
      </c>
      <c r="Q11" s="227">
        <v>64000</v>
      </c>
      <c r="R11" s="227">
        <v>247000</v>
      </c>
      <c r="S11" s="227">
        <v>81000</v>
      </c>
      <c r="T11" s="227">
        <v>73000</v>
      </c>
      <c r="U11" s="230">
        <v>8000</v>
      </c>
      <c r="Y11" s="35" t="s">
        <v>49</v>
      </c>
      <c r="Z11" s="287">
        <v>288000</v>
      </c>
      <c r="AA11" s="227">
        <v>285000</v>
      </c>
      <c r="AB11" s="227" t="s">
        <v>271</v>
      </c>
      <c r="AC11" s="227">
        <v>47000</v>
      </c>
      <c r="AD11" s="227">
        <v>185000</v>
      </c>
      <c r="AE11" s="227">
        <v>49000</v>
      </c>
      <c r="AF11" s="227">
        <v>47000</v>
      </c>
      <c r="AG11" s="230" t="s">
        <v>271</v>
      </c>
    </row>
    <row r="12" spans="1:33" ht="21" customHeight="1">
      <c r="A12" s="35" t="s">
        <v>265</v>
      </c>
      <c r="B12" s="287" t="s">
        <v>46</v>
      </c>
      <c r="C12" s="227" t="s">
        <v>46</v>
      </c>
      <c r="D12" s="227" t="s">
        <v>46</v>
      </c>
      <c r="E12" s="227" t="s">
        <v>46</v>
      </c>
      <c r="F12" s="227" t="s">
        <v>46</v>
      </c>
      <c r="G12" s="227" t="s">
        <v>46</v>
      </c>
      <c r="H12" s="227" t="s">
        <v>46</v>
      </c>
      <c r="I12" s="230" t="s">
        <v>46</v>
      </c>
      <c r="J12" s="33"/>
      <c r="K12" s="33"/>
      <c r="M12" s="35" t="s">
        <v>265</v>
      </c>
      <c r="N12" s="287" t="s">
        <v>46</v>
      </c>
      <c r="O12" s="227" t="s">
        <v>46</v>
      </c>
      <c r="P12" s="227" t="s">
        <v>46</v>
      </c>
      <c r="Q12" s="227" t="s">
        <v>46</v>
      </c>
      <c r="R12" s="227" t="s">
        <v>46</v>
      </c>
      <c r="S12" s="227" t="s">
        <v>46</v>
      </c>
      <c r="T12" s="227" t="s">
        <v>46</v>
      </c>
      <c r="U12" s="230" t="s">
        <v>46</v>
      </c>
      <c r="Y12" s="35" t="s">
        <v>265</v>
      </c>
      <c r="Z12" s="287" t="s">
        <v>46</v>
      </c>
      <c r="AA12" s="227" t="s">
        <v>46</v>
      </c>
      <c r="AB12" s="227" t="s">
        <v>46</v>
      </c>
      <c r="AC12" s="227" t="s">
        <v>46</v>
      </c>
      <c r="AD12" s="227" t="s">
        <v>46</v>
      </c>
      <c r="AE12" s="227" t="s">
        <v>46</v>
      </c>
      <c r="AF12" s="227" t="s">
        <v>46</v>
      </c>
      <c r="AG12" s="230" t="s">
        <v>46</v>
      </c>
    </row>
    <row r="13" spans="1:33" ht="21" customHeight="1">
      <c r="A13" s="35" t="s">
        <v>198</v>
      </c>
      <c r="B13" s="287">
        <v>692000</v>
      </c>
      <c r="C13" s="227">
        <v>679000</v>
      </c>
      <c r="D13" s="227">
        <v>15000</v>
      </c>
      <c r="E13" s="227">
        <v>115000</v>
      </c>
      <c r="F13" s="227">
        <v>434000</v>
      </c>
      <c r="G13" s="227">
        <v>129000</v>
      </c>
      <c r="H13" s="227">
        <v>116000</v>
      </c>
      <c r="I13" s="230">
        <v>13000</v>
      </c>
      <c r="J13" s="33"/>
      <c r="K13" s="33"/>
      <c r="M13" s="35" t="s">
        <v>198</v>
      </c>
      <c r="N13" s="287">
        <v>402000</v>
      </c>
      <c r="O13" s="227">
        <v>392000</v>
      </c>
      <c r="P13" s="227">
        <v>9000</v>
      </c>
      <c r="Q13" s="227">
        <v>65000</v>
      </c>
      <c r="R13" s="227">
        <v>246000</v>
      </c>
      <c r="S13" s="227">
        <v>82000</v>
      </c>
      <c r="T13" s="227">
        <v>72000</v>
      </c>
      <c r="U13" s="230">
        <v>10000</v>
      </c>
      <c r="Y13" s="35" t="s">
        <v>198</v>
      </c>
      <c r="Z13" s="287">
        <v>291000</v>
      </c>
      <c r="AA13" s="227">
        <v>287000</v>
      </c>
      <c r="AB13" s="227" t="s">
        <v>271</v>
      </c>
      <c r="AC13" s="227">
        <v>50000</v>
      </c>
      <c r="AD13" s="227">
        <v>187000</v>
      </c>
      <c r="AE13" s="227">
        <v>47000</v>
      </c>
      <c r="AF13" s="227">
        <v>44000</v>
      </c>
      <c r="AG13" s="230" t="s">
        <v>271</v>
      </c>
    </row>
    <row r="14" spans="1:33" ht="21" customHeight="1">
      <c r="A14" s="35" t="s">
        <v>50</v>
      </c>
      <c r="B14" s="287">
        <v>696000</v>
      </c>
      <c r="C14" s="227">
        <v>683000</v>
      </c>
      <c r="D14" s="227">
        <v>14000</v>
      </c>
      <c r="E14" s="227">
        <v>114000</v>
      </c>
      <c r="F14" s="227">
        <v>437000</v>
      </c>
      <c r="G14" s="227">
        <v>131000</v>
      </c>
      <c r="H14" s="227">
        <v>118000</v>
      </c>
      <c r="I14" s="230">
        <v>13000</v>
      </c>
      <c r="J14" s="33"/>
      <c r="K14" s="33"/>
      <c r="M14" s="35" t="s">
        <v>50</v>
      </c>
      <c r="N14" s="287">
        <v>402000</v>
      </c>
      <c r="O14" s="227">
        <v>393000</v>
      </c>
      <c r="P14" s="227">
        <v>9000</v>
      </c>
      <c r="Q14" s="227">
        <v>64000</v>
      </c>
      <c r="R14" s="227">
        <v>246000</v>
      </c>
      <c r="S14" s="227">
        <v>82000</v>
      </c>
      <c r="T14" s="227">
        <v>73000</v>
      </c>
      <c r="U14" s="230">
        <v>9000</v>
      </c>
      <c r="Y14" s="35" t="s">
        <v>50</v>
      </c>
      <c r="Z14" s="287">
        <v>294000</v>
      </c>
      <c r="AA14" s="227">
        <v>290000</v>
      </c>
      <c r="AB14" s="227" t="s">
        <v>271</v>
      </c>
      <c r="AC14" s="227">
        <v>50000</v>
      </c>
      <c r="AD14" s="227">
        <v>191000</v>
      </c>
      <c r="AE14" s="227">
        <v>49000</v>
      </c>
      <c r="AF14" s="227">
        <v>45000</v>
      </c>
      <c r="AG14" s="230" t="s">
        <v>271</v>
      </c>
    </row>
    <row r="15" spans="1:33" ht="21" customHeight="1">
      <c r="A15" s="35" t="s">
        <v>51</v>
      </c>
      <c r="B15" s="287">
        <v>705000</v>
      </c>
      <c r="C15" s="227">
        <v>691000</v>
      </c>
      <c r="D15" s="227">
        <v>15000</v>
      </c>
      <c r="E15" s="227">
        <v>113000</v>
      </c>
      <c r="F15" s="227">
        <v>440000</v>
      </c>
      <c r="G15" s="227">
        <v>138000</v>
      </c>
      <c r="H15" s="227">
        <v>123000</v>
      </c>
      <c r="I15" s="230">
        <v>14000</v>
      </c>
      <c r="J15" s="33"/>
      <c r="K15" s="33"/>
      <c r="M15" s="35" t="s">
        <v>51</v>
      </c>
      <c r="N15" s="287">
        <v>406000</v>
      </c>
      <c r="O15" s="227">
        <v>396000</v>
      </c>
      <c r="P15" s="227">
        <v>9000</v>
      </c>
      <c r="Q15" s="227">
        <v>64000</v>
      </c>
      <c r="R15" s="227">
        <v>247000</v>
      </c>
      <c r="S15" s="227">
        <v>85000</v>
      </c>
      <c r="T15" s="227">
        <v>75000</v>
      </c>
      <c r="U15" s="230">
        <v>10000</v>
      </c>
      <c r="Y15" s="35" t="s">
        <v>51</v>
      </c>
      <c r="Z15" s="287">
        <v>299000</v>
      </c>
      <c r="AA15" s="227">
        <v>295000</v>
      </c>
      <c r="AB15" s="227" t="s">
        <v>271</v>
      </c>
      <c r="AC15" s="227">
        <v>48000</v>
      </c>
      <c r="AD15" s="227">
        <v>193000</v>
      </c>
      <c r="AE15" s="227">
        <v>52000</v>
      </c>
      <c r="AF15" s="227">
        <v>48000</v>
      </c>
      <c r="AG15" s="230" t="s">
        <v>271</v>
      </c>
    </row>
    <row r="16" spans="1:33" ht="21" customHeight="1">
      <c r="A16" s="35" t="s">
        <v>52</v>
      </c>
      <c r="B16" s="287">
        <v>706000</v>
      </c>
      <c r="C16" s="227">
        <v>691000</v>
      </c>
      <c r="D16" s="227">
        <v>16000</v>
      </c>
      <c r="E16" s="227">
        <v>111000</v>
      </c>
      <c r="F16" s="227">
        <v>441000</v>
      </c>
      <c r="G16" s="227">
        <v>138000</v>
      </c>
      <c r="H16" s="227">
        <v>123000</v>
      </c>
      <c r="I16" s="230">
        <v>15000</v>
      </c>
      <c r="J16" s="33"/>
      <c r="K16" s="33"/>
      <c r="M16" s="35" t="s">
        <v>52</v>
      </c>
      <c r="N16" s="287">
        <v>404000</v>
      </c>
      <c r="O16" s="227">
        <v>394000</v>
      </c>
      <c r="P16" s="227">
        <v>9000</v>
      </c>
      <c r="Q16" s="227">
        <v>63000</v>
      </c>
      <c r="R16" s="227">
        <v>248000</v>
      </c>
      <c r="S16" s="227">
        <v>85000</v>
      </c>
      <c r="T16" s="227">
        <v>74000</v>
      </c>
      <c r="U16" s="230">
        <v>10000</v>
      </c>
      <c r="Y16" s="35" t="s">
        <v>52</v>
      </c>
      <c r="Z16" s="287">
        <v>301000</v>
      </c>
      <c r="AA16" s="227">
        <v>297000</v>
      </c>
      <c r="AB16" s="227" t="s">
        <v>271</v>
      </c>
      <c r="AC16" s="227">
        <v>48000</v>
      </c>
      <c r="AD16" s="227">
        <v>193000</v>
      </c>
      <c r="AE16" s="227">
        <v>53000</v>
      </c>
      <c r="AF16" s="227">
        <v>49000</v>
      </c>
      <c r="AG16" s="230" t="s">
        <v>271</v>
      </c>
    </row>
    <row r="17" spans="1:33" ht="21" customHeight="1">
      <c r="A17" s="35" t="s">
        <v>53</v>
      </c>
      <c r="B17" s="287">
        <v>704000</v>
      </c>
      <c r="C17" s="227">
        <v>690000</v>
      </c>
      <c r="D17" s="227">
        <v>17000</v>
      </c>
      <c r="E17" s="227">
        <v>109000</v>
      </c>
      <c r="F17" s="227">
        <v>441000</v>
      </c>
      <c r="G17" s="227">
        <v>138000</v>
      </c>
      <c r="H17" s="227">
        <v>123000</v>
      </c>
      <c r="I17" s="230">
        <v>14000</v>
      </c>
      <c r="J17" s="33"/>
      <c r="K17" s="33"/>
      <c r="M17" s="35" t="s">
        <v>53</v>
      </c>
      <c r="N17" s="287">
        <v>405000</v>
      </c>
      <c r="O17" s="227">
        <v>395000</v>
      </c>
      <c r="P17" s="227">
        <v>10000</v>
      </c>
      <c r="Q17" s="227">
        <v>63000</v>
      </c>
      <c r="R17" s="227">
        <v>248000</v>
      </c>
      <c r="S17" s="227">
        <v>85000</v>
      </c>
      <c r="T17" s="227">
        <v>74000</v>
      </c>
      <c r="U17" s="230">
        <v>11000</v>
      </c>
      <c r="Y17" s="35" t="s">
        <v>53</v>
      </c>
      <c r="Z17" s="287">
        <v>299000</v>
      </c>
      <c r="AA17" s="227">
        <v>295000</v>
      </c>
      <c r="AB17" s="227" t="s">
        <v>271</v>
      </c>
      <c r="AC17" s="227">
        <v>46000</v>
      </c>
      <c r="AD17" s="227">
        <v>193000</v>
      </c>
      <c r="AE17" s="227">
        <v>53000</v>
      </c>
      <c r="AF17" s="227">
        <v>49000</v>
      </c>
      <c r="AG17" s="230" t="s">
        <v>271</v>
      </c>
    </row>
    <row r="18" spans="1:33" ht="21" customHeight="1">
      <c r="A18" s="35" t="s">
        <v>54</v>
      </c>
      <c r="B18" s="287">
        <v>708000</v>
      </c>
      <c r="C18" s="227">
        <v>695000</v>
      </c>
      <c r="D18" s="227">
        <v>17000</v>
      </c>
      <c r="E18" s="227">
        <v>115000</v>
      </c>
      <c r="F18" s="227">
        <v>441000</v>
      </c>
      <c r="G18" s="227">
        <v>135000</v>
      </c>
      <c r="H18" s="227">
        <v>122000</v>
      </c>
      <c r="I18" s="230">
        <v>13000</v>
      </c>
      <c r="J18" s="33"/>
      <c r="K18" s="33"/>
      <c r="M18" s="35" t="s">
        <v>54</v>
      </c>
      <c r="N18" s="287">
        <v>404000</v>
      </c>
      <c r="O18" s="227">
        <v>396000</v>
      </c>
      <c r="P18" s="227">
        <v>9000</v>
      </c>
      <c r="Q18" s="227">
        <v>64000</v>
      </c>
      <c r="R18" s="227">
        <v>249000</v>
      </c>
      <c r="S18" s="227">
        <v>82000</v>
      </c>
      <c r="T18" s="227">
        <v>73000</v>
      </c>
      <c r="U18" s="230">
        <v>9000</v>
      </c>
      <c r="Y18" s="35" t="s">
        <v>54</v>
      </c>
      <c r="Z18" s="287">
        <v>304000</v>
      </c>
      <c r="AA18" s="227">
        <v>300000</v>
      </c>
      <c r="AB18" s="227">
        <v>8000</v>
      </c>
      <c r="AC18" s="227">
        <v>51000</v>
      </c>
      <c r="AD18" s="227">
        <v>192000</v>
      </c>
      <c r="AE18" s="227">
        <v>53000</v>
      </c>
      <c r="AF18" s="227">
        <v>49000</v>
      </c>
      <c r="AG18" s="230" t="s">
        <v>271</v>
      </c>
    </row>
    <row r="19" spans="1:33" ht="21" customHeight="1">
      <c r="A19" s="35" t="s">
        <v>55</v>
      </c>
      <c r="B19" s="287">
        <v>713000</v>
      </c>
      <c r="C19" s="227">
        <v>700000</v>
      </c>
      <c r="D19" s="227">
        <v>18000</v>
      </c>
      <c r="E19" s="227">
        <v>117000</v>
      </c>
      <c r="F19" s="227">
        <v>440000</v>
      </c>
      <c r="G19" s="227">
        <v>138000</v>
      </c>
      <c r="H19" s="227">
        <v>125000</v>
      </c>
      <c r="I19" s="230">
        <v>12000</v>
      </c>
      <c r="J19" s="33"/>
      <c r="K19" s="33"/>
      <c r="M19" s="35" t="s">
        <v>55</v>
      </c>
      <c r="N19" s="287">
        <v>408000</v>
      </c>
      <c r="O19" s="227">
        <v>399000</v>
      </c>
      <c r="P19" s="227">
        <v>10000</v>
      </c>
      <c r="Q19" s="227">
        <v>65000</v>
      </c>
      <c r="R19" s="227">
        <v>250000</v>
      </c>
      <c r="S19" s="227">
        <v>83000</v>
      </c>
      <c r="T19" s="227">
        <v>75000</v>
      </c>
      <c r="U19" s="230">
        <v>8000</v>
      </c>
      <c r="Y19" s="35" t="s">
        <v>55</v>
      </c>
      <c r="Z19" s="287">
        <v>305000</v>
      </c>
      <c r="AA19" s="227">
        <v>301000</v>
      </c>
      <c r="AB19" s="227">
        <v>8000</v>
      </c>
      <c r="AC19" s="227">
        <v>52000</v>
      </c>
      <c r="AD19" s="227">
        <v>191000</v>
      </c>
      <c r="AE19" s="227">
        <v>55000</v>
      </c>
      <c r="AF19" s="227">
        <v>51000</v>
      </c>
      <c r="AG19" s="230" t="s">
        <v>271</v>
      </c>
    </row>
    <row r="20" spans="1:33" ht="21" customHeight="1">
      <c r="A20" s="35" t="s">
        <v>56</v>
      </c>
      <c r="B20" s="287">
        <v>713000</v>
      </c>
      <c r="C20" s="227">
        <v>701000</v>
      </c>
      <c r="D20" s="227">
        <v>18000</v>
      </c>
      <c r="E20" s="227">
        <v>116000</v>
      </c>
      <c r="F20" s="227">
        <v>439000</v>
      </c>
      <c r="G20" s="227">
        <v>140000</v>
      </c>
      <c r="H20" s="227">
        <v>128000</v>
      </c>
      <c r="I20" s="230">
        <v>12000</v>
      </c>
      <c r="J20" s="33"/>
      <c r="K20" s="33"/>
      <c r="M20" s="35" t="s">
        <v>56</v>
      </c>
      <c r="N20" s="287">
        <v>404000</v>
      </c>
      <c r="O20" s="227">
        <v>396000</v>
      </c>
      <c r="P20" s="227">
        <v>10000</v>
      </c>
      <c r="Q20" s="227">
        <v>64000</v>
      </c>
      <c r="R20" s="227">
        <v>248000</v>
      </c>
      <c r="S20" s="227">
        <v>82000</v>
      </c>
      <c r="T20" s="227">
        <v>74000</v>
      </c>
      <c r="U20" s="230">
        <v>8000</v>
      </c>
      <c r="Y20" s="35" t="s">
        <v>56</v>
      </c>
      <c r="Z20" s="287">
        <v>308000</v>
      </c>
      <c r="AA20" s="227">
        <v>304000</v>
      </c>
      <c r="AB20" s="227" t="s">
        <v>271</v>
      </c>
      <c r="AC20" s="227">
        <v>52000</v>
      </c>
      <c r="AD20" s="227">
        <v>191000</v>
      </c>
      <c r="AE20" s="227">
        <v>58000</v>
      </c>
      <c r="AF20" s="227">
        <v>54000</v>
      </c>
      <c r="AG20" s="230" t="s">
        <v>271</v>
      </c>
    </row>
    <row r="21" spans="1:33" ht="21" customHeight="1">
      <c r="A21" s="35" t="s">
        <v>57</v>
      </c>
      <c r="B21" s="287">
        <v>722000</v>
      </c>
      <c r="C21" s="227">
        <v>709000</v>
      </c>
      <c r="D21" s="227">
        <v>18000</v>
      </c>
      <c r="E21" s="227">
        <v>119000</v>
      </c>
      <c r="F21" s="227">
        <v>444000</v>
      </c>
      <c r="G21" s="227">
        <v>140000</v>
      </c>
      <c r="H21" s="227">
        <v>127000</v>
      </c>
      <c r="I21" s="230">
        <v>13000</v>
      </c>
      <c r="J21" s="33"/>
      <c r="K21" s="33"/>
      <c r="M21" s="35" t="s">
        <v>57</v>
      </c>
      <c r="N21" s="287">
        <v>409000</v>
      </c>
      <c r="O21" s="227">
        <v>400000</v>
      </c>
      <c r="P21" s="227">
        <v>10000</v>
      </c>
      <c r="Q21" s="227">
        <v>66000</v>
      </c>
      <c r="R21" s="227">
        <v>248000</v>
      </c>
      <c r="S21" s="227">
        <v>84000</v>
      </c>
      <c r="T21" s="227">
        <v>75000</v>
      </c>
      <c r="U21" s="230">
        <v>9000</v>
      </c>
      <c r="Y21" s="35" t="s">
        <v>57</v>
      </c>
      <c r="Z21" s="287">
        <v>313000</v>
      </c>
      <c r="AA21" s="227">
        <v>309000</v>
      </c>
      <c r="AB21" s="227" t="s">
        <v>271</v>
      </c>
      <c r="AC21" s="227">
        <v>53000</v>
      </c>
      <c r="AD21" s="227">
        <v>196000</v>
      </c>
      <c r="AE21" s="227">
        <v>56000</v>
      </c>
      <c r="AF21" s="227">
        <v>52000</v>
      </c>
      <c r="AG21" s="230" t="s">
        <v>271</v>
      </c>
    </row>
    <row r="22" spans="1:33" ht="21" customHeight="1">
      <c r="A22" s="35" t="s">
        <v>58</v>
      </c>
      <c r="B22" s="287">
        <v>725000</v>
      </c>
      <c r="C22" s="227">
        <v>711000</v>
      </c>
      <c r="D22" s="227">
        <v>16000</v>
      </c>
      <c r="E22" s="227">
        <v>121000</v>
      </c>
      <c r="F22" s="227">
        <v>445000</v>
      </c>
      <c r="G22" s="227">
        <v>142000</v>
      </c>
      <c r="H22" s="227">
        <v>129000</v>
      </c>
      <c r="I22" s="230">
        <v>14000</v>
      </c>
      <c r="J22" s="33"/>
      <c r="K22" s="33"/>
      <c r="M22" s="35" t="s">
        <v>58</v>
      </c>
      <c r="N22" s="287">
        <v>410000</v>
      </c>
      <c r="O22" s="227">
        <v>401000</v>
      </c>
      <c r="P22" s="227">
        <v>10000</v>
      </c>
      <c r="Q22" s="227">
        <v>67000</v>
      </c>
      <c r="R22" s="227">
        <v>249000</v>
      </c>
      <c r="S22" s="227">
        <v>84000</v>
      </c>
      <c r="T22" s="227">
        <v>75000</v>
      </c>
      <c r="U22" s="230">
        <v>9000</v>
      </c>
      <c r="Y22" s="35" t="s">
        <v>58</v>
      </c>
      <c r="Z22" s="287">
        <v>315000</v>
      </c>
      <c r="AA22" s="227">
        <v>310000</v>
      </c>
      <c r="AB22" s="227" t="s">
        <v>271</v>
      </c>
      <c r="AC22" s="227">
        <v>54000</v>
      </c>
      <c r="AD22" s="227">
        <v>197000</v>
      </c>
      <c r="AE22" s="227">
        <v>58000</v>
      </c>
      <c r="AF22" s="227">
        <v>53000</v>
      </c>
      <c r="AG22" s="230" t="s">
        <v>271</v>
      </c>
    </row>
    <row r="23" spans="1:33" ht="21" customHeight="1">
      <c r="A23" s="35" t="s">
        <v>59</v>
      </c>
      <c r="B23" s="287">
        <v>729000</v>
      </c>
      <c r="C23" s="227">
        <v>715000</v>
      </c>
      <c r="D23" s="227">
        <v>16000</v>
      </c>
      <c r="E23" s="227">
        <v>121000</v>
      </c>
      <c r="F23" s="227">
        <v>450000</v>
      </c>
      <c r="G23" s="227">
        <v>143000</v>
      </c>
      <c r="H23" s="227">
        <v>129000</v>
      </c>
      <c r="I23" s="230">
        <v>14000</v>
      </c>
      <c r="J23" s="33"/>
      <c r="K23" s="33"/>
      <c r="M23" s="35" t="s">
        <v>59</v>
      </c>
      <c r="N23" s="287">
        <v>412000</v>
      </c>
      <c r="O23" s="227">
        <v>403000</v>
      </c>
      <c r="P23" s="227">
        <v>9000</v>
      </c>
      <c r="Q23" s="227">
        <v>66000</v>
      </c>
      <c r="R23" s="227">
        <v>250000</v>
      </c>
      <c r="S23" s="227">
        <v>86000</v>
      </c>
      <c r="T23" s="227">
        <v>77000</v>
      </c>
      <c r="U23" s="230">
        <v>9000</v>
      </c>
      <c r="Y23" s="35" t="s">
        <v>59</v>
      </c>
      <c r="Z23" s="287">
        <v>317000</v>
      </c>
      <c r="AA23" s="227">
        <v>312000</v>
      </c>
      <c r="AB23" s="227" t="s">
        <v>271</v>
      </c>
      <c r="AC23" s="227">
        <v>54000</v>
      </c>
      <c r="AD23" s="227">
        <v>199000</v>
      </c>
      <c r="AE23" s="227">
        <v>57000</v>
      </c>
      <c r="AF23" s="227">
        <v>52000</v>
      </c>
      <c r="AG23" s="230" t="s">
        <v>271</v>
      </c>
    </row>
    <row r="24" spans="1:33" ht="21" customHeight="1">
      <c r="A24" s="35" t="s">
        <v>199</v>
      </c>
      <c r="B24" s="287">
        <v>733000</v>
      </c>
      <c r="C24" s="227">
        <v>718000</v>
      </c>
      <c r="D24" s="227">
        <v>16000</v>
      </c>
      <c r="E24" s="227">
        <v>121000</v>
      </c>
      <c r="F24" s="227">
        <v>451000</v>
      </c>
      <c r="G24" s="227">
        <v>145000</v>
      </c>
      <c r="H24" s="227">
        <v>130000</v>
      </c>
      <c r="I24" s="230">
        <v>14000</v>
      </c>
      <c r="J24" s="33"/>
      <c r="K24" s="33"/>
      <c r="M24" s="35" t="s">
        <v>199</v>
      </c>
      <c r="N24" s="287">
        <v>413000</v>
      </c>
      <c r="O24" s="227">
        <v>403000</v>
      </c>
      <c r="P24" s="227">
        <v>9000</v>
      </c>
      <c r="Q24" s="227">
        <v>65000</v>
      </c>
      <c r="R24" s="227">
        <v>251000</v>
      </c>
      <c r="S24" s="227">
        <v>88000</v>
      </c>
      <c r="T24" s="227">
        <v>78000</v>
      </c>
      <c r="U24" s="230">
        <v>9000</v>
      </c>
      <c r="Y24" s="35" t="s">
        <v>199</v>
      </c>
      <c r="Z24" s="287">
        <v>320000</v>
      </c>
      <c r="AA24" s="227">
        <v>315000</v>
      </c>
      <c r="AB24" s="227" t="s">
        <v>271</v>
      </c>
      <c r="AC24" s="227">
        <v>56000</v>
      </c>
      <c r="AD24" s="227">
        <v>200000</v>
      </c>
      <c r="AE24" s="227">
        <v>57000</v>
      </c>
      <c r="AF24" s="227">
        <v>52000</v>
      </c>
      <c r="AG24" s="230" t="s">
        <v>271</v>
      </c>
    </row>
    <row r="25" spans="1:33" ht="21" customHeight="1">
      <c r="A25" s="35" t="s">
        <v>200</v>
      </c>
      <c r="B25" s="287">
        <v>729000</v>
      </c>
      <c r="C25" s="227">
        <v>714000</v>
      </c>
      <c r="D25" s="227">
        <v>16000</v>
      </c>
      <c r="E25" s="227">
        <v>119000</v>
      </c>
      <c r="F25" s="227">
        <v>452000</v>
      </c>
      <c r="G25" s="227">
        <v>142000</v>
      </c>
      <c r="H25" s="227">
        <v>127000</v>
      </c>
      <c r="I25" s="230">
        <v>15000</v>
      </c>
      <c r="J25" s="33"/>
      <c r="K25" s="33"/>
      <c r="M25" s="35" t="s">
        <v>200</v>
      </c>
      <c r="N25" s="287">
        <v>412000</v>
      </c>
      <c r="O25" s="227">
        <v>402000</v>
      </c>
      <c r="P25" s="227">
        <v>9000</v>
      </c>
      <c r="Q25" s="227">
        <v>64000</v>
      </c>
      <c r="R25" s="227">
        <v>253000</v>
      </c>
      <c r="S25" s="227">
        <v>86000</v>
      </c>
      <c r="T25" s="227">
        <v>76000</v>
      </c>
      <c r="U25" s="230">
        <v>10000</v>
      </c>
      <c r="Y25" s="35" t="s">
        <v>200</v>
      </c>
      <c r="Z25" s="287">
        <v>317000</v>
      </c>
      <c r="AA25" s="227">
        <v>312000</v>
      </c>
      <c r="AB25" s="227" t="s">
        <v>271</v>
      </c>
      <c r="AC25" s="227">
        <v>55000</v>
      </c>
      <c r="AD25" s="227">
        <v>200000</v>
      </c>
      <c r="AE25" s="227">
        <v>55000</v>
      </c>
      <c r="AF25" s="227">
        <v>50000</v>
      </c>
      <c r="AG25" s="230" t="s">
        <v>271</v>
      </c>
    </row>
    <row r="26" spans="1:33" ht="21" customHeight="1">
      <c r="A26" s="35" t="s">
        <v>60</v>
      </c>
      <c r="B26" s="287">
        <v>728000</v>
      </c>
      <c r="C26" s="227">
        <v>712000</v>
      </c>
      <c r="D26" s="227">
        <v>17000</v>
      </c>
      <c r="E26" s="227">
        <v>116000</v>
      </c>
      <c r="F26" s="227">
        <v>454000</v>
      </c>
      <c r="G26" s="227">
        <v>142000</v>
      </c>
      <c r="H26" s="227">
        <v>126000</v>
      </c>
      <c r="I26" s="230">
        <v>16000</v>
      </c>
      <c r="J26" s="33"/>
      <c r="K26" s="33"/>
      <c r="M26" s="35" t="s">
        <v>60</v>
      </c>
      <c r="N26" s="287">
        <v>416000</v>
      </c>
      <c r="O26" s="227">
        <v>405000</v>
      </c>
      <c r="P26" s="227">
        <v>9000</v>
      </c>
      <c r="Q26" s="227">
        <v>64000</v>
      </c>
      <c r="R26" s="227">
        <v>254000</v>
      </c>
      <c r="S26" s="227">
        <v>88000</v>
      </c>
      <c r="T26" s="227">
        <v>77000</v>
      </c>
      <c r="U26" s="230">
        <v>11000</v>
      </c>
      <c r="Y26" s="35" t="s">
        <v>60</v>
      </c>
      <c r="Z26" s="287">
        <v>312000</v>
      </c>
      <c r="AA26" s="227">
        <v>308000</v>
      </c>
      <c r="AB26" s="227" t="s">
        <v>271</v>
      </c>
      <c r="AC26" s="227">
        <v>51000</v>
      </c>
      <c r="AD26" s="227">
        <v>199000</v>
      </c>
      <c r="AE26" s="227">
        <v>54000</v>
      </c>
      <c r="AF26" s="227">
        <v>50000</v>
      </c>
      <c r="AG26" s="230" t="s">
        <v>271</v>
      </c>
    </row>
    <row r="27" spans="1:33" ht="21" customHeight="1">
      <c r="A27" s="35" t="s">
        <v>61</v>
      </c>
      <c r="B27" s="287">
        <v>722000</v>
      </c>
      <c r="C27" s="227">
        <v>708000</v>
      </c>
      <c r="D27" s="227">
        <v>15000</v>
      </c>
      <c r="E27" s="227">
        <v>115000</v>
      </c>
      <c r="F27" s="227">
        <v>453000</v>
      </c>
      <c r="G27" s="227">
        <v>139000</v>
      </c>
      <c r="H27" s="227">
        <v>125000</v>
      </c>
      <c r="I27" s="230">
        <v>14000</v>
      </c>
      <c r="J27" s="33"/>
      <c r="K27" s="33"/>
      <c r="M27" s="35" t="s">
        <v>61</v>
      </c>
      <c r="N27" s="287">
        <v>414000</v>
      </c>
      <c r="O27" s="227">
        <v>404000</v>
      </c>
      <c r="P27" s="227">
        <v>8000</v>
      </c>
      <c r="Q27" s="227">
        <v>65000</v>
      </c>
      <c r="R27" s="227">
        <v>255000</v>
      </c>
      <c r="S27" s="227">
        <v>86000</v>
      </c>
      <c r="T27" s="227">
        <v>76000</v>
      </c>
      <c r="U27" s="230">
        <v>10000</v>
      </c>
      <c r="Y27" s="35" t="s">
        <v>61</v>
      </c>
      <c r="Z27" s="287">
        <v>309000</v>
      </c>
      <c r="AA27" s="227">
        <v>305000</v>
      </c>
      <c r="AB27" s="227" t="s">
        <v>271</v>
      </c>
      <c r="AC27" s="227">
        <v>50000</v>
      </c>
      <c r="AD27" s="227">
        <v>199000</v>
      </c>
      <c r="AE27" s="227">
        <v>53000</v>
      </c>
      <c r="AF27" s="227">
        <v>49000</v>
      </c>
      <c r="AG27" s="230" t="s">
        <v>271</v>
      </c>
    </row>
    <row r="28" spans="1:33" ht="21" customHeight="1">
      <c r="A28" s="35" t="s">
        <v>62</v>
      </c>
      <c r="B28" s="287">
        <v>719000</v>
      </c>
      <c r="C28" s="227">
        <v>707000</v>
      </c>
      <c r="D28" s="227">
        <v>16000</v>
      </c>
      <c r="E28" s="227">
        <v>116000</v>
      </c>
      <c r="F28" s="227">
        <v>451000</v>
      </c>
      <c r="G28" s="227">
        <v>136000</v>
      </c>
      <c r="H28" s="227">
        <v>124000</v>
      </c>
      <c r="I28" s="230">
        <v>12000</v>
      </c>
      <c r="J28" s="33"/>
      <c r="K28" s="33"/>
      <c r="M28" s="35" t="s">
        <v>62</v>
      </c>
      <c r="N28" s="287">
        <v>411000</v>
      </c>
      <c r="O28" s="227">
        <v>402000</v>
      </c>
      <c r="P28" s="227">
        <v>8000</v>
      </c>
      <c r="Q28" s="227">
        <v>63000</v>
      </c>
      <c r="R28" s="227">
        <v>254000</v>
      </c>
      <c r="S28" s="227">
        <v>85000</v>
      </c>
      <c r="T28" s="227">
        <v>76000</v>
      </c>
      <c r="U28" s="230">
        <v>9000</v>
      </c>
      <c r="Y28" s="35" t="s">
        <v>62</v>
      </c>
      <c r="Z28" s="287">
        <v>308000</v>
      </c>
      <c r="AA28" s="227">
        <v>305000</v>
      </c>
      <c r="AB28" s="227" t="s">
        <v>271</v>
      </c>
      <c r="AC28" s="227">
        <v>53000</v>
      </c>
      <c r="AD28" s="227">
        <v>196000</v>
      </c>
      <c r="AE28" s="227">
        <v>51000</v>
      </c>
      <c r="AF28" s="227">
        <v>48000</v>
      </c>
      <c r="AG28" s="230" t="s">
        <v>271</v>
      </c>
    </row>
    <row r="29" spans="1:33" ht="21" customHeight="1">
      <c r="A29" s="35" t="s">
        <v>63</v>
      </c>
      <c r="B29" s="287">
        <v>719000</v>
      </c>
      <c r="C29" s="227">
        <v>707000</v>
      </c>
      <c r="D29" s="227">
        <v>15000</v>
      </c>
      <c r="E29" s="227">
        <v>117000</v>
      </c>
      <c r="F29" s="227">
        <v>453000</v>
      </c>
      <c r="G29" s="227">
        <v>134000</v>
      </c>
      <c r="H29" s="227">
        <v>122000</v>
      </c>
      <c r="I29" s="230">
        <v>12000</v>
      </c>
      <c r="J29" s="33"/>
      <c r="K29" s="33"/>
      <c r="M29" s="35" t="s">
        <v>63</v>
      </c>
      <c r="N29" s="287">
        <v>410000</v>
      </c>
      <c r="O29" s="227">
        <v>402000</v>
      </c>
      <c r="P29" s="227" t="s">
        <v>271</v>
      </c>
      <c r="Q29" s="227">
        <v>64000</v>
      </c>
      <c r="R29" s="227">
        <v>256000</v>
      </c>
      <c r="S29" s="227">
        <v>83000</v>
      </c>
      <c r="T29" s="227">
        <v>75000</v>
      </c>
      <c r="U29" s="230">
        <v>9000</v>
      </c>
      <c r="Y29" s="35" t="s">
        <v>63</v>
      </c>
      <c r="Z29" s="287">
        <v>309000</v>
      </c>
      <c r="AA29" s="227">
        <v>305000</v>
      </c>
      <c r="AB29" s="227" t="s">
        <v>271</v>
      </c>
      <c r="AC29" s="227">
        <v>53000</v>
      </c>
      <c r="AD29" s="227">
        <v>197000</v>
      </c>
      <c r="AE29" s="227">
        <v>51000</v>
      </c>
      <c r="AF29" s="227">
        <v>48000</v>
      </c>
      <c r="AG29" s="230" t="s">
        <v>271</v>
      </c>
    </row>
    <row r="30" spans="1:33" ht="21" customHeight="1">
      <c r="A30" s="35" t="s">
        <v>64</v>
      </c>
      <c r="B30" s="287">
        <v>724000</v>
      </c>
      <c r="C30" s="227">
        <v>712000</v>
      </c>
      <c r="D30" s="227">
        <v>17000</v>
      </c>
      <c r="E30" s="227">
        <v>115000</v>
      </c>
      <c r="F30" s="227">
        <v>453000</v>
      </c>
      <c r="G30" s="227">
        <v>139000</v>
      </c>
      <c r="H30" s="227">
        <v>126000</v>
      </c>
      <c r="I30" s="230">
        <v>12000</v>
      </c>
      <c r="J30" s="33"/>
      <c r="K30" s="33"/>
      <c r="M30" s="35" t="s">
        <v>64</v>
      </c>
      <c r="N30" s="287">
        <v>412000</v>
      </c>
      <c r="O30" s="227">
        <v>403000</v>
      </c>
      <c r="P30" s="227">
        <v>9000</v>
      </c>
      <c r="Q30" s="227">
        <v>63000</v>
      </c>
      <c r="R30" s="227">
        <v>256000</v>
      </c>
      <c r="S30" s="227">
        <v>84000</v>
      </c>
      <c r="T30" s="227">
        <v>75000</v>
      </c>
      <c r="U30" s="230">
        <v>9000</v>
      </c>
      <c r="Y30" s="35" t="s">
        <v>64</v>
      </c>
      <c r="Z30" s="287">
        <v>312000</v>
      </c>
      <c r="AA30" s="227">
        <v>309000</v>
      </c>
      <c r="AB30" s="227">
        <v>8000</v>
      </c>
      <c r="AC30" s="227">
        <v>52000</v>
      </c>
      <c r="AD30" s="227">
        <v>197000</v>
      </c>
      <c r="AE30" s="227">
        <v>54000</v>
      </c>
      <c r="AF30" s="227">
        <v>51000</v>
      </c>
      <c r="AG30" s="230" t="s">
        <v>271</v>
      </c>
    </row>
    <row r="31" spans="1:33" ht="21" customHeight="1">
      <c r="A31" s="35" t="s">
        <v>65</v>
      </c>
      <c r="B31" s="287">
        <v>731000</v>
      </c>
      <c r="C31" s="227">
        <v>719000</v>
      </c>
      <c r="D31" s="227">
        <v>18000</v>
      </c>
      <c r="E31" s="227">
        <v>118000</v>
      </c>
      <c r="F31" s="227">
        <v>457000</v>
      </c>
      <c r="G31" s="227">
        <v>138000</v>
      </c>
      <c r="H31" s="227">
        <v>126000</v>
      </c>
      <c r="I31" s="230">
        <v>12000</v>
      </c>
      <c r="J31" s="33"/>
      <c r="K31" s="33"/>
      <c r="M31" s="35" t="s">
        <v>65</v>
      </c>
      <c r="N31" s="287">
        <v>415000</v>
      </c>
      <c r="O31" s="227">
        <v>406000</v>
      </c>
      <c r="P31" s="227">
        <v>9000</v>
      </c>
      <c r="Q31" s="227">
        <v>65000</v>
      </c>
      <c r="R31" s="227">
        <v>258000</v>
      </c>
      <c r="S31" s="227">
        <v>83000</v>
      </c>
      <c r="T31" s="227">
        <v>74000</v>
      </c>
      <c r="U31" s="230">
        <v>9000</v>
      </c>
      <c r="Y31" s="35" t="s">
        <v>65</v>
      </c>
      <c r="Z31" s="287">
        <v>316000</v>
      </c>
      <c r="AA31" s="227">
        <v>313000</v>
      </c>
      <c r="AB31" s="227">
        <v>9000</v>
      </c>
      <c r="AC31" s="227">
        <v>54000</v>
      </c>
      <c r="AD31" s="227">
        <v>199000</v>
      </c>
      <c r="AE31" s="227">
        <v>55000</v>
      </c>
      <c r="AF31" s="227">
        <v>51000</v>
      </c>
      <c r="AG31" s="230" t="s">
        <v>271</v>
      </c>
    </row>
    <row r="32" spans="1:33" ht="21" customHeight="1">
      <c r="A32" s="35" t="s">
        <v>66</v>
      </c>
      <c r="B32" s="287">
        <v>733000</v>
      </c>
      <c r="C32" s="227">
        <v>720000</v>
      </c>
      <c r="D32" s="227">
        <v>19000</v>
      </c>
      <c r="E32" s="227">
        <v>116000</v>
      </c>
      <c r="F32" s="227">
        <v>456000</v>
      </c>
      <c r="G32" s="227">
        <v>141000</v>
      </c>
      <c r="H32" s="227">
        <v>128000</v>
      </c>
      <c r="I32" s="230">
        <v>13000</v>
      </c>
      <c r="J32" s="33"/>
      <c r="K32" s="33"/>
      <c r="M32" s="35" t="s">
        <v>66</v>
      </c>
      <c r="N32" s="287">
        <v>414000</v>
      </c>
      <c r="O32" s="227">
        <v>404000</v>
      </c>
      <c r="P32" s="227">
        <v>10000</v>
      </c>
      <c r="Q32" s="227">
        <v>63000</v>
      </c>
      <c r="R32" s="227">
        <v>257000</v>
      </c>
      <c r="S32" s="227">
        <v>84000</v>
      </c>
      <c r="T32" s="227">
        <v>75000</v>
      </c>
      <c r="U32" s="230">
        <v>9000</v>
      </c>
      <c r="Y32" s="35" t="s">
        <v>66</v>
      </c>
      <c r="Z32" s="287">
        <v>319000</v>
      </c>
      <c r="AA32" s="227">
        <v>315000</v>
      </c>
      <c r="AB32" s="227">
        <v>9000</v>
      </c>
      <c r="AC32" s="227">
        <v>54000</v>
      </c>
      <c r="AD32" s="227">
        <v>199000</v>
      </c>
      <c r="AE32" s="227">
        <v>57000</v>
      </c>
      <c r="AF32" s="227">
        <v>53000</v>
      </c>
      <c r="AG32" s="230" t="s">
        <v>271</v>
      </c>
    </row>
    <row r="33" spans="1:33" ht="21" customHeight="1">
      <c r="A33" s="35" t="s">
        <v>67</v>
      </c>
      <c r="B33" s="287">
        <v>732000</v>
      </c>
      <c r="C33" s="227">
        <v>718000</v>
      </c>
      <c r="D33" s="227">
        <v>20000</v>
      </c>
      <c r="E33" s="227">
        <v>115000</v>
      </c>
      <c r="F33" s="227">
        <v>455000</v>
      </c>
      <c r="G33" s="227">
        <v>142000</v>
      </c>
      <c r="H33" s="227">
        <v>128000</v>
      </c>
      <c r="I33" s="230">
        <v>14000</v>
      </c>
      <c r="J33" s="33"/>
      <c r="K33" s="33"/>
      <c r="M33" s="35" t="s">
        <v>67</v>
      </c>
      <c r="N33" s="287">
        <v>414000</v>
      </c>
      <c r="O33" s="227">
        <v>404000</v>
      </c>
      <c r="P33" s="227">
        <v>11000</v>
      </c>
      <c r="Q33" s="227">
        <v>61000</v>
      </c>
      <c r="R33" s="227">
        <v>258000</v>
      </c>
      <c r="S33" s="227">
        <v>84000</v>
      </c>
      <c r="T33" s="227">
        <v>74000</v>
      </c>
      <c r="U33" s="230">
        <v>10000</v>
      </c>
      <c r="Y33" s="35" t="s">
        <v>67</v>
      </c>
      <c r="Z33" s="287">
        <v>318000</v>
      </c>
      <c r="AA33" s="227">
        <v>314000</v>
      </c>
      <c r="AB33" s="227">
        <v>9000</v>
      </c>
      <c r="AC33" s="227">
        <v>54000</v>
      </c>
      <c r="AD33" s="227">
        <v>197000</v>
      </c>
      <c r="AE33" s="227">
        <v>58000</v>
      </c>
      <c r="AF33" s="227">
        <v>54000</v>
      </c>
      <c r="AG33" s="230" t="s">
        <v>271</v>
      </c>
    </row>
    <row r="34" spans="1:33" ht="21" customHeight="1">
      <c r="A34" s="35" t="s">
        <v>68</v>
      </c>
      <c r="B34" s="287">
        <v>729000</v>
      </c>
      <c r="C34" s="227">
        <v>715000</v>
      </c>
      <c r="D34" s="227">
        <v>19000</v>
      </c>
      <c r="E34" s="227">
        <v>111000</v>
      </c>
      <c r="F34" s="227">
        <v>457000</v>
      </c>
      <c r="G34" s="227">
        <v>142000</v>
      </c>
      <c r="H34" s="227">
        <v>127000</v>
      </c>
      <c r="I34" s="230">
        <v>14000</v>
      </c>
      <c r="J34" s="33"/>
      <c r="K34" s="33"/>
      <c r="M34" s="35" t="s">
        <v>68</v>
      </c>
      <c r="N34" s="287">
        <v>416000</v>
      </c>
      <c r="O34" s="227">
        <v>405000</v>
      </c>
      <c r="P34" s="227">
        <v>11000</v>
      </c>
      <c r="Q34" s="227">
        <v>61000</v>
      </c>
      <c r="R34" s="227">
        <v>259000</v>
      </c>
      <c r="S34" s="227">
        <v>85000</v>
      </c>
      <c r="T34" s="227">
        <v>75000</v>
      </c>
      <c r="U34" s="230">
        <v>11000</v>
      </c>
      <c r="Y34" s="35" t="s">
        <v>68</v>
      </c>
      <c r="Z34" s="287">
        <v>313000</v>
      </c>
      <c r="AA34" s="227">
        <v>309000</v>
      </c>
      <c r="AB34" s="227">
        <v>9000</v>
      </c>
      <c r="AC34" s="227">
        <v>49000</v>
      </c>
      <c r="AD34" s="227">
        <v>199000</v>
      </c>
      <c r="AE34" s="227">
        <v>56000</v>
      </c>
      <c r="AF34" s="227">
        <v>53000</v>
      </c>
      <c r="AG34" s="230" t="s">
        <v>271</v>
      </c>
    </row>
    <row r="35" spans="1:33" ht="21" customHeight="1">
      <c r="A35" s="35" t="s">
        <v>69</v>
      </c>
      <c r="B35" s="287">
        <v>730000</v>
      </c>
      <c r="C35" s="227">
        <v>715000</v>
      </c>
      <c r="D35" s="227">
        <v>21000</v>
      </c>
      <c r="E35" s="227">
        <v>110000</v>
      </c>
      <c r="F35" s="227">
        <v>458000</v>
      </c>
      <c r="G35" s="227">
        <v>142000</v>
      </c>
      <c r="H35" s="227">
        <v>126000</v>
      </c>
      <c r="I35" s="230">
        <v>15000</v>
      </c>
      <c r="J35" s="33"/>
      <c r="K35" s="33"/>
      <c r="M35" s="35" t="s">
        <v>69</v>
      </c>
      <c r="N35" s="287">
        <v>418000</v>
      </c>
      <c r="O35" s="227">
        <v>406000</v>
      </c>
      <c r="P35" s="227">
        <v>11000</v>
      </c>
      <c r="Q35" s="227">
        <v>61000</v>
      </c>
      <c r="R35" s="227">
        <v>260000</v>
      </c>
      <c r="S35" s="227">
        <v>86000</v>
      </c>
      <c r="T35" s="227">
        <v>75000</v>
      </c>
      <c r="U35" s="230">
        <v>11000</v>
      </c>
      <c r="Y35" s="35" t="s">
        <v>69</v>
      </c>
      <c r="Z35" s="287">
        <v>312000</v>
      </c>
      <c r="AA35" s="227">
        <v>308000</v>
      </c>
      <c r="AB35" s="227">
        <v>10000</v>
      </c>
      <c r="AC35" s="227">
        <v>49000</v>
      </c>
      <c r="AD35" s="227">
        <v>198000</v>
      </c>
      <c r="AE35" s="227">
        <v>56000</v>
      </c>
      <c r="AF35" s="227">
        <v>52000</v>
      </c>
      <c r="AG35" s="230" t="s">
        <v>271</v>
      </c>
    </row>
    <row r="36" spans="1:33" ht="21" customHeight="1">
      <c r="A36" s="35" t="s">
        <v>201</v>
      </c>
      <c r="B36" s="287">
        <v>733000</v>
      </c>
      <c r="C36" s="227">
        <v>719000</v>
      </c>
      <c r="D36" s="227">
        <v>22000</v>
      </c>
      <c r="E36" s="227">
        <v>110000</v>
      </c>
      <c r="F36" s="227">
        <v>458000</v>
      </c>
      <c r="G36" s="227">
        <v>144000</v>
      </c>
      <c r="H36" s="227">
        <v>129000</v>
      </c>
      <c r="I36" s="230">
        <v>14000</v>
      </c>
      <c r="J36" s="33"/>
      <c r="K36" s="33"/>
      <c r="M36" s="35" t="s">
        <v>201</v>
      </c>
      <c r="N36" s="287">
        <v>420000</v>
      </c>
      <c r="O36" s="227">
        <v>409000</v>
      </c>
      <c r="P36" s="227">
        <v>11000</v>
      </c>
      <c r="Q36" s="227">
        <v>60000</v>
      </c>
      <c r="R36" s="227">
        <v>261000</v>
      </c>
      <c r="S36" s="227">
        <v>88000</v>
      </c>
      <c r="T36" s="227">
        <v>77000</v>
      </c>
      <c r="U36" s="230">
        <v>11000</v>
      </c>
      <c r="Y36" s="35" t="s">
        <v>201</v>
      </c>
      <c r="Z36" s="287">
        <v>314000</v>
      </c>
      <c r="AA36" s="227">
        <v>310000</v>
      </c>
      <c r="AB36" s="227">
        <v>11000</v>
      </c>
      <c r="AC36" s="227">
        <v>50000</v>
      </c>
      <c r="AD36" s="227">
        <v>197000</v>
      </c>
      <c r="AE36" s="227">
        <v>56000</v>
      </c>
      <c r="AF36" s="227">
        <v>53000</v>
      </c>
      <c r="AG36" s="230" t="s">
        <v>271</v>
      </c>
    </row>
    <row r="37" spans="1:33" ht="21" customHeight="1">
      <c r="A37" s="35" t="s">
        <v>202</v>
      </c>
      <c r="B37" s="287">
        <v>734000</v>
      </c>
      <c r="C37" s="227">
        <v>721000</v>
      </c>
      <c r="D37" s="227">
        <v>21000</v>
      </c>
      <c r="E37" s="227">
        <v>111000</v>
      </c>
      <c r="F37" s="227">
        <v>460000</v>
      </c>
      <c r="G37" s="227">
        <v>143000</v>
      </c>
      <c r="H37" s="227">
        <v>130000</v>
      </c>
      <c r="I37" s="230">
        <v>13000</v>
      </c>
      <c r="J37" s="33"/>
      <c r="K37" s="33"/>
      <c r="M37" s="35" t="s">
        <v>202</v>
      </c>
      <c r="N37" s="287">
        <v>415000</v>
      </c>
      <c r="O37" s="227">
        <v>406000</v>
      </c>
      <c r="P37" s="227">
        <v>10000</v>
      </c>
      <c r="Q37" s="227">
        <v>59000</v>
      </c>
      <c r="R37" s="227">
        <v>259000</v>
      </c>
      <c r="S37" s="227">
        <v>87000</v>
      </c>
      <c r="T37" s="227">
        <v>77000</v>
      </c>
      <c r="U37" s="230">
        <v>10000</v>
      </c>
      <c r="Y37" s="35" t="s">
        <v>202</v>
      </c>
      <c r="Z37" s="287">
        <v>319000</v>
      </c>
      <c r="AA37" s="227">
        <v>315000</v>
      </c>
      <c r="AB37" s="227">
        <v>10000</v>
      </c>
      <c r="AC37" s="227">
        <v>52000</v>
      </c>
      <c r="AD37" s="227">
        <v>201000</v>
      </c>
      <c r="AE37" s="227">
        <v>56000</v>
      </c>
      <c r="AF37" s="227">
        <v>53000</v>
      </c>
      <c r="AG37" s="230" t="s">
        <v>271</v>
      </c>
    </row>
    <row r="38" spans="1:33" ht="21" customHeight="1">
      <c r="A38" s="35" t="s">
        <v>70</v>
      </c>
      <c r="B38" s="287">
        <v>733000</v>
      </c>
      <c r="C38" s="227">
        <v>721000</v>
      </c>
      <c r="D38" s="227">
        <v>19000</v>
      </c>
      <c r="E38" s="227">
        <v>110000</v>
      </c>
      <c r="F38" s="227">
        <v>460000</v>
      </c>
      <c r="G38" s="227">
        <v>143000</v>
      </c>
      <c r="H38" s="227">
        <v>131000</v>
      </c>
      <c r="I38" s="230">
        <v>13000</v>
      </c>
      <c r="J38" s="33"/>
      <c r="K38" s="33"/>
      <c r="M38" s="35" t="s">
        <v>70</v>
      </c>
      <c r="N38" s="287">
        <v>413000</v>
      </c>
      <c r="O38" s="227">
        <v>404000</v>
      </c>
      <c r="P38" s="227">
        <v>9000</v>
      </c>
      <c r="Q38" s="227">
        <v>59000</v>
      </c>
      <c r="R38" s="227">
        <v>259000</v>
      </c>
      <c r="S38" s="227">
        <v>86000</v>
      </c>
      <c r="T38" s="227">
        <v>77000</v>
      </c>
      <c r="U38" s="230">
        <v>9000</v>
      </c>
      <c r="Y38" s="35" t="s">
        <v>70</v>
      </c>
      <c r="Z38" s="287">
        <v>320000</v>
      </c>
      <c r="AA38" s="227">
        <v>317000</v>
      </c>
      <c r="AB38" s="227">
        <v>10000</v>
      </c>
      <c r="AC38" s="227">
        <v>52000</v>
      </c>
      <c r="AD38" s="227">
        <v>201000</v>
      </c>
      <c r="AE38" s="227">
        <v>58000</v>
      </c>
      <c r="AF38" s="227">
        <v>54000</v>
      </c>
      <c r="AG38" s="230" t="s">
        <v>271</v>
      </c>
    </row>
    <row r="39" spans="1:33" ht="21" customHeight="1">
      <c r="A39" s="35" t="s">
        <v>71</v>
      </c>
      <c r="B39" s="287">
        <v>733000</v>
      </c>
      <c r="C39" s="227">
        <v>721000</v>
      </c>
      <c r="D39" s="227">
        <v>18000</v>
      </c>
      <c r="E39" s="227">
        <v>110000</v>
      </c>
      <c r="F39" s="227">
        <v>464000</v>
      </c>
      <c r="G39" s="227">
        <v>142000</v>
      </c>
      <c r="H39" s="227">
        <v>130000</v>
      </c>
      <c r="I39" s="230">
        <v>12000</v>
      </c>
      <c r="J39" s="33"/>
      <c r="K39" s="33"/>
      <c r="M39" s="35" t="s">
        <v>71</v>
      </c>
      <c r="N39" s="287">
        <v>412000</v>
      </c>
      <c r="O39" s="227">
        <v>403000</v>
      </c>
      <c r="P39" s="227">
        <v>8000</v>
      </c>
      <c r="Q39" s="227">
        <v>59000</v>
      </c>
      <c r="R39" s="227">
        <v>259000</v>
      </c>
      <c r="S39" s="227">
        <v>85000</v>
      </c>
      <c r="T39" s="227">
        <v>77000</v>
      </c>
      <c r="U39" s="230">
        <v>8000</v>
      </c>
      <c r="Y39" s="35" t="s">
        <v>71</v>
      </c>
      <c r="Z39" s="287">
        <v>321000</v>
      </c>
      <c r="AA39" s="227">
        <v>317000</v>
      </c>
      <c r="AB39" s="227">
        <v>9000</v>
      </c>
      <c r="AC39" s="227">
        <v>51000</v>
      </c>
      <c r="AD39" s="227">
        <v>204000</v>
      </c>
      <c r="AE39" s="227">
        <v>57000</v>
      </c>
      <c r="AF39" s="227">
        <v>53000</v>
      </c>
      <c r="AG39" s="230" t="s">
        <v>271</v>
      </c>
    </row>
    <row r="40" spans="1:33" ht="21" customHeight="1">
      <c r="A40" s="35" t="s">
        <v>72</v>
      </c>
      <c r="B40" s="287">
        <v>731000</v>
      </c>
      <c r="C40" s="227">
        <v>719000</v>
      </c>
      <c r="D40" s="227">
        <v>18000</v>
      </c>
      <c r="E40" s="227">
        <v>107000</v>
      </c>
      <c r="F40" s="227">
        <v>462000</v>
      </c>
      <c r="G40" s="227">
        <v>144000</v>
      </c>
      <c r="H40" s="227">
        <v>132000</v>
      </c>
      <c r="I40" s="230">
        <v>12000</v>
      </c>
      <c r="J40" s="33"/>
      <c r="K40" s="33"/>
      <c r="M40" s="35" t="s">
        <v>72</v>
      </c>
      <c r="N40" s="287">
        <v>412000</v>
      </c>
      <c r="O40" s="227">
        <v>403000</v>
      </c>
      <c r="P40" s="227">
        <v>8000</v>
      </c>
      <c r="Q40" s="227">
        <v>58000</v>
      </c>
      <c r="R40" s="227">
        <v>258000</v>
      </c>
      <c r="S40" s="227">
        <v>88000</v>
      </c>
      <c r="T40" s="227">
        <v>79000</v>
      </c>
      <c r="U40" s="230">
        <v>9000</v>
      </c>
      <c r="Y40" s="35" t="s">
        <v>72</v>
      </c>
      <c r="Z40" s="287">
        <v>319000</v>
      </c>
      <c r="AA40" s="227">
        <v>316000</v>
      </c>
      <c r="AB40" s="227">
        <v>9000</v>
      </c>
      <c r="AC40" s="227">
        <v>49000</v>
      </c>
      <c r="AD40" s="227">
        <v>205000</v>
      </c>
      <c r="AE40" s="227">
        <v>56000</v>
      </c>
      <c r="AF40" s="227">
        <v>53000</v>
      </c>
      <c r="AG40" s="230" t="s">
        <v>271</v>
      </c>
    </row>
    <row r="41" spans="1:33" ht="21" customHeight="1">
      <c r="A41" s="35" t="s">
        <v>73</v>
      </c>
      <c r="B41" s="287">
        <v>740000</v>
      </c>
      <c r="C41" s="227">
        <v>728000</v>
      </c>
      <c r="D41" s="227">
        <v>19000</v>
      </c>
      <c r="E41" s="227">
        <v>110000</v>
      </c>
      <c r="F41" s="227">
        <v>463000</v>
      </c>
      <c r="G41" s="227">
        <v>148000</v>
      </c>
      <c r="H41" s="227">
        <v>136000</v>
      </c>
      <c r="I41" s="230">
        <v>12000</v>
      </c>
      <c r="J41" s="33"/>
      <c r="K41" s="33"/>
      <c r="M41" s="35" t="s">
        <v>73</v>
      </c>
      <c r="N41" s="287">
        <v>419000</v>
      </c>
      <c r="O41" s="227">
        <v>410000</v>
      </c>
      <c r="P41" s="227">
        <v>10000</v>
      </c>
      <c r="Q41" s="227">
        <v>59000</v>
      </c>
      <c r="R41" s="227">
        <v>260000</v>
      </c>
      <c r="S41" s="227">
        <v>91000</v>
      </c>
      <c r="T41" s="227">
        <v>81000</v>
      </c>
      <c r="U41" s="230">
        <v>9000</v>
      </c>
      <c r="Y41" s="35" t="s">
        <v>73</v>
      </c>
      <c r="Z41" s="287">
        <v>321000</v>
      </c>
      <c r="AA41" s="227">
        <v>318000</v>
      </c>
      <c r="AB41" s="227">
        <v>9000</v>
      </c>
      <c r="AC41" s="227">
        <v>51000</v>
      </c>
      <c r="AD41" s="227">
        <v>204000</v>
      </c>
      <c r="AE41" s="227">
        <v>57000</v>
      </c>
      <c r="AF41" s="227">
        <v>54000</v>
      </c>
      <c r="AG41" s="230" t="s">
        <v>271</v>
      </c>
    </row>
    <row r="42" spans="1:33" ht="21" customHeight="1">
      <c r="A42" s="35" t="s">
        <v>74</v>
      </c>
      <c r="B42" s="287">
        <v>744000</v>
      </c>
      <c r="C42" s="227">
        <v>732000</v>
      </c>
      <c r="D42" s="227">
        <v>20000</v>
      </c>
      <c r="E42" s="227">
        <v>114000</v>
      </c>
      <c r="F42" s="227">
        <v>463000</v>
      </c>
      <c r="G42" s="227">
        <v>147000</v>
      </c>
      <c r="H42" s="227">
        <v>135000</v>
      </c>
      <c r="I42" s="230">
        <v>12000</v>
      </c>
      <c r="J42" s="33"/>
      <c r="K42" s="33"/>
      <c r="M42" s="35" t="s">
        <v>74</v>
      </c>
      <c r="N42" s="287">
        <v>422000</v>
      </c>
      <c r="O42" s="227">
        <v>412000</v>
      </c>
      <c r="P42" s="227">
        <v>11000</v>
      </c>
      <c r="Q42" s="227">
        <v>61000</v>
      </c>
      <c r="R42" s="227">
        <v>258000</v>
      </c>
      <c r="S42" s="227">
        <v>91000</v>
      </c>
      <c r="T42" s="227">
        <v>82000</v>
      </c>
      <c r="U42" s="230">
        <v>9000</v>
      </c>
      <c r="Y42" s="35" t="s">
        <v>74</v>
      </c>
      <c r="Z42" s="287">
        <v>322000</v>
      </c>
      <c r="AA42" s="227">
        <v>320000</v>
      </c>
      <c r="AB42" s="227">
        <v>9000</v>
      </c>
      <c r="AC42" s="227">
        <v>52000</v>
      </c>
      <c r="AD42" s="227">
        <v>205000</v>
      </c>
      <c r="AE42" s="227">
        <v>56000</v>
      </c>
      <c r="AF42" s="227">
        <v>53000</v>
      </c>
      <c r="AG42" s="230" t="s">
        <v>271</v>
      </c>
    </row>
    <row r="43" spans="1:33" ht="21" customHeight="1">
      <c r="A43" s="35" t="s">
        <v>75</v>
      </c>
      <c r="B43" s="287">
        <v>753000</v>
      </c>
      <c r="C43" s="227">
        <v>739000</v>
      </c>
      <c r="D43" s="227">
        <v>21000</v>
      </c>
      <c r="E43" s="227">
        <v>118000</v>
      </c>
      <c r="F43" s="227">
        <v>465000</v>
      </c>
      <c r="G43" s="227">
        <v>149000</v>
      </c>
      <c r="H43" s="227">
        <v>135000</v>
      </c>
      <c r="I43" s="230">
        <v>14000</v>
      </c>
      <c r="J43" s="33"/>
      <c r="K43" s="33"/>
      <c r="M43" s="35" t="s">
        <v>75</v>
      </c>
      <c r="N43" s="287">
        <v>427000</v>
      </c>
      <c r="O43" s="227">
        <v>417000</v>
      </c>
      <c r="P43" s="227">
        <v>12000</v>
      </c>
      <c r="Q43" s="227">
        <v>63000</v>
      </c>
      <c r="R43" s="227">
        <v>258000</v>
      </c>
      <c r="S43" s="227">
        <v>93000</v>
      </c>
      <c r="T43" s="227">
        <v>83000</v>
      </c>
      <c r="U43" s="230">
        <v>11000</v>
      </c>
      <c r="Y43" s="35" t="s">
        <v>75</v>
      </c>
      <c r="Z43" s="287">
        <v>326000</v>
      </c>
      <c r="AA43" s="227">
        <v>323000</v>
      </c>
      <c r="AB43" s="227">
        <v>9000</v>
      </c>
      <c r="AC43" s="227">
        <v>55000</v>
      </c>
      <c r="AD43" s="227">
        <v>206000</v>
      </c>
      <c r="AE43" s="227">
        <v>55000</v>
      </c>
      <c r="AF43" s="227">
        <v>52000</v>
      </c>
      <c r="AG43" s="230" t="s">
        <v>271</v>
      </c>
    </row>
    <row r="44" spans="1:33" ht="21" customHeight="1">
      <c r="A44" s="35" t="s">
        <v>76</v>
      </c>
      <c r="B44" s="287">
        <v>756000</v>
      </c>
      <c r="C44" s="227">
        <v>743000</v>
      </c>
      <c r="D44" s="227">
        <v>21000</v>
      </c>
      <c r="E44" s="227">
        <v>123000</v>
      </c>
      <c r="F44" s="227">
        <v>465000</v>
      </c>
      <c r="G44" s="227">
        <v>147000</v>
      </c>
      <c r="H44" s="227">
        <v>135000</v>
      </c>
      <c r="I44" s="230">
        <v>12000</v>
      </c>
      <c r="J44" s="33"/>
      <c r="K44" s="33"/>
      <c r="M44" s="35" t="s">
        <v>76</v>
      </c>
      <c r="N44" s="287">
        <v>428000</v>
      </c>
      <c r="O44" s="227">
        <v>419000</v>
      </c>
      <c r="P44" s="227">
        <v>12000</v>
      </c>
      <c r="Q44" s="227">
        <v>66000</v>
      </c>
      <c r="R44" s="227">
        <v>258000</v>
      </c>
      <c r="S44" s="227">
        <v>92000</v>
      </c>
      <c r="T44" s="227">
        <v>83000</v>
      </c>
      <c r="U44" s="230">
        <v>9000</v>
      </c>
      <c r="Y44" s="35" t="s">
        <v>76</v>
      </c>
      <c r="Z44" s="287">
        <v>327000</v>
      </c>
      <c r="AA44" s="227">
        <v>324000</v>
      </c>
      <c r="AB44" s="227">
        <v>9000</v>
      </c>
      <c r="AC44" s="227">
        <v>56000</v>
      </c>
      <c r="AD44" s="227">
        <v>207000</v>
      </c>
      <c r="AE44" s="227">
        <v>55000</v>
      </c>
      <c r="AF44" s="227">
        <v>52000</v>
      </c>
      <c r="AG44" s="230" t="s">
        <v>271</v>
      </c>
    </row>
    <row r="45" spans="1:33" ht="21" customHeight="1">
      <c r="A45" s="35" t="s">
        <v>77</v>
      </c>
      <c r="B45" s="287">
        <v>758000</v>
      </c>
      <c r="C45" s="227">
        <v>745000</v>
      </c>
      <c r="D45" s="227">
        <v>22000</v>
      </c>
      <c r="E45" s="227">
        <v>123000</v>
      </c>
      <c r="F45" s="227">
        <v>464000</v>
      </c>
      <c r="G45" s="227">
        <v>149000</v>
      </c>
      <c r="H45" s="227">
        <v>136000</v>
      </c>
      <c r="I45" s="230">
        <v>13000</v>
      </c>
      <c r="J45" s="33"/>
      <c r="K45" s="33"/>
      <c r="M45" s="35" t="s">
        <v>77</v>
      </c>
      <c r="N45" s="287">
        <v>433000</v>
      </c>
      <c r="O45" s="227">
        <v>423000</v>
      </c>
      <c r="P45" s="227">
        <v>12000</v>
      </c>
      <c r="Q45" s="227">
        <v>67000</v>
      </c>
      <c r="R45" s="227">
        <v>260000</v>
      </c>
      <c r="S45" s="227">
        <v>93000</v>
      </c>
      <c r="T45" s="227">
        <v>83000</v>
      </c>
      <c r="U45" s="230">
        <v>10000</v>
      </c>
      <c r="Y45" s="35" t="s">
        <v>77</v>
      </c>
      <c r="Z45" s="287">
        <v>325000</v>
      </c>
      <c r="AA45" s="227">
        <v>322000</v>
      </c>
      <c r="AB45" s="227">
        <v>10000</v>
      </c>
      <c r="AC45" s="227">
        <v>55000</v>
      </c>
      <c r="AD45" s="227">
        <v>204000</v>
      </c>
      <c r="AE45" s="227">
        <v>56000</v>
      </c>
      <c r="AF45" s="227">
        <v>52000</v>
      </c>
      <c r="AG45" s="230" t="s">
        <v>271</v>
      </c>
    </row>
    <row r="46" spans="1:33" ht="21" customHeight="1">
      <c r="A46" s="35" t="s">
        <v>78</v>
      </c>
      <c r="B46" s="287">
        <v>760000</v>
      </c>
      <c r="C46" s="227">
        <v>747000</v>
      </c>
      <c r="D46" s="227">
        <v>24000</v>
      </c>
      <c r="E46" s="227">
        <v>124000</v>
      </c>
      <c r="F46" s="227">
        <v>465000</v>
      </c>
      <c r="G46" s="227">
        <v>147000</v>
      </c>
      <c r="H46" s="227">
        <v>134000</v>
      </c>
      <c r="I46" s="230">
        <v>13000</v>
      </c>
      <c r="J46" s="33"/>
      <c r="K46" s="33"/>
      <c r="M46" s="35" t="s">
        <v>78</v>
      </c>
      <c r="N46" s="287">
        <v>434000</v>
      </c>
      <c r="O46" s="227">
        <v>424000</v>
      </c>
      <c r="P46" s="227">
        <v>13000</v>
      </c>
      <c r="Q46" s="227">
        <v>69000</v>
      </c>
      <c r="R46" s="227">
        <v>261000</v>
      </c>
      <c r="S46" s="227">
        <v>91000</v>
      </c>
      <c r="T46" s="227">
        <v>81000</v>
      </c>
      <c r="U46" s="230">
        <v>9000</v>
      </c>
      <c r="Y46" s="35" t="s">
        <v>78</v>
      </c>
      <c r="Z46" s="287">
        <v>326000</v>
      </c>
      <c r="AA46" s="227">
        <v>323000</v>
      </c>
      <c r="AB46" s="227">
        <v>11000</v>
      </c>
      <c r="AC46" s="227">
        <v>55000</v>
      </c>
      <c r="AD46" s="227">
        <v>204000</v>
      </c>
      <c r="AE46" s="227">
        <v>56000</v>
      </c>
      <c r="AF46" s="227">
        <v>53000</v>
      </c>
      <c r="AG46" s="230" t="s">
        <v>271</v>
      </c>
    </row>
    <row r="47" spans="1:33" ht="21" customHeight="1">
      <c r="A47" s="35" t="s">
        <v>79</v>
      </c>
      <c r="B47" s="287">
        <v>758000</v>
      </c>
      <c r="C47" s="227">
        <v>745000</v>
      </c>
      <c r="D47" s="227">
        <v>23000</v>
      </c>
      <c r="E47" s="227">
        <v>124000</v>
      </c>
      <c r="F47" s="227">
        <v>465000</v>
      </c>
      <c r="G47" s="227">
        <v>146000</v>
      </c>
      <c r="H47" s="227">
        <v>133000</v>
      </c>
      <c r="I47" s="230">
        <v>13000</v>
      </c>
      <c r="J47" s="33"/>
      <c r="K47" s="33"/>
      <c r="M47" s="35" t="s">
        <v>79</v>
      </c>
      <c r="N47" s="287">
        <v>432000</v>
      </c>
      <c r="O47" s="227">
        <v>422000</v>
      </c>
      <c r="P47" s="227">
        <v>13000</v>
      </c>
      <c r="Q47" s="227">
        <v>69000</v>
      </c>
      <c r="R47" s="227">
        <v>260000</v>
      </c>
      <c r="S47" s="227">
        <v>90000</v>
      </c>
      <c r="T47" s="227">
        <v>80000</v>
      </c>
      <c r="U47" s="230">
        <v>10000</v>
      </c>
      <c r="Y47" s="35" t="s">
        <v>79</v>
      </c>
      <c r="Z47" s="287">
        <v>326000</v>
      </c>
      <c r="AA47" s="227">
        <v>323000</v>
      </c>
      <c r="AB47" s="227">
        <v>10000</v>
      </c>
      <c r="AC47" s="227">
        <v>55000</v>
      </c>
      <c r="AD47" s="227">
        <v>205000</v>
      </c>
      <c r="AE47" s="227">
        <v>56000</v>
      </c>
      <c r="AF47" s="227">
        <v>53000</v>
      </c>
      <c r="AG47" s="230" t="s">
        <v>271</v>
      </c>
    </row>
    <row r="48" spans="1:33" ht="21" customHeight="1">
      <c r="A48" s="35" t="s">
        <v>203</v>
      </c>
      <c r="B48" s="287">
        <v>754000</v>
      </c>
      <c r="C48" s="227">
        <v>741000</v>
      </c>
      <c r="D48" s="227">
        <v>21000</v>
      </c>
      <c r="E48" s="227">
        <v>124000</v>
      </c>
      <c r="F48" s="227">
        <v>466000</v>
      </c>
      <c r="G48" s="227">
        <v>143000</v>
      </c>
      <c r="H48" s="227">
        <v>129000</v>
      </c>
      <c r="I48" s="230">
        <v>14000</v>
      </c>
      <c r="J48" s="33"/>
      <c r="K48" s="33"/>
      <c r="M48" s="35" t="s">
        <v>203</v>
      </c>
      <c r="N48" s="287">
        <v>431000</v>
      </c>
      <c r="O48" s="227">
        <v>420000</v>
      </c>
      <c r="P48" s="227">
        <v>13000</v>
      </c>
      <c r="Q48" s="227">
        <v>68000</v>
      </c>
      <c r="R48" s="227">
        <v>260000</v>
      </c>
      <c r="S48" s="227">
        <v>90000</v>
      </c>
      <c r="T48" s="227">
        <v>79000</v>
      </c>
      <c r="U48" s="230">
        <v>11000</v>
      </c>
      <c r="Y48" s="35" t="s">
        <v>203</v>
      </c>
      <c r="Z48" s="287">
        <v>324000</v>
      </c>
      <c r="AA48" s="227">
        <v>321000</v>
      </c>
      <c r="AB48" s="227">
        <v>9000</v>
      </c>
      <c r="AC48" s="227">
        <v>56000</v>
      </c>
      <c r="AD48" s="227">
        <v>206000</v>
      </c>
      <c r="AE48" s="227">
        <v>53000</v>
      </c>
      <c r="AF48" s="227">
        <v>51000</v>
      </c>
      <c r="AG48" s="230" t="s">
        <v>271</v>
      </c>
    </row>
    <row r="49" spans="1:33" ht="21" customHeight="1">
      <c r="A49" s="35" t="s">
        <v>204</v>
      </c>
      <c r="B49" s="287">
        <v>748000</v>
      </c>
      <c r="C49" s="227">
        <v>734000</v>
      </c>
      <c r="D49" s="227">
        <v>20000</v>
      </c>
      <c r="E49" s="227">
        <v>122000</v>
      </c>
      <c r="F49" s="227">
        <v>463000</v>
      </c>
      <c r="G49" s="227">
        <v>143000</v>
      </c>
      <c r="H49" s="227">
        <v>129000</v>
      </c>
      <c r="I49" s="230">
        <v>13000</v>
      </c>
      <c r="J49" s="33"/>
      <c r="K49" s="33"/>
      <c r="M49" s="35" t="s">
        <v>204</v>
      </c>
      <c r="N49" s="287">
        <v>427000</v>
      </c>
      <c r="O49" s="227">
        <v>416000</v>
      </c>
      <c r="P49" s="227">
        <v>12000</v>
      </c>
      <c r="Q49" s="227">
        <v>67000</v>
      </c>
      <c r="R49" s="227">
        <v>259000</v>
      </c>
      <c r="S49" s="227">
        <v>90000</v>
      </c>
      <c r="T49" s="227">
        <v>79000</v>
      </c>
      <c r="U49" s="230">
        <v>11000</v>
      </c>
      <c r="Y49" s="35" t="s">
        <v>204</v>
      </c>
      <c r="Z49" s="287">
        <v>321000</v>
      </c>
      <c r="AA49" s="227">
        <v>318000</v>
      </c>
      <c r="AB49" s="227" t="s">
        <v>271</v>
      </c>
      <c r="AC49" s="227">
        <v>55000</v>
      </c>
      <c r="AD49" s="227">
        <v>205000</v>
      </c>
      <c r="AE49" s="227">
        <v>53000</v>
      </c>
      <c r="AF49" s="227">
        <v>51000</v>
      </c>
      <c r="AG49" s="230" t="s">
        <v>271</v>
      </c>
    </row>
    <row r="50" spans="1:33" ht="21" customHeight="1">
      <c r="A50" s="35" t="s">
        <v>80</v>
      </c>
      <c r="B50" s="287">
        <v>743000</v>
      </c>
      <c r="C50" s="227">
        <v>732000</v>
      </c>
      <c r="D50" s="227">
        <v>20000</v>
      </c>
      <c r="E50" s="227">
        <v>122000</v>
      </c>
      <c r="F50" s="227">
        <v>462000</v>
      </c>
      <c r="G50" s="227">
        <v>140000</v>
      </c>
      <c r="H50" s="227">
        <v>128000</v>
      </c>
      <c r="I50" s="230">
        <v>12000</v>
      </c>
      <c r="J50" s="33"/>
      <c r="K50" s="33"/>
      <c r="M50" s="35" t="s">
        <v>80</v>
      </c>
      <c r="N50" s="287">
        <v>426000</v>
      </c>
      <c r="O50" s="227">
        <v>416000</v>
      </c>
      <c r="P50" s="227">
        <v>12000</v>
      </c>
      <c r="Q50" s="227">
        <v>67000</v>
      </c>
      <c r="R50" s="227">
        <v>259000</v>
      </c>
      <c r="S50" s="227">
        <v>87000</v>
      </c>
      <c r="T50" s="227">
        <v>77000</v>
      </c>
      <c r="U50" s="230">
        <v>10000</v>
      </c>
      <c r="Y50" s="35" t="s">
        <v>80</v>
      </c>
      <c r="Z50" s="287">
        <v>318000</v>
      </c>
      <c r="AA50" s="227">
        <v>316000</v>
      </c>
      <c r="AB50" s="227" t="s">
        <v>271</v>
      </c>
      <c r="AC50" s="227">
        <v>55000</v>
      </c>
      <c r="AD50" s="227">
        <v>203000</v>
      </c>
      <c r="AE50" s="227">
        <v>53000</v>
      </c>
      <c r="AF50" s="227">
        <v>51000</v>
      </c>
      <c r="AG50" s="230" t="s">
        <v>271</v>
      </c>
    </row>
    <row r="51" spans="1:33" ht="21" customHeight="1">
      <c r="A51" s="35" t="s">
        <v>81</v>
      </c>
      <c r="B51" s="287">
        <v>737000</v>
      </c>
      <c r="C51" s="227">
        <v>726000</v>
      </c>
      <c r="D51" s="227">
        <v>19000</v>
      </c>
      <c r="E51" s="227">
        <v>120000</v>
      </c>
      <c r="F51" s="227">
        <v>461000</v>
      </c>
      <c r="G51" s="227">
        <v>137000</v>
      </c>
      <c r="H51" s="227">
        <v>127000</v>
      </c>
      <c r="I51" s="230">
        <v>10000</v>
      </c>
      <c r="J51" s="33"/>
      <c r="K51" s="33"/>
      <c r="M51" s="35" t="s">
        <v>81</v>
      </c>
      <c r="N51" s="287">
        <v>421000</v>
      </c>
      <c r="O51" s="227">
        <v>412000</v>
      </c>
      <c r="P51" s="227">
        <v>11000</v>
      </c>
      <c r="Q51" s="227">
        <v>66000</v>
      </c>
      <c r="R51" s="227">
        <v>258000</v>
      </c>
      <c r="S51" s="227">
        <v>85000</v>
      </c>
      <c r="T51" s="227">
        <v>76000</v>
      </c>
      <c r="U51" s="230">
        <v>9000</v>
      </c>
      <c r="Y51" s="35" t="s">
        <v>81</v>
      </c>
      <c r="Z51" s="287">
        <v>316000</v>
      </c>
      <c r="AA51" s="227">
        <v>315000</v>
      </c>
      <c r="AB51" s="227" t="s">
        <v>271</v>
      </c>
      <c r="AC51" s="227">
        <v>54000</v>
      </c>
      <c r="AD51" s="227">
        <v>203000</v>
      </c>
      <c r="AE51" s="227">
        <v>52000</v>
      </c>
      <c r="AF51" s="227">
        <v>51000</v>
      </c>
      <c r="AG51" s="230" t="s">
        <v>271</v>
      </c>
    </row>
    <row r="52" spans="1:33" ht="21" customHeight="1">
      <c r="A52" s="35" t="s">
        <v>82</v>
      </c>
      <c r="B52" s="287">
        <v>734000</v>
      </c>
      <c r="C52" s="227">
        <v>725000</v>
      </c>
      <c r="D52" s="227">
        <v>18000</v>
      </c>
      <c r="E52" s="227">
        <v>118000</v>
      </c>
      <c r="F52" s="227">
        <v>462000</v>
      </c>
      <c r="G52" s="227">
        <v>136000</v>
      </c>
      <c r="H52" s="227">
        <v>127000</v>
      </c>
      <c r="I52" s="230">
        <v>9000</v>
      </c>
      <c r="J52" s="33"/>
      <c r="K52" s="33"/>
      <c r="M52" s="35" t="s">
        <v>82</v>
      </c>
      <c r="N52" s="287">
        <v>418000</v>
      </c>
      <c r="O52" s="227">
        <v>411000</v>
      </c>
      <c r="P52" s="227">
        <v>11000</v>
      </c>
      <c r="Q52" s="227">
        <v>66000</v>
      </c>
      <c r="R52" s="227">
        <v>258000</v>
      </c>
      <c r="S52" s="227">
        <v>84000</v>
      </c>
      <c r="T52" s="227">
        <v>76000</v>
      </c>
      <c r="U52" s="230" t="s">
        <v>271</v>
      </c>
      <c r="Y52" s="35" t="s">
        <v>82</v>
      </c>
      <c r="Z52" s="287">
        <v>315000</v>
      </c>
      <c r="AA52" s="227">
        <v>314000</v>
      </c>
      <c r="AB52" s="227" t="s">
        <v>271</v>
      </c>
      <c r="AC52" s="227">
        <v>52000</v>
      </c>
      <c r="AD52" s="227">
        <v>204000</v>
      </c>
      <c r="AE52" s="227">
        <v>52000</v>
      </c>
      <c r="AF52" s="227">
        <v>51000</v>
      </c>
      <c r="AG52" s="230" t="s">
        <v>271</v>
      </c>
    </row>
    <row r="53" spans="1:33" ht="21" customHeight="1">
      <c r="A53" s="35" t="s">
        <v>83</v>
      </c>
      <c r="B53" s="287">
        <v>735000</v>
      </c>
      <c r="C53" s="227">
        <v>725000</v>
      </c>
      <c r="D53" s="227">
        <v>19000</v>
      </c>
      <c r="E53" s="227">
        <v>118000</v>
      </c>
      <c r="F53" s="227">
        <v>461000</v>
      </c>
      <c r="G53" s="227">
        <v>135000</v>
      </c>
      <c r="H53" s="227">
        <v>126000</v>
      </c>
      <c r="I53" s="230">
        <v>9000</v>
      </c>
      <c r="J53" s="33"/>
      <c r="K53" s="33"/>
      <c r="M53" s="35" t="s">
        <v>83</v>
      </c>
      <c r="N53" s="287">
        <v>420000</v>
      </c>
      <c r="O53" s="227">
        <v>412000</v>
      </c>
      <c r="P53" s="227">
        <v>12000</v>
      </c>
      <c r="Q53" s="227">
        <v>66000</v>
      </c>
      <c r="R53" s="227">
        <v>257000</v>
      </c>
      <c r="S53" s="227">
        <v>84000</v>
      </c>
      <c r="T53" s="227">
        <v>76000</v>
      </c>
      <c r="U53" s="230" t="s">
        <v>271</v>
      </c>
      <c r="Y53" s="35" t="s">
        <v>83</v>
      </c>
      <c r="Z53" s="287">
        <v>315000</v>
      </c>
      <c r="AA53" s="227">
        <v>314000</v>
      </c>
      <c r="AB53" s="227" t="s">
        <v>271</v>
      </c>
      <c r="AC53" s="227">
        <v>52000</v>
      </c>
      <c r="AD53" s="227">
        <v>204000</v>
      </c>
      <c r="AE53" s="227">
        <v>51000</v>
      </c>
      <c r="AF53" s="227">
        <v>50000</v>
      </c>
      <c r="AG53" s="230" t="s">
        <v>271</v>
      </c>
    </row>
    <row r="54" spans="1:33" ht="21" customHeight="1">
      <c r="A54" s="35" t="s">
        <v>84</v>
      </c>
      <c r="B54" s="287">
        <v>740000</v>
      </c>
      <c r="C54" s="227">
        <v>732000</v>
      </c>
      <c r="D54" s="227">
        <v>21000</v>
      </c>
      <c r="E54" s="227">
        <v>119000</v>
      </c>
      <c r="F54" s="227">
        <v>465000</v>
      </c>
      <c r="G54" s="227">
        <v>136000</v>
      </c>
      <c r="H54" s="227">
        <v>127000</v>
      </c>
      <c r="I54" s="230">
        <v>9000</v>
      </c>
      <c r="J54" s="33"/>
      <c r="K54" s="33"/>
      <c r="M54" s="35" t="s">
        <v>84</v>
      </c>
      <c r="N54" s="287">
        <v>419000</v>
      </c>
      <c r="O54" s="227">
        <v>411000</v>
      </c>
      <c r="P54" s="227">
        <v>12000</v>
      </c>
      <c r="Q54" s="227">
        <v>66000</v>
      </c>
      <c r="R54" s="227">
        <v>256000</v>
      </c>
      <c r="S54" s="227">
        <v>84000</v>
      </c>
      <c r="T54" s="227">
        <v>76000</v>
      </c>
      <c r="U54" s="230" t="s">
        <v>271</v>
      </c>
      <c r="Y54" s="35" t="s">
        <v>84</v>
      </c>
      <c r="Z54" s="287">
        <v>322000</v>
      </c>
      <c r="AA54" s="227">
        <v>321000</v>
      </c>
      <c r="AB54" s="227">
        <v>8000</v>
      </c>
      <c r="AC54" s="227">
        <v>53000</v>
      </c>
      <c r="AD54" s="227">
        <v>209000</v>
      </c>
      <c r="AE54" s="227">
        <v>51000</v>
      </c>
      <c r="AF54" s="227">
        <v>51000</v>
      </c>
      <c r="AG54" s="230" t="s">
        <v>271</v>
      </c>
    </row>
    <row r="55" spans="1:33" ht="21" customHeight="1">
      <c r="A55" s="35" t="s">
        <v>85</v>
      </c>
      <c r="B55" s="287">
        <v>742000</v>
      </c>
      <c r="C55" s="227">
        <v>733000</v>
      </c>
      <c r="D55" s="227">
        <v>23000</v>
      </c>
      <c r="E55" s="227">
        <v>122000</v>
      </c>
      <c r="F55" s="227">
        <v>462000</v>
      </c>
      <c r="G55" s="227">
        <v>136000</v>
      </c>
      <c r="H55" s="227">
        <v>127000</v>
      </c>
      <c r="I55" s="230">
        <v>9000</v>
      </c>
      <c r="J55" s="33"/>
      <c r="K55" s="33"/>
      <c r="M55" s="35" t="s">
        <v>85</v>
      </c>
      <c r="N55" s="287">
        <v>417000</v>
      </c>
      <c r="O55" s="227">
        <v>410000</v>
      </c>
      <c r="P55" s="227">
        <v>12000</v>
      </c>
      <c r="Q55" s="227">
        <v>67000</v>
      </c>
      <c r="R55" s="227">
        <v>256000</v>
      </c>
      <c r="S55" s="227">
        <v>83000</v>
      </c>
      <c r="T55" s="227">
        <v>75000</v>
      </c>
      <c r="U55" s="230" t="s">
        <v>271</v>
      </c>
      <c r="Y55" s="35" t="s">
        <v>85</v>
      </c>
      <c r="Z55" s="287">
        <v>325000</v>
      </c>
      <c r="AA55" s="227">
        <v>323000</v>
      </c>
      <c r="AB55" s="227">
        <v>11000</v>
      </c>
      <c r="AC55" s="227">
        <v>55000</v>
      </c>
      <c r="AD55" s="227">
        <v>206000</v>
      </c>
      <c r="AE55" s="227">
        <v>53000</v>
      </c>
      <c r="AF55" s="227">
        <v>51000</v>
      </c>
      <c r="AG55" s="230" t="s">
        <v>271</v>
      </c>
    </row>
    <row r="56" spans="1:33" ht="21" customHeight="1">
      <c r="A56" s="35" t="s">
        <v>86</v>
      </c>
      <c r="B56" s="287">
        <v>739000</v>
      </c>
      <c r="C56" s="227">
        <v>729000</v>
      </c>
      <c r="D56" s="227">
        <v>23000</v>
      </c>
      <c r="E56" s="227">
        <v>119000</v>
      </c>
      <c r="F56" s="227">
        <v>461000</v>
      </c>
      <c r="G56" s="227">
        <v>136000</v>
      </c>
      <c r="H56" s="227">
        <v>126000</v>
      </c>
      <c r="I56" s="230">
        <v>10000</v>
      </c>
      <c r="J56" s="33"/>
      <c r="K56" s="33"/>
      <c r="M56" s="35" t="s">
        <v>86</v>
      </c>
      <c r="N56" s="287">
        <v>415000</v>
      </c>
      <c r="O56" s="227">
        <v>408000</v>
      </c>
      <c r="P56" s="227">
        <v>11000</v>
      </c>
      <c r="Q56" s="227">
        <v>65000</v>
      </c>
      <c r="R56" s="227">
        <v>256000</v>
      </c>
      <c r="S56" s="227">
        <v>83000</v>
      </c>
      <c r="T56" s="227">
        <v>76000</v>
      </c>
      <c r="U56" s="230" t="s">
        <v>271</v>
      </c>
      <c r="Y56" s="35" t="s">
        <v>86</v>
      </c>
      <c r="Z56" s="287">
        <v>324000</v>
      </c>
      <c r="AA56" s="227">
        <v>321000</v>
      </c>
      <c r="AB56" s="227">
        <v>12000</v>
      </c>
      <c r="AC56" s="227">
        <v>54000</v>
      </c>
      <c r="AD56" s="227">
        <v>205000</v>
      </c>
      <c r="AE56" s="227">
        <v>52000</v>
      </c>
      <c r="AF56" s="227">
        <v>50000</v>
      </c>
      <c r="AG56" s="230" t="s">
        <v>271</v>
      </c>
    </row>
    <row r="57" spans="1:33" ht="21" customHeight="1">
      <c r="A57" s="35" t="s">
        <v>87</v>
      </c>
      <c r="B57" s="287">
        <v>737000</v>
      </c>
      <c r="C57" s="227">
        <v>727000</v>
      </c>
      <c r="D57" s="227">
        <v>20000</v>
      </c>
      <c r="E57" s="227">
        <v>116000</v>
      </c>
      <c r="F57" s="227">
        <v>464000</v>
      </c>
      <c r="G57" s="227">
        <v>136000</v>
      </c>
      <c r="H57" s="227">
        <v>126000</v>
      </c>
      <c r="I57" s="230">
        <v>10000</v>
      </c>
      <c r="J57" s="33"/>
      <c r="K57" s="33"/>
      <c r="M57" s="35" t="s">
        <v>87</v>
      </c>
      <c r="N57" s="287">
        <v>415000</v>
      </c>
      <c r="O57" s="227">
        <v>407000</v>
      </c>
      <c r="P57" s="227">
        <v>10000</v>
      </c>
      <c r="Q57" s="227">
        <v>63000</v>
      </c>
      <c r="R57" s="227">
        <v>258000</v>
      </c>
      <c r="S57" s="227">
        <v>84000</v>
      </c>
      <c r="T57" s="227">
        <v>76000</v>
      </c>
      <c r="U57" s="230">
        <v>8000</v>
      </c>
      <c r="Y57" s="35" t="s">
        <v>87</v>
      </c>
      <c r="Z57" s="287">
        <v>322000</v>
      </c>
      <c r="AA57" s="227">
        <v>320000</v>
      </c>
      <c r="AB57" s="227">
        <v>11000</v>
      </c>
      <c r="AC57" s="227">
        <v>53000</v>
      </c>
      <c r="AD57" s="227">
        <v>206000</v>
      </c>
      <c r="AE57" s="227">
        <v>53000</v>
      </c>
      <c r="AF57" s="227">
        <v>50000</v>
      </c>
      <c r="AG57" s="230" t="s">
        <v>271</v>
      </c>
    </row>
    <row r="58" spans="1:33" ht="21" customHeight="1">
      <c r="A58" s="35" t="s">
        <v>88</v>
      </c>
      <c r="B58" s="287">
        <v>742000</v>
      </c>
      <c r="C58" s="227">
        <v>730000</v>
      </c>
      <c r="D58" s="227">
        <v>19000</v>
      </c>
      <c r="E58" s="227">
        <v>114000</v>
      </c>
      <c r="F58" s="227">
        <v>469000</v>
      </c>
      <c r="G58" s="227">
        <v>140000</v>
      </c>
      <c r="H58" s="227">
        <v>129000</v>
      </c>
      <c r="I58" s="230">
        <v>11000</v>
      </c>
      <c r="J58" s="33"/>
      <c r="K58" s="33"/>
      <c r="M58" s="35" t="s">
        <v>88</v>
      </c>
      <c r="N58" s="287">
        <v>417000</v>
      </c>
      <c r="O58" s="227">
        <v>408000</v>
      </c>
      <c r="P58" s="227">
        <v>10000</v>
      </c>
      <c r="Q58" s="227">
        <v>62000</v>
      </c>
      <c r="R58" s="227">
        <v>260000</v>
      </c>
      <c r="S58" s="227">
        <v>85000</v>
      </c>
      <c r="T58" s="227">
        <v>77000</v>
      </c>
      <c r="U58" s="230">
        <v>9000</v>
      </c>
      <c r="Y58" s="35" t="s">
        <v>88</v>
      </c>
      <c r="Z58" s="287">
        <v>325000</v>
      </c>
      <c r="AA58" s="227">
        <v>322000</v>
      </c>
      <c r="AB58" s="227">
        <v>9000</v>
      </c>
      <c r="AC58" s="227">
        <v>52000</v>
      </c>
      <c r="AD58" s="227">
        <v>209000</v>
      </c>
      <c r="AE58" s="227">
        <v>55000</v>
      </c>
      <c r="AF58" s="227">
        <v>52000</v>
      </c>
      <c r="AG58" s="230" t="s">
        <v>271</v>
      </c>
    </row>
    <row r="59" spans="1:33" ht="21" customHeight="1">
      <c r="A59" s="35" t="s">
        <v>89</v>
      </c>
      <c r="B59" s="287">
        <v>744000</v>
      </c>
      <c r="C59" s="227">
        <v>732000</v>
      </c>
      <c r="D59" s="227">
        <v>19000</v>
      </c>
      <c r="E59" s="227">
        <v>115000</v>
      </c>
      <c r="F59" s="227">
        <v>470000</v>
      </c>
      <c r="G59" s="227">
        <v>140000</v>
      </c>
      <c r="H59" s="227">
        <v>128000</v>
      </c>
      <c r="I59" s="230">
        <v>12000</v>
      </c>
      <c r="J59" s="33"/>
      <c r="K59" s="33"/>
      <c r="M59" s="35" t="s">
        <v>89</v>
      </c>
      <c r="N59" s="287">
        <v>416000</v>
      </c>
      <c r="O59" s="227">
        <v>407000</v>
      </c>
      <c r="P59" s="227">
        <v>10000</v>
      </c>
      <c r="Q59" s="227">
        <v>62000</v>
      </c>
      <c r="R59" s="227">
        <v>260000</v>
      </c>
      <c r="S59" s="227">
        <v>85000</v>
      </c>
      <c r="T59" s="227">
        <v>75000</v>
      </c>
      <c r="U59" s="230">
        <v>9000</v>
      </c>
      <c r="Y59" s="35" t="s">
        <v>89</v>
      </c>
      <c r="Z59" s="287">
        <v>327000</v>
      </c>
      <c r="AA59" s="227">
        <v>325000</v>
      </c>
      <c r="AB59" s="227">
        <v>9000</v>
      </c>
      <c r="AC59" s="227">
        <v>53000</v>
      </c>
      <c r="AD59" s="227">
        <v>211000</v>
      </c>
      <c r="AE59" s="227">
        <v>55000</v>
      </c>
      <c r="AF59" s="227">
        <v>53000</v>
      </c>
      <c r="AG59" s="230" t="s">
        <v>271</v>
      </c>
    </row>
    <row r="60" spans="1:33" ht="21" customHeight="1">
      <c r="A60" s="35" t="s">
        <v>205</v>
      </c>
      <c r="B60" s="287">
        <v>747000</v>
      </c>
      <c r="C60" s="227">
        <v>734000</v>
      </c>
      <c r="D60" s="227">
        <v>19000</v>
      </c>
      <c r="E60" s="227">
        <v>113000</v>
      </c>
      <c r="F60" s="227">
        <v>473000</v>
      </c>
      <c r="G60" s="227">
        <v>142000</v>
      </c>
      <c r="H60" s="227">
        <v>129000</v>
      </c>
      <c r="I60" s="230">
        <v>13000</v>
      </c>
      <c r="J60" s="33"/>
      <c r="K60" s="33"/>
      <c r="M60" s="35" t="s">
        <v>205</v>
      </c>
      <c r="N60" s="287">
        <v>415000</v>
      </c>
      <c r="O60" s="227">
        <v>405000</v>
      </c>
      <c r="P60" s="227">
        <v>10000</v>
      </c>
      <c r="Q60" s="227">
        <v>61000</v>
      </c>
      <c r="R60" s="227">
        <v>259000</v>
      </c>
      <c r="S60" s="227">
        <v>85000</v>
      </c>
      <c r="T60" s="227">
        <v>76000</v>
      </c>
      <c r="U60" s="230">
        <v>10000</v>
      </c>
      <c r="Y60" s="35" t="s">
        <v>205</v>
      </c>
      <c r="Z60" s="287">
        <v>332000</v>
      </c>
      <c r="AA60" s="227">
        <v>329000</v>
      </c>
      <c r="AB60" s="227">
        <v>10000</v>
      </c>
      <c r="AC60" s="227">
        <v>52000</v>
      </c>
      <c r="AD60" s="227">
        <v>214000</v>
      </c>
      <c r="AE60" s="227">
        <v>57000</v>
      </c>
      <c r="AF60" s="227">
        <v>54000</v>
      </c>
      <c r="AG60" s="230" t="s">
        <v>271</v>
      </c>
    </row>
    <row r="61" spans="1:33" ht="21" customHeight="1">
      <c r="A61" s="35" t="s">
        <v>206</v>
      </c>
      <c r="B61" s="287">
        <v>747000</v>
      </c>
      <c r="C61" s="227">
        <v>733000</v>
      </c>
      <c r="D61" s="227">
        <v>19000</v>
      </c>
      <c r="E61" s="227">
        <v>109000</v>
      </c>
      <c r="F61" s="227">
        <v>474000</v>
      </c>
      <c r="G61" s="227">
        <v>145000</v>
      </c>
      <c r="H61" s="227">
        <v>131000</v>
      </c>
      <c r="I61" s="230">
        <v>14000</v>
      </c>
      <c r="J61" s="33"/>
      <c r="K61" s="33"/>
      <c r="M61" s="35" t="s">
        <v>206</v>
      </c>
      <c r="N61" s="287">
        <v>414000</v>
      </c>
      <c r="O61" s="227">
        <v>403000</v>
      </c>
      <c r="P61" s="227">
        <v>10000</v>
      </c>
      <c r="Q61" s="227">
        <v>59000</v>
      </c>
      <c r="R61" s="227">
        <v>259000</v>
      </c>
      <c r="S61" s="227">
        <v>86000</v>
      </c>
      <c r="T61" s="227">
        <v>75000</v>
      </c>
      <c r="U61" s="230">
        <v>11000</v>
      </c>
      <c r="Y61" s="35" t="s">
        <v>206</v>
      </c>
      <c r="Z61" s="287">
        <v>333000</v>
      </c>
      <c r="AA61" s="227">
        <v>330000</v>
      </c>
      <c r="AB61" s="227">
        <v>10000</v>
      </c>
      <c r="AC61" s="227">
        <v>50000</v>
      </c>
      <c r="AD61" s="227">
        <v>215000</v>
      </c>
      <c r="AE61" s="227">
        <v>59000</v>
      </c>
      <c r="AF61" s="227">
        <v>55000</v>
      </c>
      <c r="AG61" s="230" t="s">
        <v>271</v>
      </c>
    </row>
    <row r="62" spans="1:33" ht="21" customHeight="1">
      <c r="A62" s="35" t="s">
        <v>90</v>
      </c>
      <c r="B62" s="287">
        <v>741000</v>
      </c>
      <c r="C62" s="227">
        <v>727000</v>
      </c>
      <c r="D62" s="227">
        <v>18000</v>
      </c>
      <c r="E62" s="227">
        <v>107000</v>
      </c>
      <c r="F62" s="227">
        <v>471000</v>
      </c>
      <c r="G62" s="227">
        <v>145000</v>
      </c>
      <c r="H62" s="227">
        <v>131000</v>
      </c>
      <c r="I62" s="230">
        <v>14000</v>
      </c>
      <c r="J62" s="33"/>
      <c r="K62" s="33"/>
      <c r="M62" s="35" t="s">
        <v>90</v>
      </c>
      <c r="N62" s="287">
        <v>411000</v>
      </c>
      <c r="O62" s="227">
        <v>400000</v>
      </c>
      <c r="P62" s="227">
        <v>9000</v>
      </c>
      <c r="Q62" s="227">
        <v>58000</v>
      </c>
      <c r="R62" s="227">
        <v>258000</v>
      </c>
      <c r="S62" s="227">
        <v>86000</v>
      </c>
      <c r="T62" s="227">
        <v>75000</v>
      </c>
      <c r="U62" s="230">
        <v>11000</v>
      </c>
      <c r="Y62" s="35" t="s">
        <v>90</v>
      </c>
      <c r="Z62" s="287">
        <v>330000</v>
      </c>
      <c r="AA62" s="227">
        <v>327000</v>
      </c>
      <c r="AB62" s="227">
        <v>9000</v>
      </c>
      <c r="AC62" s="227">
        <v>49000</v>
      </c>
      <c r="AD62" s="227">
        <v>213000</v>
      </c>
      <c r="AE62" s="227">
        <v>59000</v>
      </c>
      <c r="AF62" s="227">
        <v>56000</v>
      </c>
      <c r="AG62" s="230" t="s">
        <v>271</v>
      </c>
    </row>
    <row r="63" spans="1:33" ht="21" customHeight="1">
      <c r="A63" s="35" t="s">
        <v>91</v>
      </c>
      <c r="B63" s="287">
        <v>743000</v>
      </c>
      <c r="C63" s="227">
        <v>728000</v>
      </c>
      <c r="D63" s="227">
        <v>17000</v>
      </c>
      <c r="E63" s="227">
        <v>109000</v>
      </c>
      <c r="F63" s="227">
        <v>470000</v>
      </c>
      <c r="G63" s="227">
        <v>147000</v>
      </c>
      <c r="H63" s="227">
        <v>133000</v>
      </c>
      <c r="I63" s="230">
        <v>15000</v>
      </c>
      <c r="J63" s="33"/>
      <c r="K63" s="33"/>
      <c r="M63" s="35" t="s">
        <v>91</v>
      </c>
      <c r="N63" s="287">
        <v>412000</v>
      </c>
      <c r="O63" s="227">
        <v>401000</v>
      </c>
      <c r="P63" s="227">
        <v>8000</v>
      </c>
      <c r="Q63" s="227">
        <v>59000</v>
      </c>
      <c r="R63" s="227">
        <v>257000</v>
      </c>
      <c r="S63" s="227">
        <v>88000</v>
      </c>
      <c r="T63" s="227">
        <v>77000</v>
      </c>
      <c r="U63" s="230">
        <v>11000</v>
      </c>
      <c r="Y63" s="35" t="s">
        <v>91</v>
      </c>
      <c r="Z63" s="287">
        <v>331000</v>
      </c>
      <c r="AA63" s="227">
        <v>327000</v>
      </c>
      <c r="AB63" s="227">
        <v>9000</v>
      </c>
      <c r="AC63" s="227">
        <v>49000</v>
      </c>
      <c r="AD63" s="227">
        <v>214000</v>
      </c>
      <c r="AE63" s="227">
        <v>59000</v>
      </c>
      <c r="AF63" s="227">
        <v>56000</v>
      </c>
      <c r="AG63" s="230" t="s">
        <v>271</v>
      </c>
    </row>
    <row r="64" spans="1:33" ht="21" customHeight="1">
      <c r="A64" s="35" t="s">
        <v>92</v>
      </c>
      <c r="B64" s="287">
        <v>740000</v>
      </c>
      <c r="C64" s="227">
        <v>727000</v>
      </c>
      <c r="D64" s="227">
        <v>17000</v>
      </c>
      <c r="E64" s="227">
        <v>108000</v>
      </c>
      <c r="F64" s="227">
        <v>468000</v>
      </c>
      <c r="G64" s="227">
        <v>148000</v>
      </c>
      <c r="H64" s="227">
        <v>135000</v>
      </c>
      <c r="I64" s="230">
        <v>13000</v>
      </c>
      <c r="J64" s="33"/>
      <c r="K64" s="33"/>
      <c r="M64" s="35" t="s">
        <v>92</v>
      </c>
      <c r="N64" s="287">
        <v>411000</v>
      </c>
      <c r="O64" s="227">
        <v>401000</v>
      </c>
      <c r="P64" s="227" t="s">
        <v>271</v>
      </c>
      <c r="Q64" s="227">
        <v>59000</v>
      </c>
      <c r="R64" s="227">
        <v>257000</v>
      </c>
      <c r="S64" s="227">
        <v>88000</v>
      </c>
      <c r="T64" s="227">
        <v>79000</v>
      </c>
      <c r="U64" s="230">
        <v>10000</v>
      </c>
      <c r="Y64" s="35" t="s">
        <v>92</v>
      </c>
      <c r="Z64" s="287">
        <v>329000</v>
      </c>
      <c r="AA64" s="227">
        <v>325000</v>
      </c>
      <c r="AB64" s="227">
        <v>9000</v>
      </c>
      <c r="AC64" s="227">
        <v>49000</v>
      </c>
      <c r="AD64" s="227">
        <v>211000</v>
      </c>
      <c r="AE64" s="227">
        <v>60000</v>
      </c>
      <c r="AF64" s="227">
        <v>56000</v>
      </c>
      <c r="AG64" s="230" t="s">
        <v>271</v>
      </c>
    </row>
    <row r="65" spans="1:33" ht="21" customHeight="1">
      <c r="A65" s="35" t="s">
        <v>93</v>
      </c>
      <c r="B65" s="287">
        <v>743000</v>
      </c>
      <c r="C65" s="227">
        <v>728000</v>
      </c>
      <c r="D65" s="227">
        <v>16000</v>
      </c>
      <c r="E65" s="227">
        <v>110000</v>
      </c>
      <c r="F65" s="227">
        <v>466000</v>
      </c>
      <c r="G65" s="227">
        <v>151000</v>
      </c>
      <c r="H65" s="227">
        <v>136000</v>
      </c>
      <c r="I65" s="230">
        <v>15000</v>
      </c>
      <c r="J65" s="33"/>
      <c r="K65" s="33"/>
      <c r="M65" s="35" t="s">
        <v>93</v>
      </c>
      <c r="N65" s="287">
        <v>415000</v>
      </c>
      <c r="O65" s="227">
        <v>404000</v>
      </c>
      <c r="P65" s="227" t="s">
        <v>271</v>
      </c>
      <c r="Q65" s="227">
        <v>60000</v>
      </c>
      <c r="R65" s="227">
        <v>257000</v>
      </c>
      <c r="S65" s="227">
        <v>91000</v>
      </c>
      <c r="T65" s="227">
        <v>79000</v>
      </c>
      <c r="U65" s="230">
        <v>11000</v>
      </c>
      <c r="Y65" s="35" t="s">
        <v>93</v>
      </c>
      <c r="Z65" s="287">
        <v>328000</v>
      </c>
      <c r="AA65" s="227">
        <v>324000</v>
      </c>
      <c r="AB65" s="227">
        <v>9000</v>
      </c>
      <c r="AC65" s="227">
        <v>50000</v>
      </c>
      <c r="AD65" s="227">
        <v>209000</v>
      </c>
      <c r="AE65" s="227">
        <v>60000</v>
      </c>
      <c r="AF65" s="227">
        <v>56000</v>
      </c>
      <c r="AG65" s="230" t="s">
        <v>271</v>
      </c>
    </row>
    <row r="66" spans="1:33" ht="21" customHeight="1">
      <c r="A66" s="35" t="s">
        <v>94</v>
      </c>
      <c r="B66" s="287">
        <v>748000</v>
      </c>
      <c r="C66" s="227">
        <v>733000</v>
      </c>
      <c r="D66" s="227">
        <v>18000</v>
      </c>
      <c r="E66" s="227">
        <v>111000</v>
      </c>
      <c r="F66" s="227">
        <v>467000</v>
      </c>
      <c r="G66" s="227">
        <v>151000</v>
      </c>
      <c r="H66" s="227">
        <v>136000</v>
      </c>
      <c r="I66" s="230">
        <v>15000</v>
      </c>
      <c r="J66" s="33"/>
      <c r="K66" s="33"/>
      <c r="M66" s="35" t="s">
        <v>94</v>
      </c>
      <c r="N66" s="287">
        <v>416000</v>
      </c>
      <c r="O66" s="227">
        <v>405000</v>
      </c>
      <c r="P66" s="227">
        <v>8000</v>
      </c>
      <c r="Q66" s="227">
        <v>59000</v>
      </c>
      <c r="R66" s="227">
        <v>257000</v>
      </c>
      <c r="S66" s="227">
        <v>91000</v>
      </c>
      <c r="T66" s="227">
        <v>80000</v>
      </c>
      <c r="U66" s="230">
        <v>11000</v>
      </c>
      <c r="Y66" s="35" t="s">
        <v>94</v>
      </c>
      <c r="Z66" s="287">
        <v>332000</v>
      </c>
      <c r="AA66" s="227">
        <v>328000</v>
      </c>
      <c r="AB66" s="227">
        <v>10000</v>
      </c>
      <c r="AC66" s="227">
        <v>52000</v>
      </c>
      <c r="AD66" s="227">
        <v>210000</v>
      </c>
      <c r="AE66" s="227">
        <v>60000</v>
      </c>
      <c r="AF66" s="227">
        <v>56000</v>
      </c>
      <c r="AG66" s="230" t="s">
        <v>271</v>
      </c>
    </row>
    <row r="67" spans="1:33" ht="21" customHeight="1">
      <c r="A67" s="35" t="s">
        <v>95</v>
      </c>
      <c r="B67" s="287">
        <v>751000</v>
      </c>
      <c r="C67" s="227">
        <v>736000</v>
      </c>
      <c r="D67" s="227">
        <v>17000</v>
      </c>
      <c r="E67" s="227">
        <v>116000</v>
      </c>
      <c r="F67" s="227">
        <v>468000</v>
      </c>
      <c r="G67" s="227">
        <v>150000</v>
      </c>
      <c r="H67" s="227">
        <v>135000</v>
      </c>
      <c r="I67" s="230">
        <v>15000</v>
      </c>
      <c r="J67" s="33"/>
      <c r="K67" s="33"/>
      <c r="M67" s="35" t="s">
        <v>95</v>
      </c>
      <c r="N67" s="287">
        <v>422000</v>
      </c>
      <c r="O67" s="227">
        <v>411000</v>
      </c>
      <c r="P67" s="227" t="s">
        <v>271</v>
      </c>
      <c r="Q67" s="227">
        <v>63000</v>
      </c>
      <c r="R67" s="227">
        <v>260000</v>
      </c>
      <c r="S67" s="227">
        <v>92000</v>
      </c>
      <c r="T67" s="227">
        <v>80000</v>
      </c>
      <c r="U67" s="230">
        <v>12000</v>
      </c>
      <c r="Y67" s="35" t="s">
        <v>95</v>
      </c>
      <c r="Z67" s="287">
        <v>329000</v>
      </c>
      <c r="AA67" s="227">
        <v>326000</v>
      </c>
      <c r="AB67" s="227">
        <v>10000</v>
      </c>
      <c r="AC67" s="227">
        <v>53000</v>
      </c>
      <c r="AD67" s="227">
        <v>208000</v>
      </c>
      <c r="AE67" s="227">
        <v>58000</v>
      </c>
      <c r="AF67" s="227">
        <v>55000</v>
      </c>
      <c r="AG67" s="230" t="s">
        <v>271</v>
      </c>
    </row>
    <row r="68" spans="1:33" ht="21" customHeight="1">
      <c r="A68" s="35" t="s">
        <v>96</v>
      </c>
      <c r="B68" s="287">
        <v>752000</v>
      </c>
      <c r="C68" s="227">
        <v>738000</v>
      </c>
      <c r="D68" s="227">
        <v>17000</v>
      </c>
      <c r="E68" s="227">
        <v>114000</v>
      </c>
      <c r="F68" s="227">
        <v>469000</v>
      </c>
      <c r="G68" s="227">
        <v>152000</v>
      </c>
      <c r="H68" s="227">
        <v>137000</v>
      </c>
      <c r="I68" s="230">
        <v>15000</v>
      </c>
      <c r="J68" s="33"/>
      <c r="K68" s="33"/>
      <c r="M68" s="35" t="s">
        <v>96</v>
      </c>
      <c r="N68" s="287">
        <v>424000</v>
      </c>
      <c r="O68" s="227">
        <v>412000</v>
      </c>
      <c r="P68" s="227">
        <v>8000</v>
      </c>
      <c r="Q68" s="227">
        <v>61000</v>
      </c>
      <c r="R68" s="227">
        <v>261000</v>
      </c>
      <c r="S68" s="227">
        <v>94000</v>
      </c>
      <c r="T68" s="227">
        <v>82000</v>
      </c>
      <c r="U68" s="230">
        <v>12000</v>
      </c>
      <c r="Y68" s="35" t="s">
        <v>96</v>
      </c>
      <c r="Z68" s="287">
        <v>328000</v>
      </c>
      <c r="AA68" s="227">
        <v>325000</v>
      </c>
      <c r="AB68" s="227">
        <v>9000</v>
      </c>
      <c r="AC68" s="227">
        <v>53000</v>
      </c>
      <c r="AD68" s="227">
        <v>208000</v>
      </c>
      <c r="AE68" s="227">
        <v>58000</v>
      </c>
      <c r="AF68" s="227">
        <v>55000</v>
      </c>
      <c r="AG68" s="230" t="s">
        <v>271</v>
      </c>
    </row>
    <row r="69" spans="1:33" ht="21" customHeight="1">
      <c r="A69" s="35" t="s">
        <v>97</v>
      </c>
      <c r="B69" s="287">
        <v>748000</v>
      </c>
      <c r="C69" s="227">
        <v>734000</v>
      </c>
      <c r="D69" s="227">
        <v>17000</v>
      </c>
      <c r="E69" s="227">
        <v>113000</v>
      </c>
      <c r="F69" s="227">
        <v>465000</v>
      </c>
      <c r="G69" s="227">
        <v>154000</v>
      </c>
      <c r="H69" s="227">
        <v>139000</v>
      </c>
      <c r="I69" s="230">
        <v>14000</v>
      </c>
      <c r="J69" s="33"/>
      <c r="K69" s="33"/>
      <c r="M69" s="35" t="s">
        <v>97</v>
      </c>
      <c r="N69" s="287">
        <v>421000</v>
      </c>
      <c r="O69" s="227">
        <v>410000</v>
      </c>
      <c r="P69" s="227">
        <v>9000</v>
      </c>
      <c r="Q69" s="227">
        <v>61000</v>
      </c>
      <c r="R69" s="227">
        <v>258000</v>
      </c>
      <c r="S69" s="227">
        <v>93000</v>
      </c>
      <c r="T69" s="227">
        <v>82000</v>
      </c>
      <c r="U69" s="230">
        <v>12000</v>
      </c>
      <c r="Y69" s="35" t="s">
        <v>97</v>
      </c>
      <c r="Z69" s="287">
        <v>327000</v>
      </c>
      <c r="AA69" s="227">
        <v>325000</v>
      </c>
      <c r="AB69" s="227">
        <v>8000</v>
      </c>
      <c r="AC69" s="227">
        <v>52000</v>
      </c>
      <c r="AD69" s="227">
        <v>207000</v>
      </c>
      <c r="AE69" s="227">
        <v>60000</v>
      </c>
      <c r="AF69" s="227">
        <v>58000</v>
      </c>
      <c r="AG69" s="230" t="s">
        <v>271</v>
      </c>
    </row>
    <row r="70" spans="1:33" ht="21" customHeight="1">
      <c r="A70" s="35" t="s">
        <v>98</v>
      </c>
      <c r="B70" s="287">
        <v>743000</v>
      </c>
      <c r="C70" s="227">
        <v>730000</v>
      </c>
      <c r="D70" s="227">
        <v>18000</v>
      </c>
      <c r="E70" s="227">
        <v>110000</v>
      </c>
      <c r="F70" s="227">
        <v>465000</v>
      </c>
      <c r="G70" s="227">
        <v>151000</v>
      </c>
      <c r="H70" s="227">
        <v>138000</v>
      </c>
      <c r="I70" s="230">
        <v>13000</v>
      </c>
      <c r="J70" s="33"/>
      <c r="K70" s="33"/>
      <c r="M70" s="35" t="s">
        <v>98</v>
      </c>
      <c r="N70" s="287">
        <v>415000</v>
      </c>
      <c r="O70" s="227">
        <v>405000</v>
      </c>
      <c r="P70" s="227">
        <v>9000</v>
      </c>
      <c r="Q70" s="227">
        <v>58000</v>
      </c>
      <c r="R70" s="227">
        <v>257000</v>
      </c>
      <c r="S70" s="227">
        <v>91000</v>
      </c>
      <c r="T70" s="227">
        <v>81000</v>
      </c>
      <c r="U70" s="230">
        <v>10000</v>
      </c>
      <c r="Y70" s="35" t="s">
        <v>98</v>
      </c>
      <c r="Z70" s="287">
        <v>328000</v>
      </c>
      <c r="AA70" s="227">
        <v>326000</v>
      </c>
      <c r="AB70" s="227">
        <v>9000</v>
      </c>
      <c r="AC70" s="227">
        <v>52000</v>
      </c>
      <c r="AD70" s="227">
        <v>208000</v>
      </c>
      <c r="AE70" s="227">
        <v>60000</v>
      </c>
      <c r="AF70" s="227">
        <v>57000</v>
      </c>
      <c r="AG70" s="230" t="s">
        <v>271</v>
      </c>
    </row>
    <row r="71" spans="1:33" ht="21" customHeight="1">
      <c r="A71" s="35" t="s">
        <v>99</v>
      </c>
      <c r="B71" s="287">
        <v>745000</v>
      </c>
      <c r="C71" s="227">
        <v>733000</v>
      </c>
      <c r="D71" s="227">
        <v>17000</v>
      </c>
      <c r="E71" s="227">
        <v>112000</v>
      </c>
      <c r="F71" s="227">
        <v>466000</v>
      </c>
      <c r="G71" s="227">
        <v>150000</v>
      </c>
      <c r="H71" s="227">
        <v>138000</v>
      </c>
      <c r="I71" s="230">
        <v>12000</v>
      </c>
      <c r="J71" s="33"/>
      <c r="K71" s="33"/>
      <c r="M71" s="35" t="s">
        <v>99</v>
      </c>
      <c r="N71" s="287">
        <v>415000</v>
      </c>
      <c r="O71" s="227">
        <v>406000</v>
      </c>
      <c r="P71" s="227">
        <v>9000</v>
      </c>
      <c r="Q71" s="227">
        <v>59000</v>
      </c>
      <c r="R71" s="227">
        <v>256000</v>
      </c>
      <c r="S71" s="227">
        <v>91000</v>
      </c>
      <c r="T71" s="227">
        <v>81000</v>
      </c>
      <c r="U71" s="230">
        <v>10000</v>
      </c>
      <c r="Y71" s="35" t="s">
        <v>99</v>
      </c>
      <c r="Z71" s="287">
        <v>329000</v>
      </c>
      <c r="AA71" s="227">
        <v>327000</v>
      </c>
      <c r="AB71" s="227">
        <v>8000</v>
      </c>
      <c r="AC71" s="227">
        <v>53000</v>
      </c>
      <c r="AD71" s="227">
        <v>209000</v>
      </c>
      <c r="AE71" s="227">
        <v>59000</v>
      </c>
      <c r="AF71" s="227">
        <v>56000</v>
      </c>
      <c r="AG71" s="230" t="s">
        <v>271</v>
      </c>
    </row>
    <row r="72" spans="1:33" ht="21" customHeight="1">
      <c r="A72" s="35" t="s">
        <v>207</v>
      </c>
      <c r="B72" s="287">
        <v>743000</v>
      </c>
      <c r="C72" s="227">
        <v>732000</v>
      </c>
      <c r="D72" s="227">
        <v>17000</v>
      </c>
      <c r="E72" s="227">
        <v>112000</v>
      </c>
      <c r="F72" s="227">
        <v>464000</v>
      </c>
      <c r="G72" s="227">
        <v>151000</v>
      </c>
      <c r="H72" s="227">
        <v>139000</v>
      </c>
      <c r="I72" s="230">
        <v>11000</v>
      </c>
      <c r="J72" s="33"/>
      <c r="K72" s="33"/>
      <c r="M72" s="35" t="s">
        <v>207</v>
      </c>
      <c r="N72" s="287">
        <v>415000</v>
      </c>
      <c r="O72" s="227">
        <v>407000</v>
      </c>
      <c r="P72" s="227">
        <v>9000</v>
      </c>
      <c r="Q72" s="227">
        <v>59000</v>
      </c>
      <c r="R72" s="227">
        <v>257000</v>
      </c>
      <c r="S72" s="227">
        <v>91000</v>
      </c>
      <c r="T72" s="227">
        <v>82000</v>
      </c>
      <c r="U72" s="230">
        <v>9000</v>
      </c>
      <c r="Y72" s="35" t="s">
        <v>207</v>
      </c>
      <c r="Z72" s="287">
        <v>328000</v>
      </c>
      <c r="AA72" s="227">
        <v>325000</v>
      </c>
      <c r="AB72" s="227" t="s">
        <v>271</v>
      </c>
      <c r="AC72" s="227">
        <v>53000</v>
      </c>
      <c r="AD72" s="227">
        <v>207000</v>
      </c>
      <c r="AE72" s="227">
        <v>60000</v>
      </c>
      <c r="AF72" s="227">
        <v>58000</v>
      </c>
      <c r="AG72" s="230" t="s">
        <v>271</v>
      </c>
    </row>
    <row r="73" spans="1:33" ht="21" customHeight="1">
      <c r="A73" s="35" t="s">
        <v>208</v>
      </c>
      <c r="B73" s="287">
        <v>739000</v>
      </c>
      <c r="C73" s="227">
        <v>728000</v>
      </c>
      <c r="D73" s="227">
        <v>15000</v>
      </c>
      <c r="E73" s="227">
        <v>110000</v>
      </c>
      <c r="F73" s="227">
        <v>464000</v>
      </c>
      <c r="G73" s="227">
        <v>150000</v>
      </c>
      <c r="H73" s="227">
        <v>140000</v>
      </c>
      <c r="I73" s="230">
        <v>11000</v>
      </c>
      <c r="J73" s="33"/>
      <c r="K73" s="33"/>
      <c r="M73" s="35" t="s">
        <v>208</v>
      </c>
      <c r="N73" s="287">
        <v>414000</v>
      </c>
      <c r="O73" s="227">
        <v>406000</v>
      </c>
      <c r="P73" s="227">
        <v>8000</v>
      </c>
      <c r="Q73" s="227">
        <v>58000</v>
      </c>
      <c r="R73" s="227">
        <v>257000</v>
      </c>
      <c r="S73" s="227">
        <v>90000</v>
      </c>
      <c r="T73" s="227">
        <v>82000</v>
      </c>
      <c r="U73" s="230">
        <v>8000</v>
      </c>
      <c r="Y73" s="35" t="s">
        <v>208</v>
      </c>
      <c r="Z73" s="287">
        <v>325000</v>
      </c>
      <c r="AA73" s="227">
        <v>323000</v>
      </c>
      <c r="AB73" s="227" t="s">
        <v>271</v>
      </c>
      <c r="AC73" s="227">
        <v>52000</v>
      </c>
      <c r="AD73" s="227">
        <v>206000</v>
      </c>
      <c r="AE73" s="227">
        <v>60000</v>
      </c>
      <c r="AF73" s="227">
        <v>57000</v>
      </c>
      <c r="AG73" s="230" t="s">
        <v>271</v>
      </c>
    </row>
    <row r="74" spans="1:33" ht="21" customHeight="1">
      <c r="A74" s="35" t="s">
        <v>100</v>
      </c>
      <c r="B74" s="287">
        <v>737000</v>
      </c>
      <c r="C74" s="227">
        <v>726000</v>
      </c>
      <c r="D74" s="227">
        <v>14000</v>
      </c>
      <c r="E74" s="227">
        <v>109000</v>
      </c>
      <c r="F74" s="227">
        <v>465000</v>
      </c>
      <c r="G74" s="227">
        <v>147000</v>
      </c>
      <c r="H74" s="227">
        <v>137000</v>
      </c>
      <c r="I74" s="230">
        <v>11000</v>
      </c>
      <c r="J74" s="33"/>
      <c r="K74" s="33"/>
      <c r="M74" s="35" t="s">
        <v>100</v>
      </c>
      <c r="N74" s="287">
        <v>412000</v>
      </c>
      <c r="O74" s="227">
        <v>404000</v>
      </c>
      <c r="P74" s="227" t="s">
        <v>271</v>
      </c>
      <c r="Q74" s="227">
        <v>58000</v>
      </c>
      <c r="R74" s="227">
        <v>258000</v>
      </c>
      <c r="S74" s="227">
        <v>88000</v>
      </c>
      <c r="T74" s="227">
        <v>80000</v>
      </c>
      <c r="U74" s="230">
        <v>8000</v>
      </c>
      <c r="Y74" s="35" t="s">
        <v>100</v>
      </c>
      <c r="Z74" s="287">
        <v>324000</v>
      </c>
      <c r="AA74" s="227">
        <v>322000</v>
      </c>
      <c r="AB74" s="227" t="s">
        <v>271</v>
      </c>
      <c r="AC74" s="227">
        <v>51000</v>
      </c>
      <c r="AD74" s="227">
        <v>207000</v>
      </c>
      <c r="AE74" s="227">
        <v>59000</v>
      </c>
      <c r="AF74" s="227">
        <v>57000</v>
      </c>
      <c r="AG74" s="230" t="s">
        <v>271</v>
      </c>
    </row>
    <row r="75" spans="1:33" ht="21" customHeight="1">
      <c r="A75" s="35" t="s">
        <v>101</v>
      </c>
      <c r="B75" s="287">
        <v>723000</v>
      </c>
      <c r="C75" s="227">
        <v>711000</v>
      </c>
      <c r="D75" s="227">
        <v>13000</v>
      </c>
      <c r="E75" s="227">
        <v>107000</v>
      </c>
      <c r="F75" s="227">
        <v>458000</v>
      </c>
      <c r="G75" s="227">
        <v>145000</v>
      </c>
      <c r="H75" s="227">
        <v>134000</v>
      </c>
      <c r="I75" s="230">
        <v>12000</v>
      </c>
      <c r="J75" s="33"/>
      <c r="K75" s="33"/>
      <c r="M75" s="35" t="s">
        <v>101</v>
      </c>
      <c r="N75" s="287">
        <v>411000</v>
      </c>
      <c r="O75" s="227">
        <v>401000</v>
      </c>
      <c r="P75" s="227" t="s">
        <v>271</v>
      </c>
      <c r="Q75" s="227">
        <v>58000</v>
      </c>
      <c r="R75" s="227">
        <v>257000</v>
      </c>
      <c r="S75" s="227">
        <v>88000</v>
      </c>
      <c r="T75" s="227">
        <v>78000</v>
      </c>
      <c r="U75" s="230">
        <v>10000</v>
      </c>
      <c r="Y75" s="35" t="s">
        <v>101</v>
      </c>
      <c r="Z75" s="287">
        <v>312000</v>
      </c>
      <c r="AA75" s="227">
        <v>310000</v>
      </c>
      <c r="AB75" s="227" t="s">
        <v>271</v>
      </c>
      <c r="AC75" s="227">
        <v>48000</v>
      </c>
      <c r="AD75" s="227">
        <v>201000</v>
      </c>
      <c r="AE75" s="227">
        <v>57000</v>
      </c>
      <c r="AF75" s="227">
        <v>55000</v>
      </c>
      <c r="AG75" s="230" t="s">
        <v>271</v>
      </c>
    </row>
    <row r="76" spans="1:33" ht="21" customHeight="1">
      <c r="A76" s="35" t="s">
        <v>102</v>
      </c>
      <c r="B76" s="287">
        <v>723000</v>
      </c>
      <c r="C76" s="227">
        <v>711000</v>
      </c>
      <c r="D76" s="227">
        <v>12000</v>
      </c>
      <c r="E76" s="227">
        <v>107000</v>
      </c>
      <c r="F76" s="227">
        <v>456000</v>
      </c>
      <c r="G76" s="227">
        <v>149000</v>
      </c>
      <c r="H76" s="227">
        <v>137000</v>
      </c>
      <c r="I76" s="230">
        <v>12000</v>
      </c>
      <c r="J76" s="33"/>
      <c r="K76" s="33"/>
      <c r="M76" s="35" t="s">
        <v>102</v>
      </c>
      <c r="N76" s="287">
        <v>410000</v>
      </c>
      <c r="O76" s="227">
        <v>400000</v>
      </c>
      <c r="P76" s="227" t="s">
        <v>271</v>
      </c>
      <c r="Q76" s="227">
        <v>58000</v>
      </c>
      <c r="R76" s="227">
        <v>257000</v>
      </c>
      <c r="S76" s="227">
        <v>88000</v>
      </c>
      <c r="T76" s="227">
        <v>78000</v>
      </c>
      <c r="U76" s="230">
        <v>10000</v>
      </c>
      <c r="Y76" s="35" t="s">
        <v>102</v>
      </c>
      <c r="Z76" s="287">
        <v>313000</v>
      </c>
      <c r="AA76" s="227">
        <v>311000</v>
      </c>
      <c r="AB76" s="227" t="s">
        <v>271</v>
      </c>
      <c r="AC76" s="227">
        <v>48000</v>
      </c>
      <c r="AD76" s="227">
        <v>199000</v>
      </c>
      <c r="AE76" s="227">
        <v>61000</v>
      </c>
      <c r="AF76" s="227">
        <v>59000</v>
      </c>
      <c r="AG76" s="230" t="s">
        <v>271</v>
      </c>
    </row>
    <row r="77" spans="1:33" ht="21" customHeight="1">
      <c r="A77" s="35" t="s">
        <v>103</v>
      </c>
      <c r="B77" s="287">
        <v>721000</v>
      </c>
      <c r="C77" s="227">
        <v>709000</v>
      </c>
      <c r="D77" s="227">
        <v>12000</v>
      </c>
      <c r="E77" s="227">
        <v>105000</v>
      </c>
      <c r="F77" s="227">
        <v>454000</v>
      </c>
      <c r="G77" s="227">
        <v>150000</v>
      </c>
      <c r="H77" s="227">
        <v>138000</v>
      </c>
      <c r="I77" s="230">
        <v>12000</v>
      </c>
      <c r="J77" s="33"/>
      <c r="K77" s="33"/>
      <c r="M77" s="35" t="s">
        <v>103</v>
      </c>
      <c r="N77" s="287">
        <v>407000</v>
      </c>
      <c r="O77" s="227">
        <v>396000</v>
      </c>
      <c r="P77" s="227" t="s">
        <v>271</v>
      </c>
      <c r="Q77" s="227">
        <v>58000</v>
      </c>
      <c r="R77" s="227">
        <v>254000</v>
      </c>
      <c r="S77" s="227">
        <v>88000</v>
      </c>
      <c r="T77" s="227">
        <v>78000</v>
      </c>
      <c r="U77" s="230">
        <v>10000</v>
      </c>
      <c r="Y77" s="35" t="s">
        <v>103</v>
      </c>
      <c r="Z77" s="287">
        <v>314000</v>
      </c>
      <c r="AA77" s="227">
        <v>313000</v>
      </c>
      <c r="AB77" s="227" t="s">
        <v>271</v>
      </c>
      <c r="AC77" s="227">
        <v>47000</v>
      </c>
      <c r="AD77" s="227">
        <v>201000</v>
      </c>
      <c r="AE77" s="227">
        <v>62000</v>
      </c>
      <c r="AF77" s="227">
        <v>61000</v>
      </c>
      <c r="AG77" s="230" t="s">
        <v>271</v>
      </c>
    </row>
    <row r="78" spans="1:33" ht="21" customHeight="1">
      <c r="A78" s="35" t="s">
        <v>104</v>
      </c>
      <c r="B78" s="287">
        <v>725000</v>
      </c>
      <c r="C78" s="227">
        <v>713000</v>
      </c>
      <c r="D78" s="227">
        <v>12000</v>
      </c>
      <c r="E78" s="227">
        <v>106000</v>
      </c>
      <c r="F78" s="227">
        <v>456000</v>
      </c>
      <c r="G78" s="227">
        <v>151000</v>
      </c>
      <c r="H78" s="227">
        <v>139000</v>
      </c>
      <c r="I78" s="230">
        <v>12000</v>
      </c>
      <c r="J78" s="33"/>
      <c r="K78" s="33"/>
      <c r="M78" s="35" t="s">
        <v>104</v>
      </c>
      <c r="N78" s="287">
        <v>409000</v>
      </c>
      <c r="O78" s="227">
        <v>398000</v>
      </c>
      <c r="P78" s="227" t="s">
        <v>271</v>
      </c>
      <c r="Q78" s="227">
        <v>58000</v>
      </c>
      <c r="R78" s="227">
        <v>255000</v>
      </c>
      <c r="S78" s="227">
        <v>89000</v>
      </c>
      <c r="T78" s="227">
        <v>79000</v>
      </c>
      <c r="U78" s="230">
        <v>10000</v>
      </c>
      <c r="Y78" s="35" t="s">
        <v>104</v>
      </c>
      <c r="Z78" s="287">
        <v>317000</v>
      </c>
      <c r="AA78" s="227">
        <v>315000</v>
      </c>
      <c r="AB78" s="227" t="s">
        <v>271</v>
      </c>
      <c r="AC78" s="227">
        <v>47000</v>
      </c>
      <c r="AD78" s="227">
        <v>202000</v>
      </c>
      <c r="AE78" s="227">
        <v>62000</v>
      </c>
      <c r="AF78" s="227">
        <v>60000</v>
      </c>
      <c r="AG78" s="230" t="s">
        <v>271</v>
      </c>
    </row>
    <row r="79" spans="1:33" ht="21" customHeight="1">
      <c r="A79" s="35" t="s">
        <v>105</v>
      </c>
      <c r="B79" s="287">
        <v>732000</v>
      </c>
      <c r="C79" s="227">
        <v>720000</v>
      </c>
      <c r="D79" s="227">
        <v>13000</v>
      </c>
      <c r="E79" s="227">
        <v>107000</v>
      </c>
      <c r="F79" s="227">
        <v>462000</v>
      </c>
      <c r="G79" s="227">
        <v>150000</v>
      </c>
      <c r="H79" s="227">
        <v>138000</v>
      </c>
      <c r="I79" s="230">
        <v>12000</v>
      </c>
      <c r="J79" s="33"/>
      <c r="K79" s="33"/>
      <c r="M79" s="35" t="s">
        <v>105</v>
      </c>
      <c r="N79" s="287">
        <v>412000</v>
      </c>
      <c r="O79" s="227">
        <v>402000</v>
      </c>
      <c r="P79" s="227" t="s">
        <v>271</v>
      </c>
      <c r="Q79" s="227">
        <v>59000</v>
      </c>
      <c r="R79" s="227">
        <v>256000</v>
      </c>
      <c r="S79" s="227">
        <v>90000</v>
      </c>
      <c r="T79" s="227">
        <v>79000</v>
      </c>
      <c r="U79" s="230">
        <v>11000</v>
      </c>
      <c r="Y79" s="35" t="s">
        <v>105</v>
      </c>
      <c r="Z79" s="287">
        <v>320000</v>
      </c>
      <c r="AA79" s="227">
        <v>318000</v>
      </c>
      <c r="AB79" s="227" t="s">
        <v>271</v>
      </c>
      <c r="AC79" s="227">
        <v>48000</v>
      </c>
      <c r="AD79" s="227">
        <v>206000</v>
      </c>
      <c r="AE79" s="227">
        <v>60000</v>
      </c>
      <c r="AF79" s="227">
        <v>59000</v>
      </c>
      <c r="AG79" s="230" t="s">
        <v>271</v>
      </c>
    </row>
    <row r="80" spans="1:33" ht="21" customHeight="1">
      <c r="A80" s="35" t="s">
        <v>106</v>
      </c>
      <c r="B80" s="287">
        <v>736000</v>
      </c>
      <c r="C80" s="227">
        <v>726000</v>
      </c>
      <c r="D80" s="227">
        <v>15000</v>
      </c>
      <c r="E80" s="227">
        <v>108000</v>
      </c>
      <c r="F80" s="227">
        <v>465000</v>
      </c>
      <c r="G80" s="227">
        <v>149000</v>
      </c>
      <c r="H80" s="227">
        <v>139000</v>
      </c>
      <c r="I80" s="230">
        <v>11000</v>
      </c>
      <c r="J80" s="33"/>
      <c r="K80" s="33"/>
      <c r="M80" s="35" t="s">
        <v>106</v>
      </c>
      <c r="N80" s="287">
        <v>412000</v>
      </c>
      <c r="O80" s="227">
        <v>403000</v>
      </c>
      <c r="P80" s="227">
        <v>8000</v>
      </c>
      <c r="Q80" s="227">
        <v>58000</v>
      </c>
      <c r="R80" s="227">
        <v>257000</v>
      </c>
      <c r="S80" s="227">
        <v>88000</v>
      </c>
      <c r="T80" s="227">
        <v>79000</v>
      </c>
      <c r="U80" s="230">
        <v>9000</v>
      </c>
      <c r="Y80" s="35" t="s">
        <v>106</v>
      </c>
      <c r="Z80" s="287">
        <v>325000</v>
      </c>
      <c r="AA80" s="227">
        <v>323000</v>
      </c>
      <c r="AB80" s="227" t="s">
        <v>271</v>
      </c>
      <c r="AC80" s="227">
        <v>49000</v>
      </c>
      <c r="AD80" s="227">
        <v>208000</v>
      </c>
      <c r="AE80" s="227">
        <v>61000</v>
      </c>
      <c r="AF80" s="227">
        <v>59000</v>
      </c>
      <c r="AG80" s="230" t="s">
        <v>271</v>
      </c>
    </row>
    <row r="81" spans="1:33" ht="21" customHeight="1">
      <c r="A81" s="35" t="s">
        <v>107</v>
      </c>
      <c r="B81" s="287">
        <v>739000</v>
      </c>
      <c r="C81" s="227">
        <v>728000</v>
      </c>
      <c r="D81" s="227">
        <v>15000</v>
      </c>
      <c r="E81" s="227">
        <v>104000</v>
      </c>
      <c r="F81" s="227">
        <v>470000</v>
      </c>
      <c r="G81" s="227">
        <v>150000</v>
      </c>
      <c r="H81" s="227">
        <v>138000</v>
      </c>
      <c r="I81" s="230">
        <v>11000</v>
      </c>
      <c r="J81" s="33"/>
      <c r="K81" s="33"/>
      <c r="M81" s="35" t="s">
        <v>107</v>
      </c>
      <c r="N81" s="287">
        <v>412000</v>
      </c>
      <c r="O81" s="227">
        <v>403000</v>
      </c>
      <c r="P81" s="227" t="s">
        <v>271</v>
      </c>
      <c r="Q81" s="227">
        <v>56000</v>
      </c>
      <c r="R81" s="227">
        <v>259000</v>
      </c>
      <c r="S81" s="227">
        <v>89000</v>
      </c>
      <c r="T81" s="227">
        <v>80000</v>
      </c>
      <c r="U81" s="230">
        <v>9000</v>
      </c>
      <c r="Y81" s="35" t="s">
        <v>107</v>
      </c>
      <c r="Z81" s="287">
        <v>328000</v>
      </c>
      <c r="AA81" s="227">
        <v>325000</v>
      </c>
      <c r="AB81" s="227" t="s">
        <v>271</v>
      </c>
      <c r="AC81" s="227">
        <v>48000</v>
      </c>
      <c r="AD81" s="227">
        <v>212000</v>
      </c>
      <c r="AE81" s="227">
        <v>60000</v>
      </c>
      <c r="AF81" s="227">
        <v>58000</v>
      </c>
      <c r="AG81" s="230" t="s">
        <v>271</v>
      </c>
    </row>
    <row r="82" spans="1:33" ht="21" customHeight="1">
      <c r="A82" s="35" t="s">
        <v>108</v>
      </c>
      <c r="B82" s="287">
        <v>744000</v>
      </c>
      <c r="C82" s="227">
        <v>733000</v>
      </c>
      <c r="D82" s="227">
        <v>17000</v>
      </c>
      <c r="E82" s="227">
        <v>106000</v>
      </c>
      <c r="F82" s="227">
        <v>470000</v>
      </c>
      <c r="G82" s="227">
        <v>151000</v>
      </c>
      <c r="H82" s="227">
        <v>140000</v>
      </c>
      <c r="I82" s="230">
        <v>11000</v>
      </c>
      <c r="J82" s="33"/>
      <c r="K82" s="33"/>
      <c r="M82" s="35" t="s">
        <v>108</v>
      </c>
      <c r="N82" s="287">
        <v>415000</v>
      </c>
      <c r="O82" s="227">
        <v>407000</v>
      </c>
      <c r="P82" s="227">
        <v>10000</v>
      </c>
      <c r="Q82" s="227">
        <v>58000</v>
      </c>
      <c r="R82" s="227">
        <v>258000</v>
      </c>
      <c r="S82" s="227">
        <v>89000</v>
      </c>
      <c r="T82" s="227">
        <v>81000</v>
      </c>
      <c r="U82" s="230">
        <v>8000</v>
      </c>
      <c r="Y82" s="35" t="s">
        <v>108</v>
      </c>
      <c r="Z82" s="287">
        <v>329000</v>
      </c>
      <c r="AA82" s="227">
        <v>326000</v>
      </c>
      <c r="AB82" s="227" t="s">
        <v>271</v>
      </c>
      <c r="AC82" s="227">
        <v>47000</v>
      </c>
      <c r="AD82" s="227">
        <v>212000</v>
      </c>
      <c r="AE82" s="227">
        <v>62000</v>
      </c>
      <c r="AF82" s="227">
        <v>60000</v>
      </c>
      <c r="AG82" s="230" t="s">
        <v>271</v>
      </c>
    </row>
    <row r="83" spans="1:33" ht="21" customHeight="1">
      <c r="A83" s="35" t="s">
        <v>109</v>
      </c>
      <c r="B83" s="287">
        <v>747000</v>
      </c>
      <c r="C83" s="227">
        <v>736000</v>
      </c>
      <c r="D83" s="227">
        <v>17000</v>
      </c>
      <c r="E83" s="227">
        <v>105000</v>
      </c>
      <c r="F83" s="227">
        <v>472000</v>
      </c>
      <c r="G83" s="227">
        <v>152000</v>
      </c>
      <c r="H83" s="227">
        <v>141000</v>
      </c>
      <c r="I83" s="230">
        <v>11000</v>
      </c>
      <c r="J83" s="33"/>
      <c r="K83" s="33"/>
      <c r="M83" s="35" t="s">
        <v>109</v>
      </c>
      <c r="N83" s="287">
        <v>417000</v>
      </c>
      <c r="O83" s="227">
        <v>408000</v>
      </c>
      <c r="P83" s="227">
        <v>10000</v>
      </c>
      <c r="Q83" s="227">
        <v>59000</v>
      </c>
      <c r="R83" s="227">
        <v>258000</v>
      </c>
      <c r="S83" s="227">
        <v>90000</v>
      </c>
      <c r="T83" s="227">
        <v>82000</v>
      </c>
      <c r="U83" s="230">
        <v>8000</v>
      </c>
      <c r="Y83" s="35" t="s">
        <v>109</v>
      </c>
      <c r="Z83" s="287">
        <v>330000</v>
      </c>
      <c r="AA83" s="227">
        <v>328000</v>
      </c>
      <c r="AB83" s="227" t="s">
        <v>271</v>
      </c>
      <c r="AC83" s="227">
        <v>47000</v>
      </c>
      <c r="AD83" s="227">
        <v>214000</v>
      </c>
      <c r="AE83" s="227">
        <v>62000</v>
      </c>
      <c r="AF83" s="227">
        <v>59000</v>
      </c>
      <c r="AG83" s="230" t="s">
        <v>271</v>
      </c>
    </row>
    <row r="84" spans="1:33" ht="21" customHeight="1">
      <c r="A84" s="35" t="s">
        <v>209</v>
      </c>
      <c r="B84" s="287">
        <v>751000</v>
      </c>
      <c r="C84" s="227">
        <v>739000</v>
      </c>
      <c r="D84" s="227">
        <v>19000</v>
      </c>
      <c r="E84" s="227">
        <v>107000</v>
      </c>
      <c r="F84" s="227">
        <v>473000</v>
      </c>
      <c r="G84" s="227">
        <v>152000</v>
      </c>
      <c r="H84" s="227">
        <v>140000</v>
      </c>
      <c r="I84" s="230">
        <v>12000</v>
      </c>
      <c r="J84" s="33"/>
      <c r="K84" s="33"/>
      <c r="M84" s="35" t="s">
        <v>209</v>
      </c>
      <c r="N84" s="287">
        <v>421000</v>
      </c>
      <c r="O84" s="227">
        <v>411000</v>
      </c>
      <c r="P84" s="227">
        <v>10000</v>
      </c>
      <c r="Q84" s="227">
        <v>60000</v>
      </c>
      <c r="R84" s="227">
        <v>260000</v>
      </c>
      <c r="S84" s="227">
        <v>91000</v>
      </c>
      <c r="T84" s="227">
        <v>81000</v>
      </c>
      <c r="U84" s="230">
        <v>10000</v>
      </c>
      <c r="Y84" s="35" t="s">
        <v>209</v>
      </c>
      <c r="Z84" s="287">
        <v>330000</v>
      </c>
      <c r="AA84" s="227">
        <v>328000</v>
      </c>
      <c r="AB84" s="227">
        <v>9000</v>
      </c>
      <c r="AC84" s="227">
        <v>47000</v>
      </c>
      <c r="AD84" s="227">
        <v>213000</v>
      </c>
      <c r="AE84" s="227">
        <v>61000</v>
      </c>
      <c r="AF84" s="227">
        <v>59000</v>
      </c>
      <c r="AG84" s="230" t="s">
        <v>271</v>
      </c>
    </row>
    <row r="85" spans="1:33" ht="21" customHeight="1">
      <c r="A85" s="35" t="s">
        <v>210</v>
      </c>
      <c r="B85" s="287">
        <v>742000</v>
      </c>
      <c r="C85" s="227">
        <v>730000</v>
      </c>
      <c r="D85" s="227">
        <v>17000</v>
      </c>
      <c r="E85" s="227">
        <v>105000</v>
      </c>
      <c r="F85" s="227">
        <v>470000</v>
      </c>
      <c r="G85" s="227">
        <v>150000</v>
      </c>
      <c r="H85" s="227">
        <v>138000</v>
      </c>
      <c r="I85" s="230">
        <v>12000</v>
      </c>
      <c r="J85" s="33"/>
      <c r="K85" s="33"/>
      <c r="M85" s="35" t="s">
        <v>210</v>
      </c>
      <c r="N85" s="287">
        <v>421000</v>
      </c>
      <c r="O85" s="227">
        <v>411000</v>
      </c>
      <c r="P85" s="227">
        <v>10000</v>
      </c>
      <c r="Q85" s="227">
        <v>61000</v>
      </c>
      <c r="R85" s="227">
        <v>260000</v>
      </c>
      <c r="S85" s="227">
        <v>91000</v>
      </c>
      <c r="T85" s="227">
        <v>81000</v>
      </c>
      <c r="U85" s="230">
        <v>10000</v>
      </c>
      <c r="Y85" s="35" t="s">
        <v>210</v>
      </c>
      <c r="Z85" s="287">
        <v>321000</v>
      </c>
      <c r="AA85" s="227">
        <v>319000</v>
      </c>
      <c r="AB85" s="227" t="s">
        <v>271</v>
      </c>
      <c r="AC85" s="227">
        <v>44000</v>
      </c>
      <c r="AD85" s="227">
        <v>210000</v>
      </c>
      <c r="AE85" s="227">
        <v>60000</v>
      </c>
      <c r="AF85" s="227">
        <v>57000</v>
      </c>
      <c r="AG85" s="230" t="s">
        <v>271</v>
      </c>
    </row>
    <row r="86" spans="1:33" ht="21" customHeight="1">
      <c r="A86" s="35" t="s">
        <v>110</v>
      </c>
      <c r="B86" s="287">
        <v>741000</v>
      </c>
      <c r="C86" s="227">
        <v>730000</v>
      </c>
      <c r="D86" s="227">
        <v>17000</v>
      </c>
      <c r="E86" s="227">
        <v>105000</v>
      </c>
      <c r="F86" s="227">
        <v>472000</v>
      </c>
      <c r="G86" s="227">
        <v>147000</v>
      </c>
      <c r="H86" s="227">
        <v>136000</v>
      </c>
      <c r="I86" s="230">
        <v>12000</v>
      </c>
      <c r="J86" s="33"/>
      <c r="K86" s="33"/>
      <c r="M86" s="35" t="s">
        <v>110</v>
      </c>
      <c r="N86" s="287">
        <v>422000</v>
      </c>
      <c r="O86" s="227">
        <v>413000</v>
      </c>
      <c r="P86" s="227">
        <v>11000</v>
      </c>
      <c r="Q86" s="227">
        <v>62000</v>
      </c>
      <c r="R86" s="227">
        <v>261000</v>
      </c>
      <c r="S86" s="227">
        <v>89000</v>
      </c>
      <c r="T86" s="227">
        <v>79000</v>
      </c>
      <c r="U86" s="230">
        <v>9000</v>
      </c>
      <c r="Y86" s="35" t="s">
        <v>110</v>
      </c>
      <c r="Z86" s="287">
        <v>319000</v>
      </c>
      <c r="AA86" s="227">
        <v>317000</v>
      </c>
      <c r="AB86" s="227" t="s">
        <v>271</v>
      </c>
      <c r="AC86" s="227">
        <v>44000</v>
      </c>
      <c r="AD86" s="227">
        <v>211000</v>
      </c>
      <c r="AE86" s="227">
        <v>59000</v>
      </c>
      <c r="AF86" s="227">
        <v>57000</v>
      </c>
      <c r="AG86" s="230" t="s">
        <v>271</v>
      </c>
    </row>
    <row r="87" spans="1:33" ht="21" customHeight="1">
      <c r="A87" s="35" t="s">
        <v>111</v>
      </c>
      <c r="B87" s="287">
        <v>742000</v>
      </c>
      <c r="C87" s="227">
        <v>731000</v>
      </c>
      <c r="D87" s="227">
        <v>16000</v>
      </c>
      <c r="E87" s="227">
        <v>108000</v>
      </c>
      <c r="F87" s="227">
        <v>471000</v>
      </c>
      <c r="G87" s="227">
        <v>147000</v>
      </c>
      <c r="H87" s="227">
        <v>136000</v>
      </c>
      <c r="I87" s="230">
        <v>11000</v>
      </c>
      <c r="J87" s="33"/>
      <c r="K87" s="33"/>
      <c r="M87" s="35" t="s">
        <v>111</v>
      </c>
      <c r="N87" s="287">
        <v>423000</v>
      </c>
      <c r="O87" s="227">
        <v>414000</v>
      </c>
      <c r="P87" s="227">
        <v>11000</v>
      </c>
      <c r="Q87" s="227">
        <v>63000</v>
      </c>
      <c r="R87" s="227">
        <v>261000</v>
      </c>
      <c r="S87" s="227">
        <v>88000</v>
      </c>
      <c r="T87" s="227">
        <v>79000</v>
      </c>
      <c r="U87" s="230">
        <v>9000</v>
      </c>
      <c r="Y87" s="35" t="s">
        <v>111</v>
      </c>
      <c r="Z87" s="287">
        <v>319000</v>
      </c>
      <c r="AA87" s="227">
        <v>317000</v>
      </c>
      <c r="AB87" s="227" t="s">
        <v>271</v>
      </c>
      <c r="AC87" s="227">
        <v>45000</v>
      </c>
      <c r="AD87" s="227">
        <v>211000</v>
      </c>
      <c r="AE87" s="227">
        <v>59000</v>
      </c>
      <c r="AF87" s="227">
        <v>57000</v>
      </c>
      <c r="AG87" s="230" t="s">
        <v>271</v>
      </c>
    </row>
    <row r="88" spans="1:33" ht="21" customHeight="1">
      <c r="A88" s="35" t="s">
        <v>112</v>
      </c>
      <c r="B88" s="287">
        <v>747000</v>
      </c>
      <c r="C88" s="227">
        <v>736000</v>
      </c>
      <c r="D88" s="227">
        <v>18000</v>
      </c>
      <c r="E88" s="227">
        <v>108000</v>
      </c>
      <c r="F88" s="227">
        <v>471000</v>
      </c>
      <c r="G88" s="227">
        <v>149000</v>
      </c>
      <c r="H88" s="227">
        <v>139000</v>
      </c>
      <c r="I88" s="230">
        <v>10000</v>
      </c>
      <c r="J88" s="33"/>
      <c r="K88" s="33"/>
      <c r="M88" s="35" t="s">
        <v>112</v>
      </c>
      <c r="N88" s="287">
        <v>422000</v>
      </c>
      <c r="O88" s="227">
        <v>414000</v>
      </c>
      <c r="P88" s="227">
        <v>12000</v>
      </c>
      <c r="Q88" s="227">
        <v>62000</v>
      </c>
      <c r="R88" s="227">
        <v>259000</v>
      </c>
      <c r="S88" s="227">
        <v>90000</v>
      </c>
      <c r="T88" s="227">
        <v>82000</v>
      </c>
      <c r="U88" s="230">
        <v>8000</v>
      </c>
      <c r="Y88" s="35" t="s">
        <v>112</v>
      </c>
      <c r="Z88" s="287">
        <v>324000</v>
      </c>
      <c r="AA88" s="227">
        <v>322000</v>
      </c>
      <c r="AB88" s="227" t="s">
        <v>271</v>
      </c>
      <c r="AC88" s="227">
        <v>47000</v>
      </c>
      <c r="AD88" s="227">
        <v>212000</v>
      </c>
      <c r="AE88" s="227">
        <v>59000</v>
      </c>
      <c r="AF88" s="227">
        <v>57000</v>
      </c>
      <c r="AG88" s="230" t="s">
        <v>271</v>
      </c>
    </row>
    <row r="89" spans="1:33" ht="21" customHeight="1">
      <c r="A89" s="35" t="s">
        <v>113</v>
      </c>
      <c r="B89" s="287">
        <v>746000</v>
      </c>
      <c r="C89" s="227">
        <v>736000</v>
      </c>
      <c r="D89" s="227">
        <v>17000</v>
      </c>
      <c r="E89" s="227">
        <v>110000</v>
      </c>
      <c r="F89" s="227">
        <v>471000</v>
      </c>
      <c r="G89" s="227">
        <v>149000</v>
      </c>
      <c r="H89" s="227">
        <v>139000</v>
      </c>
      <c r="I89" s="230">
        <v>10000</v>
      </c>
      <c r="J89" s="33"/>
      <c r="K89" s="33"/>
      <c r="M89" s="35" t="s">
        <v>113</v>
      </c>
      <c r="N89" s="287">
        <v>422000</v>
      </c>
      <c r="O89" s="227">
        <v>414000</v>
      </c>
      <c r="P89" s="227">
        <v>11000</v>
      </c>
      <c r="Q89" s="227">
        <v>61000</v>
      </c>
      <c r="R89" s="227">
        <v>261000</v>
      </c>
      <c r="S89" s="227">
        <v>89000</v>
      </c>
      <c r="T89" s="227">
        <v>82000</v>
      </c>
      <c r="U89" s="230" t="s">
        <v>271</v>
      </c>
      <c r="Y89" s="35" t="s">
        <v>113</v>
      </c>
      <c r="Z89" s="287">
        <v>324000</v>
      </c>
      <c r="AA89" s="227">
        <v>321000</v>
      </c>
      <c r="AB89" s="227" t="s">
        <v>271</v>
      </c>
      <c r="AC89" s="227">
        <v>48000</v>
      </c>
      <c r="AD89" s="227">
        <v>210000</v>
      </c>
      <c r="AE89" s="227">
        <v>59000</v>
      </c>
      <c r="AF89" s="227">
        <v>57000</v>
      </c>
      <c r="AG89" s="230" t="s">
        <v>271</v>
      </c>
    </row>
    <row r="90" spans="1:33" ht="21" customHeight="1">
      <c r="A90" s="35" t="s">
        <v>114</v>
      </c>
      <c r="B90" s="287">
        <v>759000</v>
      </c>
      <c r="C90" s="227">
        <v>750000</v>
      </c>
      <c r="D90" s="227">
        <v>18000</v>
      </c>
      <c r="E90" s="227">
        <v>115000</v>
      </c>
      <c r="F90" s="227">
        <v>473000</v>
      </c>
      <c r="G90" s="227">
        <v>153000</v>
      </c>
      <c r="H90" s="227">
        <v>143000</v>
      </c>
      <c r="I90" s="230">
        <v>9000</v>
      </c>
      <c r="J90" s="33"/>
      <c r="K90" s="33"/>
      <c r="M90" s="35" t="s">
        <v>114</v>
      </c>
      <c r="N90" s="287">
        <v>427000</v>
      </c>
      <c r="O90" s="227">
        <v>419000</v>
      </c>
      <c r="P90" s="227">
        <v>11000</v>
      </c>
      <c r="Q90" s="227">
        <v>63000</v>
      </c>
      <c r="R90" s="227">
        <v>262000</v>
      </c>
      <c r="S90" s="227">
        <v>90000</v>
      </c>
      <c r="T90" s="227">
        <v>83000</v>
      </c>
      <c r="U90" s="230" t="s">
        <v>271</v>
      </c>
      <c r="Y90" s="35" t="s">
        <v>114</v>
      </c>
      <c r="Z90" s="287">
        <v>333000</v>
      </c>
      <c r="AA90" s="227">
        <v>330000</v>
      </c>
      <c r="AB90" s="227" t="s">
        <v>271</v>
      </c>
      <c r="AC90" s="227">
        <v>52000</v>
      </c>
      <c r="AD90" s="227">
        <v>212000</v>
      </c>
      <c r="AE90" s="227">
        <v>62000</v>
      </c>
      <c r="AF90" s="227">
        <v>60000</v>
      </c>
      <c r="AG90" s="230" t="s">
        <v>271</v>
      </c>
    </row>
    <row r="91" spans="1:33" ht="21" customHeight="1">
      <c r="A91" s="35" t="s">
        <v>115</v>
      </c>
      <c r="B91" s="287">
        <v>765000</v>
      </c>
      <c r="C91" s="227">
        <v>755000</v>
      </c>
      <c r="D91" s="227">
        <v>16000</v>
      </c>
      <c r="E91" s="227">
        <v>118000</v>
      </c>
      <c r="F91" s="227">
        <v>480000</v>
      </c>
      <c r="G91" s="227">
        <v>151000</v>
      </c>
      <c r="H91" s="227">
        <v>141000</v>
      </c>
      <c r="I91" s="230">
        <v>10000</v>
      </c>
      <c r="J91" s="33"/>
      <c r="K91" s="33"/>
      <c r="M91" s="35" t="s">
        <v>115</v>
      </c>
      <c r="N91" s="287">
        <v>428000</v>
      </c>
      <c r="O91" s="227">
        <v>421000</v>
      </c>
      <c r="P91" s="227">
        <v>10000</v>
      </c>
      <c r="Q91" s="227">
        <v>65000</v>
      </c>
      <c r="R91" s="227">
        <v>262000</v>
      </c>
      <c r="S91" s="227">
        <v>91000</v>
      </c>
      <c r="T91" s="227">
        <v>83000</v>
      </c>
      <c r="U91" s="230" t="s">
        <v>271</v>
      </c>
      <c r="Y91" s="35" t="s">
        <v>115</v>
      </c>
      <c r="Z91" s="287">
        <v>337000</v>
      </c>
      <c r="AA91" s="227">
        <v>334000</v>
      </c>
      <c r="AB91" s="227" t="s">
        <v>271</v>
      </c>
      <c r="AC91" s="227">
        <v>53000</v>
      </c>
      <c r="AD91" s="227">
        <v>218000</v>
      </c>
      <c r="AE91" s="227">
        <v>60000</v>
      </c>
      <c r="AF91" s="227">
        <v>58000</v>
      </c>
      <c r="AG91" s="230" t="s">
        <v>271</v>
      </c>
    </row>
    <row r="92" spans="1:33" ht="21" customHeight="1">
      <c r="A92" s="35" t="s">
        <v>116</v>
      </c>
      <c r="B92" s="287">
        <v>767000</v>
      </c>
      <c r="C92" s="227">
        <v>757000</v>
      </c>
      <c r="D92" s="227">
        <v>16000</v>
      </c>
      <c r="E92" s="227">
        <v>117000</v>
      </c>
      <c r="F92" s="227">
        <v>482000</v>
      </c>
      <c r="G92" s="227">
        <v>152000</v>
      </c>
      <c r="H92" s="227">
        <v>142000</v>
      </c>
      <c r="I92" s="230">
        <v>10000</v>
      </c>
      <c r="J92" s="33"/>
      <c r="K92" s="33"/>
      <c r="M92" s="35" t="s">
        <v>116</v>
      </c>
      <c r="N92" s="287">
        <v>428000</v>
      </c>
      <c r="O92" s="227">
        <v>421000</v>
      </c>
      <c r="P92" s="227">
        <v>9000</v>
      </c>
      <c r="Q92" s="227">
        <v>64000</v>
      </c>
      <c r="R92" s="227">
        <v>263000</v>
      </c>
      <c r="S92" s="227">
        <v>91000</v>
      </c>
      <c r="T92" s="227">
        <v>84000</v>
      </c>
      <c r="U92" s="230" t="s">
        <v>271</v>
      </c>
      <c r="Y92" s="35" t="s">
        <v>116</v>
      </c>
      <c r="Z92" s="287">
        <v>339000</v>
      </c>
      <c r="AA92" s="227">
        <v>336000</v>
      </c>
      <c r="AB92" s="227" t="s">
        <v>271</v>
      </c>
      <c r="AC92" s="227">
        <v>53000</v>
      </c>
      <c r="AD92" s="227">
        <v>219000</v>
      </c>
      <c r="AE92" s="227">
        <v>60000</v>
      </c>
      <c r="AF92" s="227">
        <v>58000</v>
      </c>
      <c r="AG92" s="230" t="s">
        <v>271</v>
      </c>
    </row>
    <row r="93" spans="1:33" ht="21" customHeight="1">
      <c r="A93" s="35" t="s">
        <v>117</v>
      </c>
      <c r="B93" s="287">
        <v>759000</v>
      </c>
      <c r="C93" s="227">
        <v>750000</v>
      </c>
      <c r="D93" s="227">
        <v>16000</v>
      </c>
      <c r="E93" s="227">
        <v>113000</v>
      </c>
      <c r="F93" s="227">
        <v>480000</v>
      </c>
      <c r="G93" s="227">
        <v>150000</v>
      </c>
      <c r="H93" s="227">
        <v>140000</v>
      </c>
      <c r="I93" s="230">
        <v>9000</v>
      </c>
      <c r="J93" s="33"/>
      <c r="K93" s="33"/>
      <c r="M93" s="35" t="s">
        <v>117</v>
      </c>
      <c r="N93" s="287">
        <v>424000</v>
      </c>
      <c r="O93" s="227">
        <v>417000</v>
      </c>
      <c r="P93" s="227">
        <v>9000</v>
      </c>
      <c r="Q93" s="227">
        <v>63000</v>
      </c>
      <c r="R93" s="227">
        <v>263000</v>
      </c>
      <c r="S93" s="227">
        <v>90000</v>
      </c>
      <c r="T93" s="227">
        <v>83000</v>
      </c>
      <c r="U93" s="230" t="s">
        <v>271</v>
      </c>
      <c r="Y93" s="35" t="s">
        <v>117</v>
      </c>
      <c r="Z93" s="287">
        <v>335000</v>
      </c>
      <c r="AA93" s="227">
        <v>333000</v>
      </c>
      <c r="AB93" s="227" t="s">
        <v>271</v>
      </c>
      <c r="AC93" s="227">
        <v>51000</v>
      </c>
      <c r="AD93" s="227">
        <v>218000</v>
      </c>
      <c r="AE93" s="227">
        <v>60000</v>
      </c>
      <c r="AF93" s="227">
        <v>58000</v>
      </c>
      <c r="AG93" s="230" t="s">
        <v>271</v>
      </c>
    </row>
    <row r="94" spans="1:33" ht="21" customHeight="1">
      <c r="A94" s="35" t="s">
        <v>118</v>
      </c>
      <c r="B94" s="287">
        <v>753000</v>
      </c>
      <c r="C94" s="227">
        <v>744000</v>
      </c>
      <c r="D94" s="227">
        <v>17000</v>
      </c>
      <c r="E94" s="227">
        <v>112000</v>
      </c>
      <c r="F94" s="227">
        <v>476000</v>
      </c>
      <c r="G94" s="227">
        <v>148000</v>
      </c>
      <c r="H94" s="227">
        <v>139000</v>
      </c>
      <c r="I94" s="230">
        <v>9000</v>
      </c>
      <c r="J94" s="33"/>
      <c r="K94" s="33"/>
      <c r="M94" s="35" t="s">
        <v>118</v>
      </c>
      <c r="N94" s="287">
        <v>421000</v>
      </c>
      <c r="O94" s="227">
        <v>414000</v>
      </c>
      <c r="P94" s="227">
        <v>9000</v>
      </c>
      <c r="Q94" s="227">
        <v>59000</v>
      </c>
      <c r="R94" s="227">
        <v>264000</v>
      </c>
      <c r="S94" s="227">
        <v>89000</v>
      </c>
      <c r="T94" s="227">
        <v>81000</v>
      </c>
      <c r="U94" s="230" t="s">
        <v>271</v>
      </c>
      <c r="Y94" s="35" t="s">
        <v>118</v>
      </c>
      <c r="Z94" s="287">
        <v>332000</v>
      </c>
      <c r="AA94" s="227">
        <v>331000</v>
      </c>
      <c r="AB94" s="227" t="s">
        <v>271</v>
      </c>
      <c r="AC94" s="227">
        <v>53000</v>
      </c>
      <c r="AD94" s="227">
        <v>213000</v>
      </c>
      <c r="AE94" s="227">
        <v>60000</v>
      </c>
      <c r="AF94" s="227">
        <v>58000</v>
      </c>
      <c r="AG94" s="230" t="s">
        <v>271</v>
      </c>
    </row>
    <row r="95" spans="1:33" ht="21" customHeight="1">
      <c r="A95" s="35" t="s">
        <v>119</v>
      </c>
      <c r="B95" s="287">
        <v>750000</v>
      </c>
      <c r="C95" s="227">
        <v>741000</v>
      </c>
      <c r="D95" s="227">
        <v>16000</v>
      </c>
      <c r="E95" s="227">
        <v>111000</v>
      </c>
      <c r="F95" s="227">
        <v>473000</v>
      </c>
      <c r="G95" s="227">
        <v>150000</v>
      </c>
      <c r="H95" s="227">
        <v>140000</v>
      </c>
      <c r="I95" s="230">
        <v>10000</v>
      </c>
      <c r="J95" s="33"/>
      <c r="K95" s="33"/>
      <c r="M95" s="35" t="s">
        <v>119</v>
      </c>
      <c r="N95" s="287">
        <v>419000</v>
      </c>
      <c r="O95" s="227">
        <v>411000</v>
      </c>
      <c r="P95" s="227">
        <v>9000</v>
      </c>
      <c r="Q95" s="227">
        <v>59000</v>
      </c>
      <c r="R95" s="227">
        <v>261000</v>
      </c>
      <c r="S95" s="227">
        <v>90000</v>
      </c>
      <c r="T95" s="227">
        <v>82000</v>
      </c>
      <c r="U95" s="230" t="s">
        <v>271</v>
      </c>
      <c r="Y95" s="35" t="s">
        <v>119</v>
      </c>
      <c r="Z95" s="287">
        <v>332000</v>
      </c>
      <c r="AA95" s="227">
        <v>330000</v>
      </c>
      <c r="AB95" s="227" t="s">
        <v>271</v>
      </c>
      <c r="AC95" s="227">
        <v>52000</v>
      </c>
      <c r="AD95" s="227">
        <v>212000</v>
      </c>
      <c r="AE95" s="227">
        <v>60000</v>
      </c>
      <c r="AF95" s="227">
        <v>58000</v>
      </c>
      <c r="AG95" s="230" t="s">
        <v>271</v>
      </c>
    </row>
    <row r="96" spans="1:33" ht="21" customHeight="1">
      <c r="A96" s="35" t="s">
        <v>211</v>
      </c>
      <c r="B96" s="287">
        <v>745000</v>
      </c>
      <c r="C96" s="227">
        <v>734000</v>
      </c>
      <c r="D96" s="227">
        <v>16000</v>
      </c>
      <c r="E96" s="227">
        <v>107000</v>
      </c>
      <c r="F96" s="227">
        <v>473000</v>
      </c>
      <c r="G96" s="227">
        <v>149000</v>
      </c>
      <c r="H96" s="227">
        <v>138000</v>
      </c>
      <c r="I96" s="230">
        <v>11000</v>
      </c>
      <c r="J96" s="33"/>
      <c r="K96" s="33"/>
      <c r="M96" s="35" t="s">
        <v>211</v>
      </c>
      <c r="N96" s="287">
        <v>418000</v>
      </c>
      <c r="O96" s="227">
        <v>409000</v>
      </c>
      <c r="P96" s="227">
        <v>9000</v>
      </c>
      <c r="Q96" s="227">
        <v>59000</v>
      </c>
      <c r="R96" s="227">
        <v>261000</v>
      </c>
      <c r="S96" s="227">
        <v>90000</v>
      </c>
      <c r="T96" s="227">
        <v>81000</v>
      </c>
      <c r="U96" s="230">
        <v>9000</v>
      </c>
      <c r="Y96" s="35" t="s">
        <v>211</v>
      </c>
      <c r="Z96" s="287">
        <v>327000</v>
      </c>
      <c r="AA96" s="227">
        <v>325000</v>
      </c>
      <c r="AB96" s="227" t="s">
        <v>271</v>
      </c>
      <c r="AC96" s="227">
        <v>49000</v>
      </c>
      <c r="AD96" s="227">
        <v>212000</v>
      </c>
      <c r="AE96" s="227">
        <v>59000</v>
      </c>
      <c r="AF96" s="227">
        <v>57000</v>
      </c>
      <c r="AG96" s="230" t="s">
        <v>271</v>
      </c>
    </row>
    <row r="97" spans="1:33" ht="21" customHeight="1">
      <c r="A97" s="35" t="s">
        <v>212</v>
      </c>
      <c r="B97" s="287">
        <v>747000</v>
      </c>
      <c r="C97" s="227">
        <v>736000</v>
      </c>
      <c r="D97" s="227">
        <v>16000</v>
      </c>
      <c r="E97" s="227">
        <v>107000</v>
      </c>
      <c r="F97" s="227">
        <v>474000</v>
      </c>
      <c r="G97" s="227">
        <v>150000</v>
      </c>
      <c r="H97" s="227">
        <v>139000</v>
      </c>
      <c r="I97" s="230">
        <v>10000</v>
      </c>
      <c r="J97" s="33"/>
      <c r="K97" s="33"/>
      <c r="M97" s="35" t="s">
        <v>212</v>
      </c>
      <c r="N97" s="287">
        <v>417000</v>
      </c>
      <c r="O97" s="227">
        <v>409000</v>
      </c>
      <c r="P97" s="227" t="s">
        <v>271</v>
      </c>
      <c r="Q97" s="227">
        <v>59000</v>
      </c>
      <c r="R97" s="227">
        <v>260000</v>
      </c>
      <c r="S97" s="227">
        <v>90000</v>
      </c>
      <c r="T97" s="227">
        <v>82000</v>
      </c>
      <c r="U97" s="230" t="s">
        <v>271</v>
      </c>
      <c r="Y97" s="35" t="s">
        <v>212</v>
      </c>
      <c r="Z97" s="287">
        <v>329000</v>
      </c>
      <c r="AA97" s="227">
        <v>327000</v>
      </c>
      <c r="AB97" s="227" t="s">
        <v>271</v>
      </c>
      <c r="AC97" s="227">
        <v>48000</v>
      </c>
      <c r="AD97" s="227">
        <v>214000</v>
      </c>
      <c r="AE97" s="227">
        <v>60000</v>
      </c>
      <c r="AF97" s="227">
        <v>58000</v>
      </c>
      <c r="AG97" s="230" t="s">
        <v>271</v>
      </c>
    </row>
    <row r="98" spans="1:33" ht="21" customHeight="1">
      <c r="A98" s="35" t="s">
        <v>120</v>
      </c>
      <c r="B98" s="287">
        <v>751000</v>
      </c>
      <c r="C98" s="227">
        <v>741000</v>
      </c>
      <c r="D98" s="227">
        <v>15000</v>
      </c>
      <c r="E98" s="227">
        <v>108000</v>
      </c>
      <c r="F98" s="227">
        <v>474000</v>
      </c>
      <c r="G98" s="227">
        <v>154000</v>
      </c>
      <c r="H98" s="227">
        <v>144000</v>
      </c>
      <c r="I98" s="230">
        <v>11000</v>
      </c>
      <c r="J98" s="33"/>
      <c r="K98" s="33"/>
      <c r="M98" s="35" t="s">
        <v>120</v>
      </c>
      <c r="N98" s="287">
        <v>420000</v>
      </c>
      <c r="O98" s="227">
        <v>412000</v>
      </c>
      <c r="P98" s="227" t="s">
        <v>271</v>
      </c>
      <c r="Q98" s="227">
        <v>59000</v>
      </c>
      <c r="R98" s="227">
        <v>261000</v>
      </c>
      <c r="S98" s="227">
        <v>92000</v>
      </c>
      <c r="T98" s="227">
        <v>84000</v>
      </c>
      <c r="U98" s="230" t="s">
        <v>271</v>
      </c>
      <c r="Y98" s="35" t="s">
        <v>120</v>
      </c>
      <c r="Z98" s="287">
        <v>332000</v>
      </c>
      <c r="AA98" s="227">
        <v>329000</v>
      </c>
      <c r="AB98" s="227" t="s">
        <v>271</v>
      </c>
      <c r="AC98" s="227">
        <v>50000</v>
      </c>
      <c r="AD98" s="227">
        <v>213000</v>
      </c>
      <c r="AE98" s="227">
        <v>62000</v>
      </c>
      <c r="AF98" s="227">
        <v>59000</v>
      </c>
      <c r="AG98" s="230" t="s">
        <v>271</v>
      </c>
    </row>
    <row r="99" spans="1:33" ht="21" customHeight="1">
      <c r="A99" s="35" t="s">
        <v>121</v>
      </c>
      <c r="B99" s="287">
        <v>757000</v>
      </c>
      <c r="C99" s="227">
        <v>745000</v>
      </c>
      <c r="D99" s="227">
        <v>13000</v>
      </c>
      <c r="E99" s="227">
        <v>108000</v>
      </c>
      <c r="F99" s="227">
        <v>478000</v>
      </c>
      <c r="G99" s="227">
        <v>158000</v>
      </c>
      <c r="H99" s="227">
        <v>146000</v>
      </c>
      <c r="I99" s="230">
        <v>12000</v>
      </c>
      <c r="J99" s="33"/>
      <c r="K99" s="33"/>
      <c r="M99" s="35" t="s">
        <v>121</v>
      </c>
      <c r="N99" s="287">
        <v>421000</v>
      </c>
      <c r="O99" s="227">
        <v>412000</v>
      </c>
      <c r="P99" s="227" t="s">
        <v>271</v>
      </c>
      <c r="Q99" s="227">
        <v>58000</v>
      </c>
      <c r="R99" s="227">
        <v>261000</v>
      </c>
      <c r="S99" s="227">
        <v>94000</v>
      </c>
      <c r="T99" s="227">
        <v>85000</v>
      </c>
      <c r="U99" s="230">
        <v>9000</v>
      </c>
      <c r="Y99" s="35" t="s">
        <v>121</v>
      </c>
      <c r="Z99" s="287">
        <v>336000</v>
      </c>
      <c r="AA99" s="227">
        <v>334000</v>
      </c>
      <c r="AB99" s="227" t="s">
        <v>271</v>
      </c>
      <c r="AC99" s="227">
        <v>50000</v>
      </c>
      <c r="AD99" s="227">
        <v>216000</v>
      </c>
      <c r="AE99" s="227">
        <v>64000</v>
      </c>
      <c r="AF99" s="227">
        <v>61000</v>
      </c>
      <c r="AG99" s="230" t="s">
        <v>271</v>
      </c>
    </row>
    <row r="100" spans="1:33" ht="21" customHeight="1">
      <c r="A100" s="35" t="s">
        <v>122</v>
      </c>
      <c r="B100" s="287">
        <v>755000</v>
      </c>
      <c r="C100" s="227">
        <v>743000</v>
      </c>
      <c r="D100" s="227">
        <v>12000</v>
      </c>
      <c r="E100" s="227">
        <v>106000</v>
      </c>
      <c r="F100" s="227">
        <v>476000</v>
      </c>
      <c r="G100" s="227">
        <v>161000</v>
      </c>
      <c r="H100" s="227">
        <v>149000</v>
      </c>
      <c r="I100" s="230">
        <v>12000</v>
      </c>
      <c r="J100" s="33"/>
      <c r="K100" s="33"/>
      <c r="M100" s="35" t="s">
        <v>122</v>
      </c>
      <c r="N100" s="287">
        <v>418000</v>
      </c>
      <c r="O100" s="227">
        <v>408000</v>
      </c>
      <c r="P100" s="227" t="s">
        <v>271</v>
      </c>
      <c r="Q100" s="227">
        <v>58000</v>
      </c>
      <c r="R100" s="227">
        <v>259000</v>
      </c>
      <c r="S100" s="227">
        <v>95000</v>
      </c>
      <c r="T100" s="227">
        <v>85000</v>
      </c>
      <c r="U100" s="230">
        <v>10000</v>
      </c>
      <c r="Y100" s="35" t="s">
        <v>122</v>
      </c>
      <c r="Z100" s="287">
        <v>337000</v>
      </c>
      <c r="AA100" s="227">
        <v>335000</v>
      </c>
      <c r="AB100" s="227" t="s">
        <v>271</v>
      </c>
      <c r="AC100" s="227">
        <v>49000</v>
      </c>
      <c r="AD100" s="227">
        <v>217000</v>
      </c>
      <c r="AE100" s="227">
        <v>66000</v>
      </c>
      <c r="AF100" s="227">
        <v>64000</v>
      </c>
      <c r="AG100" s="230" t="s">
        <v>271</v>
      </c>
    </row>
    <row r="101" spans="1:33" ht="21" customHeight="1">
      <c r="A101" s="35" t="s">
        <v>123</v>
      </c>
      <c r="B101" s="287">
        <v>758000</v>
      </c>
      <c r="C101" s="227">
        <v>744000</v>
      </c>
      <c r="D101" s="227">
        <v>12000</v>
      </c>
      <c r="E101" s="227">
        <v>107000</v>
      </c>
      <c r="F101" s="227">
        <v>476000</v>
      </c>
      <c r="G101" s="227">
        <v>164000</v>
      </c>
      <c r="H101" s="227">
        <v>149000</v>
      </c>
      <c r="I101" s="230">
        <v>14000</v>
      </c>
      <c r="J101" s="33"/>
      <c r="K101" s="33"/>
      <c r="M101" s="35" t="s">
        <v>123</v>
      </c>
      <c r="N101" s="287">
        <v>422000</v>
      </c>
      <c r="O101" s="227">
        <v>411000</v>
      </c>
      <c r="P101" s="227" t="s">
        <v>271</v>
      </c>
      <c r="Q101" s="227">
        <v>59000</v>
      </c>
      <c r="R101" s="227">
        <v>260000</v>
      </c>
      <c r="S101" s="227">
        <v>96000</v>
      </c>
      <c r="T101" s="227">
        <v>85000</v>
      </c>
      <c r="U101" s="230">
        <v>11000</v>
      </c>
      <c r="Y101" s="35" t="s">
        <v>123</v>
      </c>
      <c r="Z101" s="287">
        <v>336000</v>
      </c>
      <c r="AA101" s="227">
        <v>333000</v>
      </c>
      <c r="AB101" s="227" t="s">
        <v>271</v>
      </c>
      <c r="AC101" s="227">
        <v>48000</v>
      </c>
      <c r="AD101" s="227">
        <v>215000</v>
      </c>
      <c r="AE101" s="227">
        <v>68000</v>
      </c>
      <c r="AF101" s="227">
        <v>65000</v>
      </c>
      <c r="AG101" s="230" t="s">
        <v>271</v>
      </c>
    </row>
    <row r="102" spans="1:33" ht="21" customHeight="1">
      <c r="A102" s="35" t="s">
        <v>124</v>
      </c>
      <c r="B102" s="287">
        <v>761000</v>
      </c>
      <c r="C102" s="227">
        <v>747000</v>
      </c>
      <c r="D102" s="227">
        <v>14000</v>
      </c>
      <c r="E102" s="227">
        <v>108000</v>
      </c>
      <c r="F102" s="227">
        <v>474000</v>
      </c>
      <c r="G102" s="227">
        <v>164000</v>
      </c>
      <c r="H102" s="227">
        <v>150000</v>
      </c>
      <c r="I102" s="230">
        <v>14000</v>
      </c>
      <c r="J102" s="33"/>
      <c r="K102" s="33"/>
      <c r="M102" s="35" t="s">
        <v>124</v>
      </c>
      <c r="N102" s="287">
        <v>421000</v>
      </c>
      <c r="O102" s="227">
        <v>410000</v>
      </c>
      <c r="P102" s="227" t="s">
        <v>271</v>
      </c>
      <c r="Q102" s="227">
        <v>60000</v>
      </c>
      <c r="R102" s="227">
        <v>259000</v>
      </c>
      <c r="S102" s="227">
        <v>95000</v>
      </c>
      <c r="T102" s="227">
        <v>84000</v>
      </c>
      <c r="U102" s="230">
        <v>11000</v>
      </c>
      <c r="Y102" s="35" t="s">
        <v>124</v>
      </c>
      <c r="Z102" s="287">
        <v>340000</v>
      </c>
      <c r="AA102" s="227">
        <v>337000</v>
      </c>
      <c r="AB102" s="227" t="s">
        <v>271</v>
      </c>
      <c r="AC102" s="227">
        <v>48000</v>
      </c>
      <c r="AD102" s="227">
        <v>215000</v>
      </c>
      <c r="AE102" s="227">
        <v>69000</v>
      </c>
      <c r="AF102" s="227">
        <v>66000</v>
      </c>
      <c r="AG102" s="230" t="s">
        <v>271</v>
      </c>
    </row>
    <row r="103" spans="1:33" ht="21" customHeight="1">
      <c r="A103" s="35" t="s">
        <v>125</v>
      </c>
      <c r="B103" s="287">
        <v>772000</v>
      </c>
      <c r="C103" s="227">
        <v>756000</v>
      </c>
      <c r="D103" s="227">
        <v>15000</v>
      </c>
      <c r="E103" s="227">
        <v>111000</v>
      </c>
      <c r="F103" s="227">
        <v>475000</v>
      </c>
      <c r="G103" s="227">
        <v>171000</v>
      </c>
      <c r="H103" s="227">
        <v>155000</v>
      </c>
      <c r="I103" s="230">
        <v>16000</v>
      </c>
      <c r="J103" s="33"/>
      <c r="K103" s="33"/>
      <c r="M103" s="35" t="s">
        <v>125</v>
      </c>
      <c r="N103" s="287">
        <v>430000</v>
      </c>
      <c r="O103" s="227">
        <v>418000</v>
      </c>
      <c r="P103" s="227" t="s">
        <v>271</v>
      </c>
      <c r="Q103" s="227">
        <v>63000</v>
      </c>
      <c r="R103" s="227">
        <v>260000</v>
      </c>
      <c r="S103" s="227">
        <v>100000</v>
      </c>
      <c r="T103" s="227">
        <v>88000</v>
      </c>
      <c r="U103" s="230">
        <v>12000</v>
      </c>
      <c r="Y103" s="35" t="s">
        <v>125</v>
      </c>
      <c r="Z103" s="287">
        <v>342000</v>
      </c>
      <c r="AA103" s="227">
        <v>338000</v>
      </c>
      <c r="AB103" s="227" t="s">
        <v>271</v>
      </c>
      <c r="AC103" s="227">
        <v>48000</v>
      </c>
      <c r="AD103" s="227">
        <v>216000</v>
      </c>
      <c r="AE103" s="227">
        <v>72000</v>
      </c>
      <c r="AF103" s="227">
        <v>68000</v>
      </c>
      <c r="AG103" s="230" t="s">
        <v>271</v>
      </c>
    </row>
    <row r="104" spans="1:33" ht="21" customHeight="1">
      <c r="A104" s="35" t="s">
        <v>126</v>
      </c>
      <c r="B104" s="287">
        <v>775000</v>
      </c>
      <c r="C104" s="227">
        <v>760000</v>
      </c>
      <c r="D104" s="227">
        <v>15000</v>
      </c>
      <c r="E104" s="227">
        <v>110000</v>
      </c>
      <c r="F104" s="227">
        <v>477000</v>
      </c>
      <c r="G104" s="227">
        <v>174000</v>
      </c>
      <c r="H104" s="227">
        <v>158000</v>
      </c>
      <c r="I104" s="230">
        <v>16000</v>
      </c>
      <c r="J104" s="33"/>
      <c r="K104" s="33"/>
      <c r="M104" s="35" t="s">
        <v>126</v>
      </c>
      <c r="N104" s="287">
        <v>432000</v>
      </c>
      <c r="O104" s="227">
        <v>420000</v>
      </c>
      <c r="P104" s="227" t="s">
        <v>271</v>
      </c>
      <c r="Q104" s="227">
        <v>63000</v>
      </c>
      <c r="R104" s="227">
        <v>260000</v>
      </c>
      <c r="S104" s="227">
        <v>102000</v>
      </c>
      <c r="T104" s="227">
        <v>90000</v>
      </c>
      <c r="U104" s="230">
        <v>12000</v>
      </c>
      <c r="Y104" s="35" t="s">
        <v>126</v>
      </c>
      <c r="Z104" s="287">
        <v>343000</v>
      </c>
      <c r="AA104" s="227">
        <v>340000</v>
      </c>
      <c r="AB104" s="227" t="s">
        <v>271</v>
      </c>
      <c r="AC104" s="227">
        <v>48000</v>
      </c>
      <c r="AD104" s="227">
        <v>216000</v>
      </c>
      <c r="AE104" s="227">
        <v>72000</v>
      </c>
      <c r="AF104" s="227">
        <v>68000</v>
      </c>
      <c r="AG104" s="230" t="s">
        <v>271</v>
      </c>
    </row>
    <row r="105" spans="1:33" ht="21" customHeight="1">
      <c r="A105" s="35" t="s">
        <v>127</v>
      </c>
      <c r="B105" s="287">
        <v>774000</v>
      </c>
      <c r="C105" s="227">
        <v>758000</v>
      </c>
      <c r="D105" s="227">
        <v>15000</v>
      </c>
      <c r="E105" s="227">
        <v>110000</v>
      </c>
      <c r="F105" s="227">
        <v>478000</v>
      </c>
      <c r="G105" s="227">
        <v>172000</v>
      </c>
      <c r="H105" s="227">
        <v>155000</v>
      </c>
      <c r="I105" s="230">
        <v>16000</v>
      </c>
      <c r="J105" s="33"/>
      <c r="K105" s="33"/>
      <c r="M105" s="35" t="s">
        <v>127</v>
      </c>
      <c r="N105" s="287">
        <v>433000</v>
      </c>
      <c r="O105" s="227">
        <v>420000</v>
      </c>
      <c r="P105" s="227" t="s">
        <v>271</v>
      </c>
      <c r="Q105" s="227">
        <v>62000</v>
      </c>
      <c r="R105" s="227">
        <v>261000</v>
      </c>
      <c r="S105" s="227">
        <v>102000</v>
      </c>
      <c r="T105" s="227">
        <v>89000</v>
      </c>
      <c r="U105" s="230">
        <v>13000</v>
      </c>
      <c r="Y105" s="35" t="s">
        <v>127</v>
      </c>
      <c r="Z105" s="287">
        <v>341000</v>
      </c>
      <c r="AA105" s="227">
        <v>338000</v>
      </c>
      <c r="AB105" s="227" t="s">
        <v>271</v>
      </c>
      <c r="AC105" s="227">
        <v>48000</v>
      </c>
      <c r="AD105" s="227">
        <v>216000</v>
      </c>
      <c r="AE105" s="227">
        <v>69000</v>
      </c>
      <c r="AF105" s="227">
        <v>66000</v>
      </c>
      <c r="AG105" s="230" t="s">
        <v>271</v>
      </c>
    </row>
    <row r="106" spans="1:33" ht="21" customHeight="1">
      <c r="A106" s="35" t="s">
        <v>128</v>
      </c>
      <c r="B106" s="287">
        <v>777000</v>
      </c>
      <c r="C106" s="227">
        <v>761000</v>
      </c>
      <c r="D106" s="227">
        <v>17000</v>
      </c>
      <c r="E106" s="227">
        <v>110000</v>
      </c>
      <c r="F106" s="227">
        <v>476000</v>
      </c>
      <c r="G106" s="227">
        <v>174000</v>
      </c>
      <c r="H106" s="227">
        <v>157000</v>
      </c>
      <c r="I106" s="230">
        <v>17000</v>
      </c>
      <c r="J106" s="33"/>
      <c r="K106" s="33"/>
      <c r="M106" s="35" t="s">
        <v>128</v>
      </c>
      <c r="N106" s="287">
        <v>437000</v>
      </c>
      <c r="O106" s="227">
        <v>424000</v>
      </c>
      <c r="P106" s="227">
        <v>10000</v>
      </c>
      <c r="Q106" s="227">
        <v>62000</v>
      </c>
      <c r="R106" s="227">
        <v>262000</v>
      </c>
      <c r="S106" s="227">
        <v>104000</v>
      </c>
      <c r="T106" s="227">
        <v>91000</v>
      </c>
      <c r="U106" s="230">
        <v>13000</v>
      </c>
      <c r="Y106" s="35" t="s">
        <v>128</v>
      </c>
      <c r="Z106" s="287">
        <v>340000</v>
      </c>
      <c r="AA106" s="227">
        <v>337000</v>
      </c>
      <c r="AB106" s="227" t="s">
        <v>271</v>
      </c>
      <c r="AC106" s="227">
        <v>48000</v>
      </c>
      <c r="AD106" s="227">
        <v>215000</v>
      </c>
      <c r="AE106" s="227">
        <v>70000</v>
      </c>
      <c r="AF106" s="227">
        <v>66000</v>
      </c>
      <c r="AG106" s="230" t="s">
        <v>271</v>
      </c>
    </row>
    <row r="107" spans="1:33" ht="21" customHeight="1">
      <c r="A107" s="35" t="s">
        <v>129</v>
      </c>
      <c r="B107" s="287">
        <v>780000</v>
      </c>
      <c r="C107" s="227">
        <v>765000</v>
      </c>
      <c r="D107" s="227">
        <v>19000</v>
      </c>
      <c r="E107" s="227">
        <v>113000</v>
      </c>
      <c r="F107" s="227">
        <v>474000</v>
      </c>
      <c r="G107" s="227">
        <v>174000</v>
      </c>
      <c r="H107" s="227">
        <v>159000</v>
      </c>
      <c r="I107" s="230">
        <v>15000</v>
      </c>
      <c r="J107" s="33"/>
      <c r="K107" s="33"/>
      <c r="M107" s="35" t="s">
        <v>129</v>
      </c>
      <c r="N107" s="287">
        <v>441000</v>
      </c>
      <c r="O107" s="227">
        <v>429000</v>
      </c>
      <c r="P107" s="227">
        <v>11000</v>
      </c>
      <c r="Q107" s="227">
        <v>65000</v>
      </c>
      <c r="R107" s="227">
        <v>261000</v>
      </c>
      <c r="S107" s="227">
        <v>104000</v>
      </c>
      <c r="T107" s="227">
        <v>92000</v>
      </c>
      <c r="U107" s="230">
        <v>12000</v>
      </c>
      <c r="Y107" s="35" t="s">
        <v>129</v>
      </c>
      <c r="Z107" s="287">
        <v>339000</v>
      </c>
      <c r="AA107" s="227">
        <v>336000</v>
      </c>
      <c r="AB107" s="227">
        <v>9000</v>
      </c>
      <c r="AC107" s="227">
        <v>48000</v>
      </c>
      <c r="AD107" s="227">
        <v>213000</v>
      </c>
      <c r="AE107" s="227">
        <v>70000</v>
      </c>
      <c r="AF107" s="227">
        <v>67000</v>
      </c>
      <c r="AG107" s="230" t="s">
        <v>271</v>
      </c>
    </row>
    <row r="108" spans="1:33" ht="21" customHeight="1">
      <c r="A108" s="35" t="s">
        <v>213</v>
      </c>
      <c r="B108" s="287">
        <v>785000</v>
      </c>
      <c r="C108" s="227">
        <v>770000</v>
      </c>
      <c r="D108" s="227">
        <v>21000</v>
      </c>
      <c r="E108" s="227">
        <v>113000</v>
      </c>
      <c r="F108" s="227">
        <v>474000</v>
      </c>
      <c r="G108" s="227">
        <v>177000</v>
      </c>
      <c r="H108" s="227">
        <v>162000</v>
      </c>
      <c r="I108" s="230">
        <v>15000</v>
      </c>
      <c r="J108" s="33"/>
      <c r="K108" s="33"/>
      <c r="M108" s="35" t="s">
        <v>213</v>
      </c>
      <c r="N108" s="287">
        <v>443000</v>
      </c>
      <c r="O108" s="227">
        <v>432000</v>
      </c>
      <c r="P108" s="227">
        <v>12000</v>
      </c>
      <c r="Q108" s="227">
        <v>65000</v>
      </c>
      <c r="R108" s="227">
        <v>260000</v>
      </c>
      <c r="S108" s="227">
        <v>106000</v>
      </c>
      <c r="T108" s="227">
        <v>95000</v>
      </c>
      <c r="U108" s="230">
        <v>11000</v>
      </c>
      <c r="Y108" s="35" t="s">
        <v>213</v>
      </c>
      <c r="Z108" s="287">
        <v>342000</v>
      </c>
      <c r="AA108" s="227">
        <v>338000</v>
      </c>
      <c r="AB108" s="227">
        <v>9000</v>
      </c>
      <c r="AC108" s="227">
        <v>48000</v>
      </c>
      <c r="AD108" s="227">
        <v>214000</v>
      </c>
      <c r="AE108" s="227">
        <v>71000</v>
      </c>
      <c r="AF108" s="227">
        <v>67000</v>
      </c>
      <c r="AG108" s="230" t="s">
        <v>271</v>
      </c>
    </row>
    <row r="109" spans="1:33" ht="21" customHeight="1">
      <c r="A109" s="35" t="s">
        <v>214</v>
      </c>
      <c r="B109" s="287">
        <v>789000</v>
      </c>
      <c r="C109" s="227">
        <v>773000</v>
      </c>
      <c r="D109" s="227">
        <v>21000</v>
      </c>
      <c r="E109" s="227">
        <v>117000</v>
      </c>
      <c r="F109" s="227">
        <v>475000</v>
      </c>
      <c r="G109" s="227">
        <v>176000</v>
      </c>
      <c r="H109" s="227">
        <v>160000</v>
      </c>
      <c r="I109" s="230">
        <v>16000</v>
      </c>
      <c r="J109" s="33"/>
      <c r="K109" s="33"/>
      <c r="M109" s="35" t="s">
        <v>214</v>
      </c>
      <c r="N109" s="287">
        <v>447000</v>
      </c>
      <c r="O109" s="227">
        <v>435000</v>
      </c>
      <c r="P109" s="227">
        <v>11000</v>
      </c>
      <c r="Q109" s="227">
        <v>68000</v>
      </c>
      <c r="R109" s="227">
        <v>262000</v>
      </c>
      <c r="S109" s="227">
        <v>106000</v>
      </c>
      <c r="T109" s="227">
        <v>94000</v>
      </c>
      <c r="U109" s="230">
        <v>11000</v>
      </c>
      <c r="Y109" s="35" t="s">
        <v>214</v>
      </c>
      <c r="Z109" s="287">
        <v>343000</v>
      </c>
      <c r="AA109" s="227">
        <v>338000</v>
      </c>
      <c r="AB109" s="227">
        <v>10000</v>
      </c>
      <c r="AC109" s="227">
        <v>49000</v>
      </c>
      <c r="AD109" s="227">
        <v>213000</v>
      </c>
      <c r="AE109" s="227">
        <v>70000</v>
      </c>
      <c r="AF109" s="227">
        <v>66000</v>
      </c>
      <c r="AG109" s="230" t="s">
        <v>271</v>
      </c>
    </row>
    <row r="110" spans="1:33" ht="21" customHeight="1">
      <c r="A110" s="35" t="s">
        <v>130</v>
      </c>
      <c r="B110" s="287">
        <v>796000</v>
      </c>
      <c r="C110" s="227">
        <v>780000</v>
      </c>
      <c r="D110" s="227">
        <v>21000</v>
      </c>
      <c r="E110" s="227">
        <v>120000</v>
      </c>
      <c r="F110" s="227">
        <v>482000</v>
      </c>
      <c r="G110" s="227">
        <v>173000</v>
      </c>
      <c r="H110" s="227">
        <v>158000</v>
      </c>
      <c r="I110" s="230">
        <v>15000</v>
      </c>
      <c r="J110" s="33"/>
      <c r="K110" s="33"/>
      <c r="M110" s="35" t="s">
        <v>130</v>
      </c>
      <c r="N110" s="287">
        <v>445000</v>
      </c>
      <c r="O110" s="227">
        <v>434000</v>
      </c>
      <c r="P110" s="227">
        <v>11000</v>
      </c>
      <c r="Q110" s="227">
        <v>68000</v>
      </c>
      <c r="R110" s="227">
        <v>263000</v>
      </c>
      <c r="S110" s="227">
        <v>102000</v>
      </c>
      <c r="T110" s="227">
        <v>91000</v>
      </c>
      <c r="U110" s="230">
        <v>11000</v>
      </c>
      <c r="Y110" s="35" t="s">
        <v>130</v>
      </c>
      <c r="Z110" s="287">
        <v>350000</v>
      </c>
      <c r="AA110" s="227">
        <v>346000</v>
      </c>
      <c r="AB110" s="227">
        <v>10000</v>
      </c>
      <c r="AC110" s="227">
        <v>52000</v>
      </c>
      <c r="AD110" s="227">
        <v>218000</v>
      </c>
      <c r="AE110" s="227">
        <v>71000</v>
      </c>
      <c r="AF110" s="227">
        <v>66000</v>
      </c>
      <c r="AG110" s="230" t="s">
        <v>271</v>
      </c>
    </row>
    <row r="111" spans="1:33" ht="21" customHeight="1">
      <c r="A111" s="35" t="s">
        <v>131</v>
      </c>
      <c r="B111" s="287">
        <v>794000</v>
      </c>
      <c r="C111" s="227">
        <v>780000</v>
      </c>
      <c r="D111" s="227">
        <v>18000</v>
      </c>
      <c r="E111" s="227">
        <v>121000</v>
      </c>
      <c r="F111" s="227">
        <v>480000</v>
      </c>
      <c r="G111" s="227">
        <v>174000</v>
      </c>
      <c r="H111" s="227">
        <v>160000</v>
      </c>
      <c r="I111" s="230">
        <v>14000</v>
      </c>
      <c r="J111" s="33"/>
      <c r="K111" s="33"/>
      <c r="M111" s="35" t="s">
        <v>131</v>
      </c>
      <c r="N111" s="287">
        <v>444000</v>
      </c>
      <c r="O111" s="227">
        <v>434000</v>
      </c>
      <c r="P111" s="227">
        <v>10000</v>
      </c>
      <c r="Q111" s="227">
        <v>68000</v>
      </c>
      <c r="R111" s="227">
        <v>263000</v>
      </c>
      <c r="S111" s="227">
        <v>103000</v>
      </c>
      <c r="T111" s="227">
        <v>93000</v>
      </c>
      <c r="U111" s="230">
        <v>10000</v>
      </c>
      <c r="Y111" s="35" t="s">
        <v>131</v>
      </c>
      <c r="Z111" s="287">
        <v>350000</v>
      </c>
      <c r="AA111" s="227">
        <v>346000</v>
      </c>
      <c r="AB111" s="227">
        <v>9000</v>
      </c>
      <c r="AC111" s="227">
        <v>53000</v>
      </c>
      <c r="AD111" s="227">
        <v>217000</v>
      </c>
      <c r="AE111" s="227">
        <v>71000</v>
      </c>
      <c r="AF111" s="227">
        <v>67000</v>
      </c>
      <c r="AG111" s="230" t="s">
        <v>271</v>
      </c>
    </row>
    <row r="112" spans="1:33" ht="21" customHeight="1">
      <c r="A112" s="35" t="s">
        <v>132</v>
      </c>
      <c r="B112" s="287">
        <v>787000</v>
      </c>
      <c r="C112" s="227">
        <v>772000</v>
      </c>
      <c r="D112" s="227">
        <v>16000</v>
      </c>
      <c r="E112" s="227">
        <v>121000</v>
      </c>
      <c r="F112" s="227">
        <v>474000</v>
      </c>
      <c r="G112" s="227">
        <v>175000</v>
      </c>
      <c r="H112" s="227">
        <v>160000</v>
      </c>
      <c r="I112" s="230">
        <v>14000</v>
      </c>
      <c r="J112" s="33"/>
      <c r="K112" s="33"/>
      <c r="M112" s="35" t="s">
        <v>132</v>
      </c>
      <c r="N112" s="287">
        <v>442000</v>
      </c>
      <c r="O112" s="227">
        <v>432000</v>
      </c>
      <c r="P112" s="227">
        <v>9000</v>
      </c>
      <c r="Q112" s="227">
        <v>68000</v>
      </c>
      <c r="R112" s="227">
        <v>262000</v>
      </c>
      <c r="S112" s="227">
        <v>103000</v>
      </c>
      <c r="T112" s="227">
        <v>93000</v>
      </c>
      <c r="U112" s="230">
        <v>11000</v>
      </c>
      <c r="Y112" s="35" t="s">
        <v>132</v>
      </c>
      <c r="Z112" s="287">
        <v>344000</v>
      </c>
      <c r="AA112" s="227">
        <v>341000</v>
      </c>
      <c r="AB112" s="227" t="s">
        <v>271</v>
      </c>
      <c r="AC112" s="227">
        <v>54000</v>
      </c>
      <c r="AD112" s="227">
        <v>212000</v>
      </c>
      <c r="AE112" s="227">
        <v>71000</v>
      </c>
      <c r="AF112" s="227">
        <v>68000</v>
      </c>
      <c r="AG112" s="230" t="s">
        <v>271</v>
      </c>
    </row>
    <row r="113" spans="1:33" ht="21" customHeight="1">
      <c r="A113" s="35" t="s">
        <v>133</v>
      </c>
      <c r="B113" s="287">
        <v>779000</v>
      </c>
      <c r="C113" s="227">
        <v>766000</v>
      </c>
      <c r="D113" s="227">
        <v>17000</v>
      </c>
      <c r="E113" s="227">
        <v>118000</v>
      </c>
      <c r="F113" s="227">
        <v>471000</v>
      </c>
      <c r="G113" s="227">
        <v>172000</v>
      </c>
      <c r="H113" s="227">
        <v>159000</v>
      </c>
      <c r="I113" s="230">
        <v>13000</v>
      </c>
      <c r="J113" s="33"/>
      <c r="K113" s="33"/>
      <c r="M113" s="35" t="s">
        <v>133</v>
      </c>
      <c r="N113" s="287">
        <v>436000</v>
      </c>
      <c r="O113" s="227">
        <v>426000</v>
      </c>
      <c r="P113" s="227">
        <v>9000</v>
      </c>
      <c r="Q113" s="227">
        <v>67000</v>
      </c>
      <c r="R113" s="227">
        <v>260000</v>
      </c>
      <c r="S113" s="227">
        <v>100000</v>
      </c>
      <c r="T113" s="227">
        <v>91000</v>
      </c>
      <c r="U113" s="230">
        <v>9000</v>
      </c>
      <c r="Y113" s="35" t="s">
        <v>133</v>
      </c>
      <c r="Z113" s="287">
        <v>343000</v>
      </c>
      <c r="AA113" s="227">
        <v>339000</v>
      </c>
      <c r="AB113" s="227" t="s">
        <v>271</v>
      </c>
      <c r="AC113" s="227">
        <v>52000</v>
      </c>
      <c r="AD113" s="227">
        <v>211000</v>
      </c>
      <c r="AE113" s="227">
        <v>72000</v>
      </c>
      <c r="AF113" s="227">
        <v>68000</v>
      </c>
      <c r="AG113" s="230" t="s">
        <v>271</v>
      </c>
    </row>
    <row r="114" spans="1:33" ht="21" customHeight="1">
      <c r="A114" s="35" t="s">
        <v>134</v>
      </c>
      <c r="B114" s="287">
        <v>778000</v>
      </c>
      <c r="C114" s="227">
        <v>766000</v>
      </c>
      <c r="D114" s="227">
        <v>19000</v>
      </c>
      <c r="E114" s="227">
        <v>120000</v>
      </c>
      <c r="F114" s="227">
        <v>471000</v>
      </c>
      <c r="G114" s="227">
        <v>169000</v>
      </c>
      <c r="H114" s="227">
        <v>157000</v>
      </c>
      <c r="I114" s="230">
        <v>12000</v>
      </c>
      <c r="J114" s="33"/>
      <c r="K114" s="33"/>
      <c r="M114" s="35" t="s">
        <v>134</v>
      </c>
      <c r="N114" s="287">
        <v>438000</v>
      </c>
      <c r="O114" s="227">
        <v>429000</v>
      </c>
      <c r="P114" s="227">
        <v>11000</v>
      </c>
      <c r="Q114" s="227">
        <v>66000</v>
      </c>
      <c r="R114" s="227">
        <v>262000</v>
      </c>
      <c r="S114" s="227">
        <v>99000</v>
      </c>
      <c r="T114" s="227">
        <v>91000</v>
      </c>
      <c r="U114" s="230">
        <v>9000</v>
      </c>
      <c r="Y114" s="35" t="s">
        <v>134</v>
      </c>
      <c r="Z114" s="287">
        <v>340000</v>
      </c>
      <c r="AA114" s="227">
        <v>336000</v>
      </c>
      <c r="AB114" s="227" t="s">
        <v>271</v>
      </c>
      <c r="AC114" s="227">
        <v>53000</v>
      </c>
      <c r="AD114" s="227">
        <v>209000</v>
      </c>
      <c r="AE114" s="227">
        <v>70000</v>
      </c>
      <c r="AF114" s="227">
        <v>66000</v>
      </c>
      <c r="AG114" s="230" t="s">
        <v>271</v>
      </c>
    </row>
    <row r="115" spans="1:33" ht="21" customHeight="1">
      <c r="A115" s="35" t="s">
        <v>135</v>
      </c>
      <c r="B115" s="287">
        <v>778000</v>
      </c>
      <c r="C115" s="227">
        <v>766000</v>
      </c>
      <c r="D115" s="227">
        <v>19000</v>
      </c>
      <c r="E115" s="227">
        <v>120000</v>
      </c>
      <c r="F115" s="227">
        <v>471000</v>
      </c>
      <c r="G115" s="227">
        <v>169000</v>
      </c>
      <c r="H115" s="227">
        <v>157000</v>
      </c>
      <c r="I115" s="230">
        <v>12000</v>
      </c>
      <c r="J115" s="33"/>
      <c r="K115" s="33"/>
      <c r="M115" s="35" t="s">
        <v>135</v>
      </c>
      <c r="N115" s="287">
        <v>439000</v>
      </c>
      <c r="O115" s="227">
        <v>430000</v>
      </c>
      <c r="P115" s="227">
        <v>10000</v>
      </c>
      <c r="Q115" s="227">
        <v>66000</v>
      </c>
      <c r="R115" s="227">
        <v>264000</v>
      </c>
      <c r="S115" s="227">
        <v>99000</v>
      </c>
      <c r="T115" s="227">
        <v>90000</v>
      </c>
      <c r="U115" s="230">
        <v>9000</v>
      </c>
      <c r="Y115" s="35" t="s">
        <v>135</v>
      </c>
      <c r="Z115" s="287">
        <v>340000</v>
      </c>
      <c r="AA115" s="227">
        <v>336000</v>
      </c>
      <c r="AB115" s="227" t="s">
        <v>271</v>
      </c>
      <c r="AC115" s="227">
        <v>54000</v>
      </c>
      <c r="AD115" s="227">
        <v>207000</v>
      </c>
      <c r="AE115" s="227">
        <v>71000</v>
      </c>
      <c r="AF115" s="227">
        <v>67000</v>
      </c>
      <c r="AG115" s="230" t="s">
        <v>271</v>
      </c>
    </row>
    <row r="116" spans="1:33" ht="21" customHeight="1">
      <c r="A116" s="35" t="s">
        <v>136</v>
      </c>
      <c r="B116" s="287">
        <v>782000</v>
      </c>
      <c r="C116" s="227">
        <v>770000</v>
      </c>
      <c r="D116" s="227">
        <v>17000</v>
      </c>
      <c r="E116" s="227">
        <v>119000</v>
      </c>
      <c r="F116" s="227">
        <v>474000</v>
      </c>
      <c r="G116" s="227">
        <v>173000</v>
      </c>
      <c r="H116" s="227">
        <v>161000</v>
      </c>
      <c r="I116" s="230">
        <v>12000</v>
      </c>
      <c r="J116" s="33"/>
      <c r="K116" s="33"/>
      <c r="M116" s="35" t="s">
        <v>136</v>
      </c>
      <c r="N116" s="287">
        <v>442000</v>
      </c>
      <c r="O116" s="227">
        <v>435000</v>
      </c>
      <c r="P116" s="227">
        <v>9000</v>
      </c>
      <c r="Q116" s="227">
        <v>67000</v>
      </c>
      <c r="R116" s="227">
        <v>266000</v>
      </c>
      <c r="S116" s="227">
        <v>100000</v>
      </c>
      <c r="T116" s="227">
        <v>92000</v>
      </c>
      <c r="U116" s="230" t="s">
        <v>271</v>
      </c>
      <c r="Y116" s="35" t="s">
        <v>136</v>
      </c>
      <c r="Z116" s="287">
        <v>340000</v>
      </c>
      <c r="AA116" s="227">
        <v>336000</v>
      </c>
      <c r="AB116" s="227" t="s">
        <v>271</v>
      </c>
      <c r="AC116" s="227">
        <v>52000</v>
      </c>
      <c r="AD116" s="227">
        <v>208000</v>
      </c>
      <c r="AE116" s="227">
        <v>73000</v>
      </c>
      <c r="AF116" s="227">
        <v>69000</v>
      </c>
      <c r="AG116" s="230" t="s">
        <v>271</v>
      </c>
    </row>
    <row r="117" spans="1:33" ht="21" customHeight="1">
      <c r="A117" s="35" t="s">
        <v>137</v>
      </c>
      <c r="B117" s="287">
        <v>775000</v>
      </c>
      <c r="C117" s="227">
        <v>764000</v>
      </c>
      <c r="D117" s="227">
        <v>17000</v>
      </c>
      <c r="E117" s="227">
        <v>117000</v>
      </c>
      <c r="F117" s="227">
        <v>471000</v>
      </c>
      <c r="G117" s="227">
        <v>171000</v>
      </c>
      <c r="H117" s="227">
        <v>160000</v>
      </c>
      <c r="I117" s="230">
        <v>11000</v>
      </c>
      <c r="J117" s="33"/>
      <c r="K117" s="33"/>
      <c r="M117" s="35" t="s">
        <v>137</v>
      </c>
      <c r="N117" s="287">
        <v>441000</v>
      </c>
      <c r="O117" s="227">
        <v>433000</v>
      </c>
      <c r="P117" s="227">
        <v>10000</v>
      </c>
      <c r="Q117" s="227">
        <v>66000</v>
      </c>
      <c r="R117" s="227">
        <v>265000</v>
      </c>
      <c r="S117" s="227">
        <v>99000</v>
      </c>
      <c r="T117" s="227">
        <v>92000</v>
      </c>
      <c r="U117" s="230" t="s">
        <v>271</v>
      </c>
      <c r="Y117" s="35" t="s">
        <v>137</v>
      </c>
      <c r="Z117" s="287">
        <v>335000</v>
      </c>
      <c r="AA117" s="227">
        <v>331000</v>
      </c>
      <c r="AB117" s="227" t="s">
        <v>271</v>
      </c>
      <c r="AC117" s="227">
        <v>50000</v>
      </c>
      <c r="AD117" s="227">
        <v>206000</v>
      </c>
      <c r="AE117" s="227">
        <v>71000</v>
      </c>
      <c r="AF117" s="227">
        <v>68000</v>
      </c>
      <c r="AG117" s="230" t="s">
        <v>271</v>
      </c>
    </row>
    <row r="118" spans="1:33" ht="21" customHeight="1">
      <c r="A118" s="35" t="s">
        <v>138</v>
      </c>
      <c r="B118" s="287">
        <v>772000</v>
      </c>
      <c r="C118" s="227">
        <v>762000</v>
      </c>
      <c r="D118" s="227">
        <v>19000</v>
      </c>
      <c r="E118" s="227">
        <v>115000</v>
      </c>
      <c r="F118" s="227">
        <v>467000</v>
      </c>
      <c r="G118" s="227">
        <v>171000</v>
      </c>
      <c r="H118" s="227">
        <v>161000</v>
      </c>
      <c r="I118" s="230">
        <v>10000</v>
      </c>
      <c r="J118" s="33"/>
      <c r="K118" s="33"/>
      <c r="M118" s="35" t="s">
        <v>138</v>
      </c>
      <c r="N118" s="287">
        <v>438000</v>
      </c>
      <c r="O118" s="227">
        <v>431000</v>
      </c>
      <c r="P118" s="227">
        <v>11000</v>
      </c>
      <c r="Q118" s="227">
        <v>66000</v>
      </c>
      <c r="R118" s="227">
        <v>262000</v>
      </c>
      <c r="S118" s="227">
        <v>99000</v>
      </c>
      <c r="T118" s="227">
        <v>92000</v>
      </c>
      <c r="U118" s="230" t="s">
        <v>271</v>
      </c>
      <c r="Y118" s="35" t="s">
        <v>138</v>
      </c>
      <c r="Z118" s="287">
        <v>334000</v>
      </c>
      <c r="AA118" s="227">
        <v>331000</v>
      </c>
      <c r="AB118" s="227" t="s">
        <v>271</v>
      </c>
      <c r="AC118" s="227">
        <v>50000</v>
      </c>
      <c r="AD118" s="227">
        <v>205000</v>
      </c>
      <c r="AE118" s="227">
        <v>72000</v>
      </c>
      <c r="AF118" s="227">
        <v>69000</v>
      </c>
      <c r="AG118" s="230" t="s">
        <v>271</v>
      </c>
    </row>
    <row r="119" spans="1:33" ht="21" customHeight="1">
      <c r="A119" s="35" t="s">
        <v>139</v>
      </c>
      <c r="B119" s="287">
        <v>769000</v>
      </c>
      <c r="C119" s="227">
        <v>758000</v>
      </c>
      <c r="D119" s="227">
        <v>17000</v>
      </c>
      <c r="E119" s="227">
        <v>115000</v>
      </c>
      <c r="F119" s="227">
        <v>466000</v>
      </c>
      <c r="G119" s="227">
        <v>171000</v>
      </c>
      <c r="H119" s="227">
        <v>159000</v>
      </c>
      <c r="I119" s="230">
        <v>11000</v>
      </c>
      <c r="J119" s="33"/>
      <c r="K119" s="33"/>
      <c r="M119" s="35" t="s">
        <v>139</v>
      </c>
      <c r="N119" s="287">
        <v>438000</v>
      </c>
      <c r="O119" s="227">
        <v>430000</v>
      </c>
      <c r="P119" s="227">
        <v>10000</v>
      </c>
      <c r="Q119" s="227">
        <v>65000</v>
      </c>
      <c r="R119" s="227">
        <v>262000</v>
      </c>
      <c r="S119" s="227">
        <v>101000</v>
      </c>
      <c r="T119" s="227">
        <v>93000</v>
      </c>
      <c r="U119" s="230" t="s">
        <v>271</v>
      </c>
      <c r="Y119" s="35" t="s">
        <v>139</v>
      </c>
      <c r="Z119" s="287">
        <v>331000</v>
      </c>
      <c r="AA119" s="227">
        <v>328000</v>
      </c>
      <c r="AB119" s="227" t="s">
        <v>271</v>
      </c>
      <c r="AC119" s="227">
        <v>50000</v>
      </c>
      <c r="AD119" s="227">
        <v>204000</v>
      </c>
      <c r="AE119" s="227">
        <v>70000</v>
      </c>
      <c r="AF119" s="227">
        <v>66000</v>
      </c>
      <c r="AG119" s="230" t="s">
        <v>271</v>
      </c>
    </row>
    <row r="120" spans="1:33" ht="21" customHeight="1">
      <c r="A120" s="35" t="s">
        <v>215</v>
      </c>
      <c r="B120" s="287">
        <v>771000</v>
      </c>
      <c r="C120" s="227">
        <v>760000</v>
      </c>
      <c r="D120" s="227">
        <v>15000</v>
      </c>
      <c r="E120" s="227">
        <v>117000</v>
      </c>
      <c r="F120" s="227">
        <v>466000</v>
      </c>
      <c r="G120" s="227">
        <v>174000</v>
      </c>
      <c r="H120" s="227">
        <v>162000</v>
      </c>
      <c r="I120" s="230">
        <v>12000</v>
      </c>
      <c r="J120" s="33"/>
      <c r="K120" s="33"/>
      <c r="M120" s="35" t="s">
        <v>215</v>
      </c>
      <c r="N120" s="287">
        <v>437000</v>
      </c>
      <c r="O120" s="227">
        <v>429000</v>
      </c>
      <c r="P120" s="227">
        <v>9000</v>
      </c>
      <c r="Q120" s="227">
        <v>66000</v>
      </c>
      <c r="R120" s="227">
        <v>261000</v>
      </c>
      <c r="S120" s="227">
        <v>101000</v>
      </c>
      <c r="T120" s="227">
        <v>93000</v>
      </c>
      <c r="U120" s="230" t="s">
        <v>271</v>
      </c>
      <c r="Y120" s="35" t="s">
        <v>215</v>
      </c>
      <c r="Z120" s="287">
        <v>334000</v>
      </c>
      <c r="AA120" s="227">
        <v>331000</v>
      </c>
      <c r="AB120" s="227" t="s">
        <v>271</v>
      </c>
      <c r="AC120" s="227">
        <v>51000</v>
      </c>
      <c r="AD120" s="227">
        <v>205000</v>
      </c>
      <c r="AE120" s="227">
        <v>72000</v>
      </c>
      <c r="AF120" s="227">
        <v>69000</v>
      </c>
      <c r="AG120" s="230" t="s">
        <v>271</v>
      </c>
    </row>
    <row r="121" spans="1:33" ht="21" customHeight="1">
      <c r="A121" s="35" t="s">
        <v>216</v>
      </c>
      <c r="B121" s="287">
        <v>775000</v>
      </c>
      <c r="C121" s="227">
        <v>763000</v>
      </c>
      <c r="D121" s="227">
        <v>14000</v>
      </c>
      <c r="E121" s="227">
        <v>116000</v>
      </c>
      <c r="F121" s="227">
        <v>470000</v>
      </c>
      <c r="G121" s="227">
        <v>174000</v>
      </c>
      <c r="H121" s="227">
        <v>162000</v>
      </c>
      <c r="I121" s="230">
        <v>12000</v>
      </c>
      <c r="J121" s="33"/>
      <c r="K121" s="33"/>
      <c r="M121" s="35" t="s">
        <v>216</v>
      </c>
      <c r="N121" s="287">
        <v>436000</v>
      </c>
      <c r="O121" s="227">
        <v>427000</v>
      </c>
      <c r="P121" s="227" t="s">
        <v>271</v>
      </c>
      <c r="Q121" s="227">
        <v>64000</v>
      </c>
      <c r="R121" s="227">
        <v>262000</v>
      </c>
      <c r="S121" s="227">
        <v>101000</v>
      </c>
      <c r="T121" s="227">
        <v>93000</v>
      </c>
      <c r="U121" s="230">
        <v>9000</v>
      </c>
      <c r="Y121" s="35" t="s">
        <v>216</v>
      </c>
      <c r="Z121" s="287">
        <v>339000</v>
      </c>
      <c r="AA121" s="227">
        <v>336000</v>
      </c>
      <c r="AB121" s="227" t="s">
        <v>271</v>
      </c>
      <c r="AC121" s="227">
        <v>52000</v>
      </c>
      <c r="AD121" s="227">
        <v>208000</v>
      </c>
      <c r="AE121" s="227">
        <v>73000</v>
      </c>
      <c r="AF121" s="227">
        <v>70000</v>
      </c>
      <c r="AG121" s="230" t="s">
        <v>271</v>
      </c>
    </row>
    <row r="122" spans="1:33" ht="21" customHeight="1">
      <c r="A122" s="35" t="s">
        <v>140</v>
      </c>
      <c r="B122" s="287">
        <v>765000</v>
      </c>
      <c r="C122" s="227">
        <v>753000</v>
      </c>
      <c r="D122" s="227">
        <v>14000</v>
      </c>
      <c r="E122" s="227">
        <v>116000</v>
      </c>
      <c r="F122" s="227">
        <v>466000</v>
      </c>
      <c r="G122" s="227">
        <v>169000</v>
      </c>
      <c r="H122" s="227">
        <v>157000</v>
      </c>
      <c r="I122" s="230">
        <v>12000</v>
      </c>
      <c r="J122" s="33"/>
      <c r="K122" s="33"/>
      <c r="M122" s="35" t="s">
        <v>140</v>
      </c>
      <c r="N122" s="287">
        <v>427000</v>
      </c>
      <c r="O122" s="227">
        <v>417000</v>
      </c>
      <c r="P122" s="227" t="s">
        <v>271</v>
      </c>
      <c r="Q122" s="227">
        <v>62000</v>
      </c>
      <c r="R122" s="227">
        <v>257000</v>
      </c>
      <c r="S122" s="227">
        <v>100000</v>
      </c>
      <c r="T122" s="227">
        <v>90000</v>
      </c>
      <c r="U122" s="230">
        <v>10000</v>
      </c>
      <c r="Y122" s="35" t="s">
        <v>140</v>
      </c>
      <c r="Z122" s="287">
        <v>338000</v>
      </c>
      <c r="AA122" s="227">
        <v>335000</v>
      </c>
      <c r="AB122" s="227" t="s">
        <v>271</v>
      </c>
      <c r="AC122" s="227">
        <v>53000</v>
      </c>
      <c r="AD122" s="227">
        <v>209000</v>
      </c>
      <c r="AE122" s="227">
        <v>69000</v>
      </c>
      <c r="AF122" s="227">
        <v>67000</v>
      </c>
      <c r="AG122" s="230" t="s">
        <v>271</v>
      </c>
    </row>
    <row r="123" spans="1:33" ht="21" customHeight="1">
      <c r="A123" s="35" t="s">
        <v>141</v>
      </c>
      <c r="B123" s="287">
        <v>763000</v>
      </c>
      <c r="C123" s="227">
        <v>752000</v>
      </c>
      <c r="D123" s="227">
        <v>14000</v>
      </c>
      <c r="E123" s="227">
        <v>115000</v>
      </c>
      <c r="F123" s="227">
        <v>465000</v>
      </c>
      <c r="G123" s="227">
        <v>169000</v>
      </c>
      <c r="H123" s="227">
        <v>158000</v>
      </c>
      <c r="I123" s="230">
        <v>11000</v>
      </c>
      <c r="J123" s="33"/>
      <c r="K123" s="33"/>
      <c r="M123" s="35" t="s">
        <v>141</v>
      </c>
      <c r="N123" s="287">
        <v>424000</v>
      </c>
      <c r="O123" s="227">
        <v>416000</v>
      </c>
      <c r="P123" s="227" t="s">
        <v>271</v>
      </c>
      <c r="Q123" s="227">
        <v>63000</v>
      </c>
      <c r="R123" s="227">
        <v>255000</v>
      </c>
      <c r="S123" s="227">
        <v>99000</v>
      </c>
      <c r="T123" s="227">
        <v>90000</v>
      </c>
      <c r="U123" s="230">
        <v>9000</v>
      </c>
      <c r="Y123" s="35" t="s">
        <v>141</v>
      </c>
      <c r="Z123" s="287">
        <v>338000</v>
      </c>
      <c r="AA123" s="227">
        <v>336000</v>
      </c>
      <c r="AB123" s="227" t="s">
        <v>271</v>
      </c>
      <c r="AC123" s="227">
        <v>52000</v>
      </c>
      <c r="AD123" s="227">
        <v>211000</v>
      </c>
      <c r="AE123" s="227">
        <v>70000</v>
      </c>
      <c r="AF123" s="227">
        <v>68000</v>
      </c>
      <c r="AG123" s="230" t="s">
        <v>271</v>
      </c>
    </row>
    <row r="124" spans="1:33" ht="21" customHeight="1">
      <c r="A124" s="35" t="s">
        <v>142</v>
      </c>
      <c r="B124" s="287">
        <v>753000</v>
      </c>
      <c r="C124" s="227">
        <v>745000</v>
      </c>
      <c r="D124" s="227">
        <v>12000</v>
      </c>
      <c r="E124" s="227">
        <v>111000</v>
      </c>
      <c r="F124" s="227">
        <v>467000</v>
      </c>
      <c r="G124" s="227">
        <v>164000</v>
      </c>
      <c r="H124" s="227">
        <v>156000</v>
      </c>
      <c r="I124" s="230" t="s">
        <v>271</v>
      </c>
      <c r="J124" s="33"/>
      <c r="K124" s="33"/>
      <c r="M124" s="35" t="s">
        <v>142</v>
      </c>
      <c r="N124" s="287">
        <v>418000</v>
      </c>
      <c r="O124" s="227">
        <v>411000</v>
      </c>
      <c r="P124" s="227" t="s">
        <v>271</v>
      </c>
      <c r="Q124" s="227">
        <v>59000</v>
      </c>
      <c r="R124" s="227">
        <v>255000</v>
      </c>
      <c r="S124" s="227">
        <v>98000</v>
      </c>
      <c r="T124" s="227">
        <v>91000</v>
      </c>
      <c r="U124" s="230" t="s">
        <v>271</v>
      </c>
      <c r="Y124" s="35" t="s">
        <v>142</v>
      </c>
      <c r="Z124" s="287">
        <v>336000</v>
      </c>
      <c r="AA124" s="227">
        <v>334000</v>
      </c>
      <c r="AB124" s="227" t="s">
        <v>271</v>
      </c>
      <c r="AC124" s="227">
        <v>52000</v>
      </c>
      <c r="AD124" s="227">
        <v>212000</v>
      </c>
      <c r="AE124" s="227">
        <v>66000</v>
      </c>
      <c r="AF124" s="227">
        <v>64000</v>
      </c>
      <c r="AG124" s="230" t="s">
        <v>271</v>
      </c>
    </row>
    <row r="125" spans="1:33" ht="21" customHeight="1">
      <c r="A125" s="35" t="s">
        <v>143</v>
      </c>
      <c r="B125" s="287">
        <v>757000</v>
      </c>
      <c r="C125" s="227">
        <v>748000</v>
      </c>
      <c r="D125" s="227">
        <v>13000</v>
      </c>
      <c r="E125" s="227">
        <v>111000</v>
      </c>
      <c r="F125" s="227">
        <v>466000</v>
      </c>
      <c r="G125" s="227">
        <v>166000</v>
      </c>
      <c r="H125" s="227">
        <v>157000</v>
      </c>
      <c r="I125" s="230">
        <v>9000</v>
      </c>
      <c r="J125" s="33"/>
      <c r="K125" s="33"/>
      <c r="M125" s="35" t="s">
        <v>143</v>
      </c>
      <c r="N125" s="287">
        <v>422000</v>
      </c>
      <c r="O125" s="227">
        <v>415000</v>
      </c>
      <c r="P125" s="227" t="s">
        <v>271</v>
      </c>
      <c r="Q125" s="227">
        <v>60000</v>
      </c>
      <c r="R125" s="227">
        <v>254000</v>
      </c>
      <c r="S125" s="227">
        <v>101000</v>
      </c>
      <c r="T125" s="227">
        <v>94000</v>
      </c>
      <c r="U125" s="230" t="s">
        <v>271</v>
      </c>
      <c r="Y125" s="35" t="s">
        <v>143</v>
      </c>
      <c r="Z125" s="287">
        <v>335000</v>
      </c>
      <c r="AA125" s="227">
        <v>333000</v>
      </c>
      <c r="AB125" s="227" t="s">
        <v>271</v>
      </c>
      <c r="AC125" s="227">
        <v>51000</v>
      </c>
      <c r="AD125" s="227">
        <v>212000</v>
      </c>
      <c r="AE125" s="227">
        <v>65000</v>
      </c>
      <c r="AF125" s="227">
        <v>64000</v>
      </c>
      <c r="AG125" s="230" t="s">
        <v>271</v>
      </c>
    </row>
    <row r="126" spans="1:33" ht="21" customHeight="1">
      <c r="A126" s="35" t="s">
        <v>144</v>
      </c>
      <c r="B126" s="287">
        <v>762000</v>
      </c>
      <c r="C126" s="227">
        <v>753000</v>
      </c>
      <c r="D126" s="227">
        <v>13000</v>
      </c>
      <c r="E126" s="227">
        <v>112000</v>
      </c>
      <c r="F126" s="227">
        <v>471000</v>
      </c>
      <c r="G126" s="227">
        <v>165000</v>
      </c>
      <c r="H126" s="227">
        <v>157000</v>
      </c>
      <c r="I126" s="230">
        <v>9000</v>
      </c>
      <c r="J126" s="33"/>
      <c r="K126" s="33"/>
      <c r="M126" s="35" t="s">
        <v>144</v>
      </c>
      <c r="N126" s="287">
        <v>426000</v>
      </c>
      <c r="O126" s="227">
        <v>419000</v>
      </c>
      <c r="P126" s="227" t="s">
        <v>271</v>
      </c>
      <c r="Q126" s="227">
        <v>61000</v>
      </c>
      <c r="R126" s="227">
        <v>257000</v>
      </c>
      <c r="S126" s="227">
        <v>102000</v>
      </c>
      <c r="T126" s="227">
        <v>94000</v>
      </c>
      <c r="U126" s="230" t="s">
        <v>271</v>
      </c>
      <c r="Y126" s="35" t="s">
        <v>144</v>
      </c>
      <c r="Z126" s="287">
        <v>336000</v>
      </c>
      <c r="AA126" s="227">
        <v>334000</v>
      </c>
      <c r="AB126" s="227" t="s">
        <v>271</v>
      </c>
      <c r="AC126" s="227">
        <v>51000</v>
      </c>
      <c r="AD126" s="227">
        <v>214000</v>
      </c>
      <c r="AE126" s="227">
        <v>64000</v>
      </c>
      <c r="AF126" s="227">
        <v>62000</v>
      </c>
      <c r="AG126" s="230" t="s">
        <v>271</v>
      </c>
    </row>
    <row r="127" spans="1:33" ht="21" customHeight="1">
      <c r="A127" s="35" t="s">
        <v>145</v>
      </c>
      <c r="B127" s="287">
        <v>765000</v>
      </c>
      <c r="C127" s="227">
        <v>756000</v>
      </c>
      <c r="D127" s="227">
        <v>13000</v>
      </c>
      <c r="E127" s="227">
        <v>115000</v>
      </c>
      <c r="F127" s="227">
        <v>470000</v>
      </c>
      <c r="G127" s="227">
        <v>167000</v>
      </c>
      <c r="H127" s="227">
        <v>157000</v>
      </c>
      <c r="I127" s="230">
        <v>9000</v>
      </c>
      <c r="J127" s="33"/>
      <c r="K127" s="33"/>
      <c r="M127" s="35" t="s">
        <v>145</v>
      </c>
      <c r="N127" s="287">
        <v>429000</v>
      </c>
      <c r="O127" s="227">
        <v>422000</v>
      </c>
      <c r="P127" s="227" t="s">
        <v>271</v>
      </c>
      <c r="Q127" s="227">
        <v>63000</v>
      </c>
      <c r="R127" s="227">
        <v>256000</v>
      </c>
      <c r="S127" s="227">
        <v>103000</v>
      </c>
      <c r="T127" s="227">
        <v>95000</v>
      </c>
      <c r="U127" s="230" t="s">
        <v>271</v>
      </c>
      <c r="Y127" s="35" t="s">
        <v>145</v>
      </c>
      <c r="Z127" s="287">
        <v>336000</v>
      </c>
      <c r="AA127" s="227">
        <v>334000</v>
      </c>
      <c r="AB127" s="227" t="s">
        <v>271</v>
      </c>
      <c r="AC127" s="227">
        <v>52000</v>
      </c>
      <c r="AD127" s="227">
        <v>214000</v>
      </c>
      <c r="AE127" s="227">
        <v>64000</v>
      </c>
      <c r="AF127" s="227">
        <v>62000</v>
      </c>
      <c r="AG127" s="230" t="s">
        <v>271</v>
      </c>
    </row>
    <row r="128" spans="1:33" ht="21" customHeight="1">
      <c r="A128" s="35" t="s">
        <v>146</v>
      </c>
      <c r="B128" s="287">
        <v>770000</v>
      </c>
      <c r="C128" s="227">
        <v>760000</v>
      </c>
      <c r="D128" s="227">
        <v>16000</v>
      </c>
      <c r="E128" s="227">
        <v>116000</v>
      </c>
      <c r="F128" s="227">
        <v>472000</v>
      </c>
      <c r="G128" s="227">
        <v>166000</v>
      </c>
      <c r="H128" s="227">
        <v>156000</v>
      </c>
      <c r="I128" s="230">
        <v>9000</v>
      </c>
      <c r="J128" s="33"/>
      <c r="K128" s="33"/>
      <c r="M128" s="35" t="s">
        <v>146</v>
      </c>
      <c r="N128" s="287">
        <v>432000</v>
      </c>
      <c r="O128" s="227">
        <v>425000</v>
      </c>
      <c r="P128" s="227">
        <v>10000</v>
      </c>
      <c r="Q128" s="227">
        <v>64000</v>
      </c>
      <c r="R128" s="227">
        <v>257000</v>
      </c>
      <c r="S128" s="227">
        <v>103000</v>
      </c>
      <c r="T128" s="227">
        <v>95000</v>
      </c>
      <c r="U128" s="230" t="s">
        <v>271</v>
      </c>
      <c r="Y128" s="35" t="s">
        <v>146</v>
      </c>
      <c r="Z128" s="287">
        <v>337000</v>
      </c>
      <c r="AA128" s="227">
        <v>335000</v>
      </c>
      <c r="AB128" s="227" t="s">
        <v>271</v>
      </c>
      <c r="AC128" s="227">
        <v>52000</v>
      </c>
      <c r="AD128" s="227">
        <v>216000</v>
      </c>
      <c r="AE128" s="227">
        <v>63000</v>
      </c>
      <c r="AF128" s="227">
        <v>61000</v>
      </c>
      <c r="AG128" s="230" t="s">
        <v>271</v>
      </c>
    </row>
    <row r="129" spans="1:33" ht="21" customHeight="1">
      <c r="A129" s="35" t="s">
        <v>147</v>
      </c>
      <c r="B129" s="287">
        <v>776000</v>
      </c>
      <c r="C129" s="227">
        <v>766000</v>
      </c>
      <c r="D129" s="227">
        <v>15000</v>
      </c>
      <c r="E129" s="227">
        <v>115000</v>
      </c>
      <c r="F129" s="227">
        <v>477000</v>
      </c>
      <c r="G129" s="227">
        <v>168000</v>
      </c>
      <c r="H129" s="227">
        <v>158000</v>
      </c>
      <c r="I129" s="230">
        <v>10000</v>
      </c>
      <c r="J129" s="33"/>
      <c r="K129" s="33"/>
      <c r="M129" s="35" t="s">
        <v>147</v>
      </c>
      <c r="N129" s="287">
        <v>432000</v>
      </c>
      <c r="O129" s="227">
        <v>424000</v>
      </c>
      <c r="P129" s="227">
        <v>10000</v>
      </c>
      <c r="Q129" s="227">
        <v>62000</v>
      </c>
      <c r="R129" s="227">
        <v>258000</v>
      </c>
      <c r="S129" s="227">
        <v>103000</v>
      </c>
      <c r="T129" s="227">
        <v>95000</v>
      </c>
      <c r="U129" s="230" t="s">
        <v>271</v>
      </c>
      <c r="Y129" s="35" t="s">
        <v>147</v>
      </c>
      <c r="Z129" s="287">
        <v>344000</v>
      </c>
      <c r="AA129" s="227">
        <v>341000</v>
      </c>
      <c r="AB129" s="227" t="s">
        <v>271</v>
      </c>
      <c r="AC129" s="227">
        <v>54000</v>
      </c>
      <c r="AD129" s="227">
        <v>219000</v>
      </c>
      <c r="AE129" s="227">
        <v>66000</v>
      </c>
      <c r="AF129" s="227">
        <v>63000</v>
      </c>
      <c r="AG129" s="230" t="s">
        <v>271</v>
      </c>
    </row>
    <row r="130" spans="1:33" ht="21" customHeight="1">
      <c r="A130" s="35" t="s">
        <v>148</v>
      </c>
      <c r="B130" s="287">
        <v>782000</v>
      </c>
      <c r="C130" s="227">
        <v>772000</v>
      </c>
      <c r="D130" s="227">
        <v>17000</v>
      </c>
      <c r="E130" s="227">
        <v>115000</v>
      </c>
      <c r="F130" s="227">
        <v>482000</v>
      </c>
      <c r="G130" s="227">
        <v>168000</v>
      </c>
      <c r="H130" s="227">
        <v>158000</v>
      </c>
      <c r="I130" s="230">
        <v>10000</v>
      </c>
      <c r="J130" s="33"/>
      <c r="K130" s="33"/>
      <c r="M130" s="35" t="s">
        <v>148</v>
      </c>
      <c r="N130" s="287">
        <v>437000</v>
      </c>
      <c r="O130" s="227">
        <v>429000</v>
      </c>
      <c r="P130" s="227">
        <v>10000</v>
      </c>
      <c r="Q130" s="227">
        <v>64000</v>
      </c>
      <c r="R130" s="227">
        <v>260000</v>
      </c>
      <c r="S130" s="227">
        <v>104000</v>
      </c>
      <c r="T130" s="227">
        <v>96000</v>
      </c>
      <c r="U130" s="230" t="s">
        <v>271</v>
      </c>
      <c r="Y130" s="35" t="s">
        <v>148</v>
      </c>
      <c r="Z130" s="287">
        <v>345000</v>
      </c>
      <c r="AA130" s="227">
        <v>343000</v>
      </c>
      <c r="AB130" s="227" t="s">
        <v>271</v>
      </c>
      <c r="AC130" s="227">
        <v>52000</v>
      </c>
      <c r="AD130" s="227">
        <v>223000</v>
      </c>
      <c r="AE130" s="227">
        <v>64000</v>
      </c>
      <c r="AF130" s="227">
        <v>62000</v>
      </c>
      <c r="AG130" s="230" t="s">
        <v>271</v>
      </c>
    </row>
    <row r="131" spans="1:33" ht="21" customHeight="1">
      <c r="A131" s="35" t="s">
        <v>149</v>
      </c>
      <c r="B131" s="287">
        <v>789000</v>
      </c>
      <c r="C131" s="227">
        <v>778000</v>
      </c>
      <c r="D131" s="227">
        <v>17000</v>
      </c>
      <c r="E131" s="227">
        <v>116000</v>
      </c>
      <c r="F131" s="227">
        <v>488000</v>
      </c>
      <c r="G131" s="227">
        <v>169000</v>
      </c>
      <c r="H131" s="227">
        <v>158000</v>
      </c>
      <c r="I131" s="230">
        <v>11000</v>
      </c>
      <c r="J131" s="33"/>
      <c r="K131" s="33"/>
      <c r="M131" s="35" t="s">
        <v>149</v>
      </c>
      <c r="N131" s="287">
        <v>439000</v>
      </c>
      <c r="O131" s="227">
        <v>431000</v>
      </c>
      <c r="P131" s="227">
        <v>9000</v>
      </c>
      <c r="Q131" s="227">
        <v>63000</v>
      </c>
      <c r="R131" s="227">
        <v>262000</v>
      </c>
      <c r="S131" s="227">
        <v>105000</v>
      </c>
      <c r="T131" s="227">
        <v>96000</v>
      </c>
      <c r="U131" s="230" t="s">
        <v>271</v>
      </c>
      <c r="Y131" s="35" t="s">
        <v>149</v>
      </c>
      <c r="Z131" s="287">
        <v>350000</v>
      </c>
      <c r="AA131" s="227">
        <v>348000</v>
      </c>
      <c r="AB131" s="227" t="s">
        <v>271</v>
      </c>
      <c r="AC131" s="227">
        <v>53000</v>
      </c>
      <c r="AD131" s="227">
        <v>226000</v>
      </c>
      <c r="AE131" s="227">
        <v>64000</v>
      </c>
      <c r="AF131" s="227">
        <v>62000</v>
      </c>
      <c r="AG131" s="230" t="s">
        <v>271</v>
      </c>
    </row>
    <row r="132" spans="1:33" ht="21" customHeight="1">
      <c r="A132" s="35" t="s">
        <v>217</v>
      </c>
      <c r="B132" s="287">
        <v>784000</v>
      </c>
      <c r="C132" s="227">
        <v>772000</v>
      </c>
      <c r="D132" s="227">
        <v>18000</v>
      </c>
      <c r="E132" s="227">
        <v>112000</v>
      </c>
      <c r="F132" s="227">
        <v>483000</v>
      </c>
      <c r="G132" s="227">
        <v>172000</v>
      </c>
      <c r="H132" s="227">
        <v>159000</v>
      </c>
      <c r="I132" s="230">
        <v>13000</v>
      </c>
      <c r="J132" s="33"/>
      <c r="K132" s="33"/>
      <c r="M132" s="35" t="s">
        <v>217</v>
      </c>
      <c r="N132" s="287">
        <v>438000</v>
      </c>
      <c r="O132" s="227">
        <v>428000</v>
      </c>
      <c r="P132" s="227">
        <v>10000</v>
      </c>
      <c r="Q132" s="227">
        <v>59000</v>
      </c>
      <c r="R132" s="227">
        <v>262000</v>
      </c>
      <c r="S132" s="227">
        <v>107000</v>
      </c>
      <c r="T132" s="227">
        <v>97000</v>
      </c>
      <c r="U132" s="230">
        <v>10000</v>
      </c>
      <c r="Y132" s="35" t="s">
        <v>217</v>
      </c>
      <c r="Z132" s="287">
        <v>347000</v>
      </c>
      <c r="AA132" s="227">
        <v>344000</v>
      </c>
      <c r="AB132" s="227" t="s">
        <v>271</v>
      </c>
      <c r="AC132" s="227">
        <v>52000</v>
      </c>
      <c r="AD132" s="227">
        <v>222000</v>
      </c>
      <c r="AE132" s="227">
        <v>65000</v>
      </c>
      <c r="AF132" s="227">
        <v>62000</v>
      </c>
      <c r="AG132" s="230" t="s">
        <v>271</v>
      </c>
    </row>
    <row r="133" spans="1:33" ht="21" customHeight="1">
      <c r="A133" s="35" t="s">
        <v>218</v>
      </c>
      <c r="B133" s="287">
        <v>788000</v>
      </c>
      <c r="C133" s="227">
        <v>775000</v>
      </c>
      <c r="D133" s="227">
        <v>17000</v>
      </c>
      <c r="E133" s="227">
        <v>111000</v>
      </c>
      <c r="F133" s="227">
        <v>487000</v>
      </c>
      <c r="G133" s="227">
        <v>173000</v>
      </c>
      <c r="H133" s="227">
        <v>160000</v>
      </c>
      <c r="I133" s="230">
        <v>13000</v>
      </c>
      <c r="J133" s="33"/>
      <c r="K133" s="33"/>
      <c r="M133" s="35" t="s">
        <v>218</v>
      </c>
      <c r="N133" s="287">
        <v>436000</v>
      </c>
      <c r="O133" s="227">
        <v>427000</v>
      </c>
      <c r="P133" s="227">
        <v>10000</v>
      </c>
      <c r="Q133" s="227">
        <v>59000</v>
      </c>
      <c r="R133" s="227">
        <v>260000</v>
      </c>
      <c r="S133" s="227">
        <v>107000</v>
      </c>
      <c r="T133" s="227">
        <v>98000</v>
      </c>
      <c r="U133" s="230">
        <v>9000</v>
      </c>
      <c r="Y133" s="35" t="s">
        <v>218</v>
      </c>
      <c r="Z133" s="287">
        <v>352000</v>
      </c>
      <c r="AA133" s="227">
        <v>349000</v>
      </c>
      <c r="AB133" s="227" t="s">
        <v>271</v>
      </c>
      <c r="AC133" s="227">
        <v>52000</v>
      </c>
      <c r="AD133" s="227">
        <v>227000</v>
      </c>
      <c r="AE133" s="227">
        <v>66000</v>
      </c>
      <c r="AF133" s="227">
        <v>62000</v>
      </c>
      <c r="AG133" s="230" t="s">
        <v>271</v>
      </c>
    </row>
    <row r="134" spans="1:33" ht="21" customHeight="1">
      <c r="A134" s="35" t="s">
        <v>150</v>
      </c>
      <c r="B134" s="287">
        <v>790000</v>
      </c>
      <c r="C134" s="227">
        <v>777000</v>
      </c>
      <c r="D134" s="227">
        <v>16000</v>
      </c>
      <c r="E134" s="227">
        <v>110000</v>
      </c>
      <c r="F134" s="227">
        <v>489000</v>
      </c>
      <c r="G134" s="227">
        <v>175000</v>
      </c>
      <c r="H134" s="227">
        <v>162000</v>
      </c>
      <c r="I134" s="230">
        <v>13000</v>
      </c>
      <c r="J134" s="33"/>
      <c r="K134" s="33"/>
      <c r="M134" s="35" t="s">
        <v>150</v>
      </c>
      <c r="N134" s="287">
        <v>438000</v>
      </c>
      <c r="O134" s="227">
        <v>429000</v>
      </c>
      <c r="P134" s="227">
        <v>10000</v>
      </c>
      <c r="Q134" s="227">
        <v>59000</v>
      </c>
      <c r="R134" s="227">
        <v>262000</v>
      </c>
      <c r="S134" s="227">
        <v>107000</v>
      </c>
      <c r="T134" s="227">
        <v>98000</v>
      </c>
      <c r="U134" s="230">
        <v>9000</v>
      </c>
      <c r="Y134" s="35" t="s">
        <v>150</v>
      </c>
      <c r="Z134" s="287">
        <v>353000</v>
      </c>
      <c r="AA134" s="227">
        <v>348000</v>
      </c>
      <c r="AB134" s="227" t="s">
        <v>271</v>
      </c>
      <c r="AC134" s="227">
        <v>51000</v>
      </c>
      <c r="AD134" s="227">
        <v>227000</v>
      </c>
      <c r="AE134" s="227">
        <v>69000</v>
      </c>
      <c r="AF134" s="227">
        <v>64000</v>
      </c>
      <c r="AG134" s="230" t="s">
        <v>271</v>
      </c>
    </row>
    <row r="135" spans="1:33" ht="21" customHeight="1">
      <c r="A135" s="35" t="s">
        <v>151</v>
      </c>
      <c r="B135" s="287">
        <v>784000</v>
      </c>
      <c r="C135" s="227">
        <v>771000</v>
      </c>
      <c r="D135" s="227">
        <v>15000</v>
      </c>
      <c r="E135" s="227">
        <v>108000</v>
      </c>
      <c r="F135" s="227">
        <v>491000</v>
      </c>
      <c r="G135" s="227">
        <v>171000</v>
      </c>
      <c r="H135" s="227">
        <v>158000</v>
      </c>
      <c r="I135" s="230">
        <v>13000</v>
      </c>
      <c r="J135" s="33"/>
      <c r="K135" s="33"/>
      <c r="M135" s="35" t="s">
        <v>151</v>
      </c>
      <c r="N135" s="287">
        <v>434000</v>
      </c>
      <c r="O135" s="227">
        <v>426000</v>
      </c>
      <c r="P135" s="227">
        <v>9000</v>
      </c>
      <c r="Q135" s="227">
        <v>59000</v>
      </c>
      <c r="R135" s="227">
        <v>262000</v>
      </c>
      <c r="S135" s="227">
        <v>104000</v>
      </c>
      <c r="T135" s="227">
        <v>96000</v>
      </c>
      <c r="U135" s="230">
        <v>9000</v>
      </c>
      <c r="Y135" s="35" t="s">
        <v>151</v>
      </c>
      <c r="Z135" s="287">
        <v>350000</v>
      </c>
      <c r="AA135" s="227">
        <v>345000</v>
      </c>
      <c r="AB135" s="227" t="s">
        <v>271</v>
      </c>
      <c r="AC135" s="227">
        <v>48000</v>
      </c>
      <c r="AD135" s="227">
        <v>229000</v>
      </c>
      <c r="AE135" s="227">
        <v>66000</v>
      </c>
      <c r="AF135" s="227">
        <v>62000</v>
      </c>
      <c r="AG135" s="230" t="s">
        <v>271</v>
      </c>
    </row>
    <row r="136" spans="1:33" ht="21" customHeight="1">
      <c r="A136" s="35" t="s">
        <v>152</v>
      </c>
      <c r="B136" s="287">
        <v>783000</v>
      </c>
      <c r="C136" s="227">
        <v>770000</v>
      </c>
      <c r="D136" s="227">
        <v>16000</v>
      </c>
      <c r="E136" s="227">
        <v>108000</v>
      </c>
      <c r="F136" s="227">
        <v>490000</v>
      </c>
      <c r="G136" s="227">
        <v>170000</v>
      </c>
      <c r="H136" s="227">
        <v>157000</v>
      </c>
      <c r="I136" s="230">
        <v>13000</v>
      </c>
      <c r="J136" s="33"/>
      <c r="K136" s="33"/>
      <c r="M136" s="35" t="s">
        <v>152</v>
      </c>
      <c r="N136" s="287">
        <v>434000</v>
      </c>
      <c r="O136" s="227">
        <v>425000</v>
      </c>
      <c r="P136" s="227">
        <v>9000</v>
      </c>
      <c r="Q136" s="227">
        <v>60000</v>
      </c>
      <c r="R136" s="227">
        <v>262000</v>
      </c>
      <c r="S136" s="227">
        <v>103000</v>
      </c>
      <c r="T136" s="227">
        <v>95000</v>
      </c>
      <c r="U136" s="230">
        <v>9000</v>
      </c>
      <c r="Y136" s="35" t="s">
        <v>152</v>
      </c>
      <c r="Z136" s="287">
        <v>349000</v>
      </c>
      <c r="AA136" s="227">
        <v>345000</v>
      </c>
      <c r="AB136" s="227" t="s">
        <v>271</v>
      </c>
      <c r="AC136" s="227">
        <v>48000</v>
      </c>
      <c r="AD136" s="227">
        <v>228000</v>
      </c>
      <c r="AE136" s="227">
        <v>67000</v>
      </c>
      <c r="AF136" s="227">
        <v>62000</v>
      </c>
      <c r="AG136" s="230" t="s">
        <v>271</v>
      </c>
    </row>
    <row r="137" spans="1:33" ht="21" customHeight="1">
      <c r="A137" s="35" t="s">
        <v>153</v>
      </c>
      <c r="B137" s="287">
        <v>788000</v>
      </c>
      <c r="C137" s="227">
        <v>775000</v>
      </c>
      <c r="D137" s="227">
        <v>15000</v>
      </c>
      <c r="E137" s="227">
        <v>112000</v>
      </c>
      <c r="F137" s="227">
        <v>490000</v>
      </c>
      <c r="G137" s="227">
        <v>171000</v>
      </c>
      <c r="H137" s="227">
        <v>158000</v>
      </c>
      <c r="I137" s="230">
        <v>13000</v>
      </c>
      <c r="J137" s="33"/>
      <c r="K137" s="33"/>
      <c r="M137" s="35" t="s">
        <v>153</v>
      </c>
      <c r="N137" s="287">
        <v>430000</v>
      </c>
      <c r="O137" s="227">
        <v>422000</v>
      </c>
      <c r="P137" s="227">
        <v>9000</v>
      </c>
      <c r="Q137" s="227">
        <v>60000</v>
      </c>
      <c r="R137" s="227">
        <v>260000</v>
      </c>
      <c r="S137" s="227">
        <v>101000</v>
      </c>
      <c r="T137" s="227">
        <v>93000</v>
      </c>
      <c r="U137" s="230" t="s">
        <v>271</v>
      </c>
      <c r="Y137" s="35" t="s">
        <v>153</v>
      </c>
      <c r="Z137" s="287">
        <v>358000</v>
      </c>
      <c r="AA137" s="227">
        <v>353000</v>
      </c>
      <c r="AB137" s="227" t="s">
        <v>271</v>
      </c>
      <c r="AC137" s="227">
        <v>52000</v>
      </c>
      <c r="AD137" s="227">
        <v>231000</v>
      </c>
      <c r="AE137" s="227">
        <v>70000</v>
      </c>
      <c r="AF137" s="227">
        <v>65000</v>
      </c>
      <c r="AG137" s="230" t="s">
        <v>271</v>
      </c>
    </row>
    <row r="138" spans="1:33" ht="21" customHeight="1">
      <c r="A138" s="35" t="s">
        <v>154</v>
      </c>
      <c r="B138" s="287">
        <v>802000</v>
      </c>
      <c r="C138" s="227">
        <v>787000</v>
      </c>
      <c r="D138" s="227">
        <v>15000</v>
      </c>
      <c r="E138" s="227">
        <v>119000</v>
      </c>
      <c r="F138" s="227">
        <v>494000</v>
      </c>
      <c r="G138" s="227">
        <v>173000</v>
      </c>
      <c r="H138" s="227">
        <v>159000</v>
      </c>
      <c r="I138" s="230">
        <v>14000</v>
      </c>
      <c r="J138" s="33"/>
      <c r="K138" s="33"/>
      <c r="M138" s="35" t="s">
        <v>154</v>
      </c>
      <c r="N138" s="287">
        <v>440000</v>
      </c>
      <c r="O138" s="227">
        <v>430000</v>
      </c>
      <c r="P138" s="227">
        <v>9000</v>
      </c>
      <c r="Q138" s="227">
        <v>64000</v>
      </c>
      <c r="R138" s="227">
        <v>262000</v>
      </c>
      <c r="S138" s="227">
        <v>104000</v>
      </c>
      <c r="T138" s="227">
        <v>95000</v>
      </c>
      <c r="U138" s="230">
        <v>9000</v>
      </c>
      <c r="Y138" s="35" t="s">
        <v>154</v>
      </c>
      <c r="Z138" s="287">
        <v>362000</v>
      </c>
      <c r="AA138" s="227">
        <v>357000</v>
      </c>
      <c r="AB138" s="227" t="s">
        <v>271</v>
      </c>
      <c r="AC138" s="227">
        <v>55000</v>
      </c>
      <c r="AD138" s="227">
        <v>232000</v>
      </c>
      <c r="AE138" s="227">
        <v>69000</v>
      </c>
      <c r="AF138" s="227">
        <v>64000</v>
      </c>
      <c r="AG138" s="230" t="s">
        <v>271</v>
      </c>
    </row>
    <row r="139" spans="1:33" ht="21" customHeight="1">
      <c r="A139" s="35" t="s">
        <v>155</v>
      </c>
      <c r="B139" s="287">
        <v>806000</v>
      </c>
      <c r="C139" s="227">
        <v>792000</v>
      </c>
      <c r="D139" s="227">
        <v>13000</v>
      </c>
      <c r="E139" s="227">
        <v>123000</v>
      </c>
      <c r="F139" s="227">
        <v>496000</v>
      </c>
      <c r="G139" s="227">
        <v>174000</v>
      </c>
      <c r="H139" s="227">
        <v>160000</v>
      </c>
      <c r="I139" s="230">
        <v>14000</v>
      </c>
      <c r="J139" s="33"/>
      <c r="K139" s="33"/>
      <c r="M139" s="35" t="s">
        <v>155</v>
      </c>
      <c r="N139" s="287">
        <v>441000</v>
      </c>
      <c r="O139" s="227">
        <v>432000</v>
      </c>
      <c r="P139" s="227" t="s">
        <v>271</v>
      </c>
      <c r="Q139" s="227">
        <v>66000</v>
      </c>
      <c r="R139" s="227">
        <v>264000</v>
      </c>
      <c r="S139" s="227">
        <v>103000</v>
      </c>
      <c r="T139" s="227">
        <v>94000</v>
      </c>
      <c r="U139" s="230">
        <v>9000</v>
      </c>
      <c r="Y139" s="35" t="s">
        <v>155</v>
      </c>
      <c r="Z139" s="287">
        <v>365000</v>
      </c>
      <c r="AA139" s="227">
        <v>360000</v>
      </c>
      <c r="AB139" s="227" t="s">
        <v>271</v>
      </c>
      <c r="AC139" s="227">
        <v>58000</v>
      </c>
      <c r="AD139" s="227">
        <v>232000</v>
      </c>
      <c r="AE139" s="227">
        <v>71000</v>
      </c>
      <c r="AF139" s="227">
        <v>66000</v>
      </c>
      <c r="AG139" s="230" t="s">
        <v>271</v>
      </c>
    </row>
    <row r="140" spans="1:33" ht="21" customHeight="1">
      <c r="A140" s="35" t="s">
        <v>156</v>
      </c>
      <c r="B140" s="287">
        <v>810000</v>
      </c>
      <c r="C140" s="227">
        <v>795000</v>
      </c>
      <c r="D140" s="227">
        <v>14000</v>
      </c>
      <c r="E140" s="227">
        <v>122000</v>
      </c>
      <c r="F140" s="227">
        <v>498000</v>
      </c>
      <c r="G140" s="227">
        <v>174000</v>
      </c>
      <c r="H140" s="227">
        <v>160000</v>
      </c>
      <c r="I140" s="230">
        <v>14000</v>
      </c>
      <c r="J140" s="33"/>
      <c r="K140" s="33"/>
      <c r="M140" s="35" t="s">
        <v>156</v>
      </c>
      <c r="N140" s="287">
        <v>446000</v>
      </c>
      <c r="O140" s="227">
        <v>436000</v>
      </c>
      <c r="P140" s="227" t="s">
        <v>271</v>
      </c>
      <c r="Q140" s="227">
        <v>66000</v>
      </c>
      <c r="R140" s="227">
        <v>267000</v>
      </c>
      <c r="S140" s="227">
        <v>105000</v>
      </c>
      <c r="T140" s="227">
        <v>95000</v>
      </c>
      <c r="U140" s="230">
        <v>10000</v>
      </c>
      <c r="Y140" s="35" t="s">
        <v>156</v>
      </c>
      <c r="Z140" s="287">
        <v>364000</v>
      </c>
      <c r="AA140" s="227">
        <v>360000</v>
      </c>
      <c r="AB140" s="227" t="s">
        <v>271</v>
      </c>
      <c r="AC140" s="227">
        <v>57000</v>
      </c>
      <c r="AD140" s="227">
        <v>231000</v>
      </c>
      <c r="AE140" s="227">
        <v>70000</v>
      </c>
      <c r="AF140" s="227">
        <v>66000</v>
      </c>
      <c r="AG140" s="230" t="s">
        <v>271</v>
      </c>
    </row>
    <row r="141" spans="1:33" ht="21" customHeight="1">
      <c r="A141" s="35" t="s">
        <v>157</v>
      </c>
      <c r="B141" s="287">
        <v>801000</v>
      </c>
      <c r="C141" s="227">
        <v>787000</v>
      </c>
      <c r="D141" s="227">
        <v>14000</v>
      </c>
      <c r="E141" s="227">
        <v>122000</v>
      </c>
      <c r="F141" s="227">
        <v>494000</v>
      </c>
      <c r="G141" s="227">
        <v>171000</v>
      </c>
      <c r="H141" s="227">
        <v>157000</v>
      </c>
      <c r="I141" s="230">
        <v>14000</v>
      </c>
      <c r="J141" s="33"/>
      <c r="K141" s="33"/>
      <c r="M141" s="35" t="s">
        <v>157</v>
      </c>
      <c r="N141" s="287">
        <v>442000</v>
      </c>
      <c r="O141" s="227">
        <v>432000</v>
      </c>
      <c r="P141" s="227" t="s">
        <v>271</v>
      </c>
      <c r="Q141" s="227">
        <v>65000</v>
      </c>
      <c r="R141" s="227">
        <v>266000</v>
      </c>
      <c r="S141" s="227">
        <v>103000</v>
      </c>
      <c r="T141" s="227">
        <v>92000</v>
      </c>
      <c r="U141" s="230">
        <v>11000</v>
      </c>
      <c r="Y141" s="35" t="s">
        <v>157</v>
      </c>
      <c r="Z141" s="287">
        <v>359000</v>
      </c>
      <c r="AA141" s="227">
        <v>355000</v>
      </c>
      <c r="AB141" s="227" t="s">
        <v>271</v>
      </c>
      <c r="AC141" s="227">
        <v>56000</v>
      </c>
      <c r="AD141" s="227">
        <v>228000</v>
      </c>
      <c r="AE141" s="227">
        <v>68000</v>
      </c>
      <c r="AF141" s="227">
        <v>65000</v>
      </c>
      <c r="AG141" s="230" t="s">
        <v>271</v>
      </c>
    </row>
    <row r="142" spans="1:33" ht="21" customHeight="1">
      <c r="A142" s="35" t="s">
        <v>158</v>
      </c>
      <c r="B142" s="287">
        <v>802000</v>
      </c>
      <c r="C142" s="227">
        <v>788000</v>
      </c>
      <c r="D142" s="227">
        <v>14000</v>
      </c>
      <c r="E142" s="227">
        <v>123000</v>
      </c>
      <c r="F142" s="227">
        <v>492000</v>
      </c>
      <c r="G142" s="227">
        <v>173000</v>
      </c>
      <c r="H142" s="227">
        <v>158000</v>
      </c>
      <c r="I142" s="230">
        <v>15000</v>
      </c>
      <c r="J142" s="33"/>
      <c r="K142" s="33"/>
      <c r="M142" s="35" t="s">
        <v>158</v>
      </c>
      <c r="N142" s="287">
        <v>445000</v>
      </c>
      <c r="O142" s="227">
        <v>434000</v>
      </c>
      <c r="P142" s="227" t="s">
        <v>271</v>
      </c>
      <c r="Q142" s="227">
        <v>67000</v>
      </c>
      <c r="R142" s="227">
        <v>265000</v>
      </c>
      <c r="S142" s="227">
        <v>105000</v>
      </c>
      <c r="T142" s="227">
        <v>94000</v>
      </c>
      <c r="U142" s="230">
        <v>11000</v>
      </c>
      <c r="Y142" s="35" t="s">
        <v>158</v>
      </c>
      <c r="Z142" s="287">
        <v>357000</v>
      </c>
      <c r="AA142" s="227">
        <v>354000</v>
      </c>
      <c r="AB142" s="227" t="s">
        <v>271</v>
      </c>
      <c r="AC142" s="227">
        <v>57000</v>
      </c>
      <c r="AD142" s="227">
        <v>228000</v>
      </c>
      <c r="AE142" s="227">
        <v>67000</v>
      </c>
      <c r="AF142" s="227">
        <v>64000</v>
      </c>
      <c r="AG142" s="230" t="s">
        <v>271</v>
      </c>
    </row>
    <row r="143" spans="1:33" ht="21" customHeight="1">
      <c r="A143" s="35" t="s">
        <v>159</v>
      </c>
      <c r="B143" s="287">
        <v>797000</v>
      </c>
      <c r="C143" s="227">
        <v>782000</v>
      </c>
      <c r="D143" s="227">
        <v>13000</v>
      </c>
      <c r="E143" s="227">
        <v>124000</v>
      </c>
      <c r="F143" s="227">
        <v>486000</v>
      </c>
      <c r="G143" s="227">
        <v>173000</v>
      </c>
      <c r="H143" s="227">
        <v>158000</v>
      </c>
      <c r="I143" s="230">
        <v>15000</v>
      </c>
      <c r="J143" s="33"/>
      <c r="K143" s="33"/>
      <c r="M143" s="35" t="s">
        <v>159</v>
      </c>
      <c r="N143" s="287">
        <v>444000</v>
      </c>
      <c r="O143" s="227">
        <v>433000</v>
      </c>
      <c r="P143" s="227">
        <v>9000</v>
      </c>
      <c r="Q143" s="227">
        <v>67000</v>
      </c>
      <c r="R143" s="227">
        <v>263000</v>
      </c>
      <c r="S143" s="227">
        <v>105000</v>
      </c>
      <c r="T143" s="227">
        <v>94000</v>
      </c>
      <c r="U143" s="230">
        <v>11000</v>
      </c>
      <c r="Y143" s="35" t="s">
        <v>159</v>
      </c>
      <c r="Z143" s="287">
        <v>353000</v>
      </c>
      <c r="AA143" s="227">
        <v>349000</v>
      </c>
      <c r="AB143" s="227" t="s">
        <v>271</v>
      </c>
      <c r="AC143" s="227">
        <v>56000</v>
      </c>
      <c r="AD143" s="227">
        <v>223000</v>
      </c>
      <c r="AE143" s="227">
        <v>68000</v>
      </c>
      <c r="AF143" s="227">
        <v>64000</v>
      </c>
      <c r="AG143" s="230" t="s">
        <v>271</v>
      </c>
    </row>
    <row r="144" spans="1:33" ht="21" customHeight="1">
      <c r="A144" s="35" t="s">
        <v>219</v>
      </c>
      <c r="B144" s="287">
        <v>801000</v>
      </c>
      <c r="C144" s="227">
        <v>785000</v>
      </c>
      <c r="D144" s="227">
        <v>12000</v>
      </c>
      <c r="E144" s="227">
        <v>124000</v>
      </c>
      <c r="F144" s="227">
        <v>490000</v>
      </c>
      <c r="G144" s="227">
        <v>176000</v>
      </c>
      <c r="H144" s="227">
        <v>159000</v>
      </c>
      <c r="I144" s="230">
        <v>16000</v>
      </c>
      <c r="J144" s="33"/>
      <c r="K144" s="33"/>
      <c r="M144" s="35" t="s">
        <v>219</v>
      </c>
      <c r="N144" s="287">
        <v>443000</v>
      </c>
      <c r="O144" s="227">
        <v>432000</v>
      </c>
      <c r="P144" s="227" t="s">
        <v>271</v>
      </c>
      <c r="Q144" s="227">
        <v>68000</v>
      </c>
      <c r="R144" s="227">
        <v>264000</v>
      </c>
      <c r="S144" s="227">
        <v>103000</v>
      </c>
      <c r="T144" s="227">
        <v>93000</v>
      </c>
      <c r="U144" s="230">
        <v>10000</v>
      </c>
      <c r="Y144" s="35" t="s">
        <v>219</v>
      </c>
      <c r="Z144" s="287">
        <v>358000</v>
      </c>
      <c r="AA144" s="227">
        <v>353000</v>
      </c>
      <c r="AB144" s="227" t="s">
        <v>271</v>
      </c>
      <c r="AC144" s="227">
        <v>56000</v>
      </c>
      <c r="AD144" s="227">
        <v>226000</v>
      </c>
      <c r="AE144" s="227">
        <v>72000</v>
      </c>
      <c r="AF144" s="227">
        <v>66000</v>
      </c>
      <c r="AG144" s="230" t="s">
        <v>271</v>
      </c>
    </row>
    <row r="145" spans="1:33" ht="21" customHeight="1">
      <c r="A145" s="35" t="s">
        <v>220</v>
      </c>
      <c r="B145" s="287">
        <v>807000</v>
      </c>
      <c r="C145" s="227">
        <v>791000</v>
      </c>
      <c r="D145" s="227">
        <v>11000</v>
      </c>
      <c r="E145" s="227">
        <v>123000</v>
      </c>
      <c r="F145" s="227">
        <v>496000</v>
      </c>
      <c r="G145" s="227">
        <v>178000</v>
      </c>
      <c r="H145" s="227">
        <v>161000</v>
      </c>
      <c r="I145" s="230">
        <v>17000</v>
      </c>
      <c r="J145" s="33"/>
      <c r="K145" s="33"/>
      <c r="M145" s="35" t="s">
        <v>220</v>
      </c>
      <c r="N145" s="287">
        <v>446000</v>
      </c>
      <c r="O145" s="227">
        <v>435000</v>
      </c>
      <c r="P145" s="227" t="s">
        <v>271</v>
      </c>
      <c r="Q145" s="227">
        <v>69000</v>
      </c>
      <c r="R145" s="227">
        <v>268000</v>
      </c>
      <c r="S145" s="227">
        <v>103000</v>
      </c>
      <c r="T145" s="227">
        <v>93000</v>
      </c>
      <c r="U145" s="230">
        <v>11000</v>
      </c>
      <c r="Y145" s="35" t="s">
        <v>220</v>
      </c>
      <c r="Z145" s="287">
        <v>361000</v>
      </c>
      <c r="AA145" s="227">
        <v>356000</v>
      </c>
      <c r="AB145" s="227" t="s">
        <v>271</v>
      </c>
      <c r="AC145" s="227">
        <v>55000</v>
      </c>
      <c r="AD145" s="227">
        <v>228000</v>
      </c>
      <c r="AE145" s="227">
        <v>74000</v>
      </c>
      <c r="AF145" s="227">
        <v>68000</v>
      </c>
      <c r="AG145" s="230" t="s">
        <v>271</v>
      </c>
    </row>
    <row r="146" spans="1:33" ht="21" customHeight="1">
      <c r="A146" s="35" t="s">
        <v>160</v>
      </c>
      <c r="B146" s="287">
        <v>804000</v>
      </c>
      <c r="C146" s="227">
        <v>787000</v>
      </c>
      <c r="D146" s="227">
        <v>11000</v>
      </c>
      <c r="E146" s="227">
        <v>122000</v>
      </c>
      <c r="F146" s="227">
        <v>493000</v>
      </c>
      <c r="G146" s="227">
        <v>178000</v>
      </c>
      <c r="H146" s="227">
        <v>161000</v>
      </c>
      <c r="I146" s="230">
        <v>18000</v>
      </c>
      <c r="J146" s="33"/>
      <c r="K146" s="33"/>
      <c r="M146" s="35" t="s">
        <v>160</v>
      </c>
      <c r="N146" s="287">
        <v>444000</v>
      </c>
      <c r="O146" s="227">
        <v>433000</v>
      </c>
      <c r="P146" s="227" t="s">
        <v>271</v>
      </c>
      <c r="Q146" s="227">
        <v>68000</v>
      </c>
      <c r="R146" s="227">
        <v>265000</v>
      </c>
      <c r="S146" s="227">
        <v>103000</v>
      </c>
      <c r="T146" s="227">
        <v>92000</v>
      </c>
      <c r="U146" s="230">
        <v>11000</v>
      </c>
      <c r="Y146" s="35" t="s">
        <v>160</v>
      </c>
      <c r="Z146" s="287">
        <v>360000</v>
      </c>
      <c r="AA146" s="227">
        <v>354000</v>
      </c>
      <c r="AB146" s="227" t="s">
        <v>271</v>
      </c>
      <c r="AC146" s="227">
        <v>54000</v>
      </c>
      <c r="AD146" s="227">
        <v>227000</v>
      </c>
      <c r="AE146" s="227">
        <v>75000</v>
      </c>
      <c r="AF146" s="227">
        <v>68000</v>
      </c>
      <c r="AG146" s="230" t="s">
        <v>271</v>
      </c>
    </row>
    <row r="147" spans="1:33" ht="21" customHeight="1">
      <c r="A147" s="35" t="s">
        <v>161</v>
      </c>
      <c r="B147" s="287">
        <v>800000</v>
      </c>
      <c r="C147" s="227">
        <v>785000</v>
      </c>
      <c r="D147" s="227">
        <v>11000</v>
      </c>
      <c r="E147" s="227">
        <v>120000</v>
      </c>
      <c r="F147" s="227">
        <v>494000</v>
      </c>
      <c r="G147" s="227">
        <v>175000</v>
      </c>
      <c r="H147" s="227">
        <v>159000</v>
      </c>
      <c r="I147" s="230">
        <v>16000</v>
      </c>
      <c r="J147" s="33"/>
      <c r="K147" s="33"/>
      <c r="M147" s="35" t="s">
        <v>161</v>
      </c>
      <c r="N147" s="287">
        <v>440000</v>
      </c>
      <c r="O147" s="227">
        <v>430000</v>
      </c>
      <c r="P147" s="227" t="s">
        <v>271</v>
      </c>
      <c r="Q147" s="227">
        <v>65000</v>
      </c>
      <c r="R147" s="227">
        <v>265000</v>
      </c>
      <c r="S147" s="227">
        <v>103000</v>
      </c>
      <c r="T147" s="227">
        <v>93000</v>
      </c>
      <c r="U147" s="230">
        <v>10000</v>
      </c>
      <c r="Y147" s="35" t="s">
        <v>161</v>
      </c>
      <c r="Z147" s="287">
        <v>361000</v>
      </c>
      <c r="AA147" s="227">
        <v>355000</v>
      </c>
      <c r="AB147" s="227" t="s">
        <v>271</v>
      </c>
      <c r="AC147" s="227">
        <v>55000</v>
      </c>
      <c r="AD147" s="227">
        <v>229000</v>
      </c>
      <c r="AE147" s="227">
        <v>72000</v>
      </c>
      <c r="AF147" s="227">
        <v>66000</v>
      </c>
      <c r="AG147" s="230" t="s">
        <v>271</v>
      </c>
    </row>
    <row r="148" spans="1:33" ht="21" customHeight="1">
      <c r="A148" s="35" t="s">
        <v>162</v>
      </c>
      <c r="B148" s="287">
        <v>799000</v>
      </c>
      <c r="C148" s="227">
        <v>784000</v>
      </c>
      <c r="D148" s="227">
        <v>10000</v>
      </c>
      <c r="E148" s="227">
        <v>119000</v>
      </c>
      <c r="F148" s="227">
        <v>495000</v>
      </c>
      <c r="G148" s="227">
        <v>174000</v>
      </c>
      <c r="H148" s="227">
        <v>159000</v>
      </c>
      <c r="I148" s="230">
        <v>15000</v>
      </c>
      <c r="J148" s="33"/>
      <c r="K148" s="33"/>
      <c r="M148" s="35" t="s">
        <v>162</v>
      </c>
      <c r="N148" s="287">
        <v>439000</v>
      </c>
      <c r="O148" s="227">
        <v>429000</v>
      </c>
      <c r="P148" s="227" t="s">
        <v>271</v>
      </c>
      <c r="Q148" s="227">
        <v>64000</v>
      </c>
      <c r="R148" s="227">
        <v>265000</v>
      </c>
      <c r="S148" s="227">
        <v>103000</v>
      </c>
      <c r="T148" s="227">
        <v>94000</v>
      </c>
      <c r="U148" s="230">
        <v>10000</v>
      </c>
      <c r="Y148" s="35" t="s">
        <v>162</v>
      </c>
      <c r="Z148" s="287">
        <v>360000</v>
      </c>
      <c r="AA148" s="227">
        <v>355000</v>
      </c>
      <c r="AB148" s="227" t="s">
        <v>271</v>
      </c>
      <c r="AC148" s="227">
        <v>55000</v>
      </c>
      <c r="AD148" s="227">
        <v>230000</v>
      </c>
      <c r="AE148" s="227">
        <v>71000</v>
      </c>
      <c r="AF148" s="227">
        <v>66000</v>
      </c>
      <c r="AG148" s="230" t="s">
        <v>271</v>
      </c>
    </row>
    <row r="149" spans="1:33" ht="21" customHeight="1">
      <c r="A149" s="35" t="s">
        <v>163</v>
      </c>
      <c r="B149" s="287">
        <v>810000</v>
      </c>
      <c r="C149" s="227">
        <v>795000</v>
      </c>
      <c r="D149" s="227">
        <v>10000</v>
      </c>
      <c r="E149" s="227">
        <v>120000</v>
      </c>
      <c r="F149" s="227">
        <v>500000</v>
      </c>
      <c r="G149" s="227">
        <v>180000</v>
      </c>
      <c r="H149" s="227">
        <v>165000</v>
      </c>
      <c r="I149" s="230">
        <v>15000</v>
      </c>
      <c r="J149" s="33"/>
      <c r="K149" s="33"/>
      <c r="M149" s="35" t="s">
        <v>163</v>
      </c>
      <c r="N149" s="287">
        <v>445000</v>
      </c>
      <c r="O149" s="227">
        <v>435000</v>
      </c>
      <c r="P149" s="227" t="s">
        <v>271</v>
      </c>
      <c r="Q149" s="227">
        <v>64000</v>
      </c>
      <c r="R149" s="227">
        <v>269000</v>
      </c>
      <c r="S149" s="227">
        <v>106000</v>
      </c>
      <c r="T149" s="227">
        <v>96000</v>
      </c>
      <c r="U149" s="230">
        <v>10000</v>
      </c>
      <c r="Y149" s="35" t="s">
        <v>163</v>
      </c>
      <c r="Z149" s="287">
        <v>365000</v>
      </c>
      <c r="AA149" s="227">
        <v>360000</v>
      </c>
      <c r="AB149" s="227" t="s">
        <v>271</v>
      </c>
      <c r="AC149" s="227">
        <v>57000</v>
      </c>
      <c r="AD149" s="227">
        <v>231000</v>
      </c>
      <c r="AE149" s="227">
        <v>74000</v>
      </c>
      <c r="AF149" s="227">
        <v>68000</v>
      </c>
      <c r="AG149" s="230" t="s">
        <v>271</v>
      </c>
    </row>
    <row r="150" spans="1:33" ht="21" customHeight="1">
      <c r="A150" s="35" t="s">
        <v>164</v>
      </c>
      <c r="B150" s="287">
        <v>816000</v>
      </c>
      <c r="C150" s="227">
        <v>801000</v>
      </c>
      <c r="D150" s="227">
        <v>11000</v>
      </c>
      <c r="E150" s="227">
        <v>125000</v>
      </c>
      <c r="F150" s="227">
        <v>500000</v>
      </c>
      <c r="G150" s="227">
        <v>180000</v>
      </c>
      <c r="H150" s="227">
        <v>166000</v>
      </c>
      <c r="I150" s="230">
        <v>14000</v>
      </c>
      <c r="J150" s="33"/>
      <c r="K150" s="33"/>
      <c r="M150" s="35" t="s">
        <v>164</v>
      </c>
      <c r="N150" s="287">
        <v>449000</v>
      </c>
      <c r="O150" s="227">
        <v>440000</v>
      </c>
      <c r="P150" s="227" t="s">
        <v>271</v>
      </c>
      <c r="Q150" s="227">
        <v>68000</v>
      </c>
      <c r="R150" s="227">
        <v>268000</v>
      </c>
      <c r="S150" s="227">
        <v>105000</v>
      </c>
      <c r="T150" s="227">
        <v>96000</v>
      </c>
      <c r="U150" s="230">
        <v>9000</v>
      </c>
      <c r="Y150" s="35" t="s">
        <v>164</v>
      </c>
      <c r="Z150" s="287">
        <v>366000</v>
      </c>
      <c r="AA150" s="227">
        <v>361000</v>
      </c>
      <c r="AB150" s="227" t="s">
        <v>271</v>
      </c>
      <c r="AC150" s="227">
        <v>57000</v>
      </c>
      <c r="AD150" s="227">
        <v>231000</v>
      </c>
      <c r="AE150" s="227">
        <v>75000</v>
      </c>
      <c r="AF150" s="227">
        <v>70000</v>
      </c>
      <c r="AG150" s="230" t="s">
        <v>271</v>
      </c>
    </row>
    <row r="151" spans="1:33" ht="21" customHeight="1">
      <c r="A151" s="35" t="s">
        <v>165</v>
      </c>
      <c r="B151" s="287">
        <v>819000</v>
      </c>
      <c r="C151" s="227">
        <v>803000</v>
      </c>
      <c r="D151" s="227">
        <v>12000</v>
      </c>
      <c r="E151" s="227">
        <v>125000</v>
      </c>
      <c r="F151" s="227">
        <v>499000</v>
      </c>
      <c r="G151" s="227">
        <v>183000</v>
      </c>
      <c r="H151" s="227">
        <v>168000</v>
      </c>
      <c r="I151" s="230">
        <v>15000</v>
      </c>
      <c r="J151" s="33"/>
      <c r="K151" s="33"/>
      <c r="M151" s="35" t="s">
        <v>165</v>
      </c>
      <c r="N151" s="287">
        <v>450000</v>
      </c>
      <c r="O151" s="227">
        <v>439000</v>
      </c>
      <c r="P151" s="227" t="s">
        <v>271</v>
      </c>
      <c r="Q151" s="227">
        <v>67000</v>
      </c>
      <c r="R151" s="227">
        <v>268000</v>
      </c>
      <c r="S151" s="227">
        <v>107000</v>
      </c>
      <c r="T151" s="227">
        <v>97000</v>
      </c>
      <c r="U151" s="230">
        <v>10000</v>
      </c>
      <c r="Y151" s="35" t="s">
        <v>165</v>
      </c>
      <c r="Z151" s="287">
        <v>369000</v>
      </c>
      <c r="AA151" s="227">
        <v>364000</v>
      </c>
      <c r="AB151" s="227" t="s">
        <v>271</v>
      </c>
      <c r="AC151" s="227">
        <v>58000</v>
      </c>
      <c r="AD151" s="227">
        <v>231000</v>
      </c>
      <c r="AE151" s="227">
        <v>76000</v>
      </c>
      <c r="AF151" s="227">
        <v>71000</v>
      </c>
      <c r="AG151" s="230" t="s">
        <v>271</v>
      </c>
    </row>
    <row r="152" spans="1:33" ht="21" customHeight="1">
      <c r="A152" s="35" t="s">
        <v>166</v>
      </c>
      <c r="B152" s="287">
        <v>814000</v>
      </c>
      <c r="C152" s="227">
        <v>799000</v>
      </c>
      <c r="D152" s="227">
        <v>12000</v>
      </c>
      <c r="E152" s="227">
        <v>122000</v>
      </c>
      <c r="F152" s="227">
        <v>501000</v>
      </c>
      <c r="G152" s="227">
        <v>179000</v>
      </c>
      <c r="H152" s="227">
        <v>164000</v>
      </c>
      <c r="I152" s="230">
        <v>15000</v>
      </c>
      <c r="J152" s="33"/>
      <c r="K152" s="33"/>
      <c r="M152" s="35" t="s">
        <v>166</v>
      </c>
      <c r="N152" s="287">
        <v>448000</v>
      </c>
      <c r="O152" s="227">
        <v>438000</v>
      </c>
      <c r="P152" s="227" t="s">
        <v>271</v>
      </c>
      <c r="Q152" s="227">
        <v>67000</v>
      </c>
      <c r="R152" s="227">
        <v>268000</v>
      </c>
      <c r="S152" s="227">
        <v>106000</v>
      </c>
      <c r="T152" s="227">
        <v>96000</v>
      </c>
      <c r="U152" s="230">
        <v>10000</v>
      </c>
      <c r="Y152" s="35" t="s">
        <v>166</v>
      </c>
      <c r="Z152" s="287">
        <v>365000</v>
      </c>
      <c r="AA152" s="227">
        <v>361000</v>
      </c>
      <c r="AB152" s="227" t="s">
        <v>271</v>
      </c>
      <c r="AC152" s="227">
        <v>55000</v>
      </c>
      <c r="AD152" s="227">
        <v>233000</v>
      </c>
      <c r="AE152" s="227">
        <v>72000</v>
      </c>
      <c r="AF152" s="227">
        <v>68000</v>
      </c>
      <c r="AG152" s="230" t="s">
        <v>271</v>
      </c>
    </row>
    <row r="153" spans="1:33" ht="21" customHeight="1">
      <c r="A153" s="35" t="s">
        <v>167</v>
      </c>
      <c r="B153" s="287">
        <v>808000</v>
      </c>
      <c r="C153" s="227">
        <v>794000</v>
      </c>
      <c r="D153" s="227">
        <v>12000</v>
      </c>
      <c r="E153" s="227">
        <v>116000</v>
      </c>
      <c r="F153" s="227">
        <v>499000</v>
      </c>
      <c r="G153" s="227">
        <v>180000</v>
      </c>
      <c r="H153" s="227">
        <v>167000</v>
      </c>
      <c r="I153" s="230">
        <v>14000</v>
      </c>
      <c r="J153" s="33"/>
      <c r="K153" s="33"/>
      <c r="M153" s="35" t="s">
        <v>167</v>
      </c>
      <c r="N153" s="287">
        <v>444000</v>
      </c>
      <c r="O153" s="227">
        <v>434000</v>
      </c>
      <c r="P153" s="227" t="s">
        <v>271</v>
      </c>
      <c r="Q153" s="227">
        <v>63000</v>
      </c>
      <c r="R153" s="227">
        <v>268000</v>
      </c>
      <c r="S153" s="227">
        <v>106000</v>
      </c>
      <c r="T153" s="227">
        <v>96000</v>
      </c>
      <c r="U153" s="230">
        <v>11000</v>
      </c>
      <c r="Y153" s="35" t="s">
        <v>167</v>
      </c>
      <c r="Z153" s="287">
        <v>363000</v>
      </c>
      <c r="AA153" s="227">
        <v>360000</v>
      </c>
      <c r="AB153" s="227" t="s">
        <v>271</v>
      </c>
      <c r="AC153" s="227">
        <v>54000</v>
      </c>
      <c r="AD153" s="227">
        <v>231000</v>
      </c>
      <c r="AE153" s="227">
        <v>74000</v>
      </c>
      <c r="AF153" s="227">
        <v>71000</v>
      </c>
      <c r="AG153" s="230" t="s">
        <v>271</v>
      </c>
    </row>
    <row r="154" spans="1:33" ht="21" customHeight="1">
      <c r="A154" s="35" t="s">
        <v>168</v>
      </c>
      <c r="B154" s="287">
        <v>812000</v>
      </c>
      <c r="C154" s="227">
        <v>797000</v>
      </c>
      <c r="D154" s="227">
        <v>14000</v>
      </c>
      <c r="E154" s="227">
        <v>117000</v>
      </c>
      <c r="F154" s="227">
        <v>502000</v>
      </c>
      <c r="G154" s="227">
        <v>179000</v>
      </c>
      <c r="H154" s="227">
        <v>165000</v>
      </c>
      <c r="I154" s="230">
        <v>14000</v>
      </c>
      <c r="J154" s="33"/>
      <c r="K154" s="33"/>
      <c r="M154" s="35" t="s">
        <v>168</v>
      </c>
      <c r="N154" s="287">
        <v>446000</v>
      </c>
      <c r="O154" s="227">
        <v>435000</v>
      </c>
      <c r="P154" s="227" t="s">
        <v>271</v>
      </c>
      <c r="Q154" s="227">
        <v>65000</v>
      </c>
      <c r="R154" s="227">
        <v>268000</v>
      </c>
      <c r="S154" s="227">
        <v>105000</v>
      </c>
      <c r="T154" s="227">
        <v>94000</v>
      </c>
      <c r="U154" s="230">
        <v>11000</v>
      </c>
      <c r="Y154" s="35" t="s">
        <v>168</v>
      </c>
      <c r="Z154" s="287">
        <v>366000</v>
      </c>
      <c r="AA154" s="227">
        <v>362000</v>
      </c>
      <c r="AB154" s="227" t="s">
        <v>271</v>
      </c>
      <c r="AC154" s="227">
        <v>52000</v>
      </c>
      <c r="AD154" s="227">
        <v>235000</v>
      </c>
      <c r="AE154" s="227">
        <v>74000</v>
      </c>
      <c r="AF154" s="227">
        <v>70000</v>
      </c>
      <c r="AG154" s="230" t="s">
        <v>271</v>
      </c>
    </row>
    <row r="155" spans="1:33" ht="21" customHeight="1">
      <c r="A155" s="35" t="s">
        <v>169</v>
      </c>
      <c r="B155" s="287">
        <v>814000</v>
      </c>
      <c r="C155" s="227">
        <v>799000</v>
      </c>
      <c r="D155" s="227">
        <v>13000</v>
      </c>
      <c r="E155" s="227">
        <v>115000</v>
      </c>
      <c r="F155" s="227">
        <v>505000</v>
      </c>
      <c r="G155" s="227">
        <v>181000</v>
      </c>
      <c r="H155" s="227">
        <v>166000</v>
      </c>
      <c r="I155" s="230">
        <v>15000</v>
      </c>
      <c r="J155" s="33"/>
      <c r="K155" s="33"/>
      <c r="M155" s="35" t="s">
        <v>169</v>
      </c>
      <c r="N155" s="287">
        <v>446000</v>
      </c>
      <c r="O155" s="227">
        <v>435000</v>
      </c>
      <c r="P155" s="227" t="s">
        <v>271</v>
      </c>
      <c r="Q155" s="227">
        <v>64000</v>
      </c>
      <c r="R155" s="227">
        <v>269000</v>
      </c>
      <c r="S155" s="227">
        <v>105000</v>
      </c>
      <c r="T155" s="227">
        <v>94000</v>
      </c>
      <c r="U155" s="230">
        <v>11000</v>
      </c>
      <c r="Y155" s="35" t="s">
        <v>169</v>
      </c>
      <c r="Z155" s="287">
        <v>369000</v>
      </c>
      <c r="AA155" s="227">
        <v>364000</v>
      </c>
      <c r="AB155" s="227" t="s">
        <v>271</v>
      </c>
      <c r="AC155" s="227">
        <v>52000</v>
      </c>
      <c r="AD155" s="227">
        <v>236000</v>
      </c>
      <c r="AE155" s="227">
        <v>76000</v>
      </c>
      <c r="AF155" s="227">
        <v>71000</v>
      </c>
      <c r="AG155" s="230" t="s">
        <v>271</v>
      </c>
    </row>
    <row r="156" spans="1:33" ht="21" customHeight="1">
      <c r="A156" s="35" t="s">
        <v>221</v>
      </c>
      <c r="B156" s="287">
        <v>817000</v>
      </c>
      <c r="C156" s="227">
        <v>803000</v>
      </c>
      <c r="D156" s="227">
        <v>13000</v>
      </c>
      <c r="E156" s="227">
        <v>116000</v>
      </c>
      <c r="F156" s="227">
        <v>510000</v>
      </c>
      <c r="G156" s="227">
        <v>178000</v>
      </c>
      <c r="H156" s="227">
        <v>164000</v>
      </c>
      <c r="I156" s="230">
        <v>14000</v>
      </c>
      <c r="J156" s="33"/>
      <c r="K156" s="33"/>
      <c r="M156" s="35" t="s">
        <v>221</v>
      </c>
      <c r="N156" s="287">
        <v>445000</v>
      </c>
      <c r="O156" s="227">
        <v>436000</v>
      </c>
      <c r="P156" s="227" t="s">
        <v>271</v>
      </c>
      <c r="Q156" s="227">
        <v>65000</v>
      </c>
      <c r="R156" s="227">
        <v>270000</v>
      </c>
      <c r="S156" s="227">
        <v>103000</v>
      </c>
      <c r="T156" s="227">
        <v>94000</v>
      </c>
      <c r="U156" s="230">
        <v>10000</v>
      </c>
      <c r="Y156" s="35" t="s">
        <v>221</v>
      </c>
      <c r="Z156" s="287">
        <v>372000</v>
      </c>
      <c r="AA156" s="227">
        <v>368000</v>
      </c>
      <c r="AB156" s="227" t="s">
        <v>271</v>
      </c>
      <c r="AC156" s="227">
        <v>51000</v>
      </c>
      <c r="AD156" s="227">
        <v>240000</v>
      </c>
      <c r="AE156" s="227">
        <v>75000</v>
      </c>
      <c r="AF156" s="227">
        <v>70000</v>
      </c>
      <c r="AG156" s="230" t="s">
        <v>271</v>
      </c>
    </row>
    <row r="157" spans="1:33" ht="21" customHeight="1">
      <c r="A157" s="35" t="s">
        <v>222</v>
      </c>
      <c r="B157" s="287">
        <v>819000</v>
      </c>
      <c r="C157" s="227">
        <v>804000</v>
      </c>
      <c r="D157" s="227">
        <v>13000</v>
      </c>
      <c r="E157" s="227">
        <v>118000</v>
      </c>
      <c r="F157" s="227">
        <v>509000</v>
      </c>
      <c r="G157" s="227">
        <v>179000</v>
      </c>
      <c r="H157" s="227">
        <v>164000</v>
      </c>
      <c r="I157" s="230">
        <v>15000</v>
      </c>
      <c r="J157" s="33"/>
      <c r="K157" s="33"/>
      <c r="M157" s="35" t="s">
        <v>222</v>
      </c>
      <c r="N157" s="287">
        <v>446000</v>
      </c>
      <c r="O157" s="227">
        <v>437000</v>
      </c>
      <c r="P157" s="227" t="s">
        <v>271</v>
      </c>
      <c r="Q157" s="227">
        <v>65000</v>
      </c>
      <c r="R157" s="227">
        <v>272000</v>
      </c>
      <c r="S157" s="227">
        <v>104000</v>
      </c>
      <c r="T157" s="227">
        <v>94000</v>
      </c>
      <c r="U157" s="230">
        <v>10000</v>
      </c>
      <c r="Y157" s="35" t="s">
        <v>222</v>
      </c>
      <c r="Z157" s="287">
        <v>372000</v>
      </c>
      <c r="AA157" s="227">
        <v>367000</v>
      </c>
      <c r="AB157" s="227" t="s">
        <v>271</v>
      </c>
      <c r="AC157" s="227">
        <v>54000</v>
      </c>
      <c r="AD157" s="227">
        <v>237000</v>
      </c>
      <c r="AE157" s="227">
        <v>75000</v>
      </c>
      <c r="AF157" s="227">
        <v>70000</v>
      </c>
      <c r="AG157" s="230" t="s">
        <v>271</v>
      </c>
    </row>
    <row r="158" spans="1:33" ht="21" customHeight="1">
      <c r="A158" s="35" t="s">
        <v>170</v>
      </c>
      <c r="B158" s="287">
        <v>825000</v>
      </c>
      <c r="C158" s="227">
        <v>810000</v>
      </c>
      <c r="D158" s="227">
        <v>13000</v>
      </c>
      <c r="E158" s="227">
        <v>120000</v>
      </c>
      <c r="F158" s="227">
        <v>515000</v>
      </c>
      <c r="G158" s="227">
        <v>177000</v>
      </c>
      <c r="H158" s="227">
        <v>163000</v>
      </c>
      <c r="I158" s="230">
        <v>15000</v>
      </c>
      <c r="J158" s="33"/>
      <c r="K158" s="33"/>
      <c r="M158" s="35" t="s">
        <v>170</v>
      </c>
      <c r="N158" s="287">
        <v>449000</v>
      </c>
      <c r="O158" s="227">
        <v>439000</v>
      </c>
      <c r="P158" s="227" t="s">
        <v>271</v>
      </c>
      <c r="Q158" s="227">
        <v>65000</v>
      </c>
      <c r="R158" s="227">
        <v>273000</v>
      </c>
      <c r="S158" s="227">
        <v>103000</v>
      </c>
      <c r="T158" s="227">
        <v>93000</v>
      </c>
      <c r="U158" s="230">
        <v>10000</v>
      </c>
      <c r="Y158" s="35" t="s">
        <v>170</v>
      </c>
      <c r="Z158" s="287">
        <v>375000</v>
      </c>
      <c r="AA158" s="227">
        <v>371000</v>
      </c>
      <c r="AB158" s="227" t="s">
        <v>271</v>
      </c>
      <c r="AC158" s="227">
        <v>55000</v>
      </c>
      <c r="AD158" s="227">
        <v>242000</v>
      </c>
      <c r="AE158" s="227">
        <v>74000</v>
      </c>
      <c r="AF158" s="227">
        <v>69000</v>
      </c>
      <c r="AG158" s="230" t="s">
        <v>271</v>
      </c>
    </row>
    <row r="159" spans="1:33" ht="21" customHeight="1">
      <c r="A159" s="35" t="s">
        <v>171</v>
      </c>
      <c r="B159" s="287">
        <v>833000</v>
      </c>
      <c r="C159" s="227">
        <v>818000</v>
      </c>
      <c r="D159" s="227">
        <v>13000</v>
      </c>
      <c r="E159" s="227">
        <v>124000</v>
      </c>
      <c r="F159" s="227">
        <v>516000</v>
      </c>
      <c r="G159" s="227">
        <v>180000</v>
      </c>
      <c r="H159" s="227">
        <v>165000</v>
      </c>
      <c r="I159" s="230">
        <v>15000</v>
      </c>
      <c r="J159" s="33"/>
      <c r="K159" s="33"/>
      <c r="M159" s="35" t="s">
        <v>171</v>
      </c>
      <c r="N159" s="287">
        <v>455000</v>
      </c>
      <c r="O159" s="227">
        <v>444000</v>
      </c>
      <c r="P159" s="227" t="s">
        <v>271</v>
      </c>
      <c r="Q159" s="227">
        <v>68000</v>
      </c>
      <c r="R159" s="227">
        <v>273000</v>
      </c>
      <c r="S159" s="227">
        <v>106000</v>
      </c>
      <c r="T159" s="227">
        <v>96000</v>
      </c>
      <c r="U159" s="230">
        <v>11000</v>
      </c>
      <c r="Y159" s="35" t="s">
        <v>171</v>
      </c>
      <c r="Z159" s="287">
        <v>379000</v>
      </c>
      <c r="AA159" s="227">
        <v>374000</v>
      </c>
      <c r="AB159" s="227" t="s">
        <v>271</v>
      </c>
      <c r="AC159" s="227">
        <v>56000</v>
      </c>
      <c r="AD159" s="227">
        <v>243000</v>
      </c>
      <c r="AE159" s="227">
        <v>74000</v>
      </c>
      <c r="AF159" s="227">
        <v>69000</v>
      </c>
      <c r="AG159" s="230" t="s">
        <v>271</v>
      </c>
    </row>
    <row r="160" spans="1:33" ht="21" customHeight="1">
      <c r="A160" s="35" t="s">
        <v>172</v>
      </c>
      <c r="B160" s="287">
        <v>828000</v>
      </c>
      <c r="C160" s="227">
        <v>812000</v>
      </c>
      <c r="D160" s="227">
        <v>13000</v>
      </c>
      <c r="E160" s="227">
        <v>120000</v>
      </c>
      <c r="F160" s="227">
        <v>515000</v>
      </c>
      <c r="G160" s="227">
        <v>179000</v>
      </c>
      <c r="H160" s="227">
        <v>163000</v>
      </c>
      <c r="I160" s="230">
        <v>16000</v>
      </c>
      <c r="J160" s="33"/>
      <c r="K160" s="33"/>
      <c r="M160" s="35" t="s">
        <v>172</v>
      </c>
      <c r="N160" s="287">
        <v>449000</v>
      </c>
      <c r="O160" s="227">
        <v>439000</v>
      </c>
      <c r="P160" s="227" t="s">
        <v>271</v>
      </c>
      <c r="Q160" s="227">
        <v>65000</v>
      </c>
      <c r="R160" s="227">
        <v>272000</v>
      </c>
      <c r="S160" s="227">
        <v>104000</v>
      </c>
      <c r="T160" s="227">
        <v>94000</v>
      </c>
      <c r="U160" s="230">
        <v>10000</v>
      </c>
      <c r="Y160" s="35" t="s">
        <v>172</v>
      </c>
      <c r="Z160" s="287">
        <v>379000</v>
      </c>
      <c r="AA160" s="227">
        <v>373000</v>
      </c>
      <c r="AB160" s="227" t="s">
        <v>271</v>
      </c>
      <c r="AC160" s="227">
        <v>55000</v>
      </c>
      <c r="AD160" s="227">
        <v>244000</v>
      </c>
      <c r="AE160" s="227">
        <v>75000</v>
      </c>
      <c r="AF160" s="227">
        <v>69000</v>
      </c>
      <c r="AG160" s="230" t="s">
        <v>271</v>
      </c>
    </row>
    <row r="161" spans="1:33" ht="21" customHeight="1">
      <c r="A161" s="35" t="s">
        <v>173</v>
      </c>
      <c r="B161" s="287">
        <v>823000</v>
      </c>
      <c r="C161" s="227">
        <v>808000</v>
      </c>
      <c r="D161" s="227">
        <v>12000</v>
      </c>
      <c r="E161" s="227">
        <v>120000</v>
      </c>
      <c r="F161" s="227">
        <v>516000</v>
      </c>
      <c r="G161" s="227">
        <v>175000</v>
      </c>
      <c r="H161" s="227">
        <v>159000</v>
      </c>
      <c r="I161" s="230">
        <v>15000</v>
      </c>
      <c r="J161" s="33"/>
      <c r="K161" s="33"/>
      <c r="M161" s="35" t="s">
        <v>173</v>
      </c>
      <c r="N161" s="287">
        <v>451000</v>
      </c>
      <c r="O161" s="227">
        <v>441000</v>
      </c>
      <c r="P161" s="227" t="s">
        <v>271</v>
      </c>
      <c r="Q161" s="227">
        <v>67000</v>
      </c>
      <c r="R161" s="227">
        <v>273000</v>
      </c>
      <c r="S161" s="227">
        <v>104000</v>
      </c>
      <c r="T161" s="227">
        <v>94000</v>
      </c>
      <c r="U161" s="230">
        <v>10000</v>
      </c>
      <c r="Y161" s="35" t="s">
        <v>173</v>
      </c>
      <c r="Z161" s="287">
        <v>371000</v>
      </c>
      <c r="AA161" s="227">
        <v>366000</v>
      </c>
      <c r="AB161" s="227" t="s">
        <v>271</v>
      </c>
      <c r="AC161" s="227">
        <v>53000</v>
      </c>
      <c r="AD161" s="227">
        <v>243000</v>
      </c>
      <c r="AE161" s="227">
        <v>70000</v>
      </c>
      <c r="AF161" s="227">
        <v>65000</v>
      </c>
      <c r="AG161" s="230" t="s">
        <v>271</v>
      </c>
    </row>
    <row r="162" spans="1:33" ht="21" customHeight="1">
      <c r="A162" s="35" t="s">
        <v>174</v>
      </c>
      <c r="B162" s="287">
        <v>821000</v>
      </c>
      <c r="C162" s="227">
        <v>805000</v>
      </c>
      <c r="D162" s="227">
        <v>11000</v>
      </c>
      <c r="E162" s="227">
        <v>118000</v>
      </c>
      <c r="F162" s="227">
        <v>516000</v>
      </c>
      <c r="G162" s="227">
        <v>176000</v>
      </c>
      <c r="H162" s="227">
        <v>160000</v>
      </c>
      <c r="I162" s="230">
        <v>16000</v>
      </c>
      <c r="J162" s="33"/>
      <c r="K162" s="33"/>
      <c r="M162" s="35" t="s">
        <v>174</v>
      </c>
      <c r="N162" s="287">
        <v>451000</v>
      </c>
      <c r="O162" s="227">
        <v>441000</v>
      </c>
      <c r="P162" s="227" t="s">
        <v>271</v>
      </c>
      <c r="Q162" s="227">
        <v>66000</v>
      </c>
      <c r="R162" s="227">
        <v>275000</v>
      </c>
      <c r="S162" s="227">
        <v>103000</v>
      </c>
      <c r="T162" s="227">
        <v>93000</v>
      </c>
      <c r="U162" s="230">
        <v>10000</v>
      </c>
      <c r="Y162" s="35" t="s">
        <v>174</v>
      </c>
      <c r="Z162" s="287">
        <v>370000</v>
      </c>
      <c r="AA162" s="227">
        <v>364000</v>
      </c>
      <c r="AB162" s="227" t="s">
        <v>271</v>
      </c>
      <c r="AC162" s="227">
        <v>52000</v>
      </c>
      <c r="AD162" s="227">
        <v>241000</v>
      </c>
      <c r="AE162" s="227">
        <v>73000</v>
      </c>
      <c r="AF162" s="227">
        <v>67000</v>
      </c>
      <c r="AG162" s="230" t="s">
        <v>271</v>
      </c>
    </row>
    <row r="163" spans="1:33" ht="21" customHeight="1">
      <c r="A163" s="35" t="s">
        <v>175</v>
      </c>
      <c r="B163" s="287">
        <v>814000</v>
      </c>
      <c r="C163" s="227">
        <v>801000</v>
      </c>
      <c r="D163" s="227">
        <v>11000</v>
      </c>
      <c r="E163" s="227">
        <v>120000</v>
      </c>
      <c r="F163" s="227">
        <v>511000</v>
      </c>
      <c r="G163" s="227">
        <v>171000</v>
      </c>
      <c r="H163" s="227">
        <v>158000</v>
      </c>
      <c r="I163" s="230">
        <v>13000</v>
      </c>
      <c r="J163" s="33"/>
      <c r="K163" s="33"/>
      <c r="M163" s="35" t="s">
        <v>175</v>
      </c>
      <c r="N163" s="287">
        <v>447000</v>
      </c>
      <c r="O163" s="227">
        <v>439000</v>
      </c>
      <c r="P163" s="227" t="s">
        <v>271</v>
      </c>
      <c r="Q163" s="227">
        <v>67000</v>
      </c>
      <c r="R163" s="227">
        <v>273000</v>
      </c>
      <c r="S163" s="227">
        <v>100000</v>
      </c>
      <c r="T163" s="227">
        <v>91000</v>
      </c>
      <c r="U163" s="230" t="s">
        <v>271</v>
      </c>
      <c r="Y163" s="35" t="s">
        <v>175</v>
      </c>
      <c r="Z163" s="287">
        <v>367000</v>
      </c>
      <c r="AA163" s="227">
        <v>363000</v>
      </c>
      <c r="AB163" s="227" t="s">
        <v>271</v>
      </c>
      <c r="AC163" s="227">
        <v>53000</v>
      </c>
      <c r="AD163" s="227">
        <v>238000</v>
      </c>
      <c r="AE163" s="227">
        <v>71000</v>
      </c>
      <c r="AF163" s="227">
        <v>67000</v>
      </c>
      <c r="AG163" s="230" t="s">
        <v>271</v>
      </c>
    </row>
    <row r="164" spans="1:33" ht="21" customHeight="1">
      <c r="A164" s="35" t="s">
        <v>176</v>
      </c>
      <c r="B164" s="287">
        <v>822000</v>
      </c>
      <c r="C164" s="227">
        <v>808000</v>
      </c>
      <c r="D164" s="227">
        <v>13000</v>
      </c>
      <c r="E164" s="227">
        <v>124000</v>
      </c>
      <c r="F164" s="227">
        <v>512000</v>
      </c>
      <c r="G164" s="227">
        <v>174000</v>
      </c>
      <c r="H164" s="227">
        <v>160000</v>
      </c>
      <c r="I164" s="230">
        <v>14000</v>
      </c>
      <c r="J164" s="33"/>
      <c r="K164" s="33"/>
      <c r="M164" s="35" t="s">
        <v>176</v>
      </c>
      <c r="N164" s="287">
        <v>448000</v>
      </c>
      <c r="O164" s="227">
        <v>439000</v>
      </c>
      <c r="P164" s="227" t="s">
        <v>271</v>
      </c>
      <c r="Q164" s="227">
        <v>68000</v>
      </c>
      <c r="R164" s="227">
        <v>272000</v>
      </c>
      <c r="S164" s="227">
        <v>101000</v>
      </c>
      <c r="T164" s="227">
        <v>91000</v>
      </c>
      <c r="U164" s="230">
        <v>10000</v>
      </c>
      <c r="Y164" s="35" t="s">
        <v>176</v>
      </c>
      <c r="Z164" s="287">
        <v>374000</v>
      </c>
      <c r="AA164" s="227">
        <v>370000</v>
      </c>
      <c r="AB164" s="227" t="s">
        <v>271</v>
      </c>
      <c r="AC164" s="227">
        <v>56000</v>
      </c>
      <c r="AD164" s="227">
        <v>240000</v>
      </c>
      <c r="AE164" s="227">
        <v>73000</v>
      </c>
      <c r="AF164" s="227">
        <v>69000</v>
      </c>
      <c r="AG164" s="230" t="s">
        <v>271</v>
      </c>
    </row>
    <row r="165" spans="1:33" ht="21" customHeight="1">
      <c r="A165" s="35" t="s">
        <v>177</v>
      </c>
      <c r="B165" s="287">
        <v>820000</v>
      </c>
      <c r="C165" s="227">
        <v>808000</v>
      </c>
      <c r="D165" s="227">
        <v>13000</v>
      </c>
      <c r="E165" s="227">
        <v>125000</v>
      </c>
      <c r="F165" s="227">
        <v>509000</v>
      </c>
      <c r="G165" s="227">
        <v>173000</v>
      </c>
      <c r="H165" s="227">
        <v>161000</v>
      </c>
      <c r="I165" s="230">
        <v>13000</v>
      </c>
      <c r="J165" s="33"/>
      <c r="K165" s="33"/>
      <c r="M165" s="35" t="s">
        <v>177</v>
      </c>
      <c r="N165" s="287">
        <v>447000</v>
      </c>
      <c r="O165" s="227">
        <v>438000</v>
      </c>
      <c r="P165" s="227" t="s">
        <v>271</v>
      </c>
      <c r="Q165" s="227">
        <v>69000</v>
      </c>
      <c r="R165" s="227">
        <v>272000</v>
      </c>
      <c r="S165" s="227">
        <v>100000</v>
      </c>
      <c r="T165" s="227">
        <v>92000</v>
      </c>
      <c r="U165" s="230">
        <v>9000</v>
      </c>
      <c r="Y165" s="35" t="s">
        <v>177</v>
      </c>
      <c r="Z165" s="287">
        <v>373000</v>
      </c>
      <c r="AA165" s="227">
        <v>369000</v>
      </c>
      <c r="AB165" s="227" t="s">
        <v>271</v>
      </c>
      <c r="AC165" s="227">
        <v>57000</v>
      </c>
      <c r="AD165" s="227">
        <v>237000</v>
      </c>
      <c r="AE165" s="227">
        <v>73000</v>
      </c>
      <c r="AF165" s="227">
        <v>69000</v>
      </c>
      <c r="AG165" s="230" t="s">
        <v>271</v>
      </c>
    </row>
    <row r="166" spans="1:33" ht="21" customHeight="1">
      <c r="A166" s="35" t="s">
        <v>178</v>
      </c>
      <c r="B166" s="287">
        <v>823000</v>
      </c>
      <c r="C166" s="227">
        <v>810000</v>
      </c>
      <c r="D166" s="227">
        <v>12000</v>
      </c>
      <c r="E166" s="227">
        <v>125000</v>
      </c>
      <c r="F166" s="227">
        <v>511000</v>
      </c>
      <c r="G166" s="227">
        <v>176000</v>
      </c>
      <c r="H166" s="227">
        <v>163000</v>
      </c>
      <c r="I166" s="230">
        <v>13000</v>
      </c>
      <c r="J166" s="33"/>
      <c r="K166" s="33"/>
      <c r="M166" s="35" t="s">
        <v>178</v>
      </c>
      <c r="N166" s="287">
        <v>450000</v>
      </c>
      <c r="O166" s="227">
        <v>441000</v>
      </c>
      <c r="P166" s="227" t="s">
        <v>271</v>
      </c>
      <c r="Q166" s="227">
        <v>71000</v>
      </c>
      <c r="R166" s="227">
        <v>271000</v>
      </c>
      <c r="S166" s="227">
        <v>102000</v>
      </c>
      <c r="T166" s="227">
        <v>93000</v>
      </c>
      <c r="U166" s="230">
        <v>9000</v>
      </c>
      <c r="Y166" s="35" t="s">
        <v>178</v>
      </c>
      <c r="Z166" s="287">
        <v>373000</v>
      </c>
      <c r="AA166" s="227">
        <v>369000</v>
      </c>
      <c r="AB166" s="227" t="s">
        <v>271</v>
      </c>
      <c r="AC166" s="227">
        <v>54000</v>
      </c>
      <c r="AD166" s="227">
        <v>240000</v>
      </c>
      <c r="AE166" s="227">
        <v>74000</v>
      </c>
      <c r="AF166" s="227">
        <v>70000</v>
      </c>
      <c r="AG166" s="230" t="s">
        <v>271</v>
      </c>
    </row>
    <row r="167" spans="1:33" ht="21" customHeight="1">
      <c r="A167" s="35" t="s">
        <v>179</v>
      </c>
      <c r="B167" s="287">
        <v>822000</v>
      </c>
      <c r="C167" s="227">
        <v>808000</v>
      </c>
      <c r="D167" s="227">
        <v>12000</v>
      </c>
      <c r="E167" s="227">
        <v>123000</v>
      </c>
      <c r="F167" s="227">
        <v>509000</v>
      </c>
      <c r="G167" s="227">
        <v>178000</v>
      </c>
      <c r="H167" s="227">
        <v>164000</v>
      </c>
      <c r="I167" s="230">
        <v>14000</v>
      </c>
      <c r="J167" s="33"/>
      <c r="K167" s="33"/>
      <c r="M167" s="35" t="s">
        <v>179</v>
      </c>
      <c r="N167" s="287">
        <v>450000</v>
      </c>
      <c r="O167" s="227">
        <v>441000</v>
      </c>
      <c r="P167" s="227" t="s">
        <v>271</v>
      </c>
      <c r="Q167" s="227">
        <v>68000</v>
      </c>
      <c r="R167" s="227">
        <v>272000</v>
      </c>
      <c r="S167" s="227">
        <v>102000</v>
      </c>
      <c r="T167" s="227">
        <v>93000</v>
      </c>
      <c r="U167" s="230">
        <v>9000</v>
      </c>
      <c r="Y167" s="35" t="s">
        <v>179</v>
      </c>
      <c r="Z167" s="287">
        <v>372000</v>
      </c>
      <c r="AA167" s="227">
        <v>367000</v>
      </c>
      <c r="AB167" s="227" t="s">
        <v>271</v>
      </c>
      <c r="AC167" s="227">
        <v>55000</v>
      </c>
      <c r="AD167" s="227">
        <v>237000</v>
      </c>
      <c r="AE167" s="227">
        <v>76000</v>
      </c>
      <c r="AF167" s="227">
        <v>71000</v>
      </c>
      <c r="AG167" s="230" t="s">
        <v>271</v>
      </c>
    </row>
    <row r="168" spans="1:33" ht="21" customHeight="1">
      <c r="A168" s="35" t="s">
        <v>233</v>
      </c>
      <c r="B168" s="287">
        <v>826000</v>
      </c>
      <c r="C168" s="227">
        <v>810000</v>
      </c>
      <c r="D168" s="227">
        <v>11000</v>
      </c>
      <c r="E168" s="227">
        <v>123000</v>
      </c>
      <c r="F168" s="227">
        <v>511000</v>
      </c>
      <c r="G168" s="227">
        <v>181000</v>
      </c>
      <c r="H168" s="227">
        <v>164000</v>
      </c>
      <c r="I168" s="230">
        <v>17000</v>
      </c>
      <c r="J168" s="33"/>
      <c r="K168" s="33"/>
      <c r="M168" s="35" t="s">
        <v>233</v>
      </c>
      <c r="N168" s="287">
        <v>453000</v>
      </c>
      <c r="O168" s="227">
        <v>443000</v>
      </c>
      <c r="P168" s="227" t="s">
        <v>271</v>
      </c>
      <c r="Q168" s="227">
        <v>67000</v>
      </c>
      <c r="R168" s="227">
        <v>274000</v>
      </c>
      <c r="S168" s="227">
        <v>103000</v>
      </c>
      <c r="T168" s="227">
        <v>93000</v>
      </c>
      <c r="U168" s="230">
        <v>10000</v>
      </c>
      <c r="Y168" s="35" t="s">
        <v>233</v>
      </c>
      <c r="Z168" s="287">
        <v>373000</v>
      </c>
      <c r="AA168" s="227">
        <v>367000</v>
      </c>
      <c r="AB168" s="227" t="s">
        <v>271</v>
      </c>
      <c r="AC168" s="227">
        <v>56000</v>
      </c>
      <c r="AD168" s="227">
        <v>237000</v>
      </c>
      <c r="AE168" s="227">
        <v>77000</v>
      </c>
      <c r="AF168" s="227">
        <v>71000</v>
      </c>
      <c r="AG168" s="230" t="s">
        <v>271</v>
      </c>
    </row>
    <row r="169" spans="1:33" ht="21" customHeight="1">
      <c r="A169" s="35" t="s">
        <v>234</v>
      </c>
      <c r="B169" s="287">
        <v>832000</v>
      </c>
      <c r="C169" s="227">
        <v>814000</v>
      </c>
      <c r="D169" s="227">
        <v>11000</v>
      </c>
      <c r="E169" s="227">
        <v>123000</v>
      </c>
      <c r="F169" s="227">
        <v>512000</v>
      </c>
      <c r="G169" s="227">
        <v>186000</v>
      </c>
      <c r="H169" s="227">
        <v>168000</v>
      </c>
      <c r="I169" s="230">
        <v>18000</v>
      </c>
      <c r="J169" s="33"/>
      <c r="K169" s="33"/>
      <c r="M169" s="35" t="s">
        <v>234</v>
      </c>
      <c r="N169" s="287">
        <v>455000</v>
      </c>
      <c r="O169" s="227">
        <v>444000</v>
      </c>
      <c r="P169" s="227" t="s">
        <v>271</v>
      </c>
      <c r="Q169" s="227">
        <v>67000</v>
      </c>
      <c r="R169" s="227">
        <v>275000</v>
      </c>
      <c r="S169" s="227">
        <v>106000</v>
      </c>
      <c r="T169" s="227">
        <v>96000</v>
      </c>
      <c r="U169" s="230">
        <v>11000</v>
      </c>
      <c r="Y169" s="35" t="s">
        <v>234</v>
      </c>
      <c r="Z169" s="287">
        <v>377000</v>
      </c>
      <c r="AA169" s="227">
        <v>369000</v>
      </c>
      <c r="AB169" s="227" t="s">
        <v>271</v>
      </c>
      <c r="AC169" s="227">
        <v>56000</v>
      </c>
      <c r="AD169" s="227">
        <v>238000</v>
      </c>
      <c r="AE169" s="227">
        <v>79000</v>
      </c>
      <c r="AF169" s="227">
        <v>72000</v>
      </c>
      <c r="AG169" s="230" t="s">
        <v>271</v>
      </c>
    </row>
    <row r="170" spans="1:33" ht="21" customHeight="1">
      <c r="A170" s="35" t="s">
        <v>180</v>
      </c>
      <c r="B170" s="287">
        <v>833000</v>
      </c>
      <c r="C170" s="227">
        <v>817000</v>
      </c>
      <c r="D170" s="227">
        <v>11000</v>
      </c>
      <c r="E170" s="227">
        <v>125000</v>
      </c>
      <c r="F170" s="227">
        <v>513000</v>
      </c>
      <c r="G170" s="227">
        <v>184000</v>
      </c>
      <c r="H170" s="227">
        <v>168000</v>
      </c>
      <c r="I170" s="230">
        <v>16000</v>
      </c>
      <c r="J170" s="33"/>
      <c r="K170" s="33"/>
      <c r="M170" s="35" t="s">
        <v>180</v>
      </c>
      <c r="N170" s="287">
        <v>455000</v>
      </c>
      <c r="O170" s="227">
        <v>446000</v>
      </c>
      <c r="P170" s="227" t="s">
        <v>271</v>
      </c>
      <c r="Q170" s="227">
        <v>68000</v>
      </c>
      <c r="R170" s="227">
        <v>276000</v>
      </c>
      <c r="S170" s="227">
        <v>104000</v>
      </c>
      <c r="T170" s="227">
        <v>95000</v>
      </c>
      <c r="U170" s="230">
        <v>10000</v>
      </c>
      <c r="Y170" s="35" t="s">
        <v>180</v>
      </c>
      <c r="Z170" s="287">
        <v>378000</v>
      </c>
      <c r="AA170" s="227">
        <v>371000</v>
      </c>
      <c r="AB170" s="227" t="s">
        <v>271</v>
      </c>
      <c r="AC170" s="227">
        <v>57000</v>
      </c>
      <c r="AD170" s="227">
        <v>237000</v>
      </c>
      <c r="AE170" s="227">
        <v>79000</v>
      </c>
      <c r="AF170" s="227">
        <v>73000</v>
      </c>
      <c r="AG170" s="230" t="s">
        <v>271</v>
      </c>
    </row>
    <row r="171" spans="1:33" ht="21" customHeight="1">
      <c r="A171" s="35" t="s">
        <v>181</v>
      </c>
      <c r="B171" s="287">
        <v>835000</v>
      </c>
      <c r="C171" s="227">
        <v>821000</v>
      </c>
      <c r="D171" s="227">
        <v>11000</v>
      </c>
      <c r="E171" s="227">
        <v>123000</v>
      </c>
      <c r="F171" s="227">
        <v>519000</v>
      </c>
      <c r="G171" s="227">
        <v>182000</v>
      </c>
      <c r="H171" s="227">
        <v>168000</v>
      </c>
      <c r="I171" s="230">
        <v>14000</v>
      </c>
      <c r="J171" s="33"/>
      <c r="K171" s="33"/>
      <c r="M171" s="35" t="s">
        <v>181</v>
      </c>
      <c r="N171" s="287">
        <v>455000</v>
      </c>
      <c r="O171" s="227">
        <v>447000</v>
      </c>
      <c r="P171" s="227" t="s">
        <v>271</v>
      </c>
      <c r="Q171" s="227">
        <v>67000</v>
      </c>
      <c r="R171" s="227">
        <v>277000</v>
      </c>
      <c r="S171" s="227">
        <v>104000</v>
      </c>
      <c r="T171" s="227">
        <v>96000</v>
      </c>
      <c r="U171" s="230">
        <v>9000</v>
      </c>
      <c r="Y171" s="35" t="s">
        <v>181</v>
      </c>
      <c r="Z171" s="287">
        <v>380000</v>
      </c>
      <c r="AA171" s="227">
        <v>375000</v>
      </c>
      <c r="AB171" s="227" t="s">
        <v>271</v>
      </c>
      <c r="AC171" s="227">
        <v>56000</v>
      </c>
      <c r="AD171" s="227">
        <v>242000</v>
      </c>
      <c r="AE171" s="227">
        <v>77000</v>
      </c>
      <c r="AF171" s="227">
        <v>72000</v>
      </c>
      <c r="AG171" s="230" t="s">
        <v>271</v>
      </c>
    </row>
    <row r="172" spans="1:33" ht="21" customHeight="1">
      <c r="A172" s="35" t="s">
        <v>182</v>
      </c>
      <c r="B172" s="287">
        <v>838000</v>
      </c>
      <c r="C172" s="227">
        <v>822000</v>
      </c>
      <c r="D172" s="227">
        <v>12000</v>
      </c>
      <c r="E172" s="227">
        <v>122000</v>
      </c>
      <c r="F172" s="227">
        <v>521000</v>
      </c>
      <c r="G172" s="227">
        <v>182000</v>
      </c>
      <c r="H172" s="227">
        <v>167000</v>
      </c>
      <c r="I172" s="230">
        <v>16000</v>
      </c>
      <c r="J172" s="33"/>
      <c r="K172" s="33"/>
      <c r="M172" s="35" t="s">
        <v>182</v>
      </c>
      <c r="N172" s="287">
        <v>457000</v>
      </c>
      <c r="O172" s="227">
        <v>447000</v>
      </c>
      <c r="P172" s="227" t="s">
        <v>271</v>
      </c>
      <c r="Q172" s="227">
        <v>66000</v>
      </c>
      <c r="R172" s="227">
        <v>279000</v>
      </c>
      <c r="S172" s="227">
        <v>105000</v>
      </c>
      <c r="T172" s="227">
        <v>96000</v>
      </c>
      <c r="U172" s="230">
        <v>9000</v>
      </c>
      <c r="Y172" s="35" t="s">
        <v>182</v>
      </c>
      <c r="Z172" s="287">
        <v>381000</v>
      </c>
      <c r="AA172" s="227">
        <v>374000</v>
      </c>
      <c r="AB172" s="227" t="s">
        <v>271</v>
      </c>
      <c r="AC172" s="227">
        <v>57000</v>
      </c>
      <c r="AD172" s="227">
        <v>242000</v>
      </c>
      <c r="AE172" s="227">
        <v>77000</v>
      </c>
      <c r="AF172" s="227">
        <v>71000</v>
      </c>
      <c r="AG172" s="230" t="s">
        <v>271</v>
      </c>
    </row>
    <row r="173" spans="1:33" ht="21" customHeight="1">
      <c r="A173" s="35" t="s">
        <v>183</v>
      </c>
      <c r="B173" s="287">
        <v>831000</v>
      </c>
      <c r="C173" s="227">
        <v>816000</v>
      </c>
      <c r="D173" s="227">
        <v>11000</v>
      </c>
      <c r="E173" s="227">
        <v>118000</v>
      </c>
      <c r="F173" s="227">
        <v>522000</v>
      </c>
      <c r="G173" s="227">
        <v>180000</v>
      </c>
      <c r="H173" s="227">
        <v>165000</v>
      </c>
      <c r="I173" s="230">
        <v>15000</v>
      </c>
      <c r="J173" s="33"/>
      <c r="K173" s="33"/>
      <c r="M173" s="35" t="s">
        <v>183</v>
      </c>
      <c r="N173" s="287">
        <v>456000</v>
      </c>
      <c r="O173" s="227">
        <v>447000</v>
      </c>
      <c r="P173" s="227" t="s">
        <v>271</v>
      </c>
      <c r="Q173" s="227">
        <v>64000</v>
      </c>
      <c r="R173" s="227">
        <v>282000</v>
      </c>
      <c r="S173" s="227">
        <v>103000</v>
      </c>
      <c r="T173" s="227">
        <v>95000</v>
      </c>
      <c r="U173" s="230">
        <v>9000</v>
      </c>
      <c r="Y173" s="35" t="s">
        <v>183</v>
      </c>
      <c r="Z173" s="287">
        <v>375000</v>
      </c>
      <c r="AA173" s="227">
        <v>369000</v>
      </c>
      <c r="AB173" s="227" t="s">
        <v>271</v>
      </c>
      <c r="AC173" s="227">
        <v>54000</v>
      </c>
      <c r="AD173" s="227">
        <v>240000</v>
      </c>
      <c r="AE173" s="227">
        <v>76000</v>
      </c>
      <c r="AF173" s="227">
        <v>70000</v>
      </c>
      <c r="AG173" s="230" t="s">
        <v>271</v>
      </c>
    </row>
    <row r="174" spans="1:33" ht="21" customHeight="1">
      <c r="A174" s="35" t="s">
        <v>184</v>
      </c>
      <c r="B174" s="287">
        <v>832000</v>
      </c>
      <c r="C174" s="227">
        <v>816000</v>
      </c>
      <c r="D174" s="227">
        <v>11000</v>
      </c>
      <c r="E174" s="227">
        <v>121000</v>
      </c>
      <c r="F174" s="227">
        <v>522000</v>
      </c>
      <c r="G174" s="227">
        <v>178000</v>
      </c>
      <c r="H174" s="227">
        <v>162000</v>
      </c>
      <c r="I174" s="230">
        <v>16000</v>
      </c>
      <c r="J174" s="33"/>
      <c r="K174" s="33"/>
      <c r="M174" s="35" t="s">
        <v>184</v>
      </c>
      <c r="N174" s="287">
        <v>456000</v>
      </c>
      <c r="O174" s="227">
        <v>447000</v>
      </c>
      <c r="P174" s="227" t="s">
        <v>271</v>
      </c>
      <c r="Q174" s="227">
        <v>65000</v>
      </c>
      <c r="R174" s="227">
        <v>280000</v>
      </c>
      <c r="S174" s="227">
        <v>104000</v>
      </c>
      <c r="T174" s="227">
        <v>95000</v>
      </c>
      <c r="U174" s="230">
        <v>10000</v>
      </c>
      <c r="Y174" s="35" t="s">
        <v>184</v>
      </c>
      <c r="Z174" s="287">
        <v>375000</v>
      </c>
      <c r="AA174" s="227">
        <v>369000</v>
      </c>
      <c r="AB174" s="227" t="s">
        <v>271</v>
      </c>
      <c r="AC174" s="227">
        <v>56000</v>
      </c>
      <c r="AD174" s="227">
        <v>241000</v>
      </c>
      <c r="AE174" s="227">
        <v>74000</v>
      </c>
      <c r="AF174" s="227">
        <v>68000</v>
      </c>
      <c r="AG174" s="230" t="s">
        <v>271</v>
      </c>
    </row>
    <row r="175" spans="1:33" ht="21" customHeight="1">
      <c r="A175" s="35" t="s">
        <v>185</v>
      </c>
      <c r="B175" s="287">
        <v>834000</v>
      </c>
      <c r="C175" s="227">
        <v>820000</v>
      </c>
      <c r="D175" s="227">
        <v>12000</v>
      </c>
      <c r="E175" s="227">
        <v>123000</v>
      </c>
      <c r="F175" s="227">
        <v>521000</v>
      </c>
      <c r="G175" s="227">
        <v>177000</v>
      </c>
      <c r="H175" s="227">
        <v>163000</v>
      </c>
      <c r="I175" s="230">
        <v>14000</v>
      </c>
      <c r="J175" s="33"/>
      <c r="K175" s="33"/>
      <c r="M175" s="35" t="s">
        <v>185</v>
      </c>
      <c r="N175" s="287">
        <v>455000</v>
      </c>
      <c r="O175" s="227">
        <v>446000</v>
      </c>
      <c r="P175" s="227" t="s">
        <v>271</v>
      </c>
      <c r="Q175" s="227">
        <v>66000</v>
      </c>
      <c r="R175" s="227">
        <v>279000</v>
      </c>
      <c r="S175" s="227">
        <v>104000</v>
      </c>
      <c r="T175" s="227">
        <v>95000</v>
      </c>
      <c r="U175" s="230">
        <v>9000</v>
      </c>
      <c r="Y175" s="35" t="s">
        <v>185</v>
      </c>
      <c r="Z175" s="287">
        <v>378000</v>
      </c>
      <c r="AA175" s="227">
        <v>373000</v>
      </c>
      <c r="AB175" s="227" t="s">
        <v>271</v>
      </c>
      <c r="AC175" s="227">
        <v>57000</v>
      </c>
      <c r="AD175" s="227">
        <v>242000</v>
      </c>
      <c r="AE175" s="227">
        <v>73000</v>
      </c>
      <c r="AF175" s="227">
        <v>68000</v>
      </c>
      <c r="AG175" s="230" t="s">
        <v>271</v>
      </c>
    </row>
    <row r="176" spans="1:33" ht="21" customHeight="1">
      <c r="A176" s="35" t="s">
        <v>186</v>
      </c>
      <c r="B176" s="287">
        <v>831000</v>
      </c>
      <c r="C176" s="227">
        <v>817000</v>
      </c>
      <c r="D176" s="227">
        <v>12000</v>
      </c>
      <c r="E176" s="227">
        <v>123000</v>
      </c>
      <c r="F176" s="227">
        <v>521000</v>
      </c>
      <c r="G176" s="227">
        <v>175000</v>
      </c>
      <c r="H176" s="227">
        <v>161000</v>
      </c>
      <c r="I176" s="230">
        <v>14000</v>
      </c>
      <c r="J176" s="33"/>
      <c r="K176" s="33"/>
      <c r="M176" s="35" t="s">
        <v>186</v>
      </c>
      <c r="N176" s="287">
        <v>452000</v>
      </c>
      <c r="O176" s="227">
        <v>443000</v>
      </c>
      <c r="P176" s="227" t="s">
        <v>271</v>
      </c>
      <c r="Q176" s="227">
        <v>66000</v>
      </c>
      <c r="R176" s="227">
        <v>275000</v>
      </c>
      <c r="S176" s="227">
        <v>103000</v>
      </c>
      <c r="T176" s="227">
        <v>94000</v>
      </c>
      <c r="U176" s="230">
        <v>9000</v>
      </c>
      <c r="Y176" s="35" t="s">
        <v>186</v>
      </c>
      <c r="Z176" s="287">
        <v>380000</v>
      </c>
      <c r="AA176" s="227">
        <v>375000</v>
      </c>
      <c r="AB176" s="227" t="s">
        <v>271</v>
      </c>
      <c r="AC176" s="227">
        <v>56000</v>
      </c>
      <c r="AD176" s="227">
        <v>246000</v>
      </c>
      <c r="AE176" s="227">
        <v>72000</v>
      </c>
      <c r="AF176" s="227">
        <v>67000</v>
      </c>
      <c r="AG176" s="230" t="s">
        <v>271</v>
      </c>
    </row>
    <row r="177" spans="1:33" ht="21" customHeight="1">
      <c r="A177" s="35" t="s">
        <v>187</v>
      </c>
      <c r="B177" s="287">
        <v>829000</v>
      </c>
      <c r="C177" s="227">
        <v>814000</v>
      </c>
      <c r="D177" s="227">
        <v>13000</v>
      </c>
      <c r="E177" s="227">
        <v>122000</v>
      </c>
      <c r="F177" s="227">
        <v>515000</v>
      </c>
      <c r="G177" s="227">
        <v>179000</v>
      </c>
      <c r="H177" s="227">
        <v>164000</v>
      </c>
      <c r="I177" s="230">
        <v>15000</v>
      </c>
      <c r="J177" s="33"/>
      <c r="K177" s="33"/>
      <c r="M177" s="35" t="s">
        <v>187</v>
      </c>
      <c r="N177" s="287">
        <v>454000</v>
      </c>
      <c r="O177" s="227">
        <v>444000</v>
      </c>
      <c r="P177" s="227" t="s">
        <v>271</v>
      </c>
      <c r="Q177" s="227">
        <v>67000</v>
      </c>
      <c r="R177" s="227">
        <v>274000</v>
      </c>
      <c r="S177" s="227">
        <v>105000</v>
      </c>
      <c r="T177" s="227">
        <v>96000</v>
      </c>
      <c r="U177" s="230">
        <v>9000</v>
      </c>
      <c r="Y177" s="35" t="s">
        <v>187</v>
      </c>
      <c r="Z177" s="287">
        <v>376000</v>
      </c>
      <c r="AA177" s="227">
        <v>370000</v>
      </c>
      <c r="AB177" s="227" t="s">
        <v>271</v>
      </c>
      <c r="AC177" s="227">
        <v>56000</v>
      </c>
      <c r="AD177" s="227">
        <v>241000</v>
      </c>
      <c r="AE177" s="227">
        <v>74000</v>
      </c>
      <c r="AF177" s="227">
        <v>68000</v>
      </c>
      <c r="AG177" s="230" t="s">
        <v>271</v>
      </c>
    </row>
    <row r="178" spans="1:33" ht="21" customHeight="1">
      <c r="A178" s="35" t="s">
        <v>235</v>
      </c>
      <c r="B178" s="227">
        <v>824000</v>
      </c>
      <c r="C178" s="227">
        <v>810000</v>
      </c>
      <c r="D178" s="227">
        <v>13000</v>
      </c>
      <c r="E178" s="227">
        <v>123000</v>
      </c>
      <c r="F178" s="227">
        <v>511000</v>
      </c>
      <c r="G178" s="227">
        <v>177000</v>
      </c>
      <c r="H178" s="227">
        <v>163000</v>
      </c>
      <c r="I178" s="230">
        <v>14000</v>
      </c>
      <c r="J178" s="33"/>
      <c r="K178" s="33"/>
      <c r="M178" s="35" t="s">
        <v>235</v>
      </c>
      <c r="N178" s="287">
        <v>452000</v>
      </c>
      <c r="O178" s="227">
        <v>443000</v>
      </c>
      <c r="P178" s="227" t="s">
        <v>271</v>
      </c>
      <c r="Q178" s="227">
        <v>67000</v>
      </c>
      <c r="R178" s="227">
        <v>273000</v>
      </c>
      <c r="S178" s="227">
        <v>104000</v>
      </c>
      <c r="T178" s="227">
        <v>95000</v>
      </c>
      <c r="U178" s="230">
        <v>9000</v>
      </c>
      <c r="Y178" s="35" t="s">
        <v>235</v>
      </c>
      <c r="Z178" s="287">
        <v>371000</v>
      </c>
      <c r="AA178" s="227">
        <v>366000</v>
      </c>
      <c r="AB178" s="227" t="s">
        <v>271</v>
      </c>
      <c r="AC178" s="227">
        <v>56000</v>
      </c>
      <c r="AD178" s="227">
        <v>238000</v>
      </c>
      <c r="AE178" s="227">
        <v>73000</v>
      </c>
      <c r="AF178" s="227">
        <v>68000</v>
      </c>
      <c r="AG178" s="230" t="s">
        <v>271</v>
      </c>
    </row>
    <row r="179" spans="1:33" ht="21" customHeight="1">
      <c r="A179" s="35" t="s">
        <v>236</v>
      </c>
      <c r="B179" s="227">
        <v>822000</v>
      </c>
      <c r="C179" s="227">
        <v>807000</v>
      </c>
      <c r="D179" s="227">
        <v>13000</v>
      </c>
      <c r="E179" s="227">
        <v>120000</v>
      </c>
      <c r="F179" s="227">
        <v>511000</v>
      </c>
      <c r="G179" s="227">
        <v>178000</v>
      </c>
      <c r="H179" s="227">
        <v>163000</v>
      </c>
      <c r="I179" s="230">
        <v>14000</v>
      </c>
      <c r="J179" s="33"/>
      <c r="K179" s="33"/>
      <c r="M179" s="35" t="s">
        <v>236</v>
      </c>
      <c r="N179" s="287">
        <v>450000</v>
      </c>
      <c r="O179" s="227">
        <v>440000</v>
      </c>
      <c r="P179" s="227" t="s">
        <v>271</v>
      </c>
      <c r="Q179" s="227">
        <v>66000</v>
      </c>
      <c r="R179" s="227">
        <v>273000</v>
      </c>
      <c r="S179" s="227">
        <v>103000</v>
      </c>
      <c r="T179" s="227">
        <v>94000</v>
      </c>
      <c r="U179" s="230">
        <v>9000</v>
      </c>
      <c r="Y179" s="35" t="s">
        <v>236</v>
      </c>
      <c r="Z179" s="287">
        <v>372000</v>
      </c>
      <c r="AA179" s="227">
        <v>367000</v>
      </c>
      <c r="AB179" s="227" t="s">
        <v>271</v>
      </c>
      <c r="AC179" s="227">
        <v>54000</v>
      </c>
      <c r="AD179" s="227">
        <v>239000</v>
      </c>
      <c r="AE179" s="227">
        <v>75000</v>
      </c>
      <c r="AF179" s="227">
        <v>70000</v>
      </c>
      <c r="AG179" s="230" t="s">
        <v>271</v>
      </c>
    </row>
    <row r="180" spans="1:33" ht="21" customHeight="1">
      <c r="A180" s="35" t="s">
        <v>237</v>
      </c>
      <c r="B180" s="227">
        <v>818000</v>
      </c>
      <c r="C180" s="227">
        <v>803000</v>
      </c>
      <c r="D180" s="227">
        <v>11000</v>
      </c>
      <c r="E180" s="227">
        <v>118000</v>
      </c>
      <c r="F180" s="227">
        <v>510000</v>
      </c>
      <c r="G180" s="227">
        <v>179000</v>
      </c>
      <c r="H180" s="227">
        <v>164000</v>
      </c>
      <c r="I180" s="230">
        <v>15000</v>
      </c>
      <c r="J180" s="33"/>
      <c r="K180" s="33"/>
      <c r="M180" s="35" t="s">
        <v>237</v>
      </c>
      <c r="N180" s="287">
        <v>447000</v>
      </c>
      <c r="O180" s="227">
        <v>438000</v>
      </c>
      <c r="P180" s="227" t="s">
        <v>271</v>
      </c>
      <c r="Q180" s="227">
        <v>65000</v>
      </c>
      <c r="R180" s="227">
        <v>273000</v>
      </c>
      <c r="S180" s="227">
        <v>104000</v>
      </c>
      <c r="T180" s="227">
        <v>94000</v>
      </c>
      <c r="U180" s="230">
        <v>9000</v>
      </c>
      <c r="Y180" s="35" t="s">
        <v>237</v>
      </c>
      <c r="Z180" s="287">
        <v>371000</v>
      </c>
      <c r="AA180" s="227">
        <v>365000</v>
      </c>
      <c r="AB180" s="227" t="s">
        <v>271</v>
      </c>
      <c r="AC180" s="227">
        <v>53000</v>
      </c>
      <c r="AD180" s="227">
        <v>238000</v>
      </c>
      <c r="AE180" s="227">
        <v>75000</v>
      </c>
      <c r="AF180" s="227">
        <v>69000</v>
      </c>
      <c r="AG180" s="230" t="s">
        <v>271</v>
      </c>
    </row>
    <row r="181" spans="1:33" ht="21" customHeight="1">
      <c r="A181" s="35" t="s">
        <v>238</v>
      </c>
      <c r="B181" s="227">
        <v>813000</v>
      </c>
      <c r="C181" s="227">
        <v>796000</v>
      </c>
      <c r="D181" s="227">
        <v>11000</v>
      </c>
      <c r="E181" s="227">
        <v>113000</v>
      </c>
      <c r="F181" s="227">
        <v>510000</v>
      </c>
      <c r="G181" s="227">
        <v>179000</v>
      </c>
      <c r="H181" s="227">
        <v>163000</v>
      </c>
      <c r="I181" s="230">
        <v>16000</v>
      </c>
      <c r="J181" s="33"/>
      <c r="K181" s="33"/>
      <c r="M181" s="35" t="s">
        <v>238</v>
      </c>
      <c r="N181" s="287">
        <v>442000</v>
      </c>
      <c r="O181" s="227">
        <v>432000</v>
      </c>
      <c r="P181" s="227" t="s">
        <v>271</v>
      </c>
      <c r="Q181" s="227">
        <v>62000</v>
      </c>
      <c r="R181" s="227">
        <v>272000</v>
      </c>
      <c r="S181" s="227">
        <v>104000</v>
      </c>
      <c r="T181" s="227">
        <v>93000</v>
      </c>
      <c r="U181" s="230">
        <v>10000</v>
      </c>
      <c r="Y181" s="35" t="s">
        <v>238</v>
      </c>
      <c r="Z181" s="287">
        <v>370000</v>
      </c>
      <c r="AA181" s="227">
        <v>365000</v>
      </c>
      <c r="AB181" s="227" t="s">
        <v>271</v>
      </c>
      <c r="AC181" s="227">
        <v>51000</v>
      </c>
      <c r="AD181" s="227">
        <v>238000</v>
      </c>
      <c r="AE181" s="227">
        <v>75000</v>
      </c>
      <c r="AF181" s="227">
        <v>69000</v>
      </c>
      <c r="AG181" s="230" t="s">
        <v>271</v>
      </c>
    </row>
    <row r="182" spans="1:33" ht="21" customHeight="1">
      <c r="A182" s="35" t="s">
        <v>239</v>
      </c>
      <c r="B182" s="227">
        <v>814000</v>
      </c>
      <c r="C182" s="227">
        <v>797000</v>
      </c>
      <c r="D182" s="227">
        <v>12000</v>
      </c>
      <c r="E182" s="227">
        <v>113000</v>
      </c>
      <c r="F182" s="227">
        <v>508000</v>
      </c>
      <c r="G182" s="227">
        <v>182000</v>
      </c>
      <c r="H182" s="227">
        <v>165000</v>
      </c>
      <c r="I182" s="230">
        <v>17000</v>
      </c>
      <c r="J182" s="33"/>
      <c r="K182" s="33"/>
      <c r="M182" s="35" t="s">
        <v>239</v>
      </c>
      <c r="N182" s="287">
        <v>443000</v>
      </c>
      <c r="O182" s="227">
        <v>432000</v>
      </c>
      <c r="P182" s="227" t="s">
        <v>271</v>
      </c>
      <c r="Q182" s="227">
        <v>62000</v>
      </c>
      <c r="R182" s="227">
        <v>270000</v>
      </c>
      <c r="S182" s="227">
        <v>106000</v>
      </c>
      <c r="T182" s="227">
        <v>95000</v>
      </c>
      <c r="U182" s="230">
        <v>11000</v>
      </c>
      <c r="Y182" s="35" t="s">
        <v>239</v>
      </c>
      <c r="Z182" s="287">
        <v>371000</v>
      </c>
      <c r="AA182" s="227">
        <v>365000</v>
      </c>
      <c r="AB182" s="227" t="s">
        <v>271</v>
      </c>
      <c r="AC182" s="227">
        <v>51000</v>
      </c>
      <c r="AD182" s="227">
        <v>237000</v>
      </c>
      <c r="AE182" s="227">
        <v>77000</v>
      </c>
      <c r="AF182" s="227">
        <v>70000</v>
      </c>
      <c r="AG182" s="230" t="s">
        <v>271</v>
      </c>
    </row>
    <row r="183" spans="1:33" ht="21" customHeight="1">
      <c r="A183" s="35" t="s">
        <v>240</v>
      </c>
      <c r="B183" s="227">
        <v>809000</v>
      </c>
      <c r="C183" s="227">
        <v>794000</v>
      </c>
      <c r="D183" s="227">
        <v>11000</v>
      </c>
      <c r="E183" s="227">
        <v>113000</v>
      </c>
      <c r="F183" s="227">
        <v>506000</v>
      </c>
      <c r="G183" s="227">
        <v>180000</v>
      </c>
      <c r="H183" s="227">
        <v>164000</v>
      </c>
      <c r="I183" s="230">
        <v>16000</v>
      </c>
      <c r="J183" s="33"/>
      <c r="K183" s="33"/>
      <c r="M183" s="35" t="s">
        <v>240</v>
      </c>
      <c r="N183" s="287">
        <v>440000</v>
      </c>
      <c r="O183" s="227">
        <v>429000</v>
      </c>
      <c r="P183" s="227" t="s">
        <v>271</v>
      </c>
      <c r="Q183" s="227">
        <v>62000</v>
      </c>
      <c r="R183" s="227">
        <v>268000</v>
      </c>
      <c r="S183" s="227">
        <v>105000</v>
      </c>
      <c r="T183" s="227">
        <v>94000</v>
      </c>
      <c r="U183" s="230">
        <v>11000</v>
      </c>
      <c r="Y183" s="35" t="s">
        <v>240</v>
      </c>
      <c r="Z183" s="287">
        <v>369000</v>
      </c>
      <c r="AA183" s="227">
        <v>365000</v>
      </c>
      <c r="AB183" s="227" t="s">
        <v>271</v>
      </c>
      <c r="AC183" s="227">
        <v>50000</v>
      </c>
      <c r="AD183" s="227">
        <v>238000</v>
      </c>
      <c r="AE183" s="227">
        <v>75000</v>
      </c>
      <c r="AF183" s="227">
        <v>70000</v>
      </c>
      <c r="AG183" s="230" t="s">
        <v>271</v>
      </c>
    </row>
    <row r="184" spans="1:33" ht="21" customHeight="1">
      <c r="A184" s="35" t="s">
        <v>241</v>
      </c>
      <c r="B184" s="227">
        <v>800000</v>
      </c>
      <c r="C184" s="227">
        <v>784000</v>
      </c>
      <c r="D184" s="227">
        <v>9000</v>
      </c>
      <c r="E184" s="227">
        <v>108000</v>
      </c>
      <c r="F184" s="227">
        <v>503000</v>
      </c>
      <c r="G184" s="227">
        <v>181000</v>
      </c>
      <c r="H184" s="227">
        <v>164000</v>
      </c>
      <c r="I184" s="230">
        <v>17000</v>
      </c>
      <c r="J184" s="33"/>
      <c r="K184" s="33"/>
      <c r="M184" s="35" t="s">
        <v>241</v>
      </c>
      <c r="N184" s="287">
        <v>436000</v>
      </c>
      <c r="O184" s="227">
        <v>425000</v>
      </c>
      <c r="P184" s="227" t="s">
        <v>271</v>
      </c>
      <c r="Q184" s="227">
        <v>61000</v>
      </c>
      <c r="R184" s="227">
        <v>265000</v>
      </c>
      <c r="S184" s="227">
        <v>106000</v>
      </c>
      <c r="T184" s="227">
        <v>95000</v>
      </c>
      <c r="U184" s="230">
        <v>11000</v>
      </c>
      <c r="Y184" s="35" t="s">
        <v>241</v>
      </c>
      <c r="Z184" s="287">
        <v>364000</v>
      </c>
      <c r="AA184" s="227">
        <v>359000</v>
      </c>
      <c r="AB184" s="227" t="s">
        <v>271</v>
      </c>
      <c r="AC184" s="227">
        <v>47000</v>
      </c>
      <c r="AD184" s="227">
        <v>238000</v>
      </c>
      <c r="AE184" s="227">
        <v>75000</v>
      </c>
      <c r="AF184" s="227">
        <v>70000</v>
      </c>
      <c r="AG184" s="230" t="s">
        <v>271</v>
      </c>
    </row>
    <row r="185" spans="1:33" ht="21" customHeight="1">
      <c r="A185" s="35" t="s">
        <v>242</v>
      </c>
      <c r="B185" s="227">
        <v>804000</v>
      </c>
      <c r="C185" s="227">
        <v>787000</v>
      </c>
      <c r="D185" s="227">
        <v>9000</v>
      </c>
      <c r="E185" s="227">
        <v>107000</v>
      </c>
      <c r="F185" s="227">
        <v>506000</v>
      </c>
      <c r="G185" s="227">
        <v>182000</v>
      </c>
      <c r="H185" s="227">
        <v>166000</v>
      </c>
      <c r="I185" s="230">
        <v>17000</v>
      </c>
      <c r="J185" s="33"/>
      <c r="K185" s="33"/>
      <c r="M185" s="35" t="s">
        <v>242</v>
      </c>
      <c r="N185" s="287">
        <v>439000</v>
      </c>
      <c r="O185" s="227">
        <v>428000</v>
      </c>
      <c r="P185" s="227" t="s">
        <v>271</v>
      </c>
      <c r="Q185" s="227">
        <v>61000</v>
      </c>
      <c r="R185" s="227">
        <v>268000</v>
      </c>
      <c r="S185" s="227">
        <v>106000</v>
      </c>
      <c r="T185" s="227">
        <v>95000</v>
      </c>
      <c r="U185" s="230">
        <v>11000</v>
      </c>
      <c r="Y185" s="35" t="s">
        <v>242</v>
      </c>
      <c r="Z185" s="287">
        <v>365000</v>
      </c>
      <c r="AA185" s="227">
        <v>360000</v>
      </c>
      <c r="AB185" s="227" t="s">
        <v>271</v>
      </c>
      <c r="AC185" s="227">
        <v>46000</v>
      </c>
      <c r="AD185" s="227">
        <v>238000</v>
      </c>
      <c r="AE185" s="227">
        <v>76000</v>
      </c>
      <c r="AF185" s="227">
        <v>70000</v>
      </c>
      <c r="AG185" s="230" t="s">
        <v>271</v>
      </c>
    </row>
    <row r="186" spans="1:33" ht="21" customHeight="1">
      <c r="A186" s="35" t="s">
        <v>243</v>
      </c>
      <c r="B186" s="227">
        <v>809000</v>
      </c>
      <c r="C186" s="227">
        <v>791000</v>
      </c>
      <c r="D186" s="227">
        <v>9000</v>
      </c>
      <c r="E186" s="227">
        <v>110000</v>
      </c>
      <c r="F186" s="227">
        <v>507000</v>
      </c>
      <c r="G186" s="227">
        <v>184000</v>
      </c>
      <c r="H186" s="227">
        <v>166000</v>
      </c>
      <c r="I186" s="230">
        <v>18000</v>
      </c>
      <c r="J186" s="33"/>
      <c r="K186" s="33"/>
      <c r="M186" s="35" t="s">
        <v>243</v>
      </c>
      <c r="N186" s="287">
        <v>442000</v>
      </c>
      <c r="O186" s="227">
        <v>430000</v>
      </c>
      <c r="P186" s="227" t="s">
        <v>271</v>
      </c>
      <c r="Q186" s="227">
        <v>63000</v>
      </c>
      <c r="R186" s="227">
        <v>269000</v>
      </c>
      <c r="S186" s="227">
        <v>107000</v>
      </c>
      <c r="T186" s="227">
        <v>94000</v>
      </c>
      <c r="U186" s="230">
        <v>13000</v>
      </c>
      <c r="Y186" s="35" t="s">
        <v>243</v>
      </c>
      <c r="Z186" s="287">
        <v>366000</v>
      </c>
      <c r="AA186" s="227">
        <v>361000</v>
      </c>
      <c r="AB186" s="227" t="s">
        <v>271</v>
      </c>
      <c r="AC186" s="227">
        <v>47000</v>
      </c>
      <c r="AD186" s="227">
        <v>237000</v>
      </c>
      <c r="AE186" s="227">
        <v>77000</v>
      </c>
      <c r="AF186" s="227">
        <v>72000</v>
      </c>
      <c r="AG186" s="230" t="s">
        <v>271</v>
      </c>
    </row>
    <row r="187" spans="1:33" ht="21" customHeight="1">
      <c r="A187" s="35" t="s">
        <v>244</v>
      </c>
      <c r="B187" s="227">
        <v>813000</v>
      </c>
      <c r="C187" s="227">
        <v>796000</v>
      </c>
      <c r="D187" s="227" t="s">
        <v>271</v>
      </c>
      <c r="E187" s="227">
        <v>109000</v>
      </c>
      <c r="F187" s="227">
        <v>511000</v>
      </c>
      <c r="G187" s="227">
        <v>185000</v>
      </c>
      <c r="H187" s="227">
        <v>168000</v>
      </c>
      <c r="I187" s="230">
        <v>17000</v>
      </c>
      <c r="J187" s="33"/>
      <c r="K187" s="33"/>
      <c r="M187" s="35" t="s">
        <v>244</v>
      </c>
      <c r="N187" s="287">
        <v>446000</v>
      </c>
      <c r="O187" s="227">
        <v>434000</v>
      </c>
      <c r="P187" s="227" t="s">
        <v>271</v>
      </c>
      <c r="Q187" s="227">
        <v>63000</v>
      </c>
      <c r="R187" s="227">
        <v>271000</v>
      </c>
      <c r="S187" s="227">
        <v>108000</v>
      </c>
      <c r="T187" s="227">
        <v>96000</v>
      </c>
      <c r="U187" s="230">
        <v>12000</v>
      </c>
      <c r="Y187" s="35" t="s">
        <v>244</v>
      </c>
      <c r="Z187" s="287">
        <v>367000</v>
      </c>
      <c r="AA187" s="227">
        <v>362000</v>
      </c>
      <c r="AB187" s="227" t="s">
        <v>271</v>
      </c>
      <c r="AC187" s="227">
        <v>45000</v>
      </c>
      <c r="AD187" s="227">
        <v>240000</v>
      </c>
      <c r="AE187" s="227">
        <v>77000</v>
      </c>
      <c r="AF187" s="227">
        <v>72000</v>
      </c>
      <c r="AG187" s="230" t="s">
        <v>271</v>
      </c>
    </row>
    <row r="188" spans="1:33" ht="21" customHeight="1">
      <c r="A188" s="35" t="s">
        <v>245</v>
      </c>
      <c r="B188" s="227">
        <v>820000</v>
      </c>
      <c r="C188" s="227">
        <v>803000</v>
      </c>
      <c r="D188" s="227">
        <v>9000</v>
      </c>
      <c r="E188" s="227">
        <v>112000</v>
      </c>
      <c r="F188" s="227">
        <v>514000</v>
      </c>
      <c r="G188" s="227">
        <v>186000</v>
      </c>
      <c r="H188" s="227">
        <v>169000</v>
      </c>
      <c r="I188" s="230">
        <v>16000</v>
      </c>
      <c r="J188" s="33"/>
      <c r="K188" s="33"/>
      <c r="M188" s="35" t="s">
        <v>245</v>
      </c>
      <c r="N188" s="287">
        <v>447000</v>
      </c>
      <c r="O188" s="227">
        <v>435000</v>
      </c>
      <c r="P188" s="227" t="s">
        <v>271</v>
      </c>
      <c r="Q188" s="227">
        <v>63000</v>
      </c>
      <c r="R188" s="227">
        <v>273000</v>
      </c>
      <c r="S188" s="227">
        <v>107000</v>
      </c>
      <c r="T188" s="227">
        <v>96000</v>
      </c>
      <c r="U188" s="230">
        <v>11000</v>
      </c>
      <c r="Y188" s="35" t="s">
        <v>245</v>
      </c>
      <c r="Z188" s="287">
        <v>373000</v>
      </c>
      <c r="AA188" s="227">
        <v>368000</v>
      </c>
      <c r="AB188" s="227" t="s">
        <v>271</v>
      </c>
      <c r="AC188" s="227">
        <v>49000</v>
      </c>
      <c r="AD188" s="227">
        <v>241000</v>
      </c>
      <c r="AE188" s="227">
        <v>78000</v>
      </c>
      <c r="AF188" s="227">
        <v>73000</v>
      </c>
      <c r="AG188" s="230" t="s">
        <v>271</v>
      </c>
    </row>
    <row r="189" spans="1:33" ht="21" customHeight="1">
      <c r="A189" s="35" t="s">
        <v>246</v>
      </c>
      <c r="B189" s="227">
        <v>823000</v>
      </c>
      <c r="C189" s="227">
        <v>807000</v>
      </c>
      <c r="D189" s="227">
        <v>9000</v>
      </c>
      <c r="E189" s="227">
        <v>107000</v>
      </c>
      <c r="F189" s="227">
        <v>520000</v>
      </c>
      <c r="G189" s="227">
        <v>187000</v>
      </c>
      <c r="H189" s="227">
        <v>171000</v>
      </c>
      <c r="I189" s="230">
        <v>16000</v>
      </c>
      <c r="J189" s="33"/>
      <c r="K189" s="33"/>
      <c r="M189" s="35" t="s">
        <v>246</v>
      </c>
      <c r="N189" s="287">
        <v>448000</v>
      </c>
      <c r="O189" s="227">
        <v>437000</v>
      </c>
      <c r="P189" s="227" t="s">
        <v>271</v>
      </c>
      <c r="Q189" s="227">
        <v>60000</v>
      </c>
      <c r="R189" s="227">
        <v>275000</v>
      </c>
      <c r="S189" s="227">
        <v>108000</v>
      </c>
      <c r="T189" s="227">
        <v>97000</v>
      </c>
      <c r="U189" s="230">
        <v>11000</v>
      </c>
      <c r="Y189" s="35" t="s">
        <v>246</v>
      </c>
      <c r="Z189" s="287">
        <v>375000</v>
      </c>
      <c r="AA189" s="227">
        <v>370000</v>
      </c>
      <c r="AB189" s="227" t="s">
        <v>271</v>
      </c>
      <c r="AC189" s="227">
        <v>47000</v>
      </c>
      <c r="AD189" s="227">
        <v>245000</v>
      </c>
      <c r="AE189" s="227">
        <v>79000</v>
      </c>
      <c r="AF189" s="227">
        <v>74000</v>
      </c>
      <c r="AG189" s="230" t="s">
        <v>271</v>
      </c>
    </row>
    <row r="190" spans="1:33" ht="21" customHeight="1">
      <c r="A190" s="35" t="s">
        <v>247</v>
      </c>
      <c r="B190" s="227">
        <v>829000</v>
      </c>
      <c r="C190" s="227">
        <v>812000</v>
      </c>
      <c r="D190" s="227">
        <v>10000</v>
      </c>
      <c r="E190" s="227">
        <v>106000</v>
      </c>
      <c r="F190" s="227">
        <v>526000</v>
      </c>
      <c r="G190" s="227">
        <v>187000</v>
      </c>
      <c r="H190" s="227">
        <v>170000</v>
      </c>
      <c r="I190" s="230">
        <v>17000</v>
      </c>
      <c r="J190" s="33"/>
      <c r="K190" s="33"/>
      <c r="M190" s="35" t="s">
        <v>247</v>
      </c>
      <c r="N190" s="287">
        <v>451000</v>
      </c>
      <c r="O190" s="227">
        <v>439000</v>
      </c>
      <c r="P190" s="227" t="s">
        <v>271</v>
      </c>
      <c r="Q190" s="227">
        <v>58000</v>
      </c>
      <c r="R190" s="227">
        <v>280000</v>
      </c>
      <c r="S190" s="227">
        <v>107000</v>
      </c>
      <c r="T190" s="227">
        <v>95000</v>
      </c>
      <c r="U190" s="230">
        <v>12000</v>
      </c>
      <c r="Y190" s="35" t="s">
        <v>247</v>
      </c>
      <c r="Z190" s="287">
        <v>378000</v>
      </c>
      <c r="AA190" s="227">
        <v>373000</v>
      </c>
      <c r="AB190" s="227" t="s">
        <v>271</v>
      </c>
      <c r="AC190" s="227">
        <v>48000</v>
      </c>
      <c r="AD190" s="227">
        <v>246000</v>
      </c>
      <c r="AE190" s="227">
        <v>79000</v>
      </c>
      <c r="AF190" s="227">
        <v>75000</v>
      </c>
      <c r="AG190" s="230" t="s">
        <v>271</v>
      </c>
    </row>
    <row r="191" spans="1:33" ht="21" customHeight="1">
      <c r="A191" s="35" t="s">
        <v>248</v>
      </c>
      <c r="B191" s="227">
        <v>822000</v>
      </c>
      <c r="C191" s="227">
        <v>804000</v>
      </c>
      <c r="D191" s="227" t="s">
        <v>271</v>
      </c>
      <c r="E191" s="227">
        <v>104000</v>
      </c>
      <c r="F191" s="227">
        <v>524000</v>
      </c>
      <c r="G191" s="227">
        <v>185000</v>
      </c>
      <c r="H191" s="227">
        <v>168000</v>
      </c>
      <c r="I191" s="230">
        <v>17000</v>
      </c>
      <c r="J191" s="33"/>
      <c r="K191" s="33"/>
      <c r="M191" s="35" t="s">
        <v>248</v>
      </c>
      <c r="N191" s="287">
        <v>448000</v>
      </c>
      <c r="O191" s="227">
        <v>436000</v>
      </c>
      <c r="P191" s="227" t="s">
        <v>271</v>
      </c>
      <c r="Q191" s="227">
        <v>57000</v>
      </c>
      <c r="R191" s="227">
        <v>281000</v>
      </c>
      <c r="S191" s="227">
        <v>107000</v>
      </c>
      <c r="T191" s="227">
        <v>94000</v>
      </c>
      <c r="U191" s="230">
        <v>12000</v>
      </c>
      <c r="Y191" s="35" t="s">
        <v>248</v>
      </c>
      <c r="Z191" s="287">
        <v>373000</v>
      </c>
      <c r="AA191" s="227">
        <v>368000</v>
      </c>
      <c r="AB191" s="227" t="s">
        <v>271</v>
      </c>
      <c r="AC191" s="227">
        <v>48000</v>
      </c>
      <c r="AD191" s="227">
        <v>244000</v>
      </c>
      <c r="AE191" s="227">
        <v>79000</v>
      </c>
      <c r="AF191" s="227">
        <v>74000</v>
      </c>
      <c r="AG191" s="230" t="s">
        <v>271</v>
      </c>
    </row>
    <row r="192" spans="1:33" ht="21" customHeight="1">
      <c r="A192" s="35" t="s">
        <v>249</v>
      </c>
      <c r="B192" s="227">
        <v>826000</v>
      </c>
      <c r="C192" s="227">
        <v>807000</v>
      </c>
      <c r="D192" s="227" t="s">
        <v>271</v>
      </c>
      <c r="E192" s="227">
        <v>104000</v>
      </c>
      <c r="F192" s="227">
        <v>524000</v>
      </c>
      <c r="G192" s="227">
        <v>191000</v>
      </c>
      <c r="H192" s="227">
        <v>172000</v>
      </c>
      <c r="I192" s="230">
        <v>19000</v>
      </c>
      <c r="J192" s="33"/>
      <c r="K192" s="33"/>
      <c r="M192" s="35" t="s">
        <v>249</v>
      </c>
      <c r="N192" s="287">
        <v>449000</v>
      </c>
      <c r="O192" s="227">
        <v>435000</v>
      </c>
      <c r="P192" s="227" t="s">
        <v>271</v>
      </c>
      <c r="Q192" s="227">
        <v>56000</v>
      </c>
      <c r="R192" s="227">
        <v>279000</v>
      </c>
      <c r="S192" s="227">
        <v>110000</v>
      </c>
      <c r="T192" s="227">
        <v>96000</v>
      </c>
      <c r="U192" s="230">
        <v>14000</v>
      </c>
      <c r="Y192" s="35" t="s">
        <v>249</v>
      </c>
      <c r="Z192" s="287">
        <v>377000</v>
      </c>
      <c r="AA192" s="227">
        <v>372000</v>
      </c>
      <c r="AB192" s="227" t="s">
        <v>271</v>
      </c>
      <c r="AC192" s="227">
        <v>49000</v>
      </c>
      <c r="AD192" s="227">
        <v>244000</v>
      </c>
      <c r="AE192" s="227">
        <v>81000</v>
      </c>
      <c r="AF192" s="227">
        <v>76000</v>
      </c>
      <c r="AG192" s="230" t="s">
        <v>271</v>
      </c>
    </row>
    <row r="193" spans="1:33" ht="21" customHeight="1">
      <c r="A193" s="35" t="s">
        <v>250</v>
      </c>
      <c r="B193" s="227">
        <v>836000</v>
      </c>
      <c r="C193" s="227">
        <v>817000</v>
      </c>
      <c r="D193" s="227" t="s">
        <v>271</v>
      </c>
      <c r="E193" s="227">
        <v>109000</v>
      </c>
      <c r="F193" s="227">
        <v>524000</v>
      </c>
      <c r="G193" s="227">
        <v>196000</v>
      </c>
      <c r="H193" s="227">
        <v>177000</v>
      </c>
      <c r="I193" s="230">
        <v>19000</v>
      </c>
      <c r="J193" s="33"/>
      <c r="K193" s="33"/>
      <c r="M193" s="35" t="s">
        <v>250</v>
      </c>
      <c r="N193" s="287">
        <v>453000</v>
      </c>
      <c r="O193" s="227">
        <v>439000</v>
      </c>
      <c r="P193" s="227" t="s">
        <v>271</v>
      </c>
      <c r="Q193" s="227">
        <v>57000</v>
      </c>
      <c r="R193" s="227">
        <v>278000</v>
      </c>
      <c r="S193" s="227">
        <v>113000</v>
      </c>
      <c r="T193" s="227">
        <v>100000</v>
      </c>
      <c r="U193" s="230">
        <v>13000</v>
      </c>
      <c r="Y193" s="35" t="s">
        <v>250</v>
      </c>
      <c r="Z193" s="287">
        <v>383000</v>
      </c>
      <c r="AA193" s="227">
        <v>377000</v>
      </c>
      <c r="AB193" s="227" t="s">
        <v>271</v>
      </c>
      <c r="AC193" s="227">
        <v>52000</v>
      </c>
      <c r="AD193" s="227">
        <v>245000</v>
      </c>
      <c r="AE193" s="227">
        <v>83000</v>
      </c>
      <c r="AF193" s="227">
        <v>77000</v>
      </c>
      <c r="AG193" s="230" t="s">
        <v>271</v>
      </c>
    </row>
    <row r="194" spans="1:33" ht="21" customHeight="1">
      <c r="A194" s="35" t="s">
        <v>251</v>
      </c>
      <c r="B194" s="227">
        <v>839000</v>
      </c>
      <c r="C194" s="227">
        <v>820000</v>
      </c>
      <c r="D194" s="227" t="s">
        <v>271</v>
      </c>
      <c r="E194" s="227">
        <v>113000</v>
      </c>
      <c r="F194" s="227">
        <v>523000</v>
      </c>
      <c r="G194" s="227">
        <v>195000</v>
      </c>
      <c r="H194" s="227">
        <v>177000</v>
      </c>
      <c r="I194" s="230">
        <v>18000</v>
      </c>
      <c r="J194" s="33"/>
      <c r="K194" s="33"/>
      <c r="M194" s="35" t="s">
        <v>251</v>
      </c>
      <c r="N194" s="287">
        <v>458000</v>
      </c>
      <c r="O194" s="227">
        <v>445000</v>
      </c>
      <c r="P194" s="227" t="s">
        <v>271</v>
      </c>
      <c r="Q194" s="227">
        <v>61000</v>
      </c>
      <c r="R194" s="227">
        <v>279000</v>
      </c>
      <c r="S194" s="227">
        <v>113000</v>
      </c>
      <c r="T194" s="227">
        <v>100000</v>
      </c>
      <c r="U194" s="230">
        <v>13000</v>
      </c>
      <c r="Y194" s="35" t="s">
        <v>251</v>
      </c>
      <c r="Z194" s="287">
        <v>380000</v>
      </c>
      <c r="AA194" s="227">
        <v>375000</v>
      </c>
      <c r="AB194" s="227" t="s">
        <v>271</v>
      </c>
      <c r="AC194" s="227">
        <v>51000</v>
      </c>
      <c r="AD194" s="227">
        <v>244000</v>
      </c>
      <c r="AE194" s="227">
        <v>82000</v>
      </c>
      <c r="AF194" s="227">
        <v>77000</v>
      </c>
      <c r="AG194" s="230" t="s">
        <v>271</v>
      </c>
    </row>
    <row r="195" spans="1:33" ht="21" customHeight="1">
      <c r="A195" s="35" t="s">
        <v>252</v>
      </c>
      <c r="B195" s="227">
        <v>840000</v>
      </c>
      <c r="C195" s="227">
        <v>823000</v>
      </c>
      <c r="D195" s="227" t="s">
        <v>271</v>
      </c>
      <c r="E195" s="227">
        <v>115000</v>
      </c>
      <c r="F195" s="227">
        <v>527000</v>
      </c>
      <c r="G195" s="227">
        <v>191000</v>
      </c>
      <c r="H195" s="227">
        <v>174000</v>
      </c>
      <c r="I195" s="230">
        <v>17000</v>
      </c>
      <c r="J195" s="33"/>
      <c r="K195" s="33"/>
      <c r="M195" s="35" t="s">
        <v>252</v>
      </c>
      <c r="N195" s="287">
        <v>462000</v>
      </c>
      <c r="O195" s="227">
        <v>450000</v>
      </c>
      <c r="P195" s="227" t="s">
        <v>271</v>
      </c>
      <c r="Q195" s="227">
        <v>64000</v>
      </c>
      <c r="R195" s="227">
        <v>282000</v>
      </c>
      <c r="S195" s="227">
        <v>112000</v>
      </c>
      <c r="T195" s="227">
        <v>100000</v>
      </c>
      <c r="U195" s="230">
        <v>12000</v>
      </c>
      <c r="Y195" s="35" t="s">
        <v>252</v>
      </c>
      <c r="Z195" s="287">
        <v>379000</v>
      </c>
      <c r="AA195" s="227">
        <v>373000</v>
      </c>
      <c r="AB195" s="227" t="s">
        <v>271</v>
      </c>
      <c r="AC195" s="227">
        <v>51000</v>
      </c>
      <c r="AD195" s="227">
        <v>246000</v>
      </c>
      <c r="AE195" s="227">
        <v>79000</v>
      </c>
      <c r="AF195" s="227">
        <v>74000</v>
      </c>
      <c r="AG195" s="230" t="s">
        <v>271</v>
      </c>
    </row>
    <row r="196" spans="1:33" ht="21" customHeight="1">
      <c r="A196" s="35" t="s">
        <v>253</v>
      </c>
      <c r="B196" s="227">
        <v>838000</v>
      </c>
      <c r="C196" s="227">
        <v>822000</v>
      </c>
      <c r="D196" s="227" t="s">
        <v>271</v>
      </c>
      <c r="E196" s="227">
        <v>114000</v>
      </c>
      <c r="F196" s="227">
        <v>528000</v>
      </c>
      <c r="G196" s="227">
        <v>191000</v>
      </c>
      <c r="H196" s="227">
        <v>175000</v>
      </c>
      <c r="I196" s="230">
        <v>16000</v>
      </c>
      <c r="J196" s="33"/>
      <c r="K196" s="33"/>
      <c r="M196" s="35" t="s">
        <v>253</v>
      </c>
      <c r="N196" s="287">
        <v>457000</v>
      </c>
      <c r="O196" s="227">
        <v>446000</v>
      </c>
      <c r="P196" s="227" t="s">
        <v>271</v>
      </c>
      <c r="Q196" s="227">
        <v>63000</v>
      </c>
      <c r="R196" s="227">
        <v>280000</v>
      </c>
      <c r="S196" s="227">
        <v>113000</v>
      </c>
      <c r="T196" s="227">
        <v>101000</v>
      </c>
      <c r="U196" s="230">
        <v>11000</v>
      </c>
      <c r="Y196" s="35" t="s">
        <v>253</v>
      </c>
      <c r="Z196" s="287">
        <v>380000</v>
      </c>
      <c r="AA196" s="227">
        <v>376000</v>
      </c>
      <c r="AB196" s="227" t="s">
        <v>271</v>
      </c>
      <c r="AC196" s="227">
        <v>51000</v>
      </c>
      <c r="AD196" s="227">
        <v>248000</v>
      </c>
      <c r="AE196" s="227">
        <v>78000</v>
      </c>
      <c r="AF196" s="227">
        <v>73000</v>
      </c>
      <c r="AG196" s="230" t="s">
        <v>271</v>
      </c>
    </row>
    <row r="197" spans="1:33" ht="21" customHeight="1">
      <c r="A197" s="35" t="s">
        <v>254</v>
      </c>
      <c r="B197" s="227">
        <v>836000</v>
      </c>
      <c r="C197" s="227">
        <v>821000</v>
      </c>
      <c r="D197" s="227" t="s">
        <v>271</v>
      </c>
      <c r="E197" s="227">
        <v>114000</v>
      </c>
      <c r="F197" s="227">
        <v>526000</v>
      </c>
      <c r="G197" s="227">
        <v>190000</v>
      </c>
      <c r="H197" s="227">
        <v>175000</v>
      </c>
      <c r="I197" s="230">
        <v>16000</v>
      </c>
      <c r="J197" s="33"/>
      <c r="K197" s="33"/>
      <c r="M197" s="35" t="s">
        <v>254</v>
      </c>
      <c r="N197" s="287">
        <v>459000</v>
      </c>
      <c r="O197" s="227">
        <v>447000</v>
      </c>
      <c r="P197" s="227" t="s">
        <v>271</v>
      </c>
      <c r="Q197" s="227">
        <v>63000</v>
      </c>
      <c r="R197" s="227">
        <v>280000</v>
      </c>
      <c r="S197" s="227">
        <v>114000</v>
      </c>
      <c r="T197" s="227">
        <v>102000</v>
      </c>
      <c r="U197" s="230">
        <v>12000</v>
      </c>
      <c r="Y197" s="35" t="s">
        <v>254</v>
      </c>
      <c r="Z197" s="287">
        <v>378000</v>
      </c>
      <c r="AA197" s="227">
        <v>374000</v>
      </c>
      <c r="AB197" s="227" t="s">
        <v>271</v>
      </c>
      <c r="AC197" s="227">
        <v>50000</v>
      </c>
      <c r="AD197" s="227">
        <v>246000</v>
      </c>
      <c r="AE197" s="227">
        <v>77000</v>
      </c>
      <c r="AF197" s="227">
        <v>73000</v>
      </c>
      <c r="AG197" s="230" t="s">
        <v>271</v>
      </c>
    </row>
    <row r="198" spans="1:33" ht="21" customHeight="1">
      <c r="A198" s="35" t="s">
        <v>255</v>
      </c>
      <c r="B198" s="227">
        <v>843000</v>
      </c>
      <c r="C198" s="227">
        <v>824000</v>
      </c>
      <c r="D198" s="227" t="s">
        <v>271</v>
      </c>
      <c r="E198" s="227">
        <v>115000</v>
      </c>
      <c r="F198" s="227">
        <v>525000</v>
      </c>
      <c r="G198" s="227">
        <v>196000</v>
      </c>
      <c r="H198" s="227">
        <v>177000</v>
      </c>
      <c r="I198" s="230">
        <v>19000</v>
      </c>
      <c r="J198" s="33"/>
      <c r="K198" s="33"/>
      <c r="M198" s="35" t="s">
        <v>255</v>
      </c>
      <c r="N198" s="287">
        <v>462000</v>
      </c>
      <c r="O198" s="227">
        <v>449000</v>
      </c>
      <c r="P198" s="227" t="s">
        <v>271</v>
      </c>
      <c r="Q198" s="227">
        <v>63000</v>
      </c>
      <c r="R198" s="227">
        <v>280000</v>
      </c>
      <c r="S198" s="227">
        <v>117000</v>
      </c>
      <c r="T198" s="227">
        <v>103000</v>
      </c>
      <c r="U198" s="230">
        <v>14000</v>
      </c>
      <c r="Y198" s="35" t="s">
        <v>255</v>
      </c>
      <c r="Z198" s="287">
        <v>381000</v>
      </c>
      <c r="AA198" s="227">
        <v>376000</v>
      </c>
      <c r="AB198" s="227" t="s">
        <v>271</v>
      </c>
      <c r="AC198" s="227">
        <v>52000</v>
      </c>
      <c r="AD198" s="227">
        <v>246000</v>
      </c>
      <c r="AE198" s="227">
        <v>79000</v>
      </c>
      <c r="AF198" s="227">
        <v>74000</v>
      </c>
      <c r="AG198" s="230" t="s">
        <v>271</v>
      </c>
    </row>
    <row r="199" spans="1:33" ht="21" customHeight="1">
      <c r="A199" s="35" t="s">
        <v>256</v>
      </c>
      <c r="B199" s="227">
        <v>844000</v>
      </c>
      <c r="C199" s="227">
        <v>828000</v>
      </c>
      <c r="D199" s="227" t="s">
        <v>271</v>
      </c>
      <c r="E199" s="227">
        <v>118000</v>
      </c>
      <c r="F199" s="227">
        <v>528000</v>
      </c>
      <c r="G199" s="227">
        <v>191000</v>
      </c>
      <c r="H199" s="227">
        <v>174000</v>
      </c>
      <c r="I199" s="230">
        <v>17000</v>
      </c>
      <c r="J199" s="33"/>
      <c r="K199" s="33"/>
      <c r="M199" s="35" t="s">
        <v>256</v>
      </c>
      <c r="N199" s="287">
        <v>462000</v>
      </c>
      <c r="O199" s="227">
        <v>451000</v>
      </c>
      <c r="P199" s="227" t="s">
        <v>271</v>
      </c>
      <c r="Q199" s="227">
        <v>66000</v>
      </c>
      <c r="R199" s="227">
        <v>282000</v>
      </c>
      <c r="S199" s="227">
        <v>111000</v>
      </c>
      <c r="T199" s="227">
        <v>100000</v>
      </c>
      <c r="U199" s="230">
        <v>11000</v>
      </c>
      <c r="Y199" s="35" t="s">
        <v>256</v>
      </c>
      <c r="Z199" s="287">
        <v>383000</v>
      </c>
      <c r="AA199" s="227">
        <v>377000</v>
      </c>
      <c r="AB199" s="227" t="s">
        <v>271</v>
      </c>
      <c r="AC199" s="227">
        <v>52000</v>
      </c>
      <c r="AD199" s="227">
        <v>246000</v>
      </c>
      <c r="AE199" s="227">
        <v>80000</v>
      </c>
      <c r="AF199" s="227">
        <v>74000</v>
      </c>
      <c r="AG199" s="230" t="s">
        <v>271</v>
      </c>
    </row>
    <row r="200" spans="1:33" ht="21" customHeight="1">
      <c r="A200" s="35" t="s">
        <v>257</v>
      </c>
      <c r="B200" s="227">
        <v>844000</v>
      </c>
      <c r="C200" s="227">
        <v>827000</v>
      </c>
      <c r="D200" s="227" t="s">
        <v>271</v>
      </c>
      <c r="E200" s="227">
        <v>116000</v>
      </c>
      <c r="F200" s="227">
        <v>528000</v>
      </c>
      <c r="G200" s="227">
        <v>194000</v>
      </c>
      <c r="H200" s="227">
        <v>177000</v>
      </c>
      <c r="I200" s="230">
        <v>17000</v>
      </c>
      <c r="J200" s="33"/>
      <c r="K200" s="33"/>
      <c r="M200" s="35" t="s">
        <v>257</v>
      </c>
      <c r="N200" s="287">
        <v>460000</v>
      </c>
      <c r="O200" s="227">
        <v>449000</v>
      </c>
      <c r="P200" s="227" t="s">
        <v>271</v>
      </c>
      <c r="Q200" s="227">
        <v>63000</v>
      </c>
      <c r="R200" s="227">
        <v>281000</v>
      </c>
      <c r="S200" s="227">
        <v>113000</v>
      </c>
      <c r="T200" s="227">
        <v>102000</v>
      </c>
      <c r="U200" s="230">
        <v>11000</v>
      </c>
      <c r="Y200" s="35" t="s">
        <v>257</v>
      </c>
      <c r="Z200" s="287">
        <v>385000</v>
      </c>
      <c r="AA200" s="227">
        <v>378000</v>
      </c>
      <c r="AB200" s="227" t="s">
        <v>271</v>
      </c>
      <c r="AC200" s="227">
        <v>53000</v>
      </c>
      <c r="AD200" s="227">
        <v>247000</v>
      </c>
      <c r="AE200" s="227">
        <v>81000</v>
      </c>
      <c r="AF200" s="227">
        <v>75000</v>
      </c>
      <c r="AG200" s="230" t="s">
        <v>271</v>
      </c>
    </row>
    <row r="201" spans="1:33" ht="21" customHeight="1">
      <c r="A201" s="35" t="s">
        <v>258</v>
      </c>
      <c r="B201" s="227">
        <v>842000</v>
      </c>
      <c r="C201" s="227">
        <v>826000</v>
      </c>
      <c r="D201" s="227" t="s">
        <v>271</v>
      </c>
      <c r="E201" s="227">
        <v>114000</v>
      </c>
      <c r="F201" s="227">
        <v>525000</v>
      </c>
      <c r="G201" s="227">
        <v>196000</v>
      </c>
      <c r="H201" s="227">
        <v>179000</v>
      </c>
      <c r="I201" s="230">
        <v>16000</v>
      </c>
      <c r="J201" s="33"/>
      <c r="K201" s="33"/>
      <c r="M201" s="35" t="s">
        <v>258</v>
      </c>
      <c r="N201" s="287">
        <v>459000</v>
      </c>
      <c r="O201" s="227">
        <v>448000</v>
      </c>
      <c r="P201" s="227" t="s">
        <v>271</v>
      </c>
      <c r="Q201" s="227">
        <v>63000</v>
      </c>
      <c r="R201" s="227">
        <v>280000</v>
      </c>
      <c r="S201" s="227">
        <v>114000</v>
      </c>
      <c r="T201" s="227">
        <v>103000</v>
      </c>
      <c r="U201" s="230">
        <v>11000</v>
      </c>
      <c r="Y201" s="35" t="s">
        <v>258</v>
      </c>
      <c r="Z201" s="287">
        <v>383000</v>
      </c>
      <c r="AA201" s="227">
        <v>377000</v>
      </c>
      <c r="AB201" s="227" t="s">
        <v>271</v>
      </c>
      <c r="AC201" s="227">
        <v>52000</v>
      </c>
      <c r="AD201" s="227">
        <v>245000</v>
      </c>
      <c r="AE201" s="227">
        <v>82000</v>
      </c>
      <c r="AF201" s="227">
        <v>77000</v>
      </c>
      <c r="AG201" s="230" t="s">
        <v>271</v>
      </c>
    </row>
    <row r="202" spans="1:33" ht="21" customHeight="1">
      <c r="A202" s="35" t="s">
        <v>259</v>
      </c>
      <c r="B202" s="227">
        <v>839000</v>
      </c>
      <c r="C202" s="227">
        <v>823000</v>
      </c>
      <c r="D202" s="227" t="s">
        <v>271</v>
      </c>
      <c r="E202" s="227">
        <v>114000</v>
      </c>
      <c r="F202" s="227">
        <v>525000</v>
      </c>
      <c r="G202" s="227">
        <v>194000</v>
      </c>
      <c r="H202" s="227">
        <v>178000</v>
      </c>
      <c r="I202" s="230">
        <v>16000</v>
      </c>
      <c r="J202" s="33"/>
      <c r="K202" s="33"/>
      <c r="M202" s="35" t="s">
        <v>259</v>
      </c>
      <c r="N202" s="287">
        <v>462000</v>
      </c>
      <c r="O202" s="227">
        <v>450000</v>
      </c>
      <c r="P202" s="227" t="s">
        <v>271</v>
      </c>
      <c r="Q202" s="227">
        <v>62000</v>
      </c>
      <c r="R202" s="227">
        <v>281000</v>
      </c>
      <c r="S202" s="227">
        <v>115000</v>
      </c>
      <c r="T202" s="227">
        <v>103000</v>
      </c>
      <c r="U202" s="230">
        <v>12000</v>
      </c>
      <c r="Y202" s="35" t="s">
        <v>259</v>
      </c>
      <c r="Z202" s="287">
        <v>377000</v>
      </c>
      <c r="AA202" s="227">
        <v>373000</v>
      </c>
      <c r="AB202" s="227" t="s">
        <v>271</v>
      </c>
      <c r="AC202" s="227">
        <v>51000</v>
      </c>
      <c r="AD202" s="227">
        <v>244000</v>
      </c>
      <c r="AE202" s="227">
        <v>78000</v>
      </c>
      <c r="AF202" s="227">
        <v>74000</v>
      </c>
      <c r="AG202" s="230" t="s">
        <v>271</v>
      </c>
    </row>
    <row r="203" spans="1:33" ht="21" customHeight="1">
      <c r="A203" s="35" t="s">
        <v>260</v>
      </c>
      <c r="B203" s="227">
        <v>845000</v>
      </c>
      <c r="C203" s="227">
        <v>829000</v>
      </c>
      <c r="D203" s="227" t="s">
        <v>271</v>
      </c>
      <c r="E203" s="227">
        <v>114000</v>
      </c>
      <c r="F203" s="227">
        <v>523000</v>
      </c>
      <c r="G203" s="227">
        <v>200000</v>
      </c>
      <c r="H203" s="227">
        <v>184000</v>
      </c>
      <c r="I203" s="230">
        <v>16000</v>
      </c>
      <c r="J203" s="33"/>
      <c r="K203" s="33"/>
      <c r="M203" s="35" t="s">
        <v>260</v>
      </c>
      <c r="N203" s="287">
        <v>461000</v>
      </c>
      <c r="O203" s="227">
        <v>449000</v>
      </c>
      <c r="P203" s="227" t="s">
        <v>271</v>
      </c>
      <c r="Q203" s="227">
        <v>62000</v>
      </c>
      <c r="R203" s="227">
        <v>276000</v>
      </c>
      <c r="S203" s="227">
        <v>118000</v>
      </c>
      <c r="T203" s="227">
        <v>107000</v>
      </c>
      <c r="U203" s="230">
        <v>11000</v>
      </c>
      <c r="Y203" s="35" t="s">
        <v>260</v>
      </c>
      <c r="Z203" s="287">
        <v>384000</v>
      </c>
      <c r="AA203" s="227">
        <v>379000</v>
      </c>
      <c r="AB203" s="227" t="s">
        <v>271</v>
      </c>
      <c r="AC203" s="227">
        <v>52000</v>
      </c>
      <c r="AD203" s="227">
        <v>247000</v>
      </c>
      <c r="AE203" s="227">
        <v>83000</v>
      </c>
      <c r="AF203" s="227">
        <v>77000</v>
      </c>
      <c r="AG203" s="230" t="s">
        <v>271</v>
      </c>
    </row>
    <row r="204" spans="1:33" ht="21" customHeight="1">
      <c r="A204" s="35" t="s">
        <v>261</v>
      </c>
      <c r="B204" s="227">
        <v>844000</v>
      </c>
      <c r="C204" s="227">
        <v>830000</v>
      </c>
      <c r="D204" s="227">
        <v>9000</v>
      </c>
      <c r="E204" s="227">
        <v>112000</v>
      </c>
      <c r="F204" s="227">
        <v>525000</v>
      </c>
      <c r="G204" s="227">
        <v>199000</v>
      </c>
      <c r="H204" s="227">
        <v>184000</v>
      </c>
      <c r="I204" s="230">
        <v>15000</v>
      </c>
      <c r="J204" s="33"/>
      <c r="K204" s="33"/>
      <c r="M204" s="35" t="s">
        <v>261</v>
      </c>
      <c r="N204" s="287">
        <v>458000</v>
      </c>
      <c r="O204" s="227">
        <v>449000</v>
      </c>
      <c r="P204" s="227" t="s">
        <v>271</v>
      </c>
      <c r="Q204" s="227">
        <v>61000</v>
      </c>
      <c r="R204" s="227">
        <v>276000</v>
      </c>
      <c r="S204" s="227">
        <v>116000</v>
      </c>
      <c r="T204" s="227">
        <v>107000</v>
      </c>
      <c r="U204" s="230">
        <v>9000</v>
      </c>
      <c r="Y204" s="35" t="s">
        <v>261</v>
      </c>
      <c r="Z204" s="287">
        <v>386000</v>
      </c>
      <c r="AA204" s="227">
        <v>381000</v>
      </c>
      <c r="AB204" s="227" t="s">
        <v>271</v>
      </c>
      <c r="AC204" s="227">
        <v>51000</v>
      </c>
      <c r="AD204" s="227">
        <v>250000</v>
      </c>
      <c r="AE204" s="227">
        <v>82000</v>
      </c>
      <c r="AF204" s="227">
        <v>77000</v>
      </c>
      <c r="AG204" s="230" t="s">
        <v>271</v>
      </c>
    </row>
    <row r="205" spans="1:33" ht="21" customHeight="1">
      <c r="A205" s="35" t="s">
        <v>262</v>
      </c>
      <c r="B205" s="227">
        <v>846000</v>
      </c>
      <c r="C205" s="227">
        <v>831000</v>
      </c>
      <c r="D205" s="227">
        <v>9000</v>
      </c>
      <c r="E205" s="227">
        <v>112000</v>
      </c>
      <c r="F205" s="227">
        <v>524000</v>
      </c>
      <c r="G205" s="227">
        <v>202000</v>
      </c>
      <c r="H205" s="227">
        <v>186000</v>
      </c>
      <c r="I205" s="230">
        <v>15000</v>
      </c>
      <c r="J205" s="33"/>
      <c r="K205" s="33"/>
      <c r="M205" s="35" t="s">
        <v>262</v>
      </c>
      <c r="N205" s="287">
        <v>457000</v>
      </c>
      <c r="O205" s="227">
        <v>449000</v>
      </c>
      <c r="P205" s="227" t="s">
        <v>271</v>
      </c>
      <c r="Q205" s="227">
        <v>60000</v>
      </c>
      <c r="R205" s="227">
        <v>276000</v>
      </c>
      <c r="S205" s="227">
        <v>116000</v>
      </c>
      <c r="T205" s="227">
        <v>108000</v>
      </c>
      <c r="U205" s="230">
        <v>9000</v>
      </c>
      <c r="Y205" s="35" t="s">
        <v>262</v>
      </c>
      <c r="Z205" s="287">
        <v>389000</v>
      </c>
      <c r="AA205" s="227">
        <v>382000</v>
      </c>
      <c r="AB205" s="227" t="s">
        <v>271</v>
      </c>
      <c r="AC205" s="227">
        <v>52000</v>
      </c>
      <c r="AD205" s="227">
        <v>248000</v>
      </c>
      <c r="AE205" s="227">
        <v>85000</v>
      </c>
      <c r="AF205" s="227">
        <v>79000</v>
      </c>
      <c r="AG205" s="230" t="s">
        <v>271</v>
      </c>
    </row>
    <row r="206" spans="1:33" ht="21" customHeight="1">
      <c r="A206" s="35" t="s">
        <v>263</v>
      </c>
      <c r="B206" s="227">
        <v>854000</v>
      </c>
      <c r="C206" s="227">
        <v>839000</v>
      </c>
      <c r="D206" s="227">
        <v>9000</v>
      </c>
      <c r="E206" s="227">
        <v>115000</v>
      </c>
      <c r="F206" s="227">
        <v>526000</v>
      </c>
      <c r="G206" s="227">
        <v>204000</v>
      </c>
      <c r="H206" s="227">
        <v>189000</v>
      </c>
      <c r="I206" s="230">
        <v>15000</v>
      </c>
      <c r="J206" s="33"/>
      <c r="K206" s="33"/>
      <c r="M206" s="35" t="s">
        <v>263</v>
      </c>
      <c r="N206" s="287">
        <v>463000</v>
      </c>
      <c r="O206" s="227">
        <v>455000</v>
      </c>
      <c r="P206" s="227" t="s">
        <v>271</v>
      </c>
      <c r="Q206" s="227">
        <v>62000</v>
      </c>
      <c r="R206" s="227">
        <v>277000</v>
      </c>
      <c r="S206" s="227">
        <v>118000</v>
      </c>
      <c r="T206" s="227">
        <v>110000</v>
      </c>
      <c r="U206" s="230" t="s">
        <v>271</v>
      </c>
      <c r="Y206" s="35" t="s">
        <v>263</v>
      </c>
      <c r="Z206" s="287">
        <v>391000</v>
      </c>
      <c r="AA206" s="227">
        <v>384000</v>
      </c>
      <c r="AB206" s="227" t="s">
        <v>271</v>
      </c>
      <c r="AC206" s="227">
        <v>53000</v>
      </c>
      <c r="AD206" s="227">
        <v>248000</v>
      </c>
      <c r="AE206" s="227">
        <v>86000</v>
      </c>
      <c r="AF206" s="227">
        <v>79000</v>
      </c>
      <c r="AG206" s="230" t="s">
        <v>271</v>
      </c>
    </row>
    <row r="207" spans="1:33" ht="21" customHeight="1">
      <c r="A207" s="35" t="s">
        <v>272</v>
      </c>
      <c r="B207" s="227">
        <v>852000</v>
      </c>
      <c r="C207" s="227">
        <v>839000</v>
      </c>
      <c r="D207" s="227" t="s">
        <v>271</v>
      </c>
      <c r="E207" s="227">
        <v>117000</v>
      </c>
      <c r="F207" s="227">
        <v>526000</v>
      </c>
      <c r="G207" s="227">
        <v>201000</v>
      </c>
      <c r="H207" s="227">
        <v>188000</v>
      </c>
      <c r="I207" s="230">
        <v>13000</v>
      </c>
      <c r="J207" s="33"/>
      <c r="K207" s="33"/>
      <c r="M207" s="35" t="s">
        <v>272</v>
      </c>
      <c r="N207" s="287">
        <v>457000</v>
      </c>
      <c r="O207" s="227">
        <v>450000</v>
      </c>
      <c r="P207" s="227" t="s">
        <v>271</v>
      </c>
      <c r="Q207" s="227">
        <v>62000</v>
      </c>
      <c r="R207" s="227">
        <v>276000</v>
      </c>
      <c r="S207" s="227">
        <v>114000</v>
      </c>
      <c r="T207" s="227">
        <v>107000</v>
      </c>
      <c r="U207" s="230" t="s">
        <v>271</v>
      </c>
      <c r="Y207" s="35" t="s">
        <v>272</v>
      </c>
      <c r="Z207" s="287">
        <v>396000</v>
      </c>
      <c r="AA207" s="227">
        <v>389000</v>
      </c>
      <c r="AB207" s="227" t="s">
        <v>271</v>
      </c>
      <c r="AC207" s="227">
        <v>55000</v>
      </c>
      <c r="AD207" s="227">
        <v>250000</v>
      </c>
      <c r="AE207" s="227">
        <v>88000</v>
      </c>
      <c r="AF207" s="227">
        <v>81000</v>
      </c>
      <c r="AG207" s="230" t="s">
        <v>271</v>
      </c>
    </row>
    <row r="208" spans="1:33" ht="21" customHeight="1">
      <c r="A208" s="35" t="s">
        <v>273</v>
      </c>
      <c r="B208" s="227">
        <v>867000</v>
      </c>
      <c r="C208" s="227">
        <v>848000</v>
      </c>
      <c r="D208" s="227" t="s">
        <v>271</v>
      </c>
      <c r="E208" s="227">
        <v>120000</v>
      </c>
      <c r="F208" s="227">
        <v>530000</v>
      </c>
      <c r="G208" s="227">
        <v>210000</v>
      </c>
      <c r="H208" s="227">
        <v>192000</v>
      </c>
      <c r="I208" s="230">
        <v>18000</v>
      </c>
      <c r="J208" s="33"/>
      <c r="K208" s="33"/>
      <c r="M208" s="35" t="s">
        <v>273</v>
      </c>
      <c r="N208" s="287">
        <v>464000</v>
      </c>
      <c r="O208" s="227">
        <v>455000</v>
      </c>
      <c r="P208" s="227" t="s">
        <v>271</v>
      </c>
      <c r="Q208" s="227">
        <v>65000</v>
      </c>
      <c r="R208" s="227">
        <v>278000</v>
      </c>
      <c r="S208" s="227">
        <v>117000</v>
      </c>
      <c r="T208" s="227">
        <v>109000</v>
      </c>
      <c r="U208" s="230" t="s">
        <v>271</v>
      </c>
      <c r="Y208" s="35" t="s">
        <v>273</v>
      </c>
      <c r="Z208" s="287">
        <v>403000</v>
      </c>
      <c r="AA208" s="227">
        <v>393000</v>
      </c>
      <c r="AB208" s="227" t="s">
        <v>271</v>
      </c>
      <c r="AC208" s="227">
        <v>55000</v>
      </c>
      <c r="AD208" s="227">
        <v>252000</v>
      </c>
      <c r="AE208" s="227">
        <v>93000</v>
      </c>
      <c r="AF208" s="227">
        <v>83000</v>
      </c>
      <c r="AG208" s="230">
        <v>10000</v>
      </c>
    </row>
    <row r="209" spans="1:33" ht="21" customHeight="1">
      <c r="A209" s="35" t="s">
        <v>274</v>
      </c>
      <c r="B209" s="227">
        <v>867000</v>
      </c>
      <c r="C209" s="227">
        <v>848000</v>
      </c>
      <c r="D209" s="227" t="s">
        <v>271</v>
      </c>
      <c r="E209" s="227">
        <v>118000</v>
      </c>
      <c r="F209" s="227">
        <v>531000</v>
      </c>
      <c r="G209" s="227">
        <v>212000</v>
      </c>
      <c r="H209" s="227">
        <v>193000</v>
      </c>
      <c r="I209" s="230">
        <v>19000</v>
      </c>
      <c r="J209" s="33"/>
      <c r="K209" s="33"/>
      <c r="M209" s="35" t="s">
        <v>274</v>
      </c>
      <c r="N209" s="287">
        <v>463000</v>
      </c>
      <c r="O209" s="227">
        <v>454000</v>
      </c>
      <c r="P209" s="227" t="s">
        <v>271</v>
      </c>
      <c r="Q209" s="227">
        <v>64000</v>
      </c>
      <c r="R209" s="227">
        <v>277000</v>
      </c>
      <c r="S209" s="227">
        <v>118000</v>
      </c>
      <c r="T209" s="227">
        <v>109000</v>
      </c>
      <c r="U209" s="230">
        <v>10000</v>
      </c>
      <c r="Y209" s="35" t="s">
        <v>274</v>
      </c>
      <c r="Z209" s="287">
        <v>404000</v>
      </c>
      <c r="AA209" s="227">
        <v>394000</v>
      </c>
      <c r="AB209" s="227" t="s">
        <v>271</v>
      </c>
      <c r="AC209" s="227">
        <v>54000</v>
      </c>
      <c r="AD209" s="227">
        <v>253000</v>
      </c>
      <c r="AE209" s="227">
        <v>94000</v>
      </c>
      <c r="AF209" s="227">
        <v>84000</v>
      </c>
      <c r="AG209" s="230">
        <v>10000</v>
      </c>
    </row>
    <row r="210" spans="1:33" ht="21" customHeight="1">
      <c r="A210" s="35" t="s">
        <v>275</v>
      </c>
      <c r="B210" s="227">
        <v>866000</v>
      </c>
      <c r="C210" s="227">
        <v>843000</v>
      </c>
      <c r="D210" s="227" t="s">
        <v>271</v>
      </c>
      <c r="E210" s="227">
        <v>116000</v>
      </c>
      <c r="F210" s="227">
        <v>527000</v>
      </c>
      <c r="G210" s="227">
        <v>216000</v>
      </c>
      <c r="H210" s="227">
        <v>193000</v>
      </c>
      <c r="I210" s="230">
        <v>24000</v>
      </c>
      <c r="J210" s="33"/>
      <c r="K210" s="33"/>
      <c r="M210" s="35" t="s">
        <v>275</v>
      </c>
      <c r="N210" s="287">
        <v>462000</v>
      </c>
      <c r="O210" s="227">
        <v>448000</v>
      </c>
      <c r="P210" s="227" t="s">
        <v>271</v>
      </c>
      <c r="Q210" s="227">
        <v>62000</v>
      </c>
      <c r="R210" s="227">
        <v>275000</v>
      </c>
      <c r="S210" s="227">
        <v>121000</v>
      </c>
      <c r="T210" s="227">
        <v>108000</v>
      </c>
      <c r="U210" s="230">
        <v>14000</v>
      </c>
      <c r="Y210" s="35" t="s">
        <v>275</v>
      </c>
      <c r="Z210" s="287">
        <v>405000</v>
      </c>
      <c r="AA210" s="227">
        <v>395000</v>
      </c>
      <c r="AB210" s="227" t="s">
        <v>271</v>
      </c>
      <c r="AC210" s="227">
        <v>54000</v>
      </c>
      <c r="AD210" s="227">
        <v>252000</v>
      </c>
      <c r="AE210" s="227">
        <v>95000</v>
      </c>
      <c r="AF210" s="227">
        <v>85000</v>
      </c>
      <c r="AG210" s="230">
        <v>10000</v>
      </c>
    </row>
    <row r="211" spans="1:33" ht="21" customHeight="1">
      <c r="A211" s="35" t="s">
        <v>276</v>
      </c>
      <c r="B211" s="227">
        <v>869000</v>
      </c>
      <c r="C211" s="227">
        <v>847000</v>
      </c>
      <c r="D211" s="227" t="s">
        <v>271</v>
      </c>
      <c r="E211" s="227">
        <v>116000</v>
      </c>
      <c r="F211" s="227">
        <v>531000</v>
      </c>
      <c r="G211" s="227">
        <v>216000</v>
      </c>
      <c r="H211" s="227">
        <v>193000</v>
      </c>
      <c r="I211" s="230">
        <v>23000</v>
      </c>
      <c r="J211" s="33"/>
      <c r="K211" s="33"/>
      <c r="M211" s="35" t="s">
        <v>276</v>
      </c>
      <c r="N211" s="287">
        <v>462000</v>
      </c>
      <c r="O211" s="227">
        <v>449000</v>
      </c>
      <c r="P211" s="227" t="s">
        <v>271</v>
      </c>
      <c r="Q211" s="227">
        <v>62000</v>
      </c>
      <c r="R211" s="227">
        <v>277000</v>
      </c>
      <c r="S211" s="227">
        <v>120000</v>
      </c>
      <c r="T211" s="227">
        <v>106000</v>
      </c>
      <c r="U211" s="230">
        <v>14000</v>
      </c>
      <c r="Y211" s="35" t="s">
        <v>276</v>
      </c>
      <c r="Z211" s="287">
        <v>407000</v>
      </c>
      <c r="AA211" s="227">
        <v>398000</v>
      </c>
      <c r="AB211" s="227" t="s">
        <v>271</v>
      </c>
      <c r="AC211" s="227">
        <v>54000</v>
      </c>
      <c r="AD211" s="227">
        <v>254000</v>
      </c>
      <c r="AE211" s="227">
        <v>95000</v>
      </c>
      <c r="AF211" s="227">
        <v>87000</v>
      </c>
      <c r="AG211" s="230">
        <v>9000</v>
      </c>
    </row>
    <row r="212" spans="1:33" ht="21" customHeight="1">
      <c r="A212" s="35" t="s">
        <v>277</v>
      </c>
      <c r="B212" s="227">
        <v>866000</v>
      </c>
      <c r="C212" s="227">
        <v>846000</v>
      </c>
      <c r="D212" s="227" t="s">
        <v>271</v>
      </c>
      <c r="E212" s="227">
        <v>112000</v>
      </c>
      <c r="F212" s="227">
        <v>534000</v>
      </c>
      <c r="G212" s="227">
        <v>213000</v>
      </c>
      <c r="H212" s="227">
        <v>193000</v>
      </c>
      <c r="I212" s="230">
        <v>21000</v>
      </c>
      <c r="J212" s="33"/>
      <c r="K212" s="33"/>
      <c r="M212" s="35" t="s">
        <v>277</v>
      </c>
      <c r="N212" s="287">
        <v>460000</v>
      </c>
      <c r="O212" s="227">
        <v>449000</v>
      </c>
      <c r="P212" s="227" t="s">
        <v>271</v>
      </c>
      <c r="Q212" s="227">
        <v>62000</v>
      </c>
      <c r="R212" s="227">
        <v>277000</v>
      </c>
      <c r="S212" s="227">
        <v>119000</v>
      </c>
      <c r="T212" s="227">
        <v>107000</v>
      </c>
      <c r="U212" s="230">
        <v>11000</v>
      </c>
      <c r="Y212" s="35" t="s">
        <v>277</v>
      </c>
      <c r="Z212" s="287">
        <v>406000</v>
      </c>
      <c r="AA212" s="227">
        <v>397000</v>
      </c>
      <c r="AB212" s="227" t="s">
        <v>271</v>
      </c>
      <c r="AC212" s="227">
        <v>50000</v>
      </c>
      <c r="AD212" s="227">
        <v>257000</v>
      </c>
      <c r="AE212" s="227">
        <v>94000</v>
      </c>
      <c r="AF212" s="227">
        <v>85000</v>
      </c>
      <c r="AG212" s="230">
        <v>9000</v>
      </c>
    </row>
    <row r="213" spans="1:33" ht="21" customHeight="1">
      <c r="A213" s="35" t="s">
        <v>278</v>
      </c>
      <c r="B213" s="227">
        <v>867000</v>
      </c>
      <c r="C213" s="227">
        <v>847000</v>
      </c>
      <c r="D213" s="227" t="s">
        <v>271</v>
      </c>
      <c r="E213" s="227">
        <v>110000</v>
      </c>
      <c r="F213" s="227">
        <v>535000</v>
      </c>
      <c r="G213" s="227">
        <v>216000</v>
      </c>
      <c r="H213" s="227">
        <v>196000</v>
      </c>
      <c r="I213" s="230">
        <v>20000</v>
      </c>
      <c r="J213" s="33"/>
      <c r="K213" s="33"/>
      <c r="M213" s="35" t="s">
        <v>278</v>
      </c>
      <c r="N213" s="287">
        <v>464000</v>
      </c>
      <c r="O213" s="227">
        <v>453000</v>
      </c>
      <c r="P213" s="227" t="s">
        <v>271</v>
      </c>
      <c r="Q213" s="227">
        <v>61000</v>
      </c>
      <c r="R213" s="227">
        <v>279000</v>
      </c>
      <c r="S213" s="227">
        <v>121000</v>
      </c>
      <c r="T213" s="227">
        <v>110000</v>
      </c>
      <c r="U213" s="230">
        <v>11000</v>
      </c>
      <c r="Y213" s="35" t="s">
        <v>278</v>
      </c>
      <c r="Z213" s="287">
        <v>403000</v>
      </c>
      <c r="AA213" s="227">
        <v>394000</v>
      </c>
      <c r="AB213" s="227" t="s">
        <v>271</v>
      </c>
      <c r="AC213" s="227">
        <v>48000</v>
      </c>
      <c r="AD213" s="227">
        <v>256000</v>
      </c>
      <c r="AE213" s="227">
        <v>95000</v>
      </c>
      <c r="AF213" s="227">
        <v>86000</v>
      </c>
      <c r="AG213" s="230">
        <v>9000</v>
      </c>
    </row>
    <row r="214" spans="1:33" ht="21" customHeight="1">
      <c r="A214" s="35" t="s">
        <v>279</v>
      </c>
      <c r="B214" s="227">
        <v>864000</v>
      </c>
      <c r="C214" s="227">
        <v>845000</v>
      </c>
      <c r="D214" s="227" t="s">
        <v>271</v>
      </c>
      <c r="E214" s="227">
        <v>105000</v>
      </c>
      <c r="F214" s="227">
        <v>535000</v>
      </c>
      <c r="G214" s="227">
        <v>218000</v>
      </c>
      <c r="H214" s="227">
        <v>199000</v>
      </c>
      <c r="I214" s="230">
        <v>19000</v>
      </c>
      <c r="J214" s="33"/>
      <c r="K214" s="33"/>
      <c r="M214" s="35" t="s">
        <v>279</v>
      </c>
      <c r="N214" s="287">
        <v>462000</v>
      </c>
      <c r="O214" s="227">
        <v>451000</v>
      </c>
      <c r="P214" s="227" t="s">
        <v>271</v>
      </c>
      <c r="Q214" s="227">
        <v>59000</v>
      </c>
      <c r="R214" s="227">
        <v>277000</v>
      </c>
      <c r="S214" s="227">
        <v>122000</v>
      </c>
      <c r="T214" s="227">
        <v>111000</v>
      </c>
      <c r="U214" s="230">
        <v>11000</v>
      </c>
      <c r="Y214" s="35" t="s">
        <v>279</v>
      </c>
      <c r="Z214" s="287">
        <v>402000</v>
      </c>
      <c r="AA214" s="227">
        <v>395000</v>
      </c>
      <c r="AB214" s="227" t="s">
        <v>271</v>
      </c>
      <c r="AC214" s="227">
        <v>46000</v>
      </c>
      <c r="AD214" s="227">
        <v>258000</v>
      </c>
      <c r="AE214" s="227">
        <v>96000</v>
      </c>
      <c r="AF214" s="227">
        <v>88000</v>
      </c>
      <c r="AG214" s="230" t="s">
        <v>271</v>
      </c>
    </row>
    <row r="215" spans="1:33" ht="21" customHeight="1">
      <c r="A215" s="35" t="s">
        <v>280</v>
      </c>
      <c r="B215" s="227">
        <v>862000</v>
      </c>
      <c r="C215" s="227">
        <v>842000</v>
      </c>
      <c r="D215" s="227" t="s">
        <v>271</v>
      </c>
      <c r="E215" s="227">
        <v>106000</v>
      </c>
      <c r="F215" s="227">
        <v>534000</v>
      </c>
      <c r="G215" s="227">
        <v>217000</v>
      </c>
      <c r="H215" s="227">
        <v>197000</v>
      </c>
      <c r="I215" s="230">
        <v>20000</v>
      </c>
      <c r="J215" s="33"/>
      <c r="K215" s="33"/>
      <c r="M215" s="35" t="s">
        <v>280</v>
      </c>
      <c r="N215" s="287">
        <v>463000</v>
      </c>
      <c r="O215" s="227">
        <v>452000</v>
      </c>
      <c r="P215" s="227" t="s">
        <v>271</v>
      </c>
      <c r="Q215" s="227">
        <v>60000</v>
      </c>
      <c r="R215" s="227">
        <v>277000</v>
      </c>
      <c r="S215" s="227">
        <v>122000</v>
      </c>
      <c r="T215" s="227">
        <v>110000</v>
      </c>
      <c r="U215" s="230">
        <v>12000</v>
      </c>
      <c r="Y215" s="35" t="s">
        <v>280</v>
      </c>
      <c r="Z215" s="287">
        <v>399000</v>
      </c>
      <c r="AA215" s="227">
        <v>391000</v>
      </c>
      <c r="AB215" s="227" t="s">
        <v>271</v>
      </c>
      <c r="AC215" s="227">
        <v>46000</v>
      </c>
      <c r="AD215" s="227">
        <v>256000</v>
      </c>
      <c r="AE215" s="227">
        <v>95000</v>
      </c>
      <c r="AF215" s="227">
        <v>87000</v>
      </c>
      <c r="AG215" s="230" t="s">
        <v>271</v>
      </c>
    </row>
    <row r="216" spans="1:33" ht="21" customHeight="1">
      <c r="A216" s="35" t="s">
        <v>281</v>
      </c>
      <c r="B216" s="227">
        <v>861000</v>
      </c>
      <c r="C216" s="227">
        <v>842000</v>
      </c>
      <c r="D216" s="227" t="s">
        <v>271</v>
      </c>
      <c r="E216" s="227">
        <v>102000</v>
      </c>
      <c r="F216" s="227">
        <v>534000</v>
      </c>
      <c r="G216" s="227">
        <v>218000</v>
      </c>
      <c r="H216" s="227">
        <v>199000</v>
      </c>
      <c r="I216" s="230">
        <v>19000</v>
      </c>
      <c r="J216" s="33"/>
      <c r="K216" s="33"/>
      <c r="M216" s="35" t="s">
        <v>281</v>
      </c>
      <c r="N216" s="287">
        <v>462000</v>
      </c>
      <c r="O216" s="227">
        <v>451000</v>
      </c>
      <c r="P216" s="227" t="s">
        <v>271</v>
      </c>
      <c r="Q216" s="227">
        <v>58000</v>
      </c>
      <c r="R216" s="227">
        <v>279000</v>
      </c>
      <c r="S216" s="227">
        <v>122000</v>
      </c>
      <c r="T216" s="227">
        <v>111000</v>
      </c>
      <c r="U216" s="230">
        <v>11000</v>
      </c>
      <c r="Y216" s="35" t="s">
        <v>281</v>
      </c>
      <c r="Z216" s="287">
        <v>399000</v>
      </c>
      <c r="AA216" s="227">
        <v>391000</v>
      </c>
      <c r="AB216" s="227" t="s">
        <v>271</v>
      </c>
      <c r="AC216" s="227">
        <v>45000</v>
      </c>
      <c r="AD216" s="227">
        <v>255000</v>
      </c>
      <c r="AE216" s="227">
        <v>96000</v>
      </c>
      <c r="AF216" s="227">
        <v>88000</v>
      </c>
      <c r="AG216" s="230" t="s">
        <v>271</v>
      </c>
    </row>
    <row r="217" spans="1:33" ht="21" customHeight="1">
      <c r="A217" s="35" t="s">
        <v>282</v>
      </c>
      <c r="B217" s="227">
        <v>860000</v>
      </c>
      <c r="C217" s="227">
        <v>842000</v>
      </c>
      <c r="D217" s="227" t="s">
        <v>271</v>
      </c>
      <c r="E217" s="227">
        <v>101000</v>
      </c>
      <c r="F217" s="227">
        <v>535000</v>
      </c>
      <c r="G217" s="227">
        <v>217000</v>
      </c>
      <c r="H217" s="227">
        <v>199000</v>
      </c>
      <c r="I217" s="230">
        <v>18000</v>
      </c>
      <c r="J217" s="33"/>
      <c r="K217" s="33"/>
      <c r="M217" s="35" t="s">
        <v>282</v>
      </c>
      <c r="N217" s="287">
        <v>462000</v>
      </c>
      <c r="O217" s="227">
        <v>452000</v>
      </c>
      <c r="P217" s="227" t="s">
        <v>271</v>
      </c>
      <c r="Q217" s="227">
        <v>57000</v>
      </c>
      <c r="R217" s="227">
        <v>280000</v>
      </c>
      <c r="S217" s="227">
        <v>121000</v>
      </c>
      <c r="T217" s="227">
        <v>111000</v>
      </c>
      <c r="U217" s="230">
        <v>10000</v>
      </c>
      <c r="Y217" s="35" t="s">
        <v>282</v>
      </c>
      <c r="Z217" s="287">
        <v>398000</v>
      </c>
      <c r="AA217" s="227">
        <v>390000</v>
      </c>
      <c r="AB217" s="227" t="s">
        <v>271</v>
      </c>
      <c r="AC217" s="227">
        <v>44000</v>
      </c>
      <c r="AD217" s="227">
        <v>255000</v>
      </c>
      <c r="AE217" s="227">
        <v>97000</v>
      </c>
      <c r="AF217" s="227">
        <v>88000</v>
      </c>
      <c r="AG217" s="230" t="s">
        <v>271</v>
      </c>
    </row>
    <row r="218" spans="1:33" ht="21" customHeight="1">
      <c r="A218" s="35" t="s">
        <v>283</v>
      </c>
      <c r="B218" s="227">
        <v>860000</v>
      </c>
      <c r="C218" s="227">
        <v>842000</v>
      </c>
      <c r="D218" s="227" t="s">
        <v>271</v>
      </c>
      <c r="E218" s="227">
        <v>97000</v>
      </c>
      <c r="F218" s="227">
        <v>538000</v>
      </c>
      <c r="G218" s="227">
        <v>218000</v>
      </c>
      <c r="H218" s="227">
        <v>200000</v>
      </c>
      <c r="I218" s="230">
        <v>19000</v>
      </c>
      <c r="J218" s="33"/>
      <c r="K218" s="33"/>
      <c r="M218" s="35" t="s">
        <v>283</v>
      </c>
      <c r="N218" s="287">
        <v>459000</v>
      </c>
      <c r="O218" s="227">
        <v>449000</v>
      </c>
      <c r="P218" s="227" t="s">
        <v>271</v>
      </c>
      <c r="Q218" s="227">
        <v>55000</v>
      </c>
      <c r="R218" s="227">
        <v>280000</v>
      </c>
      <c r="S218" s="227">
        <v>120000</v>
      </c>
      <c r="T218" s="227">
        <v>110000</v>
      </c>
      <c r="U218" s="230">
        <v>10000</v>
      </c>
      <c r="Y218" s="35" t="s">
        <v>283</v>
      </c>
      <c r="Z218" s="287">
        <v>402000</v>
      </c>
      <c r="AA218" s="227">
        <v>393000</v>
      </c>
      <c r="AB218" s="227" t="s">
        <v>271</v>
      </c>
      <c r="AC218" s="227">
        <v>42000</v>
      </c>
      <c r="AD218" s="227">
        <v>258000</v>
      </c>
      <c r="AE218" s="227">
        <v>98000</v>
      </c>
      <c r="AF218" s="227">
        <v>90000</v>
      </c>
      <c r="AG218" s="230">
        <v>9000</v>
      </c>
    </row>
    <row r="219" spans="1:33" ht="21" customHeight="1">
      <c r="A219" s="35" t="s">
        <v>284</v>
      </c>
      <c r="B219" s="227">
        <v>855000</v>
      </c>
      <c r="C219" s="227">
        <v>837000</v>
      </c>
      <c r="D219" s="227" t="s">
        <v>271</v>
      </c>
      <c r="E219" s="227">
        <v>95000</v>
      </c>
      <c r="F219" s="227">
        <v>536000</v>
      </c>
      <c r="G219" s="227">
        <v>216000</v>
      </c>
      <c r="H219" s="227">
        <v>198000</v>
      </c>
      <c r="I219" s="230">
        <v>18000</v>
      </c>
      <c r="J219" s="33"/>
      <c r="K219" s="33"/>
      <c r="M219" s="35" t="s">
        <v>284</v>
      </c>
      <c r="N219" s="287">
        <v>459000</v>
      </c>
      <c r="O219" s="227">
        <v>449000</v>
      </c>
      <c r="P219" s="227" t="s">
        <v>271</v>
      </c>
      <c r="Q219" s="227">
        <v>55000</v>
      </c>
      <c r="R219" s="227">
        <v>281000</v>
      </c>
      <c r="S219" s="227">
        <v>118000</v>
      </c>
      <c r="T219" s="227">
        <v>108000</v>
      </c>
      <c r="U219" s="230">
        <v>10000</v>
      </c>
      <c r="Y219" s="35" t="s">
        <v>284</v>
      </c>
      <c r="Z219" s="287">
        <v>396000</v>
      </c>
      <c r="AA219" s="227">
        <v>388000</v>
      </c>
      <c r="AB219" s="227" t="s">
        <v>271</v>
      </c>
      <c r="AC219" s="227">
        <v>40000</v>
      </c>
      <c r="AD219" s="227">
        <v>255000</v>
      </c>
      <c r="AE219" s="227">
        <v>99000</v>
      </c>
      <c r="AF219" s="227">
        <v>90000</v>
      </c>
      <c r="AG219" s="230" t="s">
        <v>271</v>
      </c>
    </row>
    <row r="220" spans="1:33" ht="21" customHeight="1">
      <c r="A220" s="35" t="s">
        <v>320</v>
      </c>
      <c r="B220" s="227">
        <v>862000</v>
      </c>
      <c r="C220" s="227">
        <v>841000</v>
      </c>
      <c r="D220" s="227" t="s">
        <v>271</v>
      </c>
      <c r="E220" s="227">
        <v>94000</v>
      </c>
      <c r="F220" s="227">
        <v>537000</v>
      </c>
      <c r="G220" s="227">
        <v>224000</v>
      </c>
      <c r="H220" s="227">
        <v>203000</v>
      </c>
      <c r="I220" s="230">
        <v>21000</v>
      </c>
      <c r="J220" s="33"/>
      <c r="K220" s="33"/>
      <c r="M220" s="35" t="s">
        <v>320</v>
      </c>
      <c r="N220" s="287">
        <v>463000</v>
      </c>
      <c r="O220" s="227">
        <v>451000</v>
      </c>
      <c r="P220" s="227" t="s">
        <v>271</v>
      </c>
      <c r="Q220" s="227">
        <v>56000</v>
      </c>
      <c r="R220" s="227">
        <v>280000</v>
      </c>
      <c r="S220" s="227">
        <v>123000</v>
      </c>
      <c r="T220" s="227">
        <v>112000</v>
      </c>
      <c r="U220" s="230">
        <v>12000</v>
      </c>
      <c r="Y220" s="35" t="s">
        <v>320</v>
      </c>
      <c r="Z220" s="287">
        <v>399000</v>
      </c>
      <c r="AA220" s="227">
        <v>390000</v>
      </c>
      <c r="AB220" s="227" t="s">
        <v>271</v>
      </c>
      <c r="AC220" s="227">
        <v>38000</v>
      </c>
      <c r="AD220" s="227">
        <v>257000</v>
      </c>
      <c r="AE220" s="227">
        <v>101000</v>
      </c>
      <c r="AF220" s="227">
        <v>92000</v>
      </c>
      <c r="AG220" s="230">
        <v>9000</v>
      </c>
    </row>
    <row r="221" spans="1:33" ht="21" customHeight="1">
      <c r="A221" s="35" t="s">
        <v>321</v>
      </c>
      <c r="B221" s="227">
        <v>861000</v>
      </c>
      <c r="C221" s="227">
        <v>842000</v>
      </c>
      <c r="D221" s="227" t="s">
        <v>271</v>
      </c>
      <c r="E221" s="227">
        <v>97000</v>
      </c>
      <c r="F221" s="227">
        <v>534000</v>
      </c>
      <c r="G221" s="227">
        <v>225000</v>
      </c>
      <c r="H221" s="227">
        <v>205000</v>
      </c>
      <c r="I221" s="230">
        <v>19000</v>
      </c>
      <c r="J221" s="33"/>
      <c r="K221" s="33"/>
      <c r="M221" s="35" t="s">
        <v>321</v>
      </c>
      <c r="N221" s="287">
        <v>464000</v>
      </c>
      <c r="O221" s="227">
        <v>452000</v>
      </c>
      <c r="P221" s="227" t="s">
        <v>271</v>
      </c>
      <c r="Q221" s="227">
        <v>57000</v>
      </c>
      <c r="R221" s="227">
        <v>279000</v>
      </c>
      <c r="S221" s="227">
        <v>124000</v>
      </c>
      <c r="T221" s="227">
        <v>113000</v>
      </c>
      <c r="U221" s="230">
        <v>12000</v>
      </c>
      <c r="Y221" s="35" t="s">
        <v>321</v>
      </c>
      <c r="Z221" s="287">
        <v>398000</v>
      </c>
      <c r="AA221" s="227">
        <v>390000</v>
      </c>
      <c r="AB221" s="227" t="s">
        <v>271</v>
      </c>
      <c r="AC221" s="227">
        <v>40000</v>
      </c>
      <c r="AD221" s="227">
        <v>254000</v>
      </c>
      <c r="AE221" s="227">
        <v>100000</v>
      </c>
      <c r="AF221" s="227">
        <v>93000</v>
      </c>
      <c r="AG221" s="230" t="s">
        <v>271</v>
      </c>
    </row>
    <row r="222" spans="1:33" ht="21" customHeight="1">
      <c r="A222" s="35" t="s">
        <v>322</v>
      </c>
      <c r="B222" s="227">
        <v>868000</v>
      </c>
      <c r="C222" s="227">
        <v>847000</v>
      </c>
      <c r="D222" s="315" t="s">
        <v>271</v>
      </c>
      <c r="E222" s="227">
        <v>102000</v>
      </c>
      <c r="F222" s="227">
        <v>532000</v>
      </c>
      <c r="G222" s="227">
        <v>228000</v>
      </c>
      <c r="H222" s="227">
        <v>207000</v>
      </c>
      <c r="I222" s="230">
        <v>21000</v>
      </c>
      <c r="J222" s="33"/>
      <c r="K222" s="33"/>
      <c r="L222" s="48"/>
      <c r="M222" s="35" t="s">
        <v>322</v>
      </c>
      <c r="N222" s="227">
        <v>466000</v>
      </c>
      <c r="O222" s="227">
        <v>454000</v>
      </c>
      <c r="P222" s="227" t="s">
        <v>271</v>
      </c>
      <c r="Q222" s="227">
        <v>58000</v>
      </c>
      <c r="R222" s="227">
        <v>280000</v>
      </c>
      <c r="S222" s="227">
        <v>126000</v>
      </c>
      <c r="T222" s="227">
        <v>114000</v>
      </c>
      <c r="U222" s="230">
        <v>11000</v>
      </c>
      <c r="V222" s="48"/>
      <c r="W222" s="48"/>
      <c r="X222" s="48"/>
      <c r="Y222" s="35" t="s">
        <v>322</v>
      </c>
      <c r="Z222" s="227">
        <v>402000</v>
      </c>
      <c r="AA222" s="227">
        <v>393000</v>
      </c>
      <c r="AB222" s="315" t="s">
        <v>271</v>
      </c>
      <c r="AC222" s="227">
        <v>44000</v>
      </c>
      <c r="AD222" s="227">
        <v>252000</v>
      </c>
      <c r="AE222" s="227">
        <v>102000</v>
      </c>
      <c r="AF222" s="227">
        <v>93000</v>
      </c>
      <c r="AG222" s="230">
        <v>9000</v>
      </c>
    </row>
    <row r="223" spans="1:33" ht="21" customHeight="1">
      <c r="A223" s="35" t="s">
        <v>323</v>
      </c>
      <c r="B223" s="227">
        <v>867000</v>
      </c>
      <c r="C223" s="227">
        <v>844000</v>
      </c>
      <c r="D223" s="315" t="s">
        <v>271</v>
      </c>
      <c r="E223" s="227">
        <v>104000</v>
      </c>
      <c r="F223" s="227">
        <v>530000</v>
      </c>
      <c r="G223" s="227">
        <v>225000</v>
      </c>
      <c r="H223" s="227">
        <v>202000</v>
      </c>
      <c r="I223" s="230">
        <v>23000</v>
      </c>
      <c r="J223" s="33"/>
      <c r="K223" s="33"/>
      <c r="M223" s="35" t="s">
        <v>323</v>
      </c>
      <c r="N223" s="227">
        <v>463000</v>
      </c>
      <c r="O223" s="227">
        <v>449000</v>
      </c>
      <c r="P223" s="227" t="s">
        <v>271</v>
      </c>
      <c r="Q223" s="227">
        <v>56000</v>
      </c>
      <c r="R223" s="227">
        <v>278000</v>
      </c>
      <c r="S223" s="227">
        <v>125000</v>
      </c>
      <c r="T223" s="227">
        <v>112000</v>
      </c>
      <c r="U223" s="230">
        <v>14000</v>
      </c>
      <c r="Y223" s="35" t="s">
        <v>323</v>
      </c>
      <c r="Z223" s="227">
        <v>405000</v>
      </c>
      <c r="AA223" s="227">
        <v>395000</v>
      </c>
      <c r="AB223" s="227" t="s">
        <v>271</v>
      </c>
      <c r="AC223" s="227">
        <v>48000</v>
      </c>
      <c r="AD223" s="227">
        <v>253000</v>
      </c>
      <c r="AE223" s="227">
        <v>100000</v>
      </c>
      <c r="AF223" s="227">
        <v>91000</v>
      </c>
      <c r="AG223" s="230">
        <v>9000</v>
      </c>
    </row>
    <row r="224" spans="1:33" ht="21" customHeight="1">
      <c r="A224" s="35" t="s">
        <v>324</v>
      </c>
      <c r="B224" s="227">
        <v>873000</v>
      </c>
      <c r="C224" s="227">
        <v>849000</v>
      </c>
      <c r="D224" s="315" t="s">
        <v>271</v>
      </c>
      <c r="E224" s="227">
        <v>103000</v>
      </c>
      <c r="F224" s="227">
        <v>533000</v>
      </c>
      <c r="G224" s="227">
        <v>230000</v>
      </c>
      <c r="H224" s="227">
        <v>206000</v>
      </c>
      <c r="I224" s="230">
        <v>24000</v>
      </c>
      <c r="J224" s="33"/>
      <c r="K224" s="33"/>
      <c r="M224" s="35" t="s">
        <v>324</v>
      </c>
      <c r="N224" s="227">
        <v>465000</v>
      </c>
      <c r="O224" s="227">
        <v>451000</v>
      </c>
      <c r="P224" s="227" t="s">
        <v>271</v>
      </c>
      <c r="Q224" s="227">
        <v>54000</v>
      </c>
      <c r="R224" s="227">
        <v>279000</v>
      </c>
      <c r="S224" s="227">
        <v>127000</v>
      </c>
      <c r="T224" s="227">
        <v>113000</v>
      </c>
      <c r="U224" s="230">
        <v>14000</v>
      </c>
      <c r="Y224" s="35" t="s">
        <v>324</v>
      </c>
      <c r="Z224" s="227">
        <v>409000</v>
      </c>
      <c r="AA224" s="227">
        <v>398000</v>
      </c>
      <c r="AB224" s="227" t="s">
        <v>271</v>
      </c>
      <c r="AC224" s="227">
        <v>49000</v>
      </c>
      <c r="AD224" s="227">
        <v>254000</v>
      </c>
      <c r="AE224" s="227">
        <v>103000</v>
      </c>
      <c r="AF224" s="227">
        <v>93000</v>
      </c>
      <c r="AG224" s="230">
        <v>10000</v>
      </c>
    </row>
    <row r="225" spans="1:33" ht="24" customHeight="1">
      <c r="A225" s="35" t="s">
        <v>325</v>
      </c>
      <c r="B225" s="227">
        <v>874000</v>
      </c>
      <c r="C225" s="227">
        <v>850000</v>
      </c>
      <c r="D225" s="315" t="s">
        <v>271</v>
      </c>
      <c r="E225" s="227">
        <v>106000</v>
      </c>
      <c r="F225" s="227">
        <v>530000</v>
      </c>
      <c r="G225" s="227">
        <v>232000</v>
      </c>
      <c r="H225" s="227">
        <v>208000</v>
      </c>
      <c r="I225" s="230">
        <v>24000</v>
      </c>
      <c r="J225" s="33"/>
      <c r="K225" s="33"/>
      <c r="M225" s="35" t="s">
        <v>325</v>
      </c>
      <c r="N225" s="227">
        <v>466000</v>
      </c>
      <c r="O225" s="227">
        <v>452000</v>
      </c>
      <c r="P225" s="227" t="s">
        <v>271</v>
      </c>
      <c r="Q225" s="227">
        <v>57000</v>
      </c>
      <c r="R225" s="227">
        <v>276000</v>
      </c>
      <c r="S225" s="227">
        <v>129000</v>
      </c>
      <c r="T225" s="227">
        <v>114000</v>
      </c>
      <c r="U225" s="230">
        <v>15000</v>
      </c>
      <c r="Y225" s="35" t="s">
        <v>325</v>
      </c>
      <c r="Z225" s="227">
        <v>408000</v>
      </c>
      <c r="AA225" s="227">
        <v>398000</v>
      </c>
      <c r="AB225" s="227" t="s">
        <v>271</v>
      </c>
      <c r="AC225" s="227">
        <v>49000</v>
      </c>
      <c r="AD225" s="227">
        <v>254000</v>
      </c>
      <c r="AE225" s="227">
        <v>103000</v>
      </c>
      <c r="AF225" s="227">
        <v>94000</v>
      </c>
      <c r="AG225" s="230">
        <v>10000</v>
      </c>
    </row>
    <row r="226" spans="1:33" ht="24" customHeight="1">
      <c r="A226" s="35" t="s">
        <v>326</v>
      </c>
      <c r="B226" s="229">
        <v>873000</v>
      </c>
      <c r="C226" s="229">
        <v>847000</v>
      </c>
      <c r="D226" s="61" t="s">
        <v>271</v>
      </c>
      <c r="E226" s="229">
        <v>102000</v>
      </c>
      <c r="F226" s="229">
        <v>528000</v>
      </c>
      <c r="G226" s="229">
        <v>237000</v>
      </c>
      <c r="H226" s="229">
        <v>212000</v>
      </c>
      <c r="I226" s="231">
        <v>26000</v>
      </c>
      <c r="M226" s="35" t="s">
        <v>326</v>
      </c>
      <c r="N226" s="227">
        <v>469000</v>
      </c>
      <c r="O226" s="227">
        <v>453000</v>
      </c>
      <c r="P226" s="227" t="s">
        <v>271</v>
      </c>
      <c r="Q226" s="227">
        <v>55000</v>
      </c>
      <c r="R226" s="227">
        <v>277000</v>
      </c>
      <c r="S226" s="227">
        <v>134000</v>
      </c>
      <c r="T226" s="227">
        <v>118000</v>
      </c>
      <c r="U226" s="230">
        <v>16000</v>
      </c>
      <c r="Y226" s="35" t="s">
        <v>326</v>
      </c>
      <c r="Z226" s="227">
        <v>404000</v>
      </c>
      <c r="AA226" s="227">
        <v>394000</v>
      </c>
      <c r="AB226" s="227" t="s">
        <v>271</v>
      </c>
      <c r="AC226" s="227">
        <v>47000</v>
      </c>
      <c r="AD226" s="227">
        <v>251000</v>
      </c>
      <c r="AE226" s="227">
        <v>103000</v>
      </c>
      <c r="AF226" s="227">
        <v>93000</v>
      </c>
      <c r="AG226" s="230">
        <v>10000</v>
      </c>
    </row>
    <row r="227" spans="1:33" ht="24" customHeight="1">
      <c r="A227" s="35" t="s">
        <v>327</v>
      </c>
      <c r="B227" s="229">
        <v>863000</v>
      </c>
      <c r="C227" s="229">
        <v>841000</v>
      </c>
      <c r="D227" s="61" t="s">
        <v>271</v>
      </c>
      <c r="E227" s="229">
        <v>102000</v>
      </c>
      <c r="F227" s="229">
        <v>523000</v>
      </c>
      <c r="G227" s="229">
        <v>234000</v>
      </c>
      <c r="H227" s="229">
        <v>213000</v>
      </c>
      <c r="I227" s="231">
        <v>22000</v>
      </c>
      <c r="M227" s="35" t="s">
        <v>327</v>
      </c>
      <c r="N227" s="227">
        <v>463000</v>
      </c>
      <c r="O227" s="227">
        <v>449000</v>
      </c>
      <c r="P227" s="227" t="s">
        <v>271</v>
      </c>
      <c r="Q227" s="227">
        <v>53000</v>
      </c>
      <c r="R227" s="227">
        <v>275000</v>
      </c>
      <c r="S227" s="227">
        <v>132000</v>
      </c>
      <c r="T227" s="227">
        <v>118000</v>
      </c>
      <c r="U227" s="230">
        <v>14000</v>
      </c>
      <c r="Y227" s="35" t="s">
        <v>327</v>
      </c>
      <c r="Z227" s="227">
        <v>399000</v>
      </c>
      <c r="AA227" s="227">
        <v>392000</v>
      </c>
      <c r="AB227" s="227" t="s">
        <v>271</v>
      </c>
      <c r="AC227" s="227">
        <v>48000</v>
      </c>
      <c r="AD227" s="227">
        <v>247000</v>
      </c>
      <c r="AE227" s="227">
        <v>102000</v>
      </c>
      <c r="AF227" s="227">
        <v>94000</v>
      </c>
      <c r="AG227" s="230" t="s">
        <v>271</v>
      </c>
    </row>
    <row r="228" spans="1:33" ht="24" customHeight="1">
      <c r="A228" s="35" t="s">
        <v>328</v>
      </c>
      <c r="B228" s="229">
        <v>859000</v>
      </c>
      <c r="C228" s="229">
        <v>838000</v>
      </c>
      <c r="D228" s="61" t="s">
        <v>271</v>
      </c>
      <c r="E228" s="229">
        <v>99000</v>
      </c>
      <c r="F228" s="229">
        <v>522000</v>
      </c>
      <c r="G228" s="229">
        <v>233000</v>
      </c>
      <c r="H228" s="229">
        <v>211000</v>
      </c>
      <c r="I228" s="231">
        <v>22000</v>
      </c>
      <c r="M228" s="35" t="s">
        <v>328</v>
      </c>
      <c r="N228" s="227">
        <v>463000</v>
      </c>
      <c r="O228" s="227">
        <v>448000</v>
      </c>
      <c r="P228" s="227" t="s">
        <v>271</v>
      </c>
      <c r="Q228" s="227">
        <v>51000</v>
      </c>
      <c r="R228" s="227">
        <v>274000</v>
      </c>
      <c r="S228" s="227">
        <v>134000</v>
      </c>
      <c r="T228" s="227">
        <v>119000</v>
      </c>
      <c r="U228" s="230">
        <v>15000</v>
      </c>
      <c r="Y228" s="35" t="s">
        <v>328</v>
      </c>
      <c r="Z228" s="227">
        <v>397000</v>
      </c>
      <c r="AA228" s="227">
        <v>390000</v>
      </c>
      <c r="AB228" s="227" t="s">
        <v>271</v>
      </c>
      <c r="AC228" s="227">
        <v>48000</v>
      </c>
      <c r="AD228" s="227">
        <v>248000</v>
      </c>
      <c r="AE228" s="227">
        <v>99000</v>
      </c>
      <c r="AF228" s="227">
        <v>92000</v>
      </c>
      <c r="AG228" s="230" t="s">
        <v>271</v>
      </c>
    </row>
    <row r="229" spans="1:33" ht="24" customHeight="1">
      <c r="A229" s="35" t="s">
        <v>329</v>
      </c>
      <c r="B229" s="229">
        <v>854000</v>
      </c>
      <c r="C229" s="229">
        <v>837000</v>
      </c>
      <c r="D229" s="61" t="s">
        <v>271</v>
      </c>
      <c r="E229" s="229">
        <v>99000</v>
      </c>
      <c r="F229" s="229">
        <v>522000</v>
      </c>
      <c r="G229" s="229">
        <v>227000</v>
      </c>
      <c r="H229" s="229">
        <v>210000</v>
      </c>
      <c r="I229" s="231">
        <v>17000</v>
      </c>
      <c r="M229" s="35" t="s">
        <v>329</v>
      </c>
      <c r="N229" s="227">
        <v>460000</v>
      </c>
      <c r="O229" s="227">
        <v>449000</v>
      </c>
      <c r="P229" s="227" t="s">
        <v>271</v>
      </c>
      <c r="Q229" s="227">
        <v>52000</v>
      </c>
      <c r="R229" s="227">
        <v>276000</v>
      </c>
      <c r="S229" s="227">
        <v>128000</v>
      </c>
      <c r="T229" s="227">
        <v>118000</v>
      </c>
      <c r="U229" s="230">
        <v>10000</v>
      </c>
      <c r="Y229" s="35" t="s">
        <v>329</v>
      </c>
      <c r="Z229" s="227">
        <v>395000</v>
      </c>
      <c r="AA229" s="227">
        <v>387000</v>
      </c>
      <c r="AB229" s="227" t="s">
        <v>271</v>
      </c>
      <c r="AC229" s="227">
        <v>47000</v>
      </c>
      <c r="AD229" s="227">
        <v>246000</v>
      </c>
      <c r="AE229" s="227">
        <v>99000</v>
      </c>
      <c r="AF229" s="227">
        <v>92000</v>
      </c>
      <c r="AG229" s="230" t="s">
        <v>271</v>
      </c>
    </row>
    <row r="230" spans="1:33" ht="24" customHeight="1">
      <c r="A230" s="35" t="s">
        <v>330</v>
      </c>
      <c r="B230" s="229">
        <v>861000</v>
      </c>
      <c r="C230" s="229">
        <v>841000</v>
      </c>
      <c r="D230" s="61" t="s">
        <v>271</v>
      </c>
      <c r="E230" s="229">
        <v>103000</v>
      </c>
      <c r="F230" s="229">
        <v>524000</v>
      </c>
      <c r="G230" s="229">
        <v>227000</v>
      </c>
      <c r="H230" s="229">
        <v>208000</v>
      </c>
      <c r="I230" s="231">
        <v>20000</v>
      </c>
      <c r="M230" s="35" t="s">
        <v>330</v>
      </c>
      <c r="N230" s="227">
        <v>458000</v>
      </c>
      <c r="O230" s="227">
        <v>447000</v>
      </c>
      <c r="P230" s="227" t="s">
        <v>271</v>
      </c>
      <c r="Q230" s="227">
        <v>53000</v>
      </c>
      <c r="R230" s="227">
        <v>275000</v>
      </c>
      <c r="S230" s="227">
        <v>126000</v>
      </c>
      <c r="T230" s="227">
        <v>115000</v>
      </c>
      <c r="U230" s="230">
        <v>10000</v>
      </c>
      <c r="Y230" s="35" t="s">
        <v>330</v>
      </c>
      <c r="Z230" s="227">
        <v>403000</v>
      </c>
      <c r="AA230" s="227">
        <v>394000</v>
      </c>
      <c r="AB230" s="227" t="s">
        <v>271</v>
      </c>
      <c r="AC230" s="227">
        <v>50000</v>
      </c>
      <c r="AD230" s="227">
        <v>250000</v>
      </c>
      <c r="AE230" s="227">
        <v>101000</v>
      </c>
      <c r="AF230" s="227">
        <v>92000</v>
      </c>
      <c r="AG230" s="230">
        <v>9000</v>
      </c>
    </row>
    <row r="231" spans="1:33" ht="24" customHeight="1">
      <c r="A231" s="35" t="s">
        <v>331</v>
      </c>
      <c r="B231" s="229">
        <v>862000</v>
      </c>
      <c r="C231" s="229">
        <v>842000</v>
      </c>
      <c r="D231" s="61" t="s">
        <v>271</v>
      </c>
      <c r="E231" s="229">
        <v>105000</v>
      </c>
      <c r="F231" s="229">
        <v>526000</v>
      </c>
      <c r="G231" s="229">
        <v>226000</v>
      </c>
      <c r="H231" s="229">
        <v>206000</v>
      </c>
      <c r="I231" s="231">
        <v>20000</v>
      </c>
      <c r="M231" s="35" t="s">
        <v>331</v>
      </c>
      <c r="N231" s="227">
        <v>458000</v>
      </c>
      <c r="O231" s="227">
        <v>447000</v>
      </c>
      <c r="P231" s="227" t="s">
        <v>271</v>
      </c>
      <c r="Q231" s="227">
        <v>55000</v>
      </c>
      <c r="R231" s="227">
        <v>274000</v>
      </c>
      <c r="S231" s="227">
        <v>125000</v>
      </c>
      <c r="T231" s="227">
        <v>114000</v>
      </c>
      <c r="U231" s="230">
        <v>11000</v>
      </c>
      <c r="Y231" s="35" t="s">
        <v>331</v>
      </c>
      <c r="Z231" s="227">
        <v>405000</v>
      </c>
      <c r="AA231" s="227">
        <v>396000</v>
      </c>
      <c r="AB231" s="227" t="s">
        <v>271</v>
      </c>
      <c r="AC231" s="227">
        <v>50000</v>
      </c>
      <c r="AD231" s="227">
        <v>252000</v>
      </c>
      <c r="AE231" s="227">
        <v>101000</v>
      </c>
      <c r="AF231" s="227">
        <v>92000</v>
      </c>
      <c r="AG231" s="230">
        <v>9000</v>
      </c>
    </row>
    <row r="232" spans="1:33" ht="24" customHeight="1">
      <c r="A232" s="35" t="s">
        <v>332</v>
      </c>
      <c r="B232" s="229">
        <v>863000</v>
      </c>
      <c r="C232" s="229">
        <v>838000</v>
      </c>
      <c r="D232" s="61" t="s">
        <v>271</v>
      </c>
      <c r="E232" s="229">
        <v>110000</v>
      </c>
      <c r="F232" s="229">
        <v>517000</v>
      </c>
      <c r="G232" s="229">
        <v>231000</v>
      </c>
      <c r="H232" s="229">
        <v>206000</v>
      </c>
      <c r="I232" s="231">
        <v>25000</v>
      </c>
      <c r="M232" s="35" t="s">
        <v>332</v>
      </c>
      <c r="N232" s="227">
        <v>462000</v>
      </c>
      <c r="O232" s="227">
        <v>448000</v>
      </c>
      <c r="P232" s="227" t="s">
        <v>271</v>
      </c>
      <c r="Q232" s="227">
        <v>58000</v>
      </c>
      <c r="R232" s="227">
        <v>273000</v>
      </c>
      <c r="S232" s="227">
        <v>129000</v>
      </c>
      <c r="T232" s="227">
        <v>114000</v>
      </c>
      <c r="U232" s="230">
        <v>15000</v>
      </c>
      <c r="Y232" s="35" t="s">
        <v>332</v>
      </c>
      <c r="Z232" s="227">
        <v>400000</v>
      </c>
      <c r="AA232" s="227">
        <v>390000</v>
      </c>
      <c r="AB232" s="227" t="s">
        <v>271</v>
      </c>
      <c r="AC232" s="227">
        <v>52000</v>
      </c>
      <c r="AD232" s="227">
        <v>244000</v>
      </c>
      <c r="AE232" s="227">
        <v>103000</v>
      </c>
      <c r="AF232" s="227">
        <v>92000</v>
      </c>
      <c r="AG232" s="230">
        <v>10000</v>
      </c>
    </row>
    <row r="233" spans="1:33" ht="24" customHeight="1">
      <c r="A233" s="35" t="s">
        <v>333</v>
      </c>
      <c r="B233" s="229">
        <v>854000</v>
      </c>
      <c r="C233" s="229">
        <v>830000</v>
      </c>
      <c r="D233" s="61" t="s">
        <v>271</v>
      </c>
      <c r="E233" s="229">
        <v>108000</v>
      </c>
      <c r="F233" s="229">
        <v>514000</v>
      </c>
      <c r="G233" s="229">
        <v>229000</v>
      </c>
      <c r="H233" s="229">
        <v>204000</v>
      </c>
      <c r="I233" s="231">
        <v>25000</v>
      </c>
      <c r="M233" s="35" t="s">
        <v>333</v>
      </c>
      <c r="N233" s="227">
        <v>464000</v>
      </c>
      <c r="O233" s="227">
        <v>449000</v>
      </c>
      <c r="P233" s="227" t="s">
        <v>271</v>
      </c>
      <c r="Q233" s="227">
        <v>59000</v>
      </c>
      <c r="R233" s="227">
        <v>274000</v>
      </c>
      <c r="S233" s="227">
        <v>130000</v>
      </c>
      <c r="T233" s="227">
        <v>114000</v>
      </c>
      <c r="U233" s="230">
        <v>15000</v>
      </c>
      <c r="Y233" s="35" t="s">
        <v>333</v>
      </c>
      <c r="Z233" s="227">
        <v>390000</v>
      </c>
      <c r="AA233" s="227">
        <v>381000</v>
      </c>
      <c r="AB233" s="227" t="s">
        <v>271</v>
      </c>
      <c r="AC233" s="227">
        <v>49000</v>
      </c>
      <c r="AD233" s="227">
        <v>240000</v>
      </c>
      <c r="AE233" s="227">
        <v>99000</v>
      </c>
      <c r="AF233" s="227">
        <v>90000</v>
      </c>
      <c r="AG233" s="230">
        <v>10000</v>
      </c>
    </row>
    <row r="234" spans="1:33" ht="24" customHeight="1">
      <c r="A234" s="35" t="s">
        <v>334</v>
      </c>
      <c r="B234" s="229">
        <v>869000</v>
      </c>
      <c r="C234" s="229">
        <v>842000</v>
      </c>
      <c r="D234" s="61" t="s">
        <v>271</v>
      </c>
      <c r="E234" s="229">
        <v>111000</v>
      </c>
      <c r="F234" s="229">
        <v>516000</v>
      </c>
      <c r="G234" s="229">
        <v>236000</v>
      </c>
      <c r="H234" s="229">
        <v>209000</v>
      </c>
      <c r="I234" s="231">
        <v>27000</v>
      </c>
      <c r="M234" s="35" t="s">
        <v>334</v>
      </c>
      <c r="N234" s="227">
        <v>468000</v>
      </c>
      <c r="O234" s="227">
        <v>454000</v>
      </c>
      <c r="P234" s="227" t="s">
        <v>271</v>
      </c>
      <c r="Q234" s="227">
        <v>59000</v>
      </c>
      <c r="R234" s="227">
        <v>274000</v>
      </c>
      <c r="S234" s="227">
        <v>130000</v>
      </c>
      <c r="T234" s="227">
        <v>116000</v>
      </c>
      <c r="U234" s="230">
        <v>14000</v>
      </c>
      <c r="Y234" s="35" t="s">
        <v>334</v>
      </c>
      <c r="Z234" s="227">
        <v>401000</v>
      </c>
      <c r="AA234" s="227">
        <v>388000</v>
      </c>
      <c r="AB234" s="227" t="s">
        <v>271</v>
      </c>
      <c r="AC234" s="227">
        <v>52000</v>
      </c>
      <c r="AD234" s="227">
        <v>242000</v>
      </c>
      <c r="AE234" s="227">
        <v>105000</v>
      </c>
      <c r="AF234" s="227">
        <v>93000</v>
      </c>
      <c r="AG234" s="230">
        <v>13000</v>
      </c>
    </row>
    <row r="235" spans="1:33" ht="24" customHeight="1">
      <c r="A235" s="35" t="s">
        <v>335</v>
      </c>
      <c r="B235" s="229">
        <v>858000</v>
      </c>
      <c r="C235" s="229">
        <v>835000</v>
      </c>
      <c r="D235" s="61" t="s">
        <v>271</v>
      </c>
      <c r="E235" s="229">
        <v>108000</v>
      </c>
      <c r="F235" s="229">
        <v>514000</v>
      </c>
      <c r="G235" s="229">
        <v>231000</v>
      </c>
      <c r="H235" s="229">
        <v>207000</v>
      </c>
      <c r="I235" s="231">
        <v>23000</v>
      </c>
      <c r="M235" s="35" t="s">
        <v>335</v>
      </c>
      <c r="N235" s="227">
        <v>463000</v>
      </c>
      <c r="O235" s="227">
        <v>451000</v>
      </c>
      <c r="P235" s="227" t="s">
        <v>271</v>
      </c>
      <c r="Q235" s="227">
        <v>58000</v>
      </c>
      <c r="R235" s="227">
        <v>275000</v>
      </c>
      <c r="S235" s="227">
        <v>125000</v>
      </c>
      <c r="T235" s="227">
        <v>113000</v>
      </c>
      <c r="U235" s="230">
        <v>11000</v>
      </c>
      <c r="Y235" s="35" t="s">
        <v>335</v>
      </c>
      <c r="Z235" s="227">
        <v>396000</v>
      </c>
      <c r="AA235" s="227">
        <v>384000</v>
      </c>
      <c r="AB235" s="227" t="s">
        <v>271</v>
      </c>
      <c r="AC235" s="227">
        <v>49000</v>
      </c>
      <c r="AD235" s="227">
        <v>239000</v>
      </c>
      <c r="AE235" s="227">
        <v>106000</v>
      </c>
      <c r="AF235" s="227">
        <v>94000</v>
      </c>
      <c r="AG235" s="230">
        <v>12000</v>
      </c>
    </row>
    <row r="236" spans="1:33" ht="21" customHeight="1">
      <c r="A236" s="35" t="s">
        <v>357</v>
      </c>
      <c r="B236" s="229">
        <v>871000</v>
      </c>
      <c r="C236" s="229">
        <v>843000</v>
      </c>
      <c r="D236" s="61" t="s">
        <v>271</v>
      </c>
      <c r="E236" s="229">
        <v>111000</v>
      </c>
      <c r="F236" s="229">
        <v>516000</v>
      </c>
      <c r="G236" s="229">
        <v>238000</v>
      </c>
      <c r="H236" s="229">
        <v>210000</v>
      </c>
      <c r="I236" s="231">
        <v>28000</v>
      </c>
      <c r="M236" s="35" t="s">
        <v>357</v>
      </c>
      <c r="N236" s="227">
        <v>467000</v>
      </c>
      <c r="O236" s="227">
        <v>453000</v>
      </c>
      <c r="P236" s="227" t="s">
        <v>271</v>
      </c>
      <c r="Q236" s="227">
        <v>59000</v>
      </c>
      <c r="R236" s="227">
        <v>275000</v>
      </c>
      <c r="S236" s="227">
        <v>129000</v>
      </c>
      <c r="T236" s="227">
        <v>115000</v>
      </c>
      <c r="U236" s="230">
        <v>14000</v>
      </c>
      <c r="Y236" s="35" t="s">
        <v>357</v>
      </c>
      <c r="Z236" s="227">
        <v>404000</v>
      </c>
      <c r="AA236" s="227">
        <v>390000</v>
      </c>
      <c r="AB236" s="227" t="s">
        <v>271</v>
      </c>
      <c r="AC236" s="227">
        <v>52000</v>
      </c>
      <c r="AD236" s="227">
        <v>240000</v>
      </c>
      <c r="AE236" s="227">
        <v>109000</v>
      </c>
      <c r="AF236" s="227">
        <v>95000</v>
      </c>
      <c r="AG236" s="230">
        <v>14000</v>
      </c>
    </row>
    <row r="237" spans="1:33" ht="21" customHeight="1">
      <c r="A237" s="35" t="s">
        <v>358</v>
      </c>
      <c r="B237" s="229">
        <v>867000</v>
      </c>
      <c r="C237" s="229">
        <v>843000</v>
      </c>
      <c r="D237" s="61" t="s">
        <v>271</v>
      </c>
      <c r="E237" s="229">
        <v>109000</v>
      </c>
      <c r="F237" s="229">
        <v>520000</v>
      </c>
      <c r="G237" s="229">
        <v>232000</v>
      </c>
      <c r="H237" s="229">
        <v>208000</v>
      </c>
      <c r="I237" s="231">
        <v>24000</v>
      </c>
      <c r="M237" s="35" t="s">
        <v>358</v>
      </c>
      <c r="N237" s="227">
        <v>465000</v>
      </c>
      <c r="O237" s="227">
        <v>452000</v>
      </c>
      <c r="P237" s="227" t="s">
        <v>271</v>
      </c>
      <c r="Q237" s="227">
        <v>58000</v>
      </c>
      <c r="R237" s="227">
        <v>275000</v>
      </c>
      <c r="S237" s="227">
        <v>130000</v>
      </c>
      <c r="T237" s="227">
        <v>116000</v>
      </c>
      <c r="U237" s="230">
        <v>14000</v>
      </c>
      <c r="Y237" s="35" t="s">
        <v>358</v>
      </c>
      <c r="Z237" s="227">
        <v>401000</v>
      </c>
      <c r="AA237" s="227">
        <v>391000</v>
      </c>
      <c r="AB237" s="227" t="s">
        <v>271</v>
      </c>
      <c r="AC237" s="227">
        <v>51000</v>
      </c>
      <c r="AD237" s="227">
        <v>244000</v>
      </c>
      <c r="AE237" s="227">
        <v>103000</v>
      </c>
      <c r="AF237" s="227">
        <v>92000</v>
      </c>
      <c r="AG237" s="230">
        <v>10000</v>
      </c>
    </row>
    <row r="238" spans="1:33" ht="21" customHeight="1">
      <c r="A238" s="35" t="s">
        <v>359</v>
      </c>
      <c r="B238" s="229">
        <v>865000</v>
      </c>
      <c r="C238" s="229">
        <v>845000</v>
      </c>
      <c r="D238" s="61" t="s">
        <v>271</v>
      </c>
      <c r="E238" s="229">
        <v>110000</v>
      </c>
      <c r="F238" s="229">
        <v>521000</v>
      </c>
      <c r="G238" s="229">
        <v>228000</v>
      </c>
      <c r="H238" s="229">
        <v>208000</v>
      </c>
      <c r="I238" s="231">
        <v>20000</v>
      </c>
      <c r="M238" s="35" t="s">
        <v>359</v>
      </c>
      <c r="N238" s="227">
        <v>460000</v>
      </c>
      <c r="O238" s="227">
        <v>451000</v>
      </c>
      <c r="P238" s="227" t="s">
        <v>271</v>
      </c>
      <c r="Q238" s="227">
        <v>59000</v>
      </c>
      <c r="R238" s="227">
        <v>274000</v>
      </c>
      <c r="S238" s="227">
        <v>124000</v>
      </c>
      <c r="T238" s="227">
        <v>115000</v>
      </c>
      <c r="U238" s="230">
        <v>9000</v>
      </c>
      <c r="Y238" s="35" t="s">
        <v>359</v>
      </c>
      <c r="Z238" s="227">
        <v>404000</v>
      </c>
      <c r="AA238" s="227">
        <v>394000</v>
      </c>
      <c r="AB238" s="227" t="s">
        <v>271</v>
      </c>
      <c r="AC238" s="227">
        <v>50000</v>
      </c>
      <c r="AD238" s="227">
        <v>247000</v>
      </c>
      <c r="AE238" s="227">
        <v>103000</v>
      </c>
      <c r="AF238" s="227">
        <v>93000</v>
      </c>
      <c r="AG238" s="230">
        <v>10000</v>
      </c>
    </row>
    <row r="239" spans="1:33" ht="21" customHeight="1">
      <c r="A239" s="35" t="s">
        <v>360</v>
      </c>
      <c r="B239" s="229">
        <v>866000</v>
      </c>
      <c r="C239" s="229">
        <v>846000</v>
      </c>
      <c r="D239" s="229">
        <v>8000</v>
      </c>
      <c r="E239" s="229">
        <v>112000</v>
      </c>
      <c r="F239" s="229">
        <v>517000</v>
      </c>
      <c r="G239" s="229">
        <v>229000</v>
      </c>
      <c r="H239" s="229">
        <v>209000</v>
      </c>
      <c r="I239" s="231">
        <v>20000</v>
      </c>
      <c r="M239" s="35" t="s">
        <v>360</v>
      </c>
      <c r="N239" s="227">
        <v>461000</v>
      </c>
      <c r="O239" s="227">
        <v>452000</v>
      </c>
      <c r="P239" s="227" t="s">
        <v>271</v>
      </c>
      <c r="Q239" s="227">
        <v>61000</v>
      </c>
      <c r="R239" s="227">
        <v>270000</v>
      </c>
      <c r="S239" s="227">
        <v>125000</v>
      </c>
      <c r="T239" s="227">
        <v>116000</v>
      </c>
      <c r="U239" s="230">
        <v>9000</v>
      </c>
      <c r="Y239" s="35" t="s">
        <v>360</v>
      </c>
      <c r="Z239" s="227">
        <v>405000</v>
      </c>
      <c r="AA239" s="227">
        <v>394000</v>
      </c>
      <c r="AB239" s="227" t="s">
        <v>271</v>
      </c>
      <c r="AC239" s="227">
        <v>50000</v>
      </c>
      <c r="AD239" s="227">
        <v>247000</v>
      </c>
      <c r="AE239" s="227">
        <v>104000</v>
      </c>
      <c r="AF239" s="227">
        <v>92000</v>
      </c>
      <c r="AG239" s="230">
        <v>11000</v>
      </c>
    </row>
    <row r="240" spans="1:33" ht="21" customHeight="1">
      <c r="A240" s="35" t="s">
        <v>361</v>
      </c>
      <c r="B240" s="229">
        <v>866000</v>
      </c>
      <c r="C240" s="229">
        <v>846000</v>
      </c>
      <c r="D240" s="229">
        <v>9000</v>
      </c>
      <c r="E240" s="229">
        <v>109000</v>
      </c>
      <c r="F240" s="229">
        <v>517000</v>
      </c>
      <c r="G240" s="229">
        <v>231000</v>
      </c>
      <c r="H240" s="229">
        <v>211000</v>
      </c>
      <c r="I240" s="231">
        <v>20000</v>
      </c>
      <c r="M240" s="35" t="s">
        <v>361</v>
      </c>
      <c r="N240" s="227">
        <v>461000</v>
      </c>
      <c r="O240" s="227">
        <v>452000</v>
      </c>
      <c r="P240" s="227" t="s">
        <v>271</v>
      </c>
      <c r="Q240" s="227">
        <v>58000</v>
      </c>
      <c r="R240" s="227">
        <v>272000</v>
      </c>
      <c r="S240" s="227">
        <v>128000</v>
      </c>
      <c r="T240" s="227">
        <v>118000</v>
      </c>
      <c r="U240" s="230">
        <v>10000</v>
      </c>
      <c r="Y240" s="35" t="s">
        <v>361</v>
      </c>
      <c r="Z240" s="227">
        <v>405000</v>
      </c>
      <c r="AA240" s="227">
        <v>394000</v>
      </c>
      <c r="AB240" s="227" t="s">
        <v>271</v>
      </c>
      <c r="AC240" s="227">
        <v>51000</v>
      </c>
      <c r="AD240" s="227">
        <v>245000</v>
      </c>
      <c r="AE240" s="227">
        <v>103000</v>
      </c>
      <c r="AF240" s="227">
        <v>93000</v>
      </c>
      <c r="AG240" s="230">
        <v>10000</v>
      </c>
    </row>
    <row r="241" spans="1:33" ht="21" customHeight="1">
      <c r="A241" s="35" t="s">
        <v>362</v>
      </c>
      <c r="B241" s="229">
        <v>874000</v>
      </c>
      <c r="C241" s="229">
        <v>853000</v>
      </c>
      <c r="D241" s="229">
        <v>9000</v>
      </c>
      <c r="E241" s="229">
        <v>111000</v>
      </c>
      <c r="F241" s="229">
        <v>519000</v>
      </c>
      <c r="G241" s="229">
        <v>235000</v>
      </c>
      <c r="H241" s="229">
        <v>214000</v>
      </c>
      <c r="I241" s="231">
        <v>21000</v>
      </c>
      <c r="M241" s="35" t="s">
        <v>362</v>
      </c>
      <c r="N241" s="227">
        <v>463000</v>
      </c>
      <c r="O241" s="227">
        <v>452000</v>
      </c>
      <c r="P241" s="227" t="s">
        <v>271</v>
      </c>
      <c r="Q241" s="227">
        <v>58000</v>
      </c>
      <c r="R241" s="227">
        <v>271000</v>
      </c>
      <c r="S241" s="227">
        <v>130000</v>
      </c>
      <c r="T241" s="227">
        <v>119000</v>
      </c>
      <c r="U241" s="230">
        <v>11000</v>
      </c>
      <c r="Y241" s="35" t="s">
        <v>362</v>
      </c>
      <c r="Z241" s="227">
        <v>411000</v>
      </c>
      <c r="AA241" s="227">
        <v>401000</v>
      </c>
      <c r="AB241" s="227" t="s">
        <v>271</v>
      </c>
      <c r="AC241" s="227">
        <v>53000</v>
      </c>
      <c r="AD241" s="227">
        <v>247000</v>
      </c>
      <c r="AE241" s="227">
        <v>105000</v>
      </c>
      <c r="AF241" s="227">
        <v>95000</v>
      </c>
      <c r="AG241" s="230">
        <v>10000</v>
      </c>
    </row>
    <row r="242" spans="1:33" ht="21" customHeight="1">
      <c r="A242" s="35" t="s">
        <v>363</v>
      </c>
      <c r="B242" s="229">
        <v>870000</v>
      </c>
      <c r="C242" s="229">
        <v>850000</v>
      </c>
      <c r="D242" s="229">
        <v>10000</v>
      </c>
      <c r="E242" s="229">
        <v>107000</v>
      </c>
      <c r="F242" s="229">
        <v>521000</v>
      </c>
      <c r="G242" s="229">
        <v>233000</v>
      </c>
      <c r="H242" s="229">
        <v>212000</v>
      </c>
      <c r="I242" s="231">
        <v>21000</v>
      </c>
      <c r="M242" s="35" t="s">
        <v>363</v>
      </c>
      <c r="N242" s="227">
        <v>463000</v>
      </c>
      <c r="O242" s="227">
        <v>452000</v>
      </c>
      <c r="P242" s="227" t="s">
        <v>271</v>
      </c>
      <c r="Q242" s="227">
        <v>55000</v>
      </c>
      <c r="R242" s="227">
        <v>273000</v>
      </c>
      <c r="S242" s="227">
        <v>129000</v>
      </c>
      <c r="T242" s="227">
        <v>118000</v>
      </c>
      <c r="U242" s="230">
        <v>11000</v>
      </c>
      <c r="Y242" s="35" t="s">
        <v>363</v>
      </c>
      <c r="Z242" s="227">
        <v>407000</v>
      </c>
      <c r="AA242" s="227">
        <v>398000</v>
      </c>
      <c r="AB242" s="227" t="s">
        <v>271</v>
      </c>
      <c r="AC242" s="227">
        <v>51000</v>
      </c>
      <c r="AD242" s="227">
        <v>248000</v>
      </c>
      <c r="AE242" s="227">
        <v>104000</v>
      </c>
      <c r="AF242" s="227">
        <v>94000</v>
      </c>
      <c r="AG242" s="230">
        <v>9000</v>
      </c>
    </row>
    <row r="243" spans="1:33" ht="21" customHeight="1">
      <c r="A243" s="35" t="s">
        <v>364</v>
      </c>
      <c r="B243" s="229">
        <v>875000</v>
      </c>
      <c r="C243" s="229">
        <v>847000</v>
      </c>
      <c r="D243" s="229">
        <v>8000</v>
      </c>
      <c r="E243" s="229">
        <v>107000</v>
      </c>
      <c r="F243" s="229">
        <v>521000</v>
      </c>
      <c r="G243" s="229">
        <v>238000</v>
      </c>
      <c r="H243" s="229">
        <v>211000</v>
      </c>
      <c r="I243" s="231">
        <v>27000</v>
      </c>
      <c r="M243" s="35" t="s">
        <v>364</v>
      </c>
      <c r="N243" s="227">
        <v>468000</v>
      </c>
      <c r="O243" s="227">
        <v>452000</v>
      </c>
      <c r="P243" s="227" t="s">
        <v>271</v>
      </c>
      <c r="Q243" s="227">
        <v>58000</v>
      </c>
      <c r="R243" s="227">
        <v>274000</v>
      </c>
      <c r="S243" s="227">
        <v>133000</v>
      </c>
      <c r="T243" s="227">
        <v>117000</v>
      </c>
      <c r="U243" s="230">
        <v>16000</v>
      </c>
      <c r="Y243" s="35" t="s">
        <v>364</v>
      </c>
      <c r="Z243" s="227">
        <v>406000</v>
      </c>
      <c r="AA243" s="227">
        <v>395000</v>
      </c>
      <c r="AB243" s="227" t="s">
        <v>271</v>
      </c>
      <c r="AC243" s="227">
        <v>49000</v>
      </c>
      <c r="AD243" s="227">
        <v>247000</v>
      </c>
      <c r="AE243" s="227">
        <v>105000</v>
      </c>
      <c r="AF243" s="227">
        <v>94000</v>
      </c>
      <c r="AG243" s="230">
        <v>11000</v>
      </c>
    </row>
    <row r="244" spans="1:33" ht="21" customHeight="1">
      <c r="A244" s="35" t="s">
        <v>365</v>
      </c>
      <c r="B244" s="229">
        <v>876000</v>
      </c>
      <c r="C244" s="229">
        <v>848000</v>
      </c>
      <c r="D244" s="229">
        <v>9000</v>
      </c>
      <c r="E244" s="229">
        <v>103000</v>
      </c>
      <c r="F244" s="229">
        <v>521000</v>
      </c>
      <c r="G244" s="229">
        <v>243000</v>
      </c>
      <c r="H244" s="229">
        <v>215000</v>
      </c>
      <c r="I244" s="231">
        <v>28000</v>
      </c>
      <c r="M244" s="35" t="s">
        <v>365</v>
      </c>
      <c r="N244" s="227">
        <v>472000</v>
      </c>
      <c r="O244" s="227">
        <v>456000</v>
      </c>
      <c r="P244" s="227" t="s">
        <v>271</v>
      </c>
      <c r="Q244" s="227">
        <v>58000</v>
      </c>
      <c r="R244" s="227">
        <v>274000</v>
      </c>
      <c r="S244" s="227">
        <v>137000</v>
      </c>
      <c r="T244" s="227">
        <v>121000</v>
      </c>
      <c r="U244" s="230">
        <v>16000</v>
      </c>
      <c r="Y244" s="35" t="s">
        <v>365</v>
      </c>
      <c r="Z244" s="227">
        <v>404000</v>
      </c>
      <c r="AA244" s="227">
        <v>392000</v>
      </c>
      <c r="AB244" s="227" t="s">
        <v>271</v>
      </c>
      <c r="AC244" s="227">
        <v>46000</v>
      </c>
      <c r="AD244" s="227">
        <v>248000</v>
      </c>
      <c r="AE244" s="227">
        <v>106000</v>
      </c>
      <c r="AF244" s="227">
        <v>94000</v>
      </c>
      <c r="AG244" s="230">
        <v>12000</v>
      </c>
    </row>
    <row r="245" spans="1:33" ht="21" customHeight="1">
      <c r="A245" s="35" t="s">
        <v>366</v>
      </c>
      <c r="B245" s="229">
        <v>876000</v>
      </c>
      <c r="C245" s="229">
        <v>849000</v>
      </c>
      <c r="D245" s="229">
        <v>10000</v>
      </c>
      <c r="E245" s="229">
        <v>102000</v>
      </c>
      <c r="F245" s="229">
        <v>523000</v>
      </c>
      <c r="G245" s="229">
        <v>241000</v>
      </c>
      <c r="H245" s="229">
        <v>214000</v>
      </c>
      <c r="I245" s="231">
        <v>26000</v>
      </c>
      <c r="M245" s="35" t="s">
        <v>366</v>
      </c>
      <c r="N245" s="227">
        <v>471000</v>
      </c>
      <c r="O245" s="227">
        <v>456000</v>
      </c>
      <c r="P245" s="227" t="s">
        <v>271</v>
      </c>
      <c r="Q245" s="227">
        <v>57000</v>
      </c>
      <c r="R245" s="227">
        <v>275000</v>
      </c>
      <c r="S245" s="227">
        <v>134000</v>
      </c>
      <c r="T245" s="227">
        <v>119000</v>
      </c>
      <c r="U245" s="230">
        <v>15000</v>
      </c>
      <c r="Y245" s="35" t="s">
        <v>366</v>
      </c>
      <c r="Z245" s="227">
        <v>404000</v>
      </c>
      <c r="AA245" s="227">
        <v>393000</v>
      </c>
      <c r="AB245" s="227" t="s">
        <v>271</v>
      </c>
      <c r="AC245" s="227">
        <v>44000</v>
      </c>
      <c r="AD245" s="227">
        <v>248000</v>
      </c>
      <c r="AE245" s="227">
        <v>106000</v>
      </c>
      <c r="AF245" s="227">
        <v>95000</v>
      </c>
      <c r="AG245" s="230">
        <v>11000</v>
      </c>
    </row>
    <row r="246" spans="1:33" ht="21" customHeight="1">
      <c r="A246" s="35" t="s">
        <v>367</v>
      </c>
      <c r="B246" s="229">
        <v>866000</v>
      </c>
      <c r="C246" s="229">
        <v>846000</v>
      </c>
      <c r="D246" s="229">
        <v>9000</v>
      </c>
      <c r="E246" s="229">
        <v>100000</v>
      </c>
      <c r="F246" s="229">
        <v>520000</v>
      </c>
      <c r="G246" s="229">
        <v>236000</v>
      </c>
      <c r="H246" s="229">
        <v>216000</v>
      </c>
      <c r="I246" s="231">
        <v>20000</v>
      </c>
      <c r="M246" s="35" t="s">
        <v>367</v>
      </c>
      <c r="N246" s="227">
        <v>464000</v>
      </c>
      <c r="O246" s="227">
        <v>454000</v>
      </c>
      <c r="P246" s="227" t="s">
        <v>271</v>
      </c>
      <c r="Q246" s="227">
        <v>55000</v>
      </c>
      <c r="R246" s="227">
        <v>274000</v>
      </c>
      <c r="S246" s="227">
        <v>130000</v>
      </c>
      <c r="T246" s="227">
        <v>119000</v>
      </c>
      <c r="U246" s="230">
        <v>10000</v>
      </c>
      <c r="Y246" s="35" t="s">
        <v>367</v>
      </c>
      <c r="Z246" s="227">
        <v>402000</v>
      </c>
      <c r="AA246" s="227">
        <v>392000</v>
      </c>
      <c r="AB246" s="227" t="s">
        <v>271</v>
      </c>
      <c r="AC246" s="227">
        <v>45000</v>
      </c>
      <c r="AD246" s="227">
        <v>246000</v>
      </c>
      <c r="AE246" s="227">
        <v>106000</v>
      </c>
      <c r="AF246" s="227">
        <v>97000</v>
      </c>
      <c r="AG246" s="230">
        <v>10000</v>
      </c>
    </row>
    <row r="247" spans="1:33" ht="21" customHeight="1">
      <c r="A247" s="35" t="s">
        <v>368</v>
      </c>
      <c r="B247" s="229">
        <v>870000</v>
      </c>
      <c r="C247" s="229">
        <v>846000</v>
      </c>
      <c r="D247" s="229" t="s">
        <v>271</v>
      </c>
      <c r="E247" s="229">
        <v>104000</v>
      </c>
      <c r="F247" s="229">
        <v>517000</v>
      </c>
      <c r="G247" s="229">
        <v>242000</v>
      </c>
      <c r="H247" s="229">
        <v>218000</v>
      </c>
      <c r="I247" s="231">
        <v>24000</v>
      </c>
      <c r="M247" s="35" t="s">
        <v>368</v>
      </c>
      <c r="N247" s="227">
        <v>460000</v>
      </c>
      <c r="O247" s="227">
        <v>448000</v>
      </c>
      <c r="P247" s="227" t="s">
        <v>271</v>
      </c>
      <c r="Q247" s="227">
        <v>56000</v>
      </c>
      <c r="R247" s="227">
        <v>271000</v>
      </c>
      <c r="S247" s="227">
        <v>131000</v>
      </c>
      <c r="T247" s="227">
        <v>119000</v>
      </c>
      <c r="U247" s="230">
        <v>12000</v>
      </c>
      <c r="Y247" s="35" t="s">
        <v>368</v>
      </c>
      <c r="Z247" s="227">
        <v>410000</v>
      </c>
      <c r="AA247" s="227">
        <v>398000</v>
      </c>
      <c r="AB247" s="227" t="s">
        <v>271</v>
      </c>
      <c r="AC247" s="227">
        <v>48000</v>
      </c>
      <c r="AD247" s="227">
        <v>246000</v>
      </c>
      <c r="AE247" s="227">
        <v>111000</v>
      </c>
      <c r="AF247" s="227">
        <v>99000</v>
      </c>
      <c r="AG247" s="230">
        <v>11000</v>
      </c>
    </row>
    <row r="248" spans="1:33" ht="21" customHeight="1">
      <c r="A248" s="35" t="s">
        <v>369</v>
      </c>
      <c r="B248" s="229">
        <v>876000</v>
      </c>
      <c r="C248" s="229">
        <v>850000</v>
      </c>
      <c r="D248" s="229" t="s">
        <v>271</v>
      </c>
      <c r="E248" s="229">
        <v>105000</v>
      </c>
      <c r="F248" s="229">
        <v>520000</v>
      </c>
      <c r="G248" s="229">
        <v>242000</v>
      </c>
      <c r="H248" s="229">
        <v>217000</v>
      </c>
      <c r="I248" s="231">
        <v>25000</v>
      </c>
      <c r="M248" s="35" t="s">
        <v>369</v>
      </c>
      <c r="N248" s="227">
        <v>465000</v>
      </c>
      <c r="O248" s="227">
        <v>451000</v>
      </c>
      <c r="P248" s="227" t="s">
        <v>271</v>
      </c>
      <c r="Q248" s="227">
        <v>56000</v>
      </c>
      <c r="R248" s="227">
        <v>272000</v>
      </c>
      <c r="S248" s="227">
        <v>134000</v>
      </c>
      <c r="T248" s="227">
        <v>119000</v>
      </c>
      <c r="U248" s="230">
        <v>14000</v>
      </c>
      <c r="V248" s="412"/>
      <c r="W248" s="48"/>
      <c r="Y248" s="35" t="s">
        <v>369</v>
      </c>
      <c r="Z248" s="227">
        <v>411000</v>
      </c>
      <c r="AA248" s="227">
        <v>400000</v>
      </c>
      <c r="AB248" s="227" t="s">
        <v>271</v>
      </c>
      <c r="AC248" s="227">
        <v>49000</v>
      </c>
      <c r="AD248" s="227">
        <v>248000</v>
      </c>
      <c r="AE248" s="227">
        <v>109000</v>
      </c>
      <c r="AF248" s="227">
        <v>98000</v>
      </c>
      <c r="AG248" s="230">
        <v>11000</v>
      </c>
    </row>
    <row r="249" spans="1:33" ht="21" customHeight="1">
      <c r="A249" s="35" t="s">
        <v>370</v>
      </c>
      <c r="B249" s="228">
        <v>876000</v>
      </c>
      <c r="C249" s="229">
        <v>849000</v>
      </c>
      <c r="D249" s="229">
        <v>9000</v>
      </c>
      <c r="E249" s="229">
        <v>107000</v>
      </c>
      <c r="F249" s="229">
        <v>519000</v>
      </c>
      <c r="G249" s="229">
        <v>241000</v>
      </c>
      <c r="H249" s="229">
        <v>215000</v>
      </c>
      <c r="I249" s="231">
        <v>26000</v>
      </c>
      <c r="M249" s="35" t="s">
        <v>370</v>
      </c>
      <c r="N249" s="227">
        <v>467000</v>
      </c>
      <c r="O249" s="227">
        <v>453000</v>
      </c>
      <c r="P249" s="227" t="s">
        <v>271</v>
      </c>
      <c r="Q249" s="227">
        <v>58000</v>
      </c>
      <c r="R249" s="227">
        <v>271000</v>
      </c>
      <c r="S249" s="227">
        <v>134000</v>
      </c>
      <c r="T249" s="227">
        <v>119000</v>
      </c>
      <c r="U249" s="230">
        <v>15000</v>
      </c>
      <c r="V249" s="412"/>
      <c r="W249" s="48"/>
      <c r="Y249" s="35" t="s">
        <v>370</v>
      </c>
      <c r="Z249" s="227">
        <v>408000</v>
      </c>
      <c r="AA249" s="227">
        <v>397000</v>
      </c>
      <c r="AB249" s="227" t="s">
        <v>271</v>
      </c>
      <c r="AC249" s="227">
        <v>48000</v>
      </c>
      <c r="AD249" s="227">
        <v>248000</v>
      </c>
      <c r="AE249" s="227">
        <v>108000</v>
      </c>
      <c r="AF249" s="227">
        <v>96000</v>
      </c>
      <c r="AG249" s="230">
        <v>11000</v>
      </c>
    </row>
    <row r="250" spans="1:33" ht="21" customHeight="1">
      <c r="A250" s="35" t="s">
        <v>371</v>
      </c>
      <c r="B250" s="228">
        <v>865000</v>
      </c>
      <c r="C250" s="229">
        <v>839000</v>
      </c>
      <c r="D250" s="229">
        <v>8000</v>
      </c>
      <c r="E250" s="229">
        <v>101000</v>
      </c>
      <c r="F250" s="229">
        <v>518000</v>
      </c>
      <c r="G250" s="229">
        <v>238000</v>
      </c>
      <c r="H250" s="229">
        <v>212000</v>
      </c>
      <c r="I250" s="231">
        <v>26000</v>
      </c>
      <c r="M250" s="35" t="s">
        <v>371</v>
      </c>
      <c r="N250" s="227">
        <v>461000</v>
      </c>
      <c r="O250" s="227">
        <v>446000</v>
      </c>
      <c r="P250" s="227" t="s">
        <v>271</v>
      </c>
      <c r="Q250" s="227">
        <v>53000</v>
      </c>
      <c r="R250" s="227">
        <v>272000</v>
      </c>
      <c r="S250" s="227">
        <v>132000</v>
      </c>
      <c r="T250" s="227">
        <v>116000</v>
      </c>
      <c r="U250" s="230">
        <v>15000</v>
      </c>
      <c r="V250" s="412"/>
      <c r="W250" s="48"/>
      <c r="X250" s="166"/>
      <c r="Y250" s="143" t="s">
        <v>371</v>
      </c>
      <c r="Z250" s="227">
        <v>404000</v>
      </c>
      <c r="AA250" s="227">
        <v>393000</v>
      </c>
      <c r="AB250" s="227" t="s">
        <v>271</v>
      </c>
      <c r="AC250" s="227">
        <v>48000</v>
      </c>
      <c r="AD250" s="227">
        <v>246000</v>
      </c>
      <c r="AE250" s="227">
        <v>107000</v>
      </c>
      <c r="AF250" s="227">
        <v>95000</v>
      </c>
      <c r="AG250" s="230">
        <v>11000</v>
      </c>
    </row>
    <row r="251" spans="1:33" ht="21" customHeight="1">
      <c r="A251" s="35" t="s">
        <v>372</v>
      </c>
      <c r="B251" s="284">
        <v>860000</v>
      </c>
      <c r="C251" s="228">
        <v>836000</v>
      </c>
      <c r="D251" s="228">
        <v>8000</v>
      </c>
      <c r="E251" s="228">
        <v>103000</v>
      </c>
      <c r="F251" s="228">
        <v>512000</v>
      </c>
      <c r="G251" s="228">
        <v>237000</v>
      </c>
      <c r="H251" s="228">
        <v>213000</v>
      </c>
      <c r="I251" s="231">
        <v>24000</v>
      </c>
      <c r="J251" s="48"/>
      <c r="K251" s="48"/>
      <c r="L251" s="166"/>
      <c r="M251" s="35" t="s">
        <v>372</v>
      </c>
      <c r="N251" s="227">
        <v>460000</v>
      </c>
      <c r="O251" s="227">
        <v>445000</v>
      </c>
      <c r="P251" s="227" t="s">
        <v>271</v>
      </c>
      <c r="Q251" s="227">
        <v>55000</v>
      </c>
      <c r="R251" s="227">
        <v>268000</v>
      </c>
      <c r="S251" s="227">
        <v>133000</v>
      </c>
      <c r="T251" s="227">
        <v>118000</v>
      </c>
      <c r="U251" s="230">
        <v>15000</v>
      </c>
      <c r="V251" s="37"/>
      <c r="W251" s="48"/>
      <c r="X251" s="166"/>
      <c r="Y251" s="35" t="s">
        <v>372</v>
      </c>
      <c r="Z251" s="227">
        <v>400000</v>
      </c>
      <c r="AA251" s="227">
        <v>391000</v>
      </c>
      <c r="AB251" s="227" t="s">
        <v>271</v>
      </c>
      <c r="AC251" s="227">
        <v>48000</v>
      </c>
      <c r="AD251" s="227">
        <v>244000</v>
      </c>
      <c r="AE251" s="227">
        <v>104000</v>
      </c>
      <c r="AF251" s="227">
        <v>95000</v>
      </c>
      <c r="AG251" s="230">
        <v>9000</v>
      </c>
    </row>
    <row r="252" spans="1:33" ht="21" customHeight="1">
      <c r="A252" s="35" t="s">
        <v>453</v>
      </c>
      <c r="B252" s="284">
        <v>861000</v>
      </c>
      <c r="C252" s="228">
        <v>837000</v>
      </c>
      <c r="D252" s="228">
        <v>8000</v>
      </c>
      <c r="E252" s="228">
        <v>103000</v>
      </c>
      <c r="F252" s="228">
        <v>512000</v>
      </c>
      <c r="G252" s="228">
        <v>238000</v>
      </c>
      <c r="H252" s="228">
        <v>214000</v>
      </c>
      <c r="I252" s="231">
        <v>24000</v>
      </c>
      <c r="L252" s="166"/>
      <c r="M252" s="35" t="s">
        <v>453</v>
      </c>
      <c r="N252" s="227">
        <v>464000</v>
      </c>
      <c r="O252" s="227">
        <v>448000</v>
      </c>
      <c r="P252" s="227" t="s">
        <v>271</v>
      </c>
      <c r="Q252" s="227">
        <v>56000</v>
      </c>
      <c r="R252" s="227">
        <v>269000</v>
      </c>
      <c r="S252" s="227">
        <v>135000</v>
      </c>
      <c r="T252" s="227">
        <v>119000</v>
      </c>
      <c r="U252" s="230">
        <v>15000</v>
      </c>
      <c r="V252" s="37"/>
      <c r="W252" s="48"/>
      <c r="X252" s="166"/>
      <c r="Y252" s="35" t="s">
        <v>453</v>
      </c>
      <c r="Z252" s="227">
        <v>397000</v>
      </c>
      <c r="AA252" s="227">
        <v>389000</v>
      </c>
      <c r="AB252" s="227" t="s">
        <v>271</v>
      </c>
      <c r="AC252" s="227">
        <v>46000</v>
      </c>
      <c r="AD252" s="227">
        <v>243000</v>
      </c>
      <c r="AE252" s="227">
        <v>104000</v>
      </c>
      <c r="AF252" s="227">
        <v>95000</v>
      </c>
      <c r="AG252" s="230">
        <v>9000</v>
      </c>
    </row>
    <row r="253" spans="1:33" ht="21" customHeight="1">
      <c r="A253" s="35" t="s">
        <v>454</v>
      </c>
      <c r="B253" s="284">
        <v>885000</v>
      </c>
      <c r="C253" s="228">
        <v>853000</v>
      </c>
      <c r="D253" s="228">
        <v>8000</v>
      </c>
      <c r="E253" s="228">
        <v>104000</v>
      </c>
      <c r="F253" s="228">
        <v>522000</v>
      </c>
      <c r="G253" s="228">
        <v>251000</v>
      </c>
      <c r="H253" s="228">
        <v>219000</v>
      </c>
      <c r="I253" s="231">
        <v>32000</v>
      </c>
      <c r="L253" s="166"/>
      <c r="M253" s="35" t="s">
        <v>454</v>
      </c>
      <c r="N253" s="227">
        <v>477000</v>
      </c>
      <c r="O253" s="227">
        <v>457000</v>
      </c>
      <c r="P253" s="227" t="s">
        <v>271</v>
      </c>
      <c r="Q253" s="227">
        <v>58000</v>
      </c>
      <c r="R253" s="227">
        <v>274000</v>
      </c>
      <c r="S253" s="227">
        <v>141000</v>
      </c>
      <c r="T253" s="227">
        <v>121000</v>
      </c>
      <c r="U253" s="230">
        <v>20000</v>
      </c>
      <c r="V253" s="37"/>
      <c r="W253" s="48"/>
      <c r="X253" s="166"/>
      <c r="Y253" s="35" t="s">
        <v>454</v>
      </c>
      <c r="Z253" s="227">
        <v>408000</v>
      </c>
      <c r="AA253" s="227">
        <v>396000</v>
      </c>
      <c r="AB253" s="227" t="s">
        <v>271</v>
      </c>
      <c r="AC253" s="227">
        <v>47000</v>
      </c>
      <c r="AD253" s="227">
        <v>248000</v>
      </c>
      <c r="AE253" s="227">
        <v>109000</v>
      </c>
      <c r="AF253" s="227">
        <v>98000</v>
      </c>
      <c r="AG253" s="230">
        <v>12000</v>
      </c>
    </row>
    <row r="254" spans="1:33" ht="21" customHeight="1">
      <c r="A254" s="35" t="s">
        <v>455</v>
      </c>
      <c r="B254" s="284">
        <v>884000</v>
      </c>
      <c r="C254" s="228">
        <v>852000</v>
      </c>
      <c r="D254" s="228" t="s">
        <v>271</v>
      </c>
      <c r="E254" s="228">
        <v>105000</v>
      </c>
      <c r="F254" s="228">
        <v>521000</v>
      </c>
      <c r="G254" s="228">
        <v>252000</v>
      </c>
      <c r="H254" s="228">
        <v>219000</v>
      </c>
      <c r="I254" s="231">
        <v>33000</v>
      </c>
      <c r="L254" s="166"/>
      <c r="M254" s="35" t="s">
        <v>455</v>
      </c>
      <c r="N254" s="227">
        <v>475000</v>
      </c>
      <c r="O254" s="227">
        <v>456000</v>
      </c>
      <c r="P254" s="227" t="s">
        <v>271</v>
      </c>
      <c r="Q254" s="227">
        <v>59000</v>
      </c>
      <c r="R254" s="227">
        <v>276000</v>
      </c>
      <c r="S254" s="227">
        <v>138000</v>
      </c>
      <c r="T254" s="227">
        <v>118000</v>
      </c>
      <c r="U254" s="230">
        <v>20000</v>
      </c>
      <c r="V254" s="37"/>
      <c r="W254" s="48"/>
      <c r="X254" s="166"/>
      <c r="Y254" s="35" t="s">
        <v>455</v>
      </c>
      <c r="Z254" s="227">
        <v>409000</v>
      </c>
      <c r="AA254" s="227">
        <v>396000</v>
      </c>
      <c r="AB254" s="227" t="s">
        <v>271</v>
      </c>
      <c r="AC254" s="227">
        <v>46000</v>
      </c>
      <c r="AD254" s="227">
        <v>245000</v>
      </c>
      <c r="AE254" s="227">
        <v>114000</v>
      </c>
      <c r="AF254" s="227">
        <v>101000</v>
      </c>
      <c r="AG254" s="230">
        <v>13000</v>
      </c>
    </row>
    <row r="255" spans="1:33" ht="21" customHeight="1">
      <c r="A255" s="35" t="s">
        <v>456</v>
      </c>
      <c r="B255" s="284">
        <v>878000</v>
      </c>
      <c r="C255" s="228">
        <v>848000</v>
      </c>
      <c r="D255" s="228" t="s">
        <v>271</v>
      </c>
      <c r="E255" s="228">
        <v>104000</v>
      </c>
      <c r="F255" s="228">
        <v>518000</v>
      </c>
      <c r="G255" s="228">
        <v>250000</v>
      </c>
      <c r="H255" s="228">
        <v>220000</v>
      </c>
      <c r="I255" s="231">
        <v>30000</v>
      </c>
      <c r="L255" s="166"/>
      <c r="M255" s="35" t="s">
        <v>456</v>
      </c>
      <c r="N255" s="227">
        <v>471000</v>
      </c>
      <c r="O255" s="227">
        <v>454000</v>
      </c>
      <c r="P255" s="227" t="s">
        <v>271</v>
      </c>
      <c r="Q255" s="227">
        <v>59000</v>
      </c>
      <c r="R255" s="227">
        <v>274000</v>
      </c>
      <c r="S255" s="227">
        <v>135000</v>
      </c>
      <c r="T255" s="227">
        <v>118000</v>
      </c>
      <c r="U255" s="230">
        <v>17000</v>
      </c>
      <c r="V255" s="37"/>
      <c r="W255" s="48"/>
      <c r="X255" s="166"/>
      <c r="Y255" s="35" t="s">
        <v>456</v>
      </c>
      <c r="Z255" s="227">
        <v>407000</v>
      </c>
      <c r="AA255" s="227">
        <v>394000</v>
      </c>
      <c r="AB255" s="227" t="s">
        <v>271</v>
      </c>
      <c r="AC255" s="227">
        <v>45000</v>
      </c>
      <c r="AD255" s="227">
        <v>243000</v>
      </c>
      <c r="AE255" s="227">
        <v>115000</v>
      </c>
      <c r="AF255" s="227">
        <v>103000</v>
      </c>
      <c r="AG255" s="230">
        <v>13000</v>
      </c>
    </row>
    <row r="256" spans="1:33" ht="21" customHeight="1">
      <c r="A256" s="35" t="s">
        <v>457</v>
      </c>
      <c r="B256" s="284">
        <v>868000</v>
      </c>
      <c r="C256" s="228">
        <v>842000</v>
      </c>
      <c r="D256" s="228" t="s">
        <v>271</v>
      </c>
      <c r="E256" s="228">
        <v>106000</v>
      </c>
      <c r="F256" s="228">
        <v>512000</v>
      </c>
      <c r="G256" s="228">
        <v>244000</v>
      </c>
      <c r="H256" s="228">
        <v>218000</v>
      </c>
      <c r="I256" s="231">
        <v>26000</v>
      </c>
      <c r="L256" s="166"/>
      <c r="M256" s="35" t="s">
        <v>457</v>
      </c>
      <c r="N256" s="227">
        <v>468000</v>
      </c>
      <c r="O256" s="227">
        <v>451000</v>
      </c>
      <c r="P256" s="227" t="s">
        <v>271</v>
      </c>
      <c r="Q256" s="227">
        <v>60000</v>
      </c>
      <c r="R256" s="227">
        <v>269000</v>
      </c>
      <c r="S256" s="227">
        <v>136000</v>
      </c>
      <c r="T256" s="227">
        <v>119000</v>
      </c>
      <c r="U256" s="230">
        <v>17000</v>
      </c>
      <c r="V256" s="37"/>
      <c r="W256" s="48"/>
      <c r="X256" s="166"/>
      <c r="Y256" s="35" t="s">
        <v>457</v>
      </c>
      <c r="Z256" s="227">
        <v>400000</v>
      </c>
      <c r="AA256" s="227">
        <v>392000</v>
      </c>
      <c r="AB256" s="227" t="s">
        <v>271</v>
      </c>
      <c r="AC256" s="227">
        <v>46000</v>
      </c>
      <c r="AD256" s="227">
        <v>243000</v>
      </c>
      <c r="AE256" s="227">
        <v>108000</v>
      </c>
      <c r="AF256" s="227">
        <v>100000</v>
      </c>
      <c r="AG256" s="230">
        <v>8000</v>
      </c>
    </row>
    <row r="257" spans="1:33" ht="21" customHeight="1">
      <c r="A257" s="35" t="s">
        <v>458</v>
      </c>
      <c r="B257" s="284">
        <v>869000</v>
      </c>
      <c r="C257" s="228">
        <v>844000</v>
      </c>
      <c r="D257" s="228" t="s">
        <v>271</v>
      </c>
      <c r="E257" s="228">
        <v>108000</v>
      </c>
      <c r="F257" s="228">
        <v>513000</v>
      </c>
      <c r="G257" s="228">
        <v>243000</v>
      </c>
      <c r="H257" s="228">
        <v>219000</v>
      </c>
      <c r="I257" s="231">
        <v>24000</v>
      </c>
      <c r="L257" s="166"/>
      <c r="M257" s="35" t="s">
        <v>458</v>
      </c>
      <c r="N257" s="227">
        <v>470000</v>
      </c>
      <c r="O257" s="227">
        <v>453000</v>
      </c>
      <c r="P257" s="227" t="s">
        <v>271</v>
      </c>
      <c r="Q257" s="227">
        <v>61000</v>
      </c>
      <c r="R257" s="227">
        <v>270000</v>
      </c>
      <c r="S257" s="227">
        <v>137000</v>
      </c>
      <c r="T257" s="227">
        <v>121000</v>
      </c>
      <c r="U257" s="230">
        <v>17000</v>
      </c>
      <c r="V257" s="37"/>
      <c r="W257" s="48"/>
      <c r="X257" s="166"/>
      <c r="Y257" s="35" t="s">
        <v>458</v>
      </c>
      <c r="Z257" s="227">
        <v>399000</v>
      </c>
      <c r="AA257" s="227">
        <v>391000</v>
      </c>
      <c r="AB257" s="227" t="s">
        <v>271</v>
      </c>
      <c r="AC257" s="227">
        <v>47000</v>
      </c>
      <c r="AD257" s="227">
        <v>242000</v>
      </c>
      <c r="AE257" s="227">
        <v>106000</v>
      </c>
      <c r="AF257" s="227">
        <v>98000</v>
      </c>
      <c r="AG257" s="230" t="s">
        <v>271</v>
      </c>
    </row>
    <row r="258" spans="1:33" ht="21" customHeight="1">
      <c r="A258" s="35" t="s">
        <v>459</v>
      </c>
      <c r="B258" s="284">
        <v>869000</v>
      </c>
      <c r="C258" s="228">
        <v>844000</v>
      </c>
      <c r="D258" s="228" t="s">
        <v>271</v>
      </c>
      <c r="E258" s="228">
        <v>107000</v>
      </c>
      <c r="F258" s="228">
        <v>513000</v>
      </c>
      <c r="G258" s="228">
        <v>245000</v>
      </c>
      <c r="H258" s="228">
        <v>220000</v>
      </c>
      <c r="I258" s="231">
        <v>25000</v>
      </c>
      <c r="L258" s="166"/>
      <c r="M258" s="35" t="s">
        <v>459</v>
      </c>
      <c r="N258" s="227">
        <v>471000</v>
      </c>
      <c r="O258" s="227">
        <v>453000</v>
      </c>
      <c r="P258" s="227" t="s">
        <v>271</v>
      </c>
      <c r="Q258" s="227">
        <v>61000</v>
      </c>
      <c r="R258" s="227">
        <v>270000</v>
      </c>
      <c r="S258" s="227">
        <v>139000</v>
      </c>
      <c r="T258" s="227">
        <v>121000</v>
      </c>
      <c r="U258" s="230">
        <v>17000</v>
      </c>
      <c r="V258" s="37"/>
      <c r="W258" s="48"/>
      <c r="X258" s="166"/>
      <c r="Y258" s="35" t="s">
        <v>459</v>
      </c>
      <c r="Z258" s="227">
        <v>399000</v>
      </c>
      <c r="AA258" s="227">
        <v>391000</v>
      </c>
      <c r="AB258" s="227" t="s">
        <v>271</v>
      </c>
      <c r="AC258" s="227">
        <v>46000</v>
      </c>
      <c r="AD258" s="227">
        <v>243000</v>
      </c>
      <c r="AE258" s="227">
        <v>106000</v>
      </c>
      <c r="AF258" s="227">
        <v>99000</v>
      </c>
      <c r="AG258" s="230" t="s">
        <v>271</v>
      </c>
    </row>
    <row r="259" spans="1:33" ht="21" customHeight="1">
      <c r="A259" s="35" t="s">
        <v>460</v>
      </c>
      <c r="B259" s="284">
        <v>867000</v>
      </c>
      <c r="C259" s="228">
        <v>843000</v>
      </c>
      <c r="D259" s="228" t="s">
        <v>271</v>
      </c>
      <c r="E259" s="228">
        <v>110000</v>
      </c>
      <c r="F259" s="228">
        <v>508000</v>
      </c>
      <c r="G259" s="228">
        <v>243000</v>
      </c>
      <c r="H259" s="228">
        <v>220000</v>
      </c>
      <c r="I259" s="231">
        <v>24000</v>
      </c>
      <c r="L259" s="166"/>
      <c r="M259" s="35" t="s">
        <v>460</v>
      </c>
      <c r="N259" s="227">
        <v>471000</v>
      </c>
      <c r="O259" s="227">
        <v>453000</v>
      </c>
      <c r="P259" s="227" t="s">
        <v>271</v>
      </c>
      <c r="Q259" s="227">
        <v>61000</v>
      </c>
      <c r="R259" s="227">
        <v>269000</v>
      </c>
      <c r="S259" s="227">
        <v>139000</v>
      </c>
      <c r="T259" s="227">
        <v>121000</v>
      </c>
      <c r="U259" s="230">
        <v>18000</v>
      </c>
      <c r="V259" s="37"/>
      <c r="W259" s="48"/>
      <c r="X259" s="166"/>
      <c r="Y259" s="35" t="s">
        <v>460</v>
      </c>
      <c r="Z259" s="227">
        <v>396000</v>
      </c>
      <c r="AA259" s="227">
        <v>390000</v>
      </c>
      <c r="AB259" s="227" t="s">
        <v>271</v>
      </c>
      <c r="AC259" s="227">
        <v>49000</v>
      </c>
      <c r="AD259" s="227">
        <v>239000</v>
      </c>
      <c r="AE259" s="227">
        <v>105000</v>
      </c>
      <c r="AF259" s="227">
        <v>98000</v>
      </c>
      <c r="AG259" s="230" t="s">
        <v>271</v>
      </c>
    </row>
    <row r="260" spans="1:33" ht="21" customHeight="1">
      <c r="A260" s="35" t="s">
        <v>461</v>
      </c>
      <c r="B260" s="284">
        <v>871000</v>
      </c>
      <c r="C260" s="228">
        <v>845000</v>
      </c>
      <c r="D260" s="228" t="s">
        <v>271</v>
      </c>
      <c r="E260" s="228">
        <v>108000</v>
      </c>
      <c r="F260" s="228">
        <v>508000</v>
      </c>
      <c r="G260" s="228">
        <v>249000</v>
      </c>
      <c r="H260" s="228">
        <v>223000</v>
      </c>
      <c r="I260" s="231">
        <v>25000</v>
      </c>
      <c r="L260" s="166"/>
      <c r="M260" s="35" t="s">
        <v>461</v>
      </c>
      <c r="N260" s="227">
        <v>472000</v>
      </c>
      <c r="O260" s="227">
        <v>453000</v>
      </c>
      <c r="P260" s="227" t="s">
        <v>271</v>
      </c>
      <c r="Q260" s="227">
        <v>59000</v>
      </c>
      <c r="R260" s="227">
        <v>270000</v>
      </c>
      <c r="S260" s="227">
        <v>140000</v>
      </c>
      <c r="T260" s="227">
        <v>122000</v>
      </c>
      <c r="U260" s="230">
        <v>18000</v>
      </c>
      <c r="V260" s="37"/>
      <c r="W260" s="48"/>
      <c r="X260" s="166"/>
      <c r="Y260" s="35" t="s">
        <v>461</v>
      </c>
      <c r="Z260" s="227">
        <v>399000</v>
      </c>
      <c r="AA260" s="227">
        <v>392000</v>
      </c>
      <c r="AB260" s="227" t="s">
        <v>271</v>
      </c>
      <c r="AC260" s="227">
        <v>49000</v>
      </c>
      <c r="AD260" s="227">
        <v>238000</v>
      </c>
      <c r="AE260" s="227">
        <v>108000</v>
      </c>
      <c r="AF260" s="227">
        <v>101000</v>
      </c>
      <c r="AG260" s="230" t="s">
        <v>271</v>
      </c>
    </row>
    <row r="261" spans="1:33" ht="21" customHeight="1">
      <c r="A261" s="35" t="s">
        <v>462</v>
      </c>
      <c r="B261" s="284">
        <v>880000</v>
      </c>
      <c r="C261" s="228">
        <v>854000</v>
      </c>
      <c r="D261" s="228" t="s">
        <v>271</v>
      </c>
      <c r="E261" s="228">
        <v>112000</v>
      </c>
      <c r="F261" s="228">
        <v>512000</v>
      </c>
      <c r="G261" s="228">
        <v>249000</v>
      </c>
      <c r="H261" s="228">
        <v>223000</v>
      </c>
      <c r="I261" s="231">
        <v>26000</v>
      </c>
      <c r="L261" s="166"/>
      <c r="M261" s="35" t="s">
        <v>462</v>
      </c>
      <c r="N261" s="227">
        <v>479000</v>
      </c>
      <c r="O261" s="227">
        <v>461000</v>
      </c>
      <c r="P261" s="227" t="s">
        <v>271</v>
      </c>
      <c r="Q261" s="227">
        <v>60000</v>
      </c>
      <c r="R261" s="227">
        <v>273000</v>
      </c>
      <c r="S261" s="227">
        <v>144000</v>
      </c>
      <c r="T261" s="227">
        <v>125000</v>
      </c>
      <c r="U261" s="230">
        <v>19000</v>
      </c>
      <c r="V261" s="37"/>
      <c r="W261" s="48"/>
      <c r="X261" s="166"/>
      <c r="Y261" s="35" t="s">
        <v>462</v>
      </c>
      <c r="Z261" s="227">
        <v>400000</v>
      </c>
      <c r="AA261" s="227">
        <v>393000</v>
      </c>
      <c r="AB261" s="227" t="s">
        <v>271</v>
      </c>
      <c r="AC261" s="227">
        <v>52000</v>
      </c>
      <c r="AD261" s="227">
        <v>239000</v>
      </c>
      <c r="AE261" s="227">
        <v>106000</v>
      </c>
      <c r="AF261" s="227">
        <v>98000</v>
      </c>
      <c r="AG261" s="230" t="s">
        <v>271</v>
      </c>
    </row>
    <row r="262" spans="1:33" ht="21" customHeight="1">
      <c r="A262" s="35" t="s">
        <v>463</v>
      </c>
      <c r="B262" s="284">
        <v>879000</v>
      </c>
      <c r="C262" s="228">
        <v>855000</v>
      </c>
      <c r="D262" s="228">
        <v>8000</v>
      </c>
      <c r="E262" s="228">
        <v>114000</v>
      </c>
      <c r="F262" s="228">
        <v>512000</v>
      </c>
      <c r="G262" s="228">
        <v>245000</v>
      </c>
      <c r="H262" s="228">
        <v>221000</v>
      </c>
      <c r="I262" s="231">
        <v>24000</v>
      </c>
      <c r="L262" s="166"/>
      <c r="M262" s="35" t="s">
        <v>463</v>
      </c>
      <c r="N262" s="227">
        <v>480000</v>
      </c>
      <c r="O262" s="227">
        <v>462000</v>
      </c>
      <c r="P262" s="227" t="s">
        <v>271</v>
      </c>
      <c r="Q262" s="227">
        <v>62000</v>
      </c>
      <c r="R262" s="227">
        <v>272000</v>
      </c>
      <c r="S262" s="227">
        <v>142000</v>
      </c>
      <c r="T262" s="227">
        <v>124000</v>
      </c>
      <c r="U262" s="230">
        <v>18000</v>
      </c>
      <c r="V262" s="37"/>
      <c r="W262" s="48"/>
      <c r="X262" s="166"/>
      <c r="Y262" s="35" t="s">
        <v>463</v>
      </c>
      <c r="Z262" s="227">
        <v>398000</v>
      </c>
      <c r="AA262" s="227">
        <v>392000</v>
      </c>
      <c r="AB262" s="227" t="s">
        <v>271</v>
      </c>
      <c r="AC262" s="227">
        <v>52000</v>
      </c>
      <c r="AD262" s="227">
        <v>240000</v>
      </c>
      <c r="AE262" s="227">
        <v>103000</v>
      </c>
      <c r="AF262" s="227">
        <v>97000</v>
      </c>
      <c r="AG262" s="230" t="s">
        <v>271</v>
      </c>
    </row>
    <row r="263" spans="1:33" ht="21" customHeight="1">
      <c r="A263" s="35" t="s">
        <v>464</v>
      </c>
      <c r="B263" s="284">
        <v>877000</v>
      </c>
      <c r="C263" s="228">
        <v>852000</v>
      </c>
      <c r="D263" s="228">
        <v>10000</v>
      </c>
      <c r="E263" s="228">
        <v>114000</v>
      </c>
      <c r="F263" s="228">
        <v>511000</v>
      </c>
      <c r="G263" s="228">
        <v>243000</v>
      </c>
      <c r="H263" s="228">
        <v>218000</v>
      </c>
      <c r="I263" s="231">
        <v>25000</v>
      </c>
      <c r="L263" s="166"/>
      <c r="M263" s="35" t="s">
        <v>464</v>
      </c>
      <c r="N263" s="227">
        <v>481000</v>
      </c>
      <c r="O263" s="227">
        <v>462000</v>
      </c>
      <c r="P263" s="227" t="s">
        <v>271</v>
      </c>
      <c r="Q263" s="227">
        <v>60000</v>
      </c>
      <c r="R263" s="227">
        <v>273000</v>
      </c>
      <c r="S263" s="227">
        <v>142000</v>
      </c>
      <c r="T263" s="227">
        <v>123000</v>
      </c>
      <c r="U263" s="230">
        <v>19000</v>
      </c>
      <c r="V263" s="37"/>
      <c r="W263" s="48"/>
      <c r="X263" s="166"/>
      <c r="Y263" s="35" t="s">
        <v>464</v>
      </c>
      <c r="Z263" s="227">
        <v>396000</v>
      </c>
      <c r="AA263" s="227">
        <v>390000</v>
      </c>
      <c r="AB263" s="227" t="s">
        <v>271</v>
      </c>
      <c r="AC263" s="227">
        <v>54000</v>
      </c>
      <c r="AD263" s="227">
        <v>238000</v>
      </c>
      <c r="AE263" s="227">
        <v>101000</v>
      </c>
      <c r="AF263" s="227">
        <v>95000</v>
      </c>
      <c r="AG263" s="230" t="s">
        <v>271</v>
      </c>
    </row>
    <row r="264" spans="1:33" ht="21" customHeight="1">
      <c r="A264" s="35" t="s">
        <v>465</v>
      </c>
      <c r="B264" s="288">
        <v>883000</v>
      </c>
      <c r="C264" s="228">
        <v>856000</v>
      </c>
      <c r="D264" s="228" t="s">
        <v>271</v>
      </c>
      <c r="E264" s="228">
        <v>115000</v>
      </c>
      <c r="F264" s="228">
        <v>511000</v>
      </c>
      <c r="G264" s="228">
        <v>251000</v>
      </c>
      <c r="H264" s="228">
        <v>223000</v>
      </c>
      <c r="I264" s="231">
        <v>28000</v>
      </c>
      <c r="L264" s="166"/>
      <c r="M264" s="35" t="s">
        <v>465</v>
      </c>
      <c r="N264" s="227">
        <v>483000</v>
      </c>
      <c r="O264" s="227">
        <v>462000</v>
      </c>
      <c r="P264" s="227" t="s">
        <v>271</v>
      </c>
      <c r="Q264" s="227">
        <v>60000</v>
      </c>
      <c r="R264" s="227">
        <v>273000</v>
      </c>
      <c r="S264" s="227">
        <v>145000</v>
      </c>
      <c r="T264" s="227">
        <v>124000</v>
      </c>
      <c r="U264" s="230">
        <v>21000</v>
      </c>
      <c r="V264" s="37"/>
      <c r="W264" s="48"/>
      <c r="X264" s="166"/>
      <c r="Y264" s="35" t="s">
        <v>465</v>
      </c>
      <c r="Z264" s="227">
        <v>401000</v>
      </c>
      <c r="AA264" s="227">
        <v>394000</v>
      </c>
      <c r="AB264" s="227" t="s">
        <v>271</v>
      </c>
      <c r="AC264" s="227">
        <v>55000</v>
      </c>
      <c r="AD264" s="227">
        <v>237000</v>
      </c>
      <c r="AE264" s="227">
        <v>106000</v>
      </c>
      <c r="AF264" s="227">
        <v>99000</v>
      </c>
      <c r="AG264" s="230" t="s">
        <v>271</v>
      </c>
    </row>
    <row r="265" spans="1:33" ht="21" customHeight="1">
      <c r="A265" s="35" t="s">
        <v>466</v>
      </c>
      <c r="B265" s="288">
        <v>893000</v>
      </c>
      <c r="C265" s="228">
        <v>863000</v>
      </c>
      <c r="D265" s="228" t="s">
        <v>271</v>
      </c>
      <c r="E265" s="228">
        <v>119000</v>
      </c>
      <c r="F265" s="228">
        <v>510000</v>
      </c>
      <c r="G265" s="228">
        <v>258000</v>
      </c>
      <c r="H265" s="228">
        <v>229000</v>
      </c>
      <c r="I265" s="231">
        <v>30000</v>
      </c>
      <c r="L265" s="166"/>
      <c r="M265" s="35" t="s">
        <v>466</v>
      </c>
      <c r="N265" s="227">
        <v>489000</v>
      </c>
      <c r="O265" s="227">
        <v>466000</v>
      </c>
      <c r="P265" s="227" t="s">
        <v>271</v>
      </c>
      <c r="Q265" s="227">
        <v>62000</v>
      </c>
      <c r="R265" s="227">
        <v>274000</v>
      </c>
      <c r="S265" s="227">
        <v>149000</v>
      </c>
      <c r="T265" s="227">
        <v>126000</v>
      </c>
      <c r="U265" s="230">
        <v>23000</v>
      </c>
      <c r="V265" s="37"/>
      <c r="W265" s="48"/>
      <c r="X265" s="166"/>
      <c r="Y265" s="35" t="s">
        <v>466</v>
      </c>
      <c r="Z265" s="227">
        <v>404000</v>
      </c>
      <c r="AA265" s="227">
        <v>398000</v>
      </c>
      <c r="AB265" s="227" t="s">
        <v>271</v>
      </c>
      <c r="AC265" s="227">
        <v>57000</v>
      </c>
      <c r="AD265" s="227">
        <v>236000</v>
      </c>
      <c r="AE265" s="227">
        <v>110000</v>
      </c>
      <c r="AF265" s="227">
        <v>103000</v>
      </c>
      <c r="AG265" s="230" t="s">
        <v>271</v>
      </c>
    </row>
    <row r="266" spans="1:33" ht="21" customHeight="1">
      <c r="A266" s="35" t="s">
        <v>467</v>
      </c>
      <c r="B266" s="288">
        <v>895000</v>
      </c>
      <c r="C266" s="228">
        <v>865000</v>
      </c>
      <c r="D266" s="228" t="s">
        <v>271</v>
      </c>
      <c r="E266" s="228">
        <v>119000</v>
      </c>
      <c r="F266" s="228">
        <v>513000</v>
      </c>
      <c r="G266" s="228">
        <v>257000</v>
      </c>
      <c r="H266" s="228">
        <v>227000</v>
      </c>
      <c r="I266" s="231">
        <v>30000</v>
      </c>
      <c r="L266" s="166"/>
      <c r="M266" s="35" t="s">
        <v>467</v>
      </c>
      <c r="N266" s="227">
        <v>488000</v>
      </c>
      <c r="O266" s="227">
        <v>466000</v>
      </c>
      <c r="P266" s="227" t="s">
        <v>271</v>
      </c>
      <c r="Q266" s="227">
        <v>62000</v>
      </c>
      <c r="R266" s="227">
        <v>273000</v>
      </c>
      <c r="S266" s="227">
        <v>148000</v>
      </c>
      <c r="T266" s="227">
        <v>126000</v>
      </c>
      <c r="U266" s="230">
        <v>22000</v>
      </c>
      <c r="V266" s="37"/>
      <c r="W266" s="48"/>
      <c r="X266" s="166"/>
      <c r="Y266" s="35" t="s">
        <v>467</v>
      </c>
      <c r="Z266" s="227">
        <v>407000</v>
      </c>
      <c r="AA266" s="227">
        <v>399000</v>
      </c>
      <c r="AB266" s="227" t="s">
        <v>271</v>
      </c>
      <c r="AC266" s="227">
        <v>56000</v>
      </c>
      <c r="AD266" s="227">
        <v>240000</v>
      </c>
      <c r="AE266" s="227">
        <v>109000</v>
      </c>
      <c r="AF266" s="227">
        <v>101000</v>
      </c>
      <c r="AG266" s="230">
        <v>8000</v>
      </c>
    </row>
    <row r="267" spans="1:33" ht="21" customHeight="1">
      <c r="A267" s="35" t="s">
        <v>468</v>
      </c>
      <c r="B267" s="288">
        <v>895000</v>
      </c>
      <c r="C267" s="228">
        <v>866000</v>
      </c>
      <c r="D267" s="228" t="s">
        <v>271</v>
      </c>
      <c r="E267" s="228">
        <v>118000</v>
      </c>
      <c r="F267" s="228">
        <v>513000</v>
      </c>
      <c r="G267" s="228">
        <v>256000</v>
      </c>
      <c r="H267" s="228">
        <v>228000</v>
      </c>
      <c r="I267" s="231">
        <v>29000</v>
      </c>
      <c r="L267" s="166"/>
      <c r="M267" s="35" t="s">
        <v>468</v>
      </c>
      <c r="N267" s="227">
        <v>483000</v>
      </c>
      <c r="O267" s="227">
        <v>461000</v>
      </c>
      <c r="P267" s="227" t="s">
        <v>271</v>
      </c>
      <c r="Q267" s="227">
        <v>61000</v>
      </c>
      <c r="R267" s="227">
        <v>272000</v>
      </c>
      <c r="S267" s="227">
        <v>146000</v>
      </c>
      <c r="T267" s="227">
        <v>124000</v>
      </c>
      <c r="U267" s="230">
        <v>22000</v>
      </c>
      <c r="V267" s="37"/>
      <c r="W267" s="48"/>
      <c r="X267" s="166"/>
      <c r="Y267" s="35" t="s">
        <v>468</v>
      </c>
      <c r="Z267" s="227">
        <v>412000</v>
      </c>
      <c r="AA267" s="227">
        <v>405000</v>
      </c>
      <c r="AB267" s="227" t="s">
        <v>271</v>
      </c>
      <c r="AC267" s="227">
        <v>57000</v>
      </c>
      <c r="AD267" s="227">
        <v>242000</v>
      </c>
      <c r="AE267" s="227">
        <v>110000</v>
      </c>
      <c r="AF267" s="227">
        <v>103000</v>
      </c>
      <c r="AG267" s="230" t="s">
        <v>271</v>
      </c>
    </row>
    <row r="268" spans="1:33" ht="21" customHeight="1">
      <c r="A268" s="35" t="s">
        <v>469</v>
      </c>
      <c r="B268" s="288">
        <v>883000</v>
      </c>
      <c r="C268" s="228">
        <v>856000</v>
      </c>
      <c r="D268" s="228" t="s">
        <v>271</v>
      </c>
      <c r="E268" s="228">
        <v>114000</v>
      </c>
      <c r="F268" s="228">
        <v>510000</v>
      </c>
      <c r="G268" s="228">
        <v>252000</v>
      </c>
      <c r="H268" s="228">
        <v>224000</v>
      </c>
      <c r="I268" s="231">
        <v>27000</v>
      </c>
      <c r="L268" s="166"/>
      <c r="M268" s="35" t="s">
        <v>469</v>
      </c>
      <c r="N268" s="227">
        <v>482000</v>
      </c>
      <c r="O268" s="227">
        <v>461000</v>
      </c>
      <c r="P268" s="227" t="s">
        <v>271</v>
      </c>
      <c r="Q268" s="227">
        <v>60000</v>
      </c>
      <c r="R268" s="227">
        <v>273000</v>
      </c>
      <c r="S268" s="227">
        <v>144000</v>
      </c>
      <c r="T268" s="227">
        <v>123000</v>
      </c>
      <c r="U268" s="230">
        <v>21000</v>
      </c>
      <c r="V268" s="37"/>
      <c r="W268" s="48"/>
      <c r="X268" s="166"/>
      <c r="Y268" s="35" t="s">
        <v>469</v>
      </c>
      <c r="Z268" s="227">
        <v>402000</v>
      </c>
      <c r="AA268" s="227">
        <v>395000</v>
      </c>
      <c r="AB268" s="227" t="s">
        <v>271</v>
      </c>
      <c r="AC268" s="227">
        <v>54000</v>
      </c>
      <c r="AD268" s="227">
        <v>237000</v>
      </c>
      <c r="AE268" s="227">
        <v>108000</v>
      </c>
      <c r="AF268" s="227">
        <v>101000</v>
      </c>
      <c r="AG268" s="230" t="s">
        <v>271</v>
      </c>
    </row>
    <row r="269" spans="1:33" ht="21" customHeight="1">
      <c r="A269" s="35" t="s">
        <v>470</v>
      </c>
      <c r="B269" s="288">
        <v>886000</v>
      </c>
      <c r="C269" s="228">
        <v>858000</v>
      </c>
      <c r="D269" s="228" t="s">
        <v>271</v>
      </c>
      <c r="E269" s="228">
        <v>114000</v>
      </c>
      <c r="F269" s="228">
        <v>513000</v>
      </c>
      <c r="G269" s="228">
        <v>252000</v>
      </c>
      <c r="H269" s="228">
        <v>225000</v>
      </c>
      <c r="I269" s="231">
        <v>28000</v>
      </c>
      <c r="L269" s="166"/>
      <c r="M269" s="35" t="s">
        <v>470</v>
      </c>
      <c r="N269" s="227">
        <v>480000</v>
      </c>
      <c r="O269" s="227">
        <v>459000</v>
      </c>
      <c r="P269" s="227" t="s">
        <v>271</v>
      </c>
      <c r="Q269" s="227">
        <v>59000</v>
      </c>
      <c r="R269" s="227">
        <v>273000</v>
      </c>
      <c r="S269" s="227">
        <v>145000</v>
      </c>
      <c r="T269" s="227">
        <v>123000</v>
      </c>
      <c r="U269" s="230">
        <v>22000</v>
      </c>
      <c r="V269" s="37"/>
      <c r="W269" s="48"/>
      <c r="X269" s="166"/>
      <c r="Y269" s="35" t="s">
        <v>470</v>
      </c>
      <c r="Z269" s="227">
        <v>405000</v>
      </c>
      <c r="AA269" s="227">
        <v>400000</v>
      </c>
      <c r="AB269" s="227" t="s">
        <v>271</v>
      </c>
      <c r="AC269" s="227">
        <v>55000</v>
      </c>
      <c r="AD269" s="227">
        <v>240000</v>
      </c>
      <c r="AE269" s="227">
        <v>108000</v>
      </c>
      <c r="AF269" s="227">
        <v>102000</v>
      </c>
      <c r="AG269" s="230" t="s">
        <v>271</v>
      </c>
    </row>
    <row r="270" spans="1:33" ht="21" customHeight="1">
      <c r="A270" s="35" t="s">
        <v>471</v>
      </c>
      <c r="B270" s="288">
        <v>886000</v>
      </c>
      <c r="C270" s="228">
        <v>860000</v>
      </c>
      <c r="D270" s="228" t="s">
        <v>271</v>
      </c>
      <c r="E270" s="228">
        <v>115000</v>
      </c>
      <c r="F270" s="228">
        <v>513000</v>
      </c>
      <c r="G270" s="228">
        <v>251000</v>
      </c>
      <c r="H270" s="228">
        <v>226000</v>
      </c>
      <c r="I270" s="231">
        <v>25000</v>
      </c>
      <c r="L270" s="166"/>
      <c r="M270" s="35" t="s">
        <v>471</v>
      </c>
      <c r="N270" s="227">
        <v>474000</v>
      </c>
      <c r="O270" s="227">
        <v>455000</v>
      </c>
      <c r="P270" s="227" t="s">
        <v>271</v>
      </c>
      <c r="Q270" s="227">
        <v>59000</v>
      </c>
      <c r="R270" s="227">
        <v>271000</v>
      </c>
      <c r="S270" s="227">
        <v>141000</v>
      </c>
      <c r="T270" s="227">
        <v>122000</v>
      </c>
      <c r="U270" s="230">
        <v>19000</v>
      </c>
      <c r="V270" s="37"/>
      <c r="W270" s="48"/>
      <c r="X270" s="166"/>
      <c r="Y270" s="35" t="s">
        <v>471</v>
      </c>
      <c r="Z270" s="227">
        <v>411000</v>
      </c>
      <c r="AA270" s="227">
        <v>405000</v>
      </c>
      <c r="AB270" s="227" t="s">
        <v>271</v>
      </c>
      <c r="AC270" s="227">
        <v>57000</v>
      </c>
      <c r="AD270" s="227">
        <v>242000</v>
      </c>
      <c r="AE270" s="227">
        <v>109000</v>
      </c>
      <c r="AF270" s="227">
        <v>103000</v>
      </c>
      <c r="AG270" s="230" t="s">
        <v>271</v>
      </c>
    </row>
    <row r="271" spans="1:33" ht="21" customHeight="1">
      <c r="A271" s="35" t="s">
        <v>472</v>
      </c>
      <c r="B271" s="288">
        <v>893000</v>
      </c>
      <c r="C271" s="228">
        <v>867000</v>
      </c>
      <c r="D271" s="228" t="s">
        <v>271</v>
      </c>
      <c r="E271" s="228">
        <v>117000</v>
      </c>
      <c r="F271" s="228">
        <v>514000</v>
      </c>
      <c r="G271" s="228">
        <v>255000</v>
      </c>
      <c r="H271" s="228">
        <v>230000</v>
      </c>
      <c r="I271" s="231">
        <v>26000</v>
      </c>
      <c r="L271" s="166"/>
      <c r="M271" s="35" t="s">
        <v>472</v>
      </c>
      <c r="N271" s="227">
        <v>474000</v>
      </c>
      <c r="O271" s="227">
        <v>455000</v>
      </c>
      <c r="P271" s="227" t="s">
        <v>271</v>
      </c>
      <c r="Q271" s="227">
        <v>59000</v>
      </c>
      <c r="R271" s="227">
        <v>268000</v>
      </c>
      <c r="S271" s="227">
        <v>144000</v>
      </c>
      <c r="T271" s="227">
        <v>125000</v>
      </c>
      <c r="U271" s="230">
        <v>19000</v>
      </c>
      <c r="V271" s="37"/>
      <c r="W271" s="48"/>
      <c r="X271" s="166"/>
      <c r="Y271" s="35" t="s">
        <v>472</v>
      </c>
      <c r="Z271" s="227">
        <v>419000</v>
      </c>
      <c r="AA271" s="227">
        <v>412000</v>
      </c>
      <c r="AB271" s="227" t="s">
        <v>271</v>
      </c>
      <c r="AC271" s="227">
        <v>58000</v>
      </c>
      <c r="AD271" s="227">
        <v>245000</v>
      </c>
      <c r="AE271" s="227">
        <v>112000</v>
      </c>
      <c r="AF271" s="227">
        <v>105000</v>
      </c>
      <c r="AG271" s="230" t="s">
        <v>271</v>
      </c>
    </row>
    <row r="272" spans="1:33" ht="21" customHeight="1">
      <c r="A272" s="35" t="s">
        <v>473</v>
      </c>
      <c r="B272" s="288">
        <v>893000</v>
      </c>
      <c r="C272" s="228">
        <v>870000</v>
      </c>
      <c r="D272" s="228" t="s">
        <v>271</v>
      </c>
      <c r="E272" s="228">
        <v>115000</v>
      </c>
      <c r="F272" s="228">
        <v>513000</v>
      </c>
      <c r="G272" s="228">
        <v>257000</v>
      </c>
      <c r="H272" s="228">
        <v>234000</v>
      </c>
      <c r="I272" s="231">
        <v>23000</v>
      </c>
      <c r="L272" s="166"/>
      <c r="M272" s="35" t="s">
        <v>473</v>
      </c>
      <c r="N272" s="227">
        <v>473000</v>
      </c>
      <c r="O272" s="227">
        <v>456000</v>
      </c>
      <c r="P272" s="227" t="s">
        <v>271</v>
      </c>
      <c r="Q272" s="227">
        <v>58000</v>
      </c>
      <c r="R272" s="227">
        <v>268000</v>
      </c>
      <c r="S272" s="227">
        <v>143000</v>
      </c>
      <c r="T272" s="227">
        <v>127000</v>
      </c>
      <c r="U272" s="230">
        <v>16000</v>
      </c>
      <c r="V272" s="37"/>
      <c r="W272" s="48"/>
      <c r="X272" s="166"/>
      <c r="Y272" s="35" t="s">
        <v>473</v>
      </c>
      <c r="Z272" s="227">
        <v>420000</v>
      </c>
      <c r="AA272" s="227">
        <v>413000</v>
      </c>
      <c r="AB272" s="227" t="s">
        <v>271</v>
      </c>
      <c r="AC272" s="227">
        <v>57000</v>
      </c>
      <c r="AD272" s="227">
        <v>245000</v>
      </c>
      <c r="AE272" s="227">
        <v>114000</v>
      </c>
      <c r="AF272" s="227">
        <v>107000</v>
      </c>
      <c r="AG272" s="230" t="s">
        <v>271</v>
      </c>
    </row>
    <row r="273" spans="1:33" ht="21" customHeight="1">
      <c r="A273" s="35" t="s">
        <v>474</v>
      </c>
      <c r="B273" s="288">
        <v>890000</v>
      </c>
      <c r="C273" s="228">
        <v>865000</v>
      </c>
      <c r="D273" s="228" t="s">
        <v>271</v>
      </c>
      <c r="E273" s="228">
        <v>112000</v>
      </c>
      <c r="F273" s="228">
        <v>516000</v>
      </c>
      <c r="G273" s="228">
        <v>255000</v>
      </c>
      <c r="H273" s="228">
        <v>231000</v>
      </c>
      <c r="I273" s="231">
        <v>24000</v>
      </c>
      <c r="L273" s="166"/>
      <c r="M273" s="35" t="s">
        <v>474</v>
      </c>
      <c r="N273" s="227">
        <v>475000</v>
      </c>
      <c r="O273" s="227">
        <v>457000</v>
      </c>
      <c r="P273" s="227" t="s">
        <v>271</v>
      </c>
      <c r="Q273" s="227">
        <v>60000</v>
      </c>
      <c r="R273" s="227">
        <v>270000</v>
      </c>
      <c r="S273" s="227">
        <v>142000</v>
      </c>
      <c r="T273" s="227">
        <v>124000</v>
      </c>
      <c r="U273" s="230">
        <v>18000</v>
      </c>
      <c r="V273" s="37"/>
      <c r="W273" s="48"/>
      <c r="X273" s="166"/>
      <c r="Y273" s="35" t="s">
        <v>474</v>
      </c>
      <c r="Z273" s="227">
        <v>415000</v>
      </c>
      <c r="AA273" s="227">
        <v>408000</v>
      </c>
      <c r="AB273" s="227" t="s">
        <v>271</v>
      </c>
      <c r="AC273" s="227">
        <v>52000</v>
      </c>
      <c r="AD273" s="227">
        <v>246000</v>
      </c>
      <c r="AE273" s="227">
        <v>113000</v>
      </c>
      <c r="AF273" s="227">
        <v>106000</v>
      </c>
      <c r="AG273" s="230" t="s">
        <v>271</v>
      </c>
    </row>
    <row r="274" spans="1:33" ht="21" customHeight="1">
      <c r="A274" s="35" t="s">
        <v>475</v>
      </c>
      <c r="B274" s="288">
        <v>884000</v>
      </c>
      <c r="C274" s="228">
        <v>859000</v>
      </c>
      <c r="D274" s="228">
        <v>9000</v>
      </c>
      <c r="E274" s="228">
        <v>112000</v>
      </c>
      <c r="F274" s="228">
        <v>512000</v>
      </c>
      <c r="G274" s="228">
        <v>251000</v>
      </c>
      <c r="H274" s="228">
        <v>226000</v>
      </c>
      <c r="I274" s="231">
        <v>25000</v>
      </c>
      <c r="L274" s="166"/>
      <c r="M274" s="35" t="s">
        <v>475</v>
      </c>
      <c r="N274" s="227">
        <v>469000</v>
      </c>
      <c r="O274" s="227">
        <v>451000</v>
      </c>
      <c r="P274" s="227" t="s">
        <v>271</v>
      </c>
      <c r="Q274" s="227">
        <v>57000</v>
      </c>
      <c r="R274" s="227">
        <v>268000</v>
      </c>
      <c r="S274" s="227">
        <v>139000</v>
      </c>
      <c r="T274" s="227">
        <v>121000</v>
      </c>
      <c r="U274" s="230">
        <v>18000</v>
      </c>
      <c r="V274" s="37"/>
      <c r="W274" s="48"/>
      <c r="X274" s="166"/>
      <c r="Y274" s="35" t="s">
        <v>475</v>
      </c>
      <c r="Z274" s="227">
        <v>415000</v>
      </c>
      <c r="AA274" s="227">
        <v>408000</v>
      </c>
      <c r="AB274" s="227" t="s">
        <v>271</v>
      </c>
      <c r="AC274" s="227">
        <v>55000</v>
      </c>
      <c r="AD274" s="227">
        <v>244000</v>
      </c>
      <c r="AE274" s="227">
        <v>113000</v>
      </c>
      <c r="AF274" s="227">
        <v>105000</v>
      </c>
      <c r="AG274" s="230" t="s">
        <v>271</v>
      </c>
    </row>
    <row r="275" spans="1:33" ht="21" customHeight="1">
      <c r="A275" s="35" t="s">
        <v>476</v>
      </c>
      <c r="B275" s="288">
        <v>890000</v>
      </c>
      <c r="C275" s="228">
        <v>864000</v>
      </c>
      <c r="D275" s="228">
        <v>9000</v>
      </c>
      <c r="E275" s="228">
        <v>112000</v>
      </c>
      <c r="F275" s="228">
        <v>514000</v>
      </c>
      <c r="G275" s="228">
        <v>254000</v>
      </c>
      <c r="H275" s="228">
        <v>228000</v>
      </c>
      <c r="I275" s="231">
        <v>26000</v>
      </c>
      <c r="L275" s="166"/>
      <c r="M275" s="35" t="s">
        <v>476</v>
      </c>
      <c r="N275" s="227">
        <v>475000</v>
      </c>
      <c r="O275" s="227">
        <v>455000</v>
      </c>
      <c r="P275" s="227" t="s">
        <v>271</v>
      </c>
      <c r="Q275" s="227">
        <v>58000</v>
      </c>
      <c r="R275" s="227">
        <v>269000</v>
      </c>
      <c r="S275" s="227">
        <v>142000</v>
      </c>
      <c r="T275" s="227">
        <v>122000</v>
      </c>
      <c r="U275" s="230">
        <v>20000</v>
      </c>
      <c r="V275" s="37"/>
      <c r="W275" s="48"/>
      <c r="X275" s="166"/>
      <c r="Y275" s="35" t="s">
        <v>476</v>
      </c>
      <c r="Z275" s="227">
        <v>415000</v>
      </c>
      <c r="AA275" s="227">
        <v>409000</v>
      </c>
      <c r="AB275" s="227" t="s">
        <v>271</v>
      </c>
      <c r="AC275" s="227">
        <v>54000</v>
      </c>
      <c r="AD275" s="227">
        <v>245000</v>
      </c>
      <c r="AE275" s="227">
        <v>112000</v>
      </c>
      <c r="AF275" s="227">
        <v>106000</v>
      </c>
      <c r="AG275" s="230" t="s">
        <v>271</v>
      </c>
    </row>
    <row r="276" spans="1:33" ht="21" customHeight="1">
      <c r="A276" s="35" t="s">
        <v>477</v>
      </c>
      <c r="B276" s="288">
        <v>887000</v>
      </c>
      <c r="C276" s="228">
        <v>861000</v>
      </c>
      <c r="D276" s="228">
        <v>9000</v>
      </c>
      <c r="E276" s="228">
        <v>111000</v>
      </c>
      <c r="F276" s="228">
        <v>511000</v>
      </c>
      <c r="G276" s="228">
        <v>256000</v>
      </c>
      <c r="H276" s="228">
        <v>230000</v>
      </c>
      <c r="I276" s="231">
        <v>26000</v>
      </c>
      <c r="L276" s="166"/>
      <c r="M276" s="35" t="s">
        <v>477</v>
      </c>
      <c r="N276" s="227">
        <v>470000</v>
      </c>
      <c r="O276" s="227">
        <v>452000</v>
      </c>
      <c r="P276" s="227" t="s">
        <v>271</v>
      </c>
      <c r="Q276" s="227">
        <v>57000</v>
      </c>
      <c r="R276" s="227">
        <v>267000</v>
      </c>
      <c r="S276" s="227">
        <v>141000</v>
      </c>
      <c r="T276" s="227">
        <v>123000</v>
      </c>
      <c r="U276" s="230">
        <v>18000</v>
      </c>
      <c r="V276" s="37"/>
      <c r="W276" s="48"/>
      <c r="X276" s="166"/>
      <c r="Y276" s="35" t="s">
        <v>477</v>
      </c>
      <c r="Z276" s="227">
        <v>416000</v>
      </c>
      <c r="AA276" s="227">
        <v>408000</v>
      </c>
      <c r="AB276" s="227" t="s">
        <v>271</v>
      </c>
      <c r="AC276" s="227">
        <v>54000</v>
      </c>
      <c r="AD276" s="227">
        <v>244000</v>
      </c>
      <c r="AE276" s="227">
        <v>114000</v>
      </c>
      <c r="AF276" s="227">
        <v>107000</v>
      </c>
      <c r="AG276" s="230" t="s">
        <v>271</v>
      </c>
    </row>
    <row r="277" spans="1:33" ht="21" customHeight="1">
      <c r="A277" s="35" t="s">
        <v>478</v>
      </c>
      <c r="B277" s="284">
        <v>876000</v>
      </c>
      <c r="C277" s="228">
        <v>852000</v>
      </c>
      <c r="D277" s="228" t="s">
        <v>271</v>
      </c>
      <c r="E277" s="228">
        <v>106000</v>
      </c>
      <c r="F277" s="228">
        <v>514000</v>
      </c>
      <c r="G277" s="228">
        <v>251000</v>
      </c>
      <c r="H277" s="228">
        <v>227000</v>
      </c>
      <c r="I277" s="231">
        <v>24000</v>
      </c>
      <c r="L277" s="166"/>
      <c r="M277" s="35" t="s">
        <v>478</v>
      </c>
      <c r="N277" s="227">
        <v>465000</v>
      </c>
      <c r="O277" s="227">
        <v>448000</v>
      </c>
      <c r="P277" s="227" t="s">
        <v>271</v>
      </c>
      <c r="Q277" s="227">
        <v>55000</v>
      </c>
      <c r="R277" s="227">
        <v>267000</v>
      </c>
      <c r="S277" s="227">
        <v>139000</v>
      </c>
      <c r="T277" s="227">
        <v>123000</v>
      </c>
      <c r="U277" s="230">
        <v>16000</v>
      </c>
      <c r="V277" s="37"/>
      <c r="W277" s="48"/>
      <c r="X277" s="166"/>
      <c r="Y277" s="35" t="s">
        <v>478</v>
      </c>
      <c r="Z277" s="227">
        <v>411000</v>
      </c>
      <c r="AA277" s="227">
        <v>404000</v>
      </c>
      <c r="AB277" s="227" t="s">
        <v>271</v>
      </c>
      <c r="AC277" s="227">
        <v>50000</v>
      </c>
      <c r="AD277" s="227">
        <v>247000</v>
      </c>
      <c r="AE277" s="227">
        <v>111000</v>
      </c>
      <c r="AF277" s="227">
        <v>104000</v>
      </c>
      <c r="AG277" s="230" t="s">
        <v>271</v>
      </c>
    </row>
    <row r="278" spans="1:33" ht="21" customHeight="1">
      <c r="A278" s="35" t="s">
        <v>479</v>
      </c>
      <c r="B278" s="284">
        <v>873000</v>
      </c>
      <c r="C278" s="228">
        <v>848000</v>
      </c>
      <c r="D278" s="228" t="s">
        <v>271</v>
      </c>
      <c r="E278" s="228">
        <v>105000</v>
      </c>
      <c r="F278" s="228">
        <v>508000</v>
      </c>
      <c r="G278" s="228">
        <v>252000</v>
      </c>
      <c r="H278" s="228">
        <v>228000</v>
      </c>
      <c r="I278" s="231">
        <v>24000</v>
      </c>
      <c r="L278" s="166"/>
      <c r="M278" s="35" t="s">
        <v>479</v>
      </c>
      <c r="N278" s="227">
        <v>465000</v>
      </c>
      <c r="O278" s="227">
        <v>448000</v>
      </c>
      <c r="P278" s="227" t="s">
        <v>271</v>
      </c>
      <c r="Q278" s="227">
        <v>56000</v>
      </c>
      <c r="R278" s="227">
        <v>266000</v>
      </c>
      <c r="S278" s="227">
        <v>140000</v>
      </c>
      <c r="T278" s="227">
        <v>123000</v>
      </c>
      <c r="U278" s="230">
        <v>17000</v>
      </c>
      <c r="V278" s="37"/>
      <c r="W278" s="48"/>
      <c r="X278" s="166"/>
      <c r="Y278" s="35" t="s">
        <v>479</v>
      </c>
      <c r="Z278" s="227">
        <v>408000</v>
      </c>
      <c r="AA278" s="227">
        <v>400000</v>
      </c>
      <c r="AB278" s="227" t="s">
        <v>271</v>
      </c>
      <c r="AC278" s="227">
        <v>49000</v>
      </c>
      <c r="AD278" s="227">
        <v>242000</v>
      </c>
      <c r="AE278" s="227">
        <v>112000</v>
      </c>
      <c r="AF278" s="227">
        <v>105000</v>
      </c>
      <c r="AG278" s="230" t="s">
        <v>271</v>
      </c>
    </row>
    <row r="279" spans="1:33" ht="21" customHeight="1">
      <c r="A279" s="35" t="s">
        <v>480</v>
      </c>
      <c r="B279" s="284">
        <v>877000</v>
      </c>
      <c r="C279" s="228">
        <v>853000</v>
      </c>
      <c r="D279" s="228" t="s">
        <v>271</v>
      </c>
      <c r="E279" s="228">
        <v>107000</v>
      </c>
      <c r="F279" s="228">
        <v>510000</v>
      </c>
      <c r="G279" s="228">
        <v>252000</v>
      </c>
      <c r="H279" s="228">
        <v>228000</v>
      </c>
      <c r="I279" s="231">
        <v>24000</v>
      </c>
      <c r="L279" s="166"/>
      <c r="M279" s="35" t="s">
        <v>480</v>
      </c>
      <c r="N279" s="227">
        <v>472000</v>
      </c>
      <c r="O279" s="227">
        <v>453000</v>
      </c>
      <c r="P279" s="227" t="s">
        <v>271</v>
      </c>
      <c r="Q279" s="227">
        <v>56000</v>
      </c>
      <c r="R279" s="227">
        <v>270000</v>
      </c>
      <c r="S279" s="227">
        <v>143000</v>
      </c>
      <c r="T279" s="227">
        <v>124000</v>
      </c>
      <c r="U279" s="230">
        <v>19000</v>
      </c>
      <c r="V279" s="37"/>
      <c r="W279" s="48"/>
      <c r="X279" s="166"/>
      <c r="Y279" s="35" t="s">
        <v>480</v>
      </c>
      <c r="Z279" s="227">
        <v>405000</v>
      </c>
      <c r="AA279" s="227">
        <v>400000</v>
      </c>
      <c r="AB279" s="227" t="s">
        <v>271</v>
      </c>
      <c r="AC279" s="227">
        <v>50000</v>
      </c>
      <c r="AD279" s="227">
        <v>241000</v>
      </c>
      <c r="AE279" s="227">
        <v>110000</v>
      </c>
      <c r="AF279" s="227">
        <v>104000</v>
      </c>
      <c r="AG279" s="230" t="s">
        <v>271</v>
      </c>
    </row>
    <row r="280" spans="1:33" ht="21" customHeight="1">
      <c r="A280" s="35" t="s">
        <v>481</v>
      </c>
      <c r="B280" s="284">
        <v>869000</v>
      </c>
      <c r="C280" s="228">
        <v>849000</v>
      </c>
      <c r="D280" s="228" t="s">
        <v>271</v>
      </c>
      <c r="E280" s="228">
        <v>103000</v>
      </c>
      <c r="F280" s="228">
        <v>514000</v>
      </c>
      <c r="G280" s="228">
        <v>244000</v>
      </c>
      <c r="H280" s="228">
        <v>224000</v>
      </c>
      <c r="I280" s="231">
        <v>20000</v>
      </c>
      <c r="L280" s="166"/>
      <c r="M280" s="35" t="s">
        <v>481</v>
      </c>
      <c r="N280" s="227">
        <v>464000</v>
      </c>
      <c r="O280" s="227">
        <v>450000</v>
      </c>
      <c r="P280" s="227" t="s">
        <v>271</v>
      </c>
      <c r="Q280" s="227">
        <v>57000</v>
      </c>
      <c r="R280" s="227">
        <v>268000</v>
      </c>
      <c r="S280" s="227">
        <v>136000</v>
      </c>
      <c r="T280" s="227">
        <v>121000</v>
      </c>
      <c r="U280" s="230">
        <v>14000</v>
      </c>
      <c r="V280" s="37"/>
      <c r="W280" s="48"/>
      <c r="X280" s="166"/>
      <c r="Y280" s="35" t="s">
        <v>481</v>
      </c>
      <c r="Z280" s="227">
        <v>405000</v>
      </c>
      <c r="AA280" s="227">
        <v>399000</v>
      </c>
      <c r="AB280" s="227" t="s">
        <v>271</v>
      </c>
      <c r="AC280" s="227">
        <v>47000</v>
      </c>
      <c r="AD280" s="227">
        <v>246000</v>
      </c>
      <c r="AE280" s="227">
        <v>108000</v>
      </c>
      <c r="AF280" s="227">
        <v>103000</v>
      </c>
      <c r="AG280" s="230" t="s">
        <v>271</v>
      </c>
    </row>
    <row r="281" spans="1:33" ht="21" customHeight="1">
      <c r="A281" s="35" t="s">
        <v>482</v>
      </c>
      <c r="B281" s="288">
        <v>879000</v>
      </c>
      <c r="C281" s="228">
        <v>854000</v>
      </c>
      <c r="D281" s="228" t="s">
        <v>271</v>
      </c>
      <c r="E281" s="228">
        <v>110000</v>
      </c>
      <c r="F281" s="228">
        <v>513000</v>
      </c>
      <c r="G281" s="228">
        <v>249000</v>
      </c>
      <c r="H281" s="228">
        <v>224000</v>
      </c>
      <c r="I281" s="231">
        <v>25000</v>
      </c>
      <c r="L281" s="166"/>
      <c r="M281" s="35" t="s">
        <v>482</v>
      </c>
      <c r="N281" s="227">
        <v>469000</v>
      </c>
      <c r="O281" s="227">
        <v>451000</v>
      </c>
      <c r="P281" s="227" t="s">
        <v>271</v>
      </c>
      <c r="Q281" s="227">
        <v>60000</v>
      </c>
      <c r="R281" s="227">
        <v>267000</v>
      </c>
      <c r="S281" s="227">
        <v>139000</v>
      </c>
      <c r="T281" s="227">
        <v>121000</v>
      </c>
      <c r="U281" s="230">
        <v>18000</v>
      </c>
      <c r="V281" s="37"/>
      <c r="W281" s="48"/>
      <c r="X281" s="166"/>
      <c r="Y281" s="35" t="s">
        <v>482</v>
      </c>
      <c r="Z281" s="227">
        <v>410000</v>
      </c>
      <c r="AA281" s="227">
        <v>403000</v>
      </c>
      <c r="AB281" s="227" t="s">
        <v>271</v>
      </c>
      <c r="AC281" s="227">
        <v>50000</v>
      </c>
      <c r="AD281" s="227">
        <v>247000</v>
      </c>
      <c r="AE281" s="227">
        <v>110000</v>
      </c>
      <c r="AF281" s="227">
        <v>103000</v>
      </c>
      <c r="AG281" s="230" t="s">
        <v>271</v>
      </c>
    </row>
    <row r="282" spans="1:33" ht="21" customHeight="1">
      <c r="A282" s="35" t="s">
        <v>483</v>
      </c>
      <c r="B282" s="288">
        <v>869000</v>
      </c>
      <c r="C282" s="228">
        <v>842000</v>
      </c>
      <c r="D282" s="228" t="s">
        <v>271</v>
      </c>
      <c r="E282" s="228">
        <v>106000</v>
      </c>
      <c r="F282" s="228">
        <v>509000</v>
      </c>
      <c r="G282" s="228">
        <v>248000</v>
      </c>
      <c r="H282" s="228">
        <v>221000</v>
      </c>
      <c r="I282" s="231">
        <v>27000</v>
      </c>
      <c r="L282" s="166"/>
      <c r="M282" s="35" t="s">
        <v>483</v>
      </c>
      <c r="N282" s="227">
        <v>465000</v>
      </c>
      <c r="O282" s="227">
        <v>447000</v>
      </c>
      <c r="P282" s="227" t="s">
        <v>271</v>
      </c>
      <c r="Q282" s="227">
        <v>60000</v>
      </c>
      <c r="R282" s="227">
        <v>265000</v>
      </c>
      <c r="S282" s="227">
        <v>137000</v>
      </c>
      <c r="T282" s="227">
        <v>118000</v>
      </c>
      <c r="U282" s="230">
        <v>19000</v>
      </c>
      <c r="V282" s="37"/>
      <c r="W282" s="48"/>
      <c r="X282" s="166"/>
      <c r="Y282" s="35" t="s">
        <v>483</v>
      </c>
      <c r="Z282" s="227">
        <v>404000</v>
      </c>
      <c r="AA282" s="227">
        <v>396000</v>
      </c>
      <c r="AB282" s="227" t="s">
        <v>271</v>
      </c>
      <c r="AC282" s="227">
        <v>46000</v>
      </c>
      <c r="AD282" s="227">
        <v>244000</v>
      </c>
      <c r="AE282" s="227">
        <v>111000</v>
      </c>
      <c r="AF282" s="227">
        <v>103000</v>
      </c>
      <c r="AG282" s="230">
        <v>8000</v>
      </c>
    </row>
    <row r="283" spans="1:33" ht="21" customHeight="1">
      <c r="A283" s="35" t="s">
        <v>484</v>
      </c>
      <c r="B283" s="288">
        <v>870000</v>
      </c>
      <c r="C283" s="228">
        <v>840000</v>
      </c>
      <c r="D283" s="228" t="s">
        <v>271</v>
      </c>
      <c r="E283" s="228">
        <v>105000</v>
      </c>
      <c r="F283" s="228">
        <v>506000</v>
      </c>
      <c r="G283" s="228">
        <v>252000</v>
      </c>
      <c r="H283" s="228">
        <v>222000</v>
      </c>
      <c r="I283" s="231">
        <v>30000</v>
      </c>
      <c r="M283" s="35" t="s">
        <v>484</v>
      </c>
      <c r="N283" s="227">
        <v>465000</v>
      </c>
      <c r="O283" s="227">
        <v>445000</v>
      </c>
      <c r="P283" s="227" t="s">
        <v>271</v>
      </c>
      <c r="Q283" s="227">
        <v>58000</v>
      </c>
      <c r="R283" s="227">
        <v>266000</v>
      </c>
      <c r="S283" s="227">
        <v>137000</v>
      </c>
      <c r="T283" s="227">
        <v>117000</v>
      </c>
      <c r="U283" s="230">
        <v>20000</v>
      </c>
      <c r="Y283" s="35" t="s">
        <v>484</v>
      </c>
      <c r="Z283" s="227">
        <v>405000</v>
      </c>
      <c r="AA283" s="227">
        <v>394000</v>
      </c>
      <c r="AB283" s="227" t="s">
        <v>271</v>
      </c>
      <c r="AC283" s="227">
        <v>47000</v>
      </c>
      <c r="AD283" s="227">
        <v>240000</v>
      </c>
      <c r="AE283" s="227">
        <v>115000</v>
      </c>
      <c r="AF283" s="227">
        <v>104000</v>
      </c>
      <c r="AG283" s="230">
        <v>10000</v>
      </c>
    </row>
    <row r="284" spans="1:33" ht="21" customHeight="1">
      <c r="A284" s="35" t="s">
        <v>485</v>
      </c>
      <c r="B284" s="288">
        <v>858000</v>
      </c>
      <c r="C284" s="228">
        <v>833000</v>
      </c>
      <c r="D284" s="228" t="s">
        <v>271</v>
      </c>
      <c r="E284" s="228">
        <v>99000</v>
      </c>
      <c r="F284" s="228">
        <v>506000</v>
      </c>
      <c r="G284" s="228">
        <v>248000</v>
      </c>
      <c r="H284" s="228">
        <v>222000</v>
      </c>
      <c r="I284" s="231">
        <v>26000</v>
      </c>
      <c r="M284" s="35" t="s">
        <v>485</v>
      </c>
      <c r="N284" s="227">
        <v>456000</v>
      </c>
      <c r="O284" s="227">
        <v>440000</v>
      </c>
      <c r="P284" s="227" t="s">
        <v>271</v>
      </c>
      <c r="Q284" s="227">
        <v>52000</v>
      </c>
      <c r="R284" s="227">
        <v>267000</v>
      </c>
      <c r="S284" s="227">
        <v>134000</v>
      </c>
      <c r="T284" s="227">
        <v>118000</v>
      </c>
      <c r="U284" s="230">
        <v>16000</v>
      </c>
      <c r="Y284" s="35" t="s">
        <v>485</v>
      </c>
      <c r="Z284" s="227">
        <v>402000</v>
      </c>
      <c r="AA284" s="227">
        <v>392000</v>
      </c>
      <c r="AB284" s="227" t="s">
        <v>271</v>
      </c>
      <c r="AC284" s="227">
        <v>46000</v>
      </c>
      <c r="AD284" s="227">
        <v>240000</v>
      </c>
      <c r="AE284" s="227">
        <v>114000</v>
      </c>
      <c r="AF284" s="227">
        <v>104000</v>
      </c>
      <c r="AG284" s="230">
        <v>10000</v>
      </c>
    </row>
    <row r="285" spans="1:33" ht="21" customHeight="1">
      <c r="A285" s="35" t="s">
        <v>486</v>
      </c>
      <c r="B285" s="288">
        <v>859000</v>
      </c>
      <c r="C285" s="228">
        <v>833000</v>
      </c>
      <c r="D285" s="228" t="s">
        <v>271</v>
      </c>
      <c r="E285" s="228">
        <v>100000</v>
      </c>
      <c r="F285" s="228">
        <v>505000</v>
      </c>
      <c r="G285" s="228">
        <v>247000</v>
      </c>
      <c r="H285" s="228">
        <v>221000</v>
      </c>
      <c r="I285" s="231">
        <v>26000</v>
      </c>
      <c r="M285" s="35" t="s">
        <v>486</v>
      </c>
      <c r="N285" s="227">
        <v>452000</v>
      </c>
      <c r="O285" s="227">
        <v>437000</v>
      </c>
      <c r="P285" s="227" t="s">
        <v>271</v>
      </c>
      <c r="Q285" s="227">
        <v>50000</v>
      </c>
      <c r="R285" s="227">
        <v>267000</v>
      </c>
      <c r="S285" s="227">
        <v>133000</v>
      </c>
      <c r="T285" s="227">
        <v>118000</v>
      </c>
      <c r="U285" s="230">
        <v>15000</v>
      </c>
      <c r="Y285" s="35" t="s">
        <v>486</v>
      </c>
      <c r="Z285" s="227">
        <v>406000</v>
      </c>
      <c r="AA285" s="227">
        <v>395000</v>
      </c>
      <c r="AB285" s="227" t="s">
        <v>271</v>
      </c>
      <c r="AC285" s="227">
        <v>51000</v>
      </c>
      <c r="AD285" s="227">
        <v>238000</v>
      </c>
      <c r="AE285" s="227">
        <v>114000</v>
      </c>
      <c r="AF285" s="227">
        <v>103000</v>
      </c>
      <c r="AG285" s="230">
        <v>11000</v>
      </c>
    </row>
    <row r="286" spans="1:33" ht="21" customHeight="1">
      <c r="A286" s="35" t="s">
        <v>496</v>
      </c>
      <c r="B286" s="288">
        <v>869000</v>
      </c>
      <c r="C286" s="228">
        <v>841000</v>
      </c>
      <c r="D286" s="228">
        <v>9000</v>
      </c>
      <c r="E286" s="228">
        <v>100000</v>
      </c>
      <c r="F286" s="228">
        <v>510000</v>
      </c>
      <c r="G286" s="228">
        <v>250000</v>
      </c>
      <c r="H286" s="228">
        <v>222000</v>
      </c>
      <c r="I286" s="231">
        <v>29000</v>
      </c>
      <c r="M286" s="35" t="s">
        <v>496</v>
      </c>
      <c r="N286" s="227">
        <v>459000</v>
      </c>
      <c r="O286" s="227">
        <v>442000</v>
      </c>
      <c r="P286" s="227" t="s">
        <v>271</v>
      </c>
      <c r="Q286" s="227">
        <v>49000</v>
      </c>
      <c r="R286" s="227">
        <v>270000</v>
      </c>
      <c r="S286" s="227">
        <v>135000</v>
      </c>
      <c r="T286" s="227">
        <v>119000</v>
      </c>
      <c r="U286" s="230">
        <v>17000</v>
      </c>
      <c r="Y286" s="35" t="s">
        <v>496</v>
      </c>
      <c r="Z286" s="227">
        <v>411000</v>
      </c>
      <c r="AA286" s="227">
        <v>399000</v>
      </c>
      <c r="AB286" s="227" t="s">
        <v>271</v>
      </c>
      <c r="AC286" s="227">
        <v>52000</v>
      </c>
      <c r="AD286" s="227">
        <v>240000</v>
      </c>
      <c r="AE286" s="227">
        <v>115000</v>
      </c>
      <c r="AF286" s="227">
        <v>103000</v>
      </c>
      <c r="AG286" s="230">
        <v>12000</v>
      </c>
    </row>
    <row r="287" spans="1:33" ht="21" customHeight="1">
      <c r="A287" s="35" t="s">
        <v>497</v>
      </c>
      <c r="B287" s="288" t="s">
        <v>494</v>
      </c>
      <c r="C287" s="228"/>
      <c r="D287" s="228"/>
      <c r="E287" s="228"/>
      <c r="F287" s="228"/>
      <c r="G287" s="228"/>
      <c r="H287" s="228"/>
      <c r="I287" s="231"/>
      <c r="M287" s="35" t="s">
        <v>497</v>
      </c>
      <c r="N287" s="227" t="s">
        <v>494</v>
      </c>
      <c r="O287" s="227"/>
      <c r="P287" s="227"/>
      <c r="Q287" s="227"/>
      <c r="R287" s="227"/>
      <c r="S287" s="227"/>
      <c r="T287" s="227"/>
      <c r="U287" s="230"/>
      <c r="Y287" s="35" t="s">
        <v>497</v>
      </c>
      <c r="Z287" s="227" t="s">
        <v>494</v>
      </c>
      <c r="AA287" s="227"/>
      <c r="AB287" s="227"/>
      <c r="AC287" s="227"/>
      <c r="AD287" s="227"/>
      <c r="AE287" s="227"/>
      <c r="AF287" s="227"/>
      <c r="AG287" s="230"/>
    </row>
    <row r="288" spans="1:33" ht="21" customHeight="1">
      <c r="A288" s="35" t="s">
        <v>498</v>
      </c>
      <c r="B288" s="288" t="s">
        <v>495</v>
      </c>
      <c r="C288" s="228"/>
      <c r="D288" s="228"/>
      <c r="E288" s="228"/>
      <c r="F288" s="228"/>
      <c r="G288" s="228"/>
      <c r="H288" s="228"/>
      <c r="I288" s="231"/>
      <c r="M288" s="35" t="s">
        <v>498</v>
      </c>
      <c r="N288" s="227" t="s">
        <v>495</v>
      </c>
      <c r="O288" s="227"/>
      <c r="P288" s="227"/>
      <c r="Q288" s="227"/>
      <c r="R288" s="227"/>
      <c r="S288" s="227"/>
      <c r="T288" s="227"/>
      <c r="U288" s="230"/>
      <c r="Y288" s="35" t="s">
        <v>498</v>
      </c>
      <c r="Z288" s="227" t="s">
        <v>495</v>
      </c>
      <c r="AA288" s="227"/>
      <c r="AB288" s="227"/>
      <c r="AC288" s="227"/>
      <c r="AD288" s="227"/>
      <c r="AE288" s="227"/>
      <c r="AF288" s="227"/>
      <c r="AG288" s="230"/>
    </row>
    <row r="289" spans="1:33" ht="21" customHeight="1" thickBot="1">
      <c r="A289" s="36" t="s">
        <v>506</v>
      </c>
      <c r="B289" s="414" t="s">
        <v>507</v>
      </c>
      <c r="C289" s="133"/>
      <c r="D289" s="133"/>
      <c r="E289" s="133"/>
      <c r="F289" s="133"/>
      <c r="G289" s="133"/>
      <c r="H289" s="133"/>
      <c r="I289" s="463"/>
      <c r="M289" s="36" t="s">
        <v>506</v>
      </c>
      <c r="N289" s="469" t="s">
        <v>507</v>
      </c>
      <c r="O289" s="470"/>
      <c r="P289" s="470"/>
      <c r="Q289" s="470"/>
      <c r="R289" s="470"/>
      <c r="S289" s="470"/>
      <c r="T289" s="470"/>
      <c r="U289" s="471"/>
      <c r="Y289" s="36" t="s">
        <v>506</v>
      </c>
      <c r="Z289" s="469" t="s">
        <v>507</v>
      </c>
      <c r="AA289" s="470"/>
      <c r="AB289" s="470"/>
      <c r="AC289" s="470"/>
      <c r="AD289" s="470"/>
      <c r="AE289" s="470"/>
      <c r="AF289" s="470"/>
      <c r="AG289" s="471"/>
    </row>
    <row r="290" spans="1:33" ht="21" customHeight="1" thickTop="1">
      <c r="M290" s="13"/>
      <c r="Y290" s="13"/>
    </row>
    <row r="291" spans="1:33" ht="21" customHeight="1">
      <c r="M291" s="13"/>
      <c r="Y291" s="13"/>
    </row>
    <row r="292" spans="1:33" ht="21" customHeight="1">
      <c r="M292" s="13"/>
      <c r="Y292" s="13"/>
    </row>
    <row r="293" spans="1:33" ht="21" customHeight="1"/>
    <row r="294" spans="1:33" ht="21" customHeight="1"/>
    <row r="295" spans="1:33" ht="21" customHeight="1">
      <c r="A295" s="383" t="s">
        <v>448</v>
      </c>
      <c r="B295" s="25" t="s">
        <v>433</v>
      </c>
    </row>
    <row r="296" spans="1:33" ht="21" customHeight="1">
      <c r="B296" s="25" t="s">
        <v>434</v>
      </c>
      <c r="C296" s="47"/>
      <c r="D296" s="47"/>
      <c r="E296" s="47"/>
      <c r="F296" s="47"/>
      <c r="G296" s="47"/>
    </row>
    <row r="297" spans="1:33" ht="21" customHeight="1">
      <c r="A297" s="381">
        <v>1</v>
      </c>
      <c r="B297" s="39" t="s">
        <v>441</v>
      </c>
    </row>
    <row r="298" spans="1:33" ht="21" customHeight="1">
      <c r="A298" s="381">
        <v>2</v>
      </c>
      <c r="B298" s="39" t="s">
        <v>189</v>
      </c>
    </row>
    <row r="299" spans="1:33" ht="21" customHeight="1">
      <c r="A299" s="381">
        <v>3</v>
      </c>
      <c r="B299" s="13" t="s">
        <v>267</v>
      </c>
    </row>
    <row r="300" spans="1:33" ht="21" customHeight="1">
      <c r="A300" s="381">
        <v>4</v>
      </c>
      <c r="B300" s="13" t="s">
        <v>288</v>
      </c>
    </row>
    <row r="301" spans="1:33" ht="21" customHeight="1">
      <c r="A301" s="381">
        <v>5</v>
      </c>
      <c r="B301" s="13" t="s">
        <v>291</v>
      </c>
    </row>
    <row r="302" spans="1:33" ht="21" customHeight="1">
      <c r="A302" s="381">
        <v>6</v>
      </c>
      <c r="B302" s="13" t="s">
        <v>292</v>
      </c>
    </row>
    <row r="303" spans="1:33" ht="21" customHeight="1">
      <c r="A303" s="381">
        <v>7</v>
      </c>
      <c r="B303" s="13" t="s">
        <v>293</v>
      </c>
    </row>
    <row r="304" spans="1:33" ht="21" customHeight="1">
      <c r="A304" s="381">
        <v>8</v>
      </c>
    </row>
    <row r="305" spans="1:1" ht="21" customHeight="1">
      <c r="A305" s="381">
        <v>9</v>
      </c>
    </row>
    <row r="306" spans="1:1" ht="21" customHeight="1"/>
    <row r="307" spans="1:1" ht="21" customHeight="1"/>
    <row r="308" spans="1:1" ht="21" customHeight="1"/>
    <row r="309" spans="1:1" ht="21" customHeight="1"/>
    <row r="310" spans="1:1" ht="21" customHeight="1"/>
    <row r="311" spans="1:1" ht="21" customHeight="1"/>
    <row r="312" spans="1:1" ht="21" customHeight="1"/>
    <row r="313" spans="1:1" ht="21" customHeight="1"/>
    <row r="314" spans="1:1" ht="21" customHeight="1"/>
    <row r="315" spans="1:1" ht="21" customHeight="1"/>
    <row r="316" spans="1:1" ht="21" customHeight="1"/>
    <row r="317" spans="1:1" ht="21" customHeight="1"/>
    <row r="318" spans="1:1" ht="21" customHeight="1"/>
    <row r="319" spans="1:1" ht="21" customHeight="1"/>
    <row r="320" spans="1:1"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409" ht="12" customHeight="1"/>
    <row r="420" ht="12" customHeight="1"/>
    <row r="433" ht="13.5" customHeight="1"/>
    <row r="486" ht="43.5" customHeight="1"/>
  </sheetData>
  <phoneticPr fontId="5"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AH481"/>
  <sheetViews>
    <sheetView showGridLines="0" topLeftCell="A266" zoomScale="60" zoomScaleNormal="60" workbookViewId="0">
      <selection activeCell="B289" sqref="B289"/>
    </sheetView>
  </sheetViews>
  <sheetFormatPr defaultColWidth="8.85546875" defaultRowHeight="18.75"/>
  <cols>
    <col min="1" max="1" width="23.140625" style="25" customWidth="1"/>
    <col min="2" max="2" width="19.7109375" style="25" customWidth="1"/>
    <col min="3" max="7" width="17.28515625" style="25" customWidth="1"/>
    <col min="8" max="8" width="18.5703125" style="25" customWidth="1"/>
    <col min="9" max="9" width="17.28515625" style="25" customWidth="1"/>
    <col min="10" max="10" width="21.28515625" style="25" customWidth="1"/>
    <col min="11" max="11" width="15.28515625" style="25" customWidth="1"/>
    <col min="12" max="12" width="8.85546875" style="25"/>
    <col min="13" max="13" width="23.140625" style="25" customWidth="1"/>
    <col min="14" max="14" width="20.7109375" style="25" customWidth="1"/>
    <col min="15" max="21" width="15.28515625" style="25" customWidth="1"/>
    <col min="22" max="24" width="8.85546875" style="25"/>
    <col min="25" max="25" width="23.140625" style="25" customWidth="1"/>
    <col min="26" max="26" width="21.140625" style="25" customWidth="1"/>
    <col min="27" max="33" width="11.7109375" style="25" customWidth="1"/>
    <col min="34" max="16384" width="8.85546875" style="25"/>
  </cols>
  <sheetData>
    <row r="1" spans="1:33" ht="15.6" customHeight="1">
      <c r="H1" s="100"/>
      <c r="I1" s="100"/>
      <c r="J1" s="100"/>
      <c r="K1" s="100"/>
    </row>
    <row r="2" spans="1:33" ht="15" customHeight="1"/>
    <row r="3" spans="1:33" ht="15" customHeight="1">
      <c r="A3" s="26" t="s">
        <v>20</v>
      </c>
    </row>
    <row r="4" spans="1:33" ht="15" customHeight="1"/>
    <row r="5" spans="1:33" ht="15" customHeight="1">
      <c r="A5" s="26" t="s">
        <v>449</v>
      </c>
      <c r="M5" s="26" t="s">
        <v>20</v>
      </c>
      <c r="Y5" s="26" t="s">
        <v>20</v>
      </c>
    </row>
    <row r="6" spans="1:33" ht="15" customHeight="1" thickBot="1">
      <c r="M6" s="26" t="s">
        <v>450</v>
      </c>
      <c r="Y6" s="26" t="s">
        <v>451</v>
      </c>
    </row>
    <row r="7" spans="1:33" ht="21" customHeight="1" thickTop="1">
      <c r="A7" s="377">
        <v>1</v>
      </c>
      <c r="B7" s="218"/>
      <c r="C7" s="43"/>
      <c r="D7" s="102"/>
      <c r="E7" s="102"/>
      <c r="F7" s="102"/>
      <c r="G7" s="102"/>
      <c r="H7" s="102"/>
      <c r="I7" s="103"/>
      <c r="J7" s="64"/>
      <c r="K7" s="64"/>
      <c r="M7" s="377">
        <v>1</v>
      </c>
      <c r="N7" s="218"/>
      <c r="O7" s="215"/>
      <c r="P7" s="102"/>
      <c r="Q7" s="102"/>
      <c r="R7" s="102"/>
      <c r="S7" s="102"/>
      <c r="T7" s="102"/>
      <c r="U7" s="103"/>
      <c r="V7" s="64"/>
      <c r="W7" s="64"/>
      <c r="Y7" s="377">
        <v>1</v>
      </c>
      <c r="Z7" s="218"/>
      <c r="AA7" s="215"/>
      <c r="AB7" s="102"/>
      <c r="AC7" s="102"/>
      <c r="AD7" s="102"/>
      <c r="AE7" s="102"/>
      <c r="AF7" s="102"/>
      <c r="AG7" s="103"/>
    </row>
    <row r="8" spans="1:33" ht="21" customHeight="1">
      <c r="A8" s="386">
        <v>2</v>
      </c>
      <c r="B8" s="281" t="s">
        <v>42</v>
      </c>
      <c r="C8" s="63" t="s">
        <v>268</v>
      </c>
      <c r="D8" s="85" t="s">
        <v>14</v>
      </c>
      <c r="E8" s="85" t="s">
        <v>15</v>
      </c>
      <c r="F8" s="85" t="s">
        <v>16</v>
      </c>
      <c r="G8" s="85" t="s">
        <v>17</v>
      </c>
      <c r="H8" s="85" t="s">
        <v>269</v>
      </c>
      <c r="I8" s="105" t="s">
        <v>270</v>
      </c>
      <c r="J8" s="64"/>
      <c r="K8" s="64"/>
      <c r="M8" s="386">
        <v>2</v>
      </c>
      <c r="N8" s="281" t="s">
        <v>42</v>
      </c>
      <c r="O8" s="63" t="s">
        <v>268</v>
      </c>
      <c r="P8" s="85" t="s">
        <v>14</v>
      </c>
      <c r="Q8" s="85" t="s">
        <v>15</v>
      </c>
      <c r="R8" s="85" t="s">
        <v>16</v>
      </c>
      <c r="S8" s="85" t="s">
        <v>17</v>
      </c>
      <c r="T8" s="85" t="s">
        <v>269</v>
      </c>
      <c r="U8" s="105" t="s">
        <v>270</v>
      </c>
      <c r="V8" s="64"/>
      <c r="W8" s="64"/>
      <c r="Y8" s="386">
        <v>2</v>
      </c>
      <c r="Z8" s="281" t="s">
        <v>42</v>
      </c>
      <c r="AA8" s="63" t="s">
        <v>268</v>
      </c>
      <c r="AB8" s="85" t="s">
        <v>14</v>
      </c>
      <c r="AC8" s="85" t="s">
        <v>15</v>
      </c>
      <c r="AD8" s="85" t="s">
        <v>16</v>
      </c>
      <c r="AE8" s="85" t="s">
        <v>17</v>
      </c>
      <c r="AF8" s="85" t="s">
        <v>269</v>
      </c>
      <c r="AG8" s="105" t="s">
        <v>270</v>
      </c>
    </row>
    <row r="9" spans="1:33" ht="21" customHeight="1" thickBot="1">
      <c r="A9" s="384">
        <v>3</v>
      </c>
      <c r="B9" s="385"/>
      <c r="C9" s="45"/>
      <c r="D9" s="106"/>
      <c r="E9" s="106"/>
      <c r="F9" s="106"/>
      <c r="G9" s="106"/>
      <c r="H9" s="106"/>
      <c r="I9" s="107"/>
      <c r="J9" s="64"/>
      <c r="K9" s="64"/>
      <c r="M9" s="384">
        <v>3</v>
      </c>
      <c r="N9" s="385"/>
      <c r="O9" s="216"/>
      <c r="P9" s="106"/>
      <c r="Q9" s="106"/>
      <c r="R9" s="106"/>
      <c r="S9" s="106"/>
      <c r="T9" s="106"/>
      <c r="U9" s="107"/>
      <c r="V9" s="64"/>
      <c r="W9" s="64"/>
      <c r="Y9" s="384">
        <v>3</v>
      </c>
      <c r="Z9" s="385"/>
      <c r="AA9" s="216"/>
      <c r="AB9" s="106"/>
      <c r="AC9" s="106"/>
      <c r="AD9" s="106"/>
      <c r="AE9" s="106"/>
      <c r="AF9" s="106"/>
      <c r="AG9" s="107"/>
    </row>
    <row r="10" spans="1:33" ht="21" customHeight="1" thickTop="1">
      <c r="A10" s="62" t="s">
        <v>21</v>
      </c>
      <c r="B10" s="318"/>
      <c r="C10" s="319"/>
      <c r="D10" s="319"/>
      <c r="E10" s="319"/>
      <c r="F10" s="319"/>
      <c r="G10" s="319"/>
      <c r="H10" s="319"/>
      <c r="I10" s="320"/>
      <c r="J10" s="52"/>
      <c r="K10" s="52"/>
      <c r="M10" s="62" t="s">
        <v>22</v>
      </c>
      <c r="N10" s="318"/>
      <c r="O10" s="319"/>
      <c r="P10" s="319"/>
      <c r="Q10" s="319"/>
      <c r="R10" s="319"/>
      <c r="S10" s="319"/>
      <c r="T10" s="319"/>
      <c r="U10" s="320"/>
      <c r="V10" s="52"/>
      <c r="W10" s="52"/>
      <c r="Y10" s="62" t="s">
        <v>19</v>
      </c>
      <c r="Z10" s="318"/>
      <c r="AA10" s="319"/>
      <c r="AB10" s="319"/>
      <c r="AC10" s="319"/>
      <c r="AD10" s="319"/>
      <c r="AE10" s="319"/>
      <c r="AF10" s="319"/>
      <c r="AG10" s="320"/>
    </row>
    <row r="11" spans="1:33" ht="21" customHeight="1">
      <c r="A11" s="35" t="s">
        <v>47</v>
      </c>
      <c r="B11" s="321">
        <v>0.59699999999999998</v>
      </c>
      <c r="C11" s="322">
        <v>0.70499999999999996</v>
      </c>
      <c r="D11" s="322">
        <v>0.36399999999999999</v>
      </c>
      <c r="E11" s="322">
        <v>0.71199999999999997</v>
      </c>
      <c r="F11" s="322">
        <v>0.79</v>
      </c>
      <c r="G11" s="322">
        <v>0.32700000000000001</v>
      </c>
      <c r="H11" s="322">
        <v>0.56599999999999995</v>
      </c>
      <c r="I11" s="323">
        <v>6.0999999999999999E-2</v>
      </c>
      <c r="J11" s="108"/>
      <c r="K11" s="108"/>
      <c r="M11" s="35" t="s">
        <v>47</v>
      </c>
      <c r="N11" s="321">
        <v>0.71599999999999997</v>
      </c>
      <c r="O11" s="322">
        <v>0.81799999999999995</v>
      </c>
      <c r="P11" s="322">
        <v>0.4</v>
      </c>
      <c r="Q11" s="322">
        <v>0.755</v>
      </c>
      <c r="R11" s="322">
        <v>0.92400000000000004</v>
      </c>
      <c r="S11" s="322">
        <v>0.44400000000000001</v>
      </c>
      <c r="T11" s="322">
        <v>0.70499999999999996</v>
      </c>
      <c r="U11" s="323">
        <v>0.105</v>
      </c>
      <c r="V11" s="108"/>
      <c r="W11" s="108"/>
      <c r="Y11" s="35" t="s">
        <v>47</v>
      </c>
      <c r="Z11" s="321">
        <v>0.48699999999999999</v>
      </c>
      <c r="AA11" s="322">
        <v>0.59499999999999997</v>
      </c>
      <c r="AB11" s="322" t="s">
        <v>271</v>
      </c>
      <c r="AC11" s="322">
        <v>0.66900000000000004</v>
      </c>
      <c r="AD11" s="322">
        <v>0.66100000000000003</v>
      </c>
      <c r="AE11" s="322">
        <v>0.23300000000000001</v>
      </c>
      <c r="AF11" s="322">
        <v>0.44</v>
      </c>
      <c r="AG11" s="323" t="s">
        <v>271</v>
      </c>
    </row>
    <row r="12" spans="1:33" ht="21" customHeight="1">
      <c r="A12" s="35" t="s">
        <v>48</v>
      </c>
      <c r="B12" s="321">
        <v>0.58199999999999996</v>
      </c>
      <c r="C12" s="322">
        <v>0.68799999999999994</v>
      </c>
      <c r="D12" s="322">
        <v>0.32900000000000001</v>
      </c>
      <c r="E12" s="322">
        <v>0.68400000000000005</v>
      </c>
      <c r="F12" s="322">
        <v>0.77900000000000003</v>
      </c>
      <c r="G12" s="322">
        <v>0.316</v>
      </c>
      <c r="H12" s="322">
        <v>0.55000000000000004</v>
      </c>
      <c r="I12" s="323">
        <v>5.2999999999999999E-2</v>
      </c>
      <c r="J12" s="108"/>
      <c r="K12" s="108"/>
      <c r="M12" s="35" t="s">
        <v>48</v>
      </c>
      <c r="N12" s="321">
        <v>0.71499999999999997</v>
      </c>
      <c r="O12" s="322">
        <v>0.81799999999999995</v>
      </c>
      <c r="P12" s="322">
        <v>0.42</v>
      </c>
      <c r="Q12" s="322">
        <v>0.76500000000000001</v>
      </c>
      <c r="R12" s="322">
        <v>0.92100000000000004</v>
      </c>
      <c r="S12" s="322">
        <v>0.436</v>
      </c>
      <c r="T12" s="322">
        <v>0.69299999999999995</v>
      </c>
      <c r="U12" s="323" t="s">
        <v>271</v>
      </c>
      <c r="V12" s="108"/>
      <c r="W12" s="108"/>
      <c r="Y12" s="35" t="s">
        <v>48</v>
      </c>
      <c r="Z12" s="321">
        <v>0.46</v>
      </c>
      <c r="AA12" s="322">
        <v>0.56200000000000006</v>
      </c>
      <c r="AB12" s="322" t="s">
        <v>271</v>
      </c>
      <c r="AC12" s="322">
        <v>0.60099999999999998</v>
      </c>
      <c r="AD12" s="322">
        <v>0.64</v>
      </c>
      <c r="AE12" s="322">
        <v>0.22</v>
      </c>
      <c r="AF12" s="322">
        <v>0.41899999999999998</v>
      </c>
      <c r="AG12" s="323" t="s">
        <v>271</v>
      </c>
    </row>
    <row r="13" spans="1:33" ht="21" customHeight="1">
      <c r="A13" s="35" t="s">
        <v>49</v>
      </c>
      <c r="B13" s="321">
        <v>0.57399999999999995</v>
      </c>
      <c r="C13" s="322">
        <v>0.67800000000000005</v>
      </c>
      <c r="D13" s="322">
        <v>0.29799999999999999</v>
      </c>
      <c r="E13" s="322">
        <v>0.64700000000000002</v>
      </c>
      <c r="F13" s="322">
        <v>0.78300000000000003</v>
      </c>
      <c r="G13" s="322">
        <v>0.30599999999999999</v>
      </c>
      <c r="H13" s="322">
        <v>0.52800000000000002</v>
      </c>
      <c r="I13" s="323">
        <v>5.3999999999999999E-2</v>
      </c>
      <c r="J13" s="108"/>
      <c r="K13" s="108"/>
      <c r="M13" s="35" t="s">
        <v>49</v>
      </c>
      <c r="N13" s="321">
        <v>0.69699999999999995</v>
      </c>
      <c r="O13" s="322">
        <v>0.79500000000000004</v>
      </c>
      <c r="P13" s="322" t="s">
        <v>271</v>
      </c>
      <c r="Q13" s="322">
        <v>0.73399999999999999</v>
      </c>
      <c r="R13" s="322">
        <v>0.90800000000000003</v>
      </c>
      <c r="S13" s="322">
        <v>0.42599999999999999</v>
      </c>
      <c r="T13" s="322">
        <v>0.66800000000000004</v>
      </c>
      <c r="U13" s="323">
        <v>0.10199999999999999</v>
      </c>
      <c r="V13" s="108"/>
      <c r="W13" s="108"/>
      <c r="Y13" s="35" t="s">
        <v>49</v>
      </c>
      <c r="Z13" s="321">
        <v>0.46100000000000002</v>
      </c>
      <c r="AA13" s="322">
        <v>0.56399999999999995</v>
      </c>
      <c r="AB13" s="322" t="s">
        <v>271</v>
      </c>
      <c r="AC13" s="322">
        <v>0.55800000000000005</v>
      </c>
      <c r="AD13" s="322">
        <v>0.66200000000000003</v>
      </c>
      <c r="AE13" s="322">
        <v>0.20899999999999999</v>
      </c>
      <c r="AF13" s="322">
        <v>0.39900000000000002</v>
      </c>
      <c r="AG13" s="323" t="s">
        <v>271</v>
      </c>
    </row>
    <row r="14" spans="1:33" ht="21" customHeight="1">
      <c r="A14" s="35" t="s">
        <v>265</v>
      </c>
      <c r="B14" s="321" t="s">
        <v>46</v>
      </c>
      <c r="C14" s="322" t="s">
        <v>46</v>
      </c>
      <c r="D14" s="322" t="s">
        <v>46</v>
      </c>
      <c r="E14" s="322" t="s">
        <v>46</v>
      </c>
      <c r="F14" s="322" t="s">
        <v>46</v>
      </c>
      <c r="G14" s="322" t="s">
        <v>46</v>
      </c>
      <c r="H14" s="322" t="s">
        <v>46</v>
      </c>
      <c r="I14" s="323" t="s">
        <v>46</v>
      </c>
      <c r="J14" s="108"/>
      <c r="K14" s="108"/>
      <c r="M14" s="35" t="s">
        <v>265</v>
      </c>
      <c r="N14" s="321" t="s">
        <v>46</v>
      </c>
      <c r="O14" s="322" t="s">
        <v>46</v>
      </c>
      <c r="P14" s="322" t="s">
        <v>46</v>
      </c>
      <c r="Q14" s="322" t="s">
        <v>46</v>
      </c>
      <c r="R14" s="322" t="s">
        <v>46</v>
      </c>
      <c r="S14" s="322" t="s">
        <v>46</v>
      </c>
      <c r="T14" s="322" t="s">
        <v>46</v>
      </c>
      <c r="U14" s="323" t="s">
        <v>46</v>
      </c>
      <c r="V14" s="108"/>
      <c r="W14" s="108"/>
      <c r="Y14" s="35" t="s">
        <v>265</v>
      </c>
      <c r="Z14" s="321" t="s">
        <v>46</v>
      </c>
      <c r="AA14" s="322" t="s">
        <v>46</v>
      </c>
      <c r="AB14" s="322" t="s">
        <v>46</v>
      </c>
      <c r="AC14" s="322" t="s">
        <v>46</v>
      </c>
      <c r="AD14" s="322" t="s">
        <v>46</v>
      </c>
      <c r="AE14" s="322" t="s">
        <v>46</v>
      </c>
      <c r="AF14" s="322" t="s">
        <v>46</v>
      </c>
      <c r="AG14" s="323" t="s">
        <v>46</v>
      </c>
    </row>
    <row r="15" spans="1:33" ht="21" customHeight="1">
      <c r="A15" s="35" t="s">
        <v>198</v>
      </c>
      <c r="B15" s="321">
        <v>0.57499999999999996</v>
      </c>
      <c r="C15" s="322">
        <v>0.67700000000000005</v>
      </c>
      <c r="D15" s="322">
        <v>0.30599999999999999</v>
      </c>
      <c r="E15" s="322">
        <v>0.68500000000000005</v>
      </c>
      <c r="F15" s="322">
        <v>0.77900000000000003</v>
      </c>
      <c r="G15" s="322">
        <v>0.29899999999999999</v>
      </c>
      <c r="H15" s="322">
        <v>0.505</v>
      </c>
      <c r="I15" s="323">
        <v>6.4000000000000001E-2</v>
      </c>
      <c r="J15" s="108"/>
      <c r="K15" s="108"/>
      <c r="M15" s="35" t="s">
        <v>198</v>
      </c>
      <c r="N15" s="321">
        <v>0.69599999999999995</v>
      </c>
      <c r="O15" s="322">
        <v>0.79300000000000004</v>
      </c>
      <c r="P15" s="322">
        <v>0.36099999999999999</v>
      </c>
      <c r="Q15" s="322">
        <v>0.76700000000000002</v>
      </c>
      <c r="R15" s="322">
        <v>0.89600000000000002</v>
      </c>
      <c r="S15" s="322">
        <v>0.42299999999999999</v>
      </c>
      <c r="T15" s="322">
        <v>0.65100000000000002</v>
      </c>
      <c r="U15" s="323">
        <v>0.11600000000000001</v>
      </c>
      <c r="V15" s="108"/>
      <c r="W15" s="108"/>
      <c r="Y15" s="35" t="s">
        <v>198</v>
      </c>
      <c r="Z15" s="321">
        <v>0.46300000000000002</v>
      </c>
      <c r="AA15" s="322">
        <v>0.56499999999999995</v>
      </c>
      <c r="AB15" s="322" t="s">
        <v>271</v>
      </c>
      <c r="AC15" s="322">
        <v>0.60099999999999998</v>
      </c>
      <c r="AD15" s="322">
        <v>0.66500000000000004</v>
      </c>
      <c r="AE15" s="322">
        <v>0.19800000000000001</v>
      </c>
      <c r="AF15" s="322">
        <v>0.36899999999999999</v>
      </c>
      <c r="AG15" s="323" t="s">
        <v>271</v>
      </c>
    </row>
    <row r="16" spans="1:33" ht="21" customHeight="1">
      <c r="A16" s="35" t="s">
        <v>50</v>
      </c>
      <c r="B16" s="321">
        <v>0.57799999999999996</v>
      </c>
      <c r="C16" s="322">
        <v>0.68100000000000005</v>
      </c>
      <c r="D16" s="322">
        <v>0.28799999999999998</v>
      </c>
      <c r="E16" s="322">
        <v>0.68</v>
      </c>
      <c r="F16" s="322">
        <v>0.78400000000000003</v>
      </c>
      <c r="G16" s="322">
        <v>0.30399999999999999</v>
      </c>
      <c r="H16" s="322">
        <v>0.51400000000000001</v>
      </c>
      <c r="I16" s="323">
        <v>6.5000000000000002E-2</v>
      </c>
      <c r="J16" s="108"/>
      <c r="K16" s="108"/>
      <c r="M16" s="35" t="s">
        <v>50</v>
      </c>
      <c r="N16" s="321">
        <v>0.69599999999999995</v>
      </c>
      <c r="O16" s="322">
        <v>0.79300000000000004</v>
      </c>
      <c r="P16" s="322">
        <v>0.377</v>
      </c>
      <c r="Q16" s="322">
        <v>0.76</v>
      </c>
      <c r="R16" s="322">
        <v>0.89500000000000002</v>
      </c>
      <c r="S16" s="322">
        <v>0.42499999999999999</v>
      </c>
      <c r="T16" s="322">
        <v>0.65900000000000003</v>
      </c>
      <c r="U16" s="323">
        <v>0.11</v>
      </c>
      <c r="V16" s="108"/>
      <c r="W16" s="108"/>
      <c r="Y16" s="35" t="s">
        <v>50</v>
      </c>
      <c r="Z16" s="321">
        <v>0.46899999999999997</v>
      </c>
      <c r="AA16" s="322">
        <v>0.57099999999999995</v>
      </c>
      <c r="AB16" s="322" t="s">
        <v>271</v>
      </c>
      <c r="AC16" s="322">
        <v>0.59899999999999998</v>
      </c>
      <c r="AD16" s="322">
        <v>0.67600000000000005</v>
      </c>
      <c r="AE16" s="322">
        <v>0.20599999999999999</v>
      </c>
      <c r="AF16" s="322">
        <v>0.38</v>
      </c>
      <c r="AG16" s="323" t="s">
        <v>271</v>
      </c>
    </row>
    <row r="17" spans="1:33" ht="21" customHeight="1">
      <c r="A17" s="35" t="s">
        <v>51</v>
      </c>
      <c r="B17" s="321">
        <v>0.58499999999999996</v>
      </c>
      <c r="C17" s="322">
        <v>0.68799999999999994</v>
      </c>
      <c r="D17" s="322">
        <v>0.30499999999999999</v>
      </c>
      <c r="E17" s="322">
        <v>0.67600000000000005</v>
      </c>
      <c r="F17" s="322">
        <v>0.78800000000000003</v>
      </c>
      <c r="G17" s="322">
        <v>0.31900000000000001</v>
      </c>
      <c r="H17" s="322">
        <v>0.53700000000000003</v>
      </c>
      <c r="I17" s="323">
        <v>7.0999999999999994E-2</v>
      </c>
      <c r="J17" s="108"/>
      <c r="K17" s="108"/>
      <c r="M17" s="35" t="s">
        <v>51</v>
      </c>
      <c r="N17" s="321">
        <v>0.70299999999999996</v>
      </c>
      <c r="O17" s="322">
        <v>0.79900000000000004</v>
      </c>
      <c r="P17" s="322">
        <v>0.377</v>
      </c>
      <c r="Q17" s="322">
        <v>0.76600000000000001</v>
      </c>
      <c r="R17" s="322">
        <v>0.89600000000000002</v>
      </c>
      <c r="S17" s="322">
        <v>0.441</v>
      </c>
      <c r="T17" s="322">
        <v>0.67700000000000005</v>
      </c>
      <c r="U17" s="323">
        <v>0.123</v>
      </c>
      <c r="V17" s="108"/>
      <c r="W17" s="108"/>
      <c r="Y17" s="35" t="s">
        <v>51</v>
      </c>
      <c r="Z17" s="321">
        <v>0.47599999999999998</v>
      </c>
      <c r="AA17" s="322">
        <v>0.57999999999999996</v>
      </c>
      <c r="AB17" s="322" t="s">
        <v>271</v>
      </c>
      <c r="AC17" s="322">
        <v>0.58499999999999996</v>
      </c>
      <c r="AD17" s="322">
        <v>0.68200000000000005</v>
      </c>
      <c r="AE17" s="322">
        <v>0.22</v>
      </c>
      <c r="AF17" s="322">
        <v>0.40600000000000003</v>
      </c>
      <c r="AG17" s="323" t="s">
        <v>271</v>
      </c>
    </row>
    <row r="18" spans="1:33" ht="21" customHeight="1">
      <c r="A18" s="35" t="s">
        <v>52</v>
      </c>
      <c r="B18" s="321">
        <v>0.58499999999999996</v>
      </c>
      <c r="C18" s="322">
        <v>0.68799999999999994</v>
      </c>
      <c r="D18" s="322">
        <v>0.31900000000000001</v>
      </c>
      <c r="E18" s="322">
        <v>0.66600000000000004</v>
      </c>
      <c r="F18" s="322">
        <v>0.79</v>
      </c>
      <c r="G18" s="322">
        <v>0.31900000000000001</v>
      </c>
      <c r="H18" s="322">
        <v>0.53600000000000003</v>
      </c>
      <c r="I18" s="323">
        <v>7.1999999999999995E-2</v>
      </c>
      <c r="J18" s="108"/>
      <c r="K18" s="108"/>
      <c r="M18" s="35" t="s">
        <v>52</v>
      </c>
      <c r="N18" s="321">
        <v>0.7</v>
      </c>
      <c r="O18" s="322">
        <v>0.79600000000000004</v>
      </c>
      <c r="P18" s="322">
        <v>0.35599999999999998</v>
      </c>
      <c r="Q18" s="322">
        <v>0.755</v>
      </c>
      <c r="R18" s="322">
        <v>0.89900000000000002</v>
      </c>
      <c r="S18" s="322">
        <v>0.437</v>
      </c>
      <c r="T18" s="322">
        <v>0.66800000000000004</v>
      </c>
      <c r="U18" s="323">
        <v>0.125</v>
      </c>
      <c r="V18" s="108"/>
      <c r="W18" s="108"/>
      <c r="Y18" s="35" t="s">
        <v>52</v>
      </c>
      <c r="Z18" s="321">
        <v>0.47899999999999998</v>
      </c>
      <c r="AA18" s="322">
        <v>0.58299999999999996</v>
      </c>
      <c r="AB18" s="322" t="s">
        <v>271</v>
      </c>
      <c r="AC18" s="322">
        <v>0.57599999999999996</v>
      </c>
      <c r="AD18" s="322">
        <v>0.68400000000000005</v>
      </c>
      <c r="AE18" s="322">
        <v>0.224</v>
      </c>
      <c r="AF18" s="322">
        <v>0.41299999999999998</v>
      </c>
      <c r="AG18" s="323" t="s">
        <v>271</v>
      </c>
    </row>
    <row r="19" spans="1:33" ht="21" customHeight="1">
      <c r="A19" s="35" t="s">
        <v>53</v>
      </c>
      <c r="B19" s="321">
        <v>0.58299999999999996</v>
      </c>
      <c r="C19" s="322">
        <v>0.68600000000000005</v>
      </c>
      <c r="D19" s="322">
        <v>0.34399999999999997</v>
      </c>
      <c r="E19" s="322">
        <v>0.65400000000000003</v>
      </c>
      <c r="F19" s="322">
        <v>0.78900000000000003</v>
      </c>
      <c r="G19" s="322">
        <v>0.318</v>
      </c>
      <c r="H19" s="322">
        <v>0.53400000000000003</v>
      </c>
      <c r="I19" s="323">
        <v>7.1999999999999995E-2</v>
      </c>
      <c r="J19" s="108"/>
      <c r="K19" s="108"/>
      <c r="M19" s="35" t="s">
        <v>53</v>
      </c>
      <c r="N19" s="321">
        <v>0.70099999999999996</v>
      </c>
      <c r="O19" s="322">
        <v>0.79600000000000004</v>
      </c>
      <c r="P19" s="322">
        <v>0.38800000000000001</v>
      </c>
      <c r="Q19" s="322">
        <v>0.749</v>
      </c>
      <c r="R19" s="322">
        <v>0.89900000000000002</v>
      </c>
      <c r="S19" s="322">
        <v>0.438</v>
      </c>
      <c r="T19" s="322">
        <v>0.66800000000000004</v>
      </c>
      <c r="U19" s="323">
        <v>0.129</v>
      </c>
      <c r="V19" s="108"/>
      <c r="W19" s="108"/>
      <c r="Y19" s="35" t="s">
        <v>53</v>
      </c>
      <c r="Z19" s="321">
        <v>0.47499999999999998</v>
      </c>
      <c r="AA19" s="322">
        <v>0.57899999999999996</v>
      </c>
      <c r="AB19" s="322" t="s">
        <v>271</v>
      </c>
      <c r="AC19" s="322">
        <v>0.55800000000000005</v>
      </c>
      <c r="AD19" s="322">
        <v>0.68200000000000005</v>
      </c>
      <c r="AE19" s="322">
        <v>0.22</v>
      </c>
      <c r="AF19" s="322">
        <v>0.40899999999999997</v>
      </c>
      <c r="AG19" s="323" t="s">
        <v>271</v>
      </c>
    </row>
    <row r="20" spans="1:33" ht="21" customHeight="1">
      <c r="A20" s="35" t="s">
        <v>54</v>
      </c>
      <c r="B20" s="321">
        <v>0.58599999999999997</v>
      </c>
      <c r="C20" s="322">
        <v>0.69199999999999995</v>
      </c>
      <c r="D20" s="322">
        <v>0.35</v>
      </c>
      <c r="E20" s="322">
        <v>0.69199999999999995</v>
      </c>
      <c r="F20" s="322">
        <v>0.78800000000000003</v>
      </c>
      <c r="G20" s="322">
        <v>0.312</v>
      </c>
      <c r="H20" s="322">
        <v>0.53100000000000003</v>
      </c>
      <c r="I20" s="323">
        <v>6.3E-2</v>
      </c>
      <c r="J20" s="108"/>
      <c r="K20" s="108"/>
      <c r="M20" s="35" t="s">
        <v>54</v>
      </c>
      <c r="N20" s="321">
        <v>0.69899999999999995</v>
      </c>
      <c r="O20" s="322">
        <v>0.79800000000000004</v>
      </c>
      <c r="P20" s="322">
        <v>0.376</v>
      </c>
      <c r="Q20" s="322">
        <v>0.76500000000000001</v>
      </c>
      <c r="R20" s="322">
        <v>0.90200000000000002</v>
      </c>
      <c r="S20" s="322">
        <v>0.42299999999999999</v>
      </c>
      <c r="T20" s="322">
        <v>0.65800000000000003</v>
      </c>
      <c r="U20" s="323">
        <v>0.106</v>
      </c>
      <c r="V20" s="108"/>
      <c r="W20" s="108"/>
      <c r="Y20" s="35" t="s">
        <v>54</v>
      </c>
      <c r="Z20" s="321">
        <v>0.48299999999999998</v>
      </c>
      <c r="AA20" s="322">
        <v>0.58799999999999997</v>
      </c>
      <c r="AB20" s="322">
        <v>0.32500000000000001</v>
      </c>
      <c r="AC20" s="322">
        <v>0.61799999999999999</v>
      </c>
      <c r="AD20" s="322">
        <v>0.67700000000000005</v>
      </c>
      <c r="AE20" s="322">
        <v>0.222</v>
      </c>
      <c r="AF20" s="322">
        <v>0.41099999999999998</v>
      </c>
      <c r="AG20" s="323" t="s">
        <v>271</v>
      </c>
    </row>
    <row r="21" spans="1:33" ht="21" customHeight="1">
      <c r="A21" s="35" t="s">
        <v>55</v>
      </c>
      <c r="B21" s="321">
        <v>0.59</v>
      </c>
      <c r="C21" s="322">
        <v>0.69599999999999995</v>
      </c>
      <c r="D21" s="322">
        <v>0.36699999999999999</v>
      </c>
      <c r="E21" s="322">
        <v>0.70699999999999996</v>
      </c>
      <c r="F21" s="322">
        <v>0.78600000000000003</v>
      </c>
      <c r="G21" s="322">
        <v>0.318</v>
      </c>
      <c r="H21" s="322">
        <v>0.54300000000000004</v>
      </c>
      <c r="I21" s="323">
        <v>6.2E-2</v>
      </c>
      <c r="J21" s="108"/>
      <c r="K21" s="108"/>
      <c r="M21" s="35" t="s">
        <v>55</v>
      </c>
      <c r="N21" s="321">
        <v>0.70399999999999996</v>
      </c>
      <c r="O21" s="322">
        <v>0.80500000000000005</v>
      </c>
      <c r="P21" s="322">
        <v>0.40500000000000003</v>
      </c>
      <c r="Q21" s="322">
        <v>0.78400000000000003</v>
      </c>
      <c r="R21" s="322">
        <v>0.90200000000000002</v>
      </c>
      <c r="S21" s="322">
        <v>0.42699999999999999</v>
      </c>
      <c r="T21" s="322">
        <v>0.67</v>
      </c>
      <c r="U21" s="323">
        <v>9.8000000000000004E-2</v>
      </c>
      <c r="V21" s="108"/>
      <c r="W21" s="108"/>
      <c r="Y21" s="35" t="s">
        <v>55</v>
      </c>
      <c r="Z21" s="321">
        <v>0.48499999999999999</v>
      </c>
      <c r="AA21" s="322">
        <v>0.59</v>
      </c>
      <c r="AB21" s="322">
        <v>0.32900000000000001</v>
      </c>
      <c r="AC21" s="322">
        <v>0.63</v>
      </c>
      <c r="AD21" s="322">
        <v>0.67200000000000004</v>
      </c>
      <c r="AE21" s="322">
        <v>0.23</v>
      </c>
      <c r="AF21" s="322">
        <v>0.42399999999999999</v>
      </c>
      <c r="AG21" s="323" t="s">
        <v>271</v>
      </c>
    </row>
    <row r="22" spans="1:33" ht="21" customHeight="1">
      <c r="A22" s="35" t="s">
        <v>56</v>
      </c>
      <c r="B22" s="321">
        <v>0.58899999999999997</v>
      </c>
      <c r="C22" s="322">
        <v>0.69599999999999995</v>
      </c>
      <c r="D22" s="322">
        <v>0.35599999999999998</v>
      </c>
      <c r="E22" s="322">
        <v>0.70399999999999996</v>
      </c>
      <c r="F22" s="322">
        <v>0.78200000000000003</v>
      </c>
      <c r="G22" s="322">
        <v>0.32300000000000001</v>
      </c>
      <c r="H22" s="322">
        <v>0.55300000000000005</v>
      </c>
      <c r="I22" s="323">
        <v>0.06</v>
      </c>
      <c r="J22" s="108"/>
      <c r="K22" s="108"/>
      <c r="M22" s="35" t="s">
        <v>56</v>
      </c>
      <c r="N22" s="321">
        <v>0.69799999999999995</v>
      </c>
      <c r="O22" s="322">
        <v>0.79800000000000004</v>
      </c>
      <c r="P22" s="322">
        <v>0.40100000000000002</v>
      </c>
      <c r="Q22" s="322">
        <v>0.77100000000000002</v>
      </c>
      <c r="R22" s="322">
        <v>0.89600000000000002</v>
      </c>
      <c r="S22" s="322">
        <v>0.42299999999999999</v>
      </c>
      <c r="T22" s="322">
        <v>0.66400000000000003</v>
      </c>
      <c r="U22" s="323">
        <v>9.7000000000000003E-2</v>
      </c>
      <c r="V22" s="108"/>
      <c r="W22" s="108"/>
      <c r="Y22" s="35" t="s">
        <v>56</v>
      </c>
      <c r="Z22" s="321">
        <v>0.48899999999999999</v>
      </c>
      <c r="AA22" s="322">
        <v>0.59599999999999997</v>
      </c>
      <c r="AB22" s="322" t="s">
        <v>271</v>
      </c>
      <c r="AC22" s="322">
        <v>0.63600000000000001</v>
      </c>
      <c r="AD22" s="322">
        <v>0.67100000000000004</v>
      </c>
      <c r="AE22" s="322">
        <v>0.24099999999999999</v>
      </c>
      <c r="AF22" s="322">
        <v>0.45</v>
      </c>
      <c r="AG22" s="323" t="s">
        <v>271</v>
      </c>
    </row>
    <row r="23" spans="1:33" ht="21" customHeight="1">
      <c r="A23" s="35" t="s">
        <v>57</v>
      </c>
      <c r="B23" s="321">
        <v>0.59599999999999997</v>
      </c>
      <c r="C23" s="322">
        <v>0.70299999999999996</v>
      </c>
      <c r="D23" s="322">
        <v>0.36399999999999999</v>
      </c>
      <c r="E23" s="322">
        <v>0.72599999999999998</v>
      </c>
      <c r="F23" s="322">
        <v>0.79</v>
      </c>
      <c r="G23" s="322">
        <v>0.32200000000000001</v>
      </c>
      <c r="H23" s="322">
        <v>0.54900000000000004</v>
      </c>
      <c r="I23" s="323">
        <v>6.3E-2</v>
      </c>
      <c r="J23" s="108"/>
      <c r="K23" s="108"/>
      <c r="M23" s="35" t="s">
        <v>57</v>
      </c>
      <c r="N23" s="321">
        <v>0.70499999999999996</v>
      </c>
      <c r="O23" s="322">
        <v>0.80500000000000005</v>
      </c>
      <c r="P23" s="322">
        <v>0.41199999999999998</v>
      </c>
      <c r="Q23" s="322">
        <v>0.80400000000000005</v>
      </c>
      <c r="R23" s="322">
        <v>0.89500000000000002</v>
      </c>
      <c r="S23" s="322">
        <v>0.43</v>
      </c>
      <c r="T23" s="322">
        <v>0.67100000000000004</v>
      </c>
      <c r="U23" s="323">
        <v>0.104</v>
      </c>
      <c r="V23" s="108"/>
      <c r="W23" s="108"/>
      <c r="Y23" s="35" t="s">
        <v>57</v>
      </c>
      <c r="Z23" s="321">
        <v>0.496</v>
      </c>
      <c r="AA23" s="322">
        <v>0.60399999999999998</v>
      </c>
      <c r="AB23" s="322" t="s">
        <v>271</v>
      </c>
      <c r="AC23" s="322">
        <v>0.64700000000000002</v>
      </c>
      <c r="AD23" s="322">
        <v>0.68799999999999994</v>
      </c>
      <c r="AE23" s="322">
        <v>0.23499999999999999</v>
      </c>
      <c r="AF23" s="322">
        <v>0.435</v>
      </c>
      <c r="AG23" s="323" t="s">
        <v>271</v>
      </c>
    </row>
    <row r="24" spans="1:33" ht="21" customHeight="1">
      <c r="A24" s="35" t="s">
        <v>58</v>
      </c>
      <c r="B24" s="321">
        <v>0.59799999999999998</v>
      </c>
      <c r="C24" s="322">
        <v>0.70499999999999996</v>
      </c>
      <c r="D24" s="322">
        <v>0.317</v>
      </c>
      <c r="E24" s="322">
        <v>0.73799999999999999</v>
      </c>
      <c r="F24" s="322">
        <v>0.79200000000000004</v>
      </c>
      <c r="G24" s="322">
        <v>0.32700000000000001</v>
      </c>
      <c r="H24" s="322">
        <v>0.55500000000000005</v>
      </c>
      <c r="I24" s="323">
        <v>6.7000000000000004E-2</v>
      </c>
      <c r="J24" s="108"/>
      <c r="K24" s="108"/>
      <c r="M24" s="35" t="s">
        <v>58</v>
      </c>
      <c r="N24" s="321">
        <v>0.70599999999999996</v>
      </c>
      <c r="O24" s="322">
        <v>0.80600000000000005</v>
      </c>
      <c r="P24" s="322">
        <v>0.38600000000000001</v>
      </c>
      <c r="Q24" s="322">
        <v>0.81899999999999995</v>
      </c>
      <c r="R24" s="322">
        <v>0.89500000000000002</v>
      </c>
      <c r="S24" s="322">
        <v>0.432</v>
      </c>
      <c r="T24" s="322">
        <v>0.67200000000000004</v>
      </c>
      <c r="U24" s="323">
        <v>0.107</v>
      </c>
      <c r="V24" s="108"/>
      <c r="W24" s="108"/>
      <c r="Y24" s="35" t="s">
        <v>58</v>
      </c>
      <c r="Z24" s="321">
        <v>0.498</v>
      </c>
      <c r="AA24" s="322">
        <v>0.60599999999999998</v>
      </c>
      <c r="AB24" s="322" t="s">
        <v>271</v>
      </c>
      <c r="AC24" s="322">
        <v>0.65700000000000003</v>
      </c>
      <c r="AD24" s="322">
        <v>0.69099999999999995</v>
      </c>
      <c r="AE24" s="322">
        <v>0.24199999999999999</v>
      </c>
      <c r="AF24" s="322">
        <v>0.44600000000000001</v>
      </c>
      <c r="AG24" s="323" t="s">
        <v>271</v>
      </c>
    </row>
    <row r="25" spans="1:33" ht="21" customHeight="1">
      <c r="A25" s="35" t="s">
        <v>59</v>
      </c>
      <c r="B25" s="321">
        <v>0.60099999999999998</v>
      </c>
      <c r="C25" s="322">
        <v>0.70799999999999996</v>
      </c>
      <c r="D25" s="322">
        <v>0.313</v>
      </c>
      <c r="E25" s="322">
        <v>0.73599999999999999</v>
      </c>
      <c r="F25" s="322">
        <v>0.79800000000000004</v>
      </c>
      <c r="G25" s="322">
        <v>0.32800000000000001</v>
      </c>
      <c r="H25" s="322">
        <v>0.55600000000000005</v>
      </c>
      <c r="I25" s="323">
        <v>6.8000000000000005E-2</v>
      </c>
      <c r="J25" s="108"/>
      <c r="K25" s="108"/>
      <c r="M25" s="35" t="s">
        <v>59</v>
      </c>
      <c r="N25" s="321">
        <v>0.70899999999999996</v>
      </c>
      <c r="O25" s="322">
        <v>0.80900000000000005</v>
      </c>
      <c r="P25" s="322">
        <v>0.35499999999999998</v>
      </c>
      <c r="Q25" s="322">
        <v>0.80800000000000005</v>
      </c>
      <c r="R25" s="322">
        <v>0.89900000000000002</v>
      </c>
      <c r="S25" s="322">
        <v>0.442</v>
      </c>
      <c r="T25" s="322">
        <v>0.68899999999999995</v>
      </c>
      <c r="U25" s="323">
        <v>0.107</v>
      </c>
      <c r="V25" s="108"/>
      <c r="W25" s="108"/>
      <c r="Y25" s="35" t="s">
        <v>59</v>
      </c>
      <c r="Z25" s="321">
        <v>0.502</v>
      </c>
      <c r="AA25" s="322">
        <v>0.61</v>
      </c>
      <c r="AB25" s="322" t="s">
        <v>271</v>
      </c>
      <c r="AC25" s="322">
        <v>0.66400000000000003</v>
      </c>
      <c r="AD25" s="322">
        <v>0.69899999999999995</v>
      </c>
      <c r="AE25" s="322">
        <v>0.23599999999999999</v>
      </c>
      <c r="AF25" s="322">
        <v>0.43099999999999999</v>
      </c>
      <c r="AG25" s="323" t="s">
        <v>271</v>
      </c>
    </row>
    <row r="26" spans="1:33" ht="21" customHeight="1">
      <c r="A26" s="35" t="s">
        <v>199</v>
      </c>
      <c r="B26" s="321">
        <v>0.60399999999999998</v>
      </c>
      <c r="C26" s="322">
        <v>0.71099999999999997</v>
      </c>
      <c r="D26" s="322">
        <v>0.311</v>
      </c>
      <c r="E26" s="322">
        <v>0.74199999999999999</v>
      </c>
      <c r="F26" s="322">
        <v>0.8</v>
      </c>
      <c r="G26" s="322">
        <v>0.33200000000000002</v>
      </c>
      <c r="H26" s="322">
        <v>0.55900000000000005</v>
      </c>
      <c r="I26" s="323">
        <v>7.0999999999999994E-2</v>
      </c>
      <c r="J26" s="108"/>
      <c r="K26" s="108"/>
      <c r="M26" s="35" t="s">
        <v>199</v>
      </c>
      <c r="N26" s="321">
        <v>0.71</v>
      </c>
      <c r="O26" s="322">
        <v>0.80900000000000005</v>
      </c>
      <c r="P26" s="322">
        <v>0.35</v>
      </c>
      <c r="Q26" s="322">
        <v>0.79800000000000004</v>
      </c>
      <c r="R26" s="322">
        <v>0.90100000000000002</v>
      </c>
      <c r="S26" s="322">
        <v>0.44700000000000001</v>
      </c>
      <c r="T26" s="322">
        <v>0.69299999999999995</v>
      </c>
      <c r="U26" s="323">
        <v>0.114</v>
      </c>
      <c r="V26" s="108"/>
      <c r="W26" s="108"/>
      <c r="Y26" s="35" t="s">
        <v>199</v>
      </c>
      <c r="Z26" s="321">
        <v>0.50600000000000001</v>
      </c>
      <c r="AA26" s="322">
        <v>0.61499999999999999</v>
      </c>
      <c r="AB26" s="322" t="s">
        <v>271</v>
      </c>
      <c r="AC26" s="322">
        <v>0.68500000000000005</v>
      </c>
      <c r="AD26" s="322">
        <v>0.70099999999999996</v>
      </c>
      <c r="AE26" s="322">
        <v>0.23799999999999999</v>
      </c>
      <c r="AF26" s="322">
        <v>0.434</v>
      </c>
      <c r="AG26" s="323" t="s">
        <v>271</v>
      </c>
    </row>
    <row r="27" spans="1:33" ht="21" customHeight="1">
      <c r="A27" s="35" t="s">
        <v>200</v>
      </c>
      <c r="B27" s="321">
        <v>0.6</v>
      </c>
      <c r="C27" s="322">
        <v>0.70499999999999996</v>
      </c>
      <c r="D27" s="322">
        <v>0.317</v>
      </c>
      <c r="E27" s="322">
        <v>0.72799999999999998</v>
      </c>
      <c r="F27" s="322">
        <v>0.8</v>
      </c>
      <c r="G27" s="322">
        <v>0.32500000000000001</v>
      </c>
      <c r="H27" s="322">
        <v>0.54300000000000004</v>
      </c>
      <c r="I27" s="323">
        <v>7.4999999999999997E-2</v>
      </c>
      <c r="J27" s="108"/>
      <c r="K27" s="108"/>
      <c r="M27" s="35" t="s">
        <v>200</v>
      </c>
      <c r="N27" s="321">
        <v>0.70699999999999996</v>
      </c>
      <c r="O27" s="322">
        <v>0.80500000000000005</v>
      </c>
      <c r="P27" s="322">
        <v>0.35699999999999998</v>
      </c>
      <c r="Q27" s="322">
        <v>0.78100000000000003</v>
      </c>
      <c r="R27" s="322">
        <v>0.90500000000000003</v>
      </c>
      <c r="S27" s="322">
        <v>0.441</v>
      </c>
      <c r="T27" s="322">
        <v>0.67500000000000004</v>
      </c>
      <c r="U27" s="323">
        <v>0.123</v>
      </c>
      <c r="V27" s="108"/>
      <c r="W27" s="108"/>
      <c r="Y27" s="35" t="s">
        <v>200</v>
      </c>
      <c r="Z27" s="321">
        <v>0.501</v>
      </c>
      <c r="AA27" s="322">
        <v>0.60799999999999998</v>
      </c>
      <c r="AB27" s="322" t="s">
        <v>271</v>
      </c>
      <c r="AC27" s="322">
        <v>0.67500000000000004</v>
      </c>
      <c r="AD27" s="322">
        <v>0.69799999999999995</v>
      </c>
      <c r="AE27" s="322">
        <v>0.23100000000000001</v>
      </c>
      <c r="AF27" s="322">
        <v>0.41899999999999998</v>
      </c>
      <c r="AG27" s="323" t="s">
        <v>271</v>
      </c>
    </row>
    <row r="28" spans="1:33" ht="21" customHeight="1">
      <c r="A28" s="35" t="s">
        <v>60</v>
      </c>
      <c r="B28" s="321">
        <v>0.59799999999999998</v>
      </c>
      <c r="C28" s="322">
        <v>0.70299999999999996</v>
      </c>
      <c r="D28" s="322">
        <v>0.33100000000000002</v>
      </c>
      <c r="E28" s="322">
        <v>0.71099999999999997</v>
      </c>
      <c r="F28" s="322">
        <v>0.80100000000000005</v>
      </c>
      <c r="G28" s="322">
        <v>0.32500000000000001</v>
      </c>
      <c r="H28" s="322">
        <v>0.54200000000000004</v>
      </c>
      <c r="I28" s="323">
        <v>7.5999999999999998E-2</v>
      </c>
      <c r="J28" s="108"/>
      <c r="K28" s="108"/>
      <c r="M28" s="35" t="s">
        <v>60</v>
      </c>
      <c r="N28" s="321">
        <v>0.71299999999999997</v>
      </c>
      <c r="O28" s="322">
        <v>0.81</v>
      </c>
      <c r="P28" s="322">
        <v>0.36799999999999999</v>
      </c>
      <c r="Q28" s="322">
        <v>0.79</v>
      </c>
      <c r="R28" s="322">
        <v>0.90900000000000003</v>
      </c>
      <c r="S28" s="322">
        <v>0.44600000000000001</v>
      </c>
      <c r="T28" s="322">
        <v>0.67800000000000005</v>
      </c>
      <c r="U28" s="323">
        <v>0.13100000000000001</v>
      </c>
      <c r="V28" s="108"/>
      <c r="W28" s="108"/>
      <c r="Y28" s="35" t="s">
        <v>60</v>
      </c>
      <c r="Z28" s="321">
        <v>0.49299999999999999</v>
      </c>
      <c r="AA28" s="322">
        <v>0.6</v>
      </c>
      <c r="AB28" s="322" t="s">
        <v>271</v>
      </c>
      <c r="AC28" s="322">
        <v>0.63200000000000001</v>
      </c>
      <c r="AD28" s="322">
        <v>0.69599999999999995</v>
      </c>
      <c r="AE28" s="322">
        <v>0.22600000000000001</v>
      </c>
      <c r="AF28" s="322">
        <v>0.41299999999999998</v>
      </c>
      <c r="AG28" s="323" t="s">
        <v>271</v>
      </c>
    </row>
    <row r="29" spans="1:33" ht="21" customHeight="1">
      <c r="A29" s="35" t="s">
        <v>61</v>
      </c>
      <c r="B29" s="321">
        <v>0.59299999999999997</v>
      </c>
      <c r="C29" s="322">
        <v>0.69899999999999995</v>
      </c>
      <c r="D29" s="322">
        <v>0.28899999999999998</v>
      </c>
      <c r="E29" s="322">
        <v>0.70899999999999996</v>
      </c>
      <c r="F29" s="322">
        <v>0.8</v>
      </c>
      <c r="G29" s="322">
        <v>0.318</v>
      </c>
      <c r="H29" s="322">
        <v>0.53600000000000003</v>
      </c>
      <c r="I29" s="323">
        <v>6.8000000000000005E-2</v>
      </c>
      <c r="J29" s="108"/>
      <c r="K29" s="108"/>
      <c r="M29" s="35" t="s">
        <v>61</v>
      </c>
      <c r="N29" s="321">
        <v>0.70899999999999996</v>
      </c>
      <c r="O29" s="322">
        <v>0.80700000000000005</v>
      </c>
      <c r="P29" s="322">
        <v>0.318</v>
      </c>
      <c r="Q29" s="322">
        <v>0.79900000000000004</v>
      </c>
      <c r="R29" s="322">
        <v>0.91</v>
      </c>
      <c r="S29" s="322">
        <v>0.437</v>
      </c>
      <c r="T29" s="322">
        <v>0.67100000000000004</v>
      </c>
      <c r="U29" s="323">
        <v>0.12</v>
      </c>
      <c r="V29" s="108"/>
      <c r="W29" s="108"/>
      <c r="Y29" s="35" t="s">
        <v>61</v>
      </c>
      <c r="Z29" s="321">
        <v>0.48599999999999999</v>
      </c>
      <c r="AA29" s="322">
        <v>0.59299999999999997</v>
      </c>
      <c r="AB29" s="322" t="s">
        <v>271</v>
      </c>
      <c r="AC29" s="322">
        <v>0.61899999999999999</v>
      </c>
      <c r="AD29" s="322">
        <v>0.69199999999999995</v>
      </c>
      <c r="AE29" s="322">
        <v>0.22</v>
      </c>
      <c r="AF29" s="322">
        <v>0.40799999999999997</v>
      </c>
      <c r="AG29" s="323" t="s">
        <v>271</v>
      </c>
    </row>
    <row r="30" spans="1:33" ht="21" customHeight="1">
      <c r="A30" s="35" t="s">
        <v>62</v>
      </c>
      <c r="B30" s="321">
        <v>0.59</v>
      </c>
      <c r="C30" s="322">
        <v>0.69699999999999995</v>
      </c>
      <c r="D30" s="322">
        <v>0.308</v>
      </c>
      <c r="E30" s="322">
        <v>0.71799999999999997</v>
      </c>
      <c r="F30" s="322">
        <v>0.79400000000000004</v>
      </c>
      <c r="G30" s="322">
        <v>0.311</v>
      </c>
      <c r="H30" s="322">
        <v>0.53100000000000003</v>
      </c>
      <c r="I30" s="323">
        <v>0.06</v>
      </c>
      <c r="J30" s="108"/>
      <c r="K30" s="108"/>
      <c r="M30" s="35" t="s">
        <v>62</v>
      </c>
      <c r="N30" s="321">
        <v>0.70299999999999996</v>
      </c>
      <c r="O30" s="322">
        <v>0.80200000000000005</v>
      </c>
      <c r="P30" s="322">
        <v>0.32400000000000001</v>
      </c>
      <c r="Q30" s="322">
        <v>0.78100000000000003</v>
      </c>
      <c r="R30" s="322">
        <v>0.90600000000000003</v>
      </c>
      <c r="S30" s="322">
        <v>0.43099999999999999</v>
      </c>
      <c r="T30" s="322">
        <v>0.66700000000000004</v>
      </c>
      <c r="U30" s="323">
        <v>0.11</v>
      </c>
      <c r="V30" s="108"/>
      <c r="W30" s="108"/>
      <c r="Y30" s="35" t="s">
        <v>62</v>
      </c>
      <c r="Z30" s="321">
        <v>0.48599999999999999</v>
      </c>
      <c r="AA30" s="322">
        <v>0.59399999999999997</v>
      </c>
      <c r="AB30" s="322" t="s">
        <v>271</v>
      </c>
      <c r="AC30" s="322">
        <v>0.65500000000000003</v>
      </c>
      <c r="AD30" s="322">
        <v>0.68400000000000005</v>
      </c>
      <c r="AE30" s="322">
        <v>0.21299999999999999</v>
      </c>
      <c r="AF30" s="322">
        <v>0.40200000000000002</v>
      </c>
      <c r="AG30" s="323" t="s">
        <v>271</v>
      </c>
    </row>
    <row r="31" spans="1:33" ht="21" customHeight="1">
      <c r="A31" s="35" t="s">
        <v>63</v>
      </c>
      <c r="B31" s="321">
        <v>0.58899999999999997</v>
      </c>
      <c r="C31" s="322">
        <v>0.69599999999999995</v>
      </c>
      <c r="D31" s="322">
        <v>0.29599999999999999</v>
      </c>
      <c r="E31" s="322">
        <v>0.72299999999999998</v>
      </c>
      <c r="F31" s="322">
        <v>0.79600000000000004</v>
      </c>
      <c r="G31" s="322">
        <v>0.30599999999999999</v>
      </c>
      <c r="H31" s="322">
        <v>0.52300000000000002</v>
      </c>
      <c r="I31" s="323">
        <v>5.7000000000000002E-2</v>
      </c>
      <c r="J31" s="108"/>
      <c r="K31" s="108"/>
      <c r="M31" s="35" t="s">
        <v>63</v>
      </c>
      <c r="N31" s="321">
        <v>0.70199999999999996</v>
      </c>
      <c r="O31" s="322">
        <v>0.80100000000000005</v>
      </c>
      <c r="P31" s="322" t="s">
        <v>271</v>
      </c>
      <c r="Q31" s="322">
        <v>0.78700000000000003</v>
      </c>
      <c r="R31" s="322">
        <v>0.90900000000000003</v>
      </c>
      <c r="S31" s="322">
        <v>0.42299999999999999</v>
      </c>
      <c r="T31" s="322">
        <v>0.65800000000000003</v>
      </c>
      <c r="U31" s="323">
        <v>0.10299999999999999</v>
      </c>
      <c r="V31" s="108"/>
      <c r="W31" s="108"/>
      <c r="Y31" s="35" t="s">
        <v>63</v>
      </c>
      <c r="Z31" s="321">
        <v>0.48499999999999999</v>
      </c>
      <c r="AA31" s="322">
        <v>0.59299999999999997</v>
      </c>
      <c r="AB31" s="322" t="s">
        <v>271</v>
      </c>
      <c r="AC31" s="322">
        <v>0.65900000000000003</v>
      </c>
      <c r="AD31" s="322">
        <v>0.68500000000000005</v>
      </c>
      <c r="AE31" s="322">
        <v>0.21</v>
      </c>
      <c r="AF31" s="322">
        <v>0.39600000000000002</v>
      </c>
      <c r="AG31" s="323" t="s">
        <v>271</v>
      </c>
    </row>
    <row r="32" spans="1:33" ht="21" customHeight="1">
      <c r="A32" s="35" t="s">
        <v>64</v>
      </c>
      <c r="B32" s="321">
        <v>0.59299999999999997</v>
      </c>
      <c r="C32" s="322">
        <v>0.7</v>
      </c>
      <c r="D32" s="322">
        <v>0.33200000000000002</v>
      </c>
      <c r="E32" s="322">
        <v>0.71099999999999997</v>
      </c>
      <c r="F32" s="322">
        <v>0.79600000000000004</v>
      </c>
      <c r="G32" s="322">
        <v>0.316</v>
      </c>
      <c r="H32" s="322">
        <v>0.53800000000000003</v>
      </c>
      <c r="I32" s="323">
        <v>0.06</v>
      </c>
      <c r="J32" s="108"/>
      <c r="K32" s="108"/>
      <c r="M32" s="35" t="s">
        <v>64</v>
      </c>
      <c r="N32" s="321">
        <v>0.70399999999999996</v>
      </c>
      <c r="O32" s="322">
        <v>0.80300000000000005</v>
      </c>
      <c r="P32" s="322">
        <v>0.34100000000000003</v>
      </c>
      <c r="Q32" s="322">
        <v>0.77900000000000003</v>
      </c>
      <c r="R32" s="322">
        <v>0.91</v>
      </c>
      <c r="S32" s="322">
        <v>0.42699999999999999</v>
      </c>
      <c r="T32" s="322">
        <v>0.66100000000000003</v>
      </c>
      <c r="U32" s="323">
        <v>0.107</v>
      </c>
      <c r="V32" s="108"/>
      <c r="W32" s="108"/>
      <c r="Y32" s="35" t="s">
        <v>64</v>
      </c>
      <c r="Z32" s="321">
        <v>0.49099999999999999</v>
      </c>
      <c r="AA32" s="322">
        <v>0.59899999999999998</v>
      </c>
      <c r="AB32" s="322">
        <v>0.32200000000000001</v>
      </c>
      <c r="AC32" s="322">
        <v>0.64300000000000002</v>
      </c>
      <c r="AD32" s="322">
        <v>0.68500000000000005</v>
      </c>
      <c r="AE32" s="322">
        <v>0.22600000000000001</v>
      </c>
      <c r="AF32" s="322">
        <v>0.42299999999999999</v>
      </c>
      <c r="AG32" s="323" t="s">
        <v>271</v>
      </c>
    </row>
    <row r="33" spans="1:33" ht="21" customHeight="1">
      <c r="A33" s="35" t="s">
        <v>65</v>
      </c>
      <c r="B33" s="321">
        <v>0.59799999999999998</v>
      </c>
      <c r="C33" s="322">
        <v>0.70599999999999996</v>
      </c>
      <c r="D33" s="322">
        <v>0.35299999999999998</v>
      </c>
      <c r="E33" s="322">
        <v>0.73399999999999999</v>
      </c>
      <c r="F33" s="322">
        <v>0.8</v>
      </c>
      <c r="G33" s="322">
        <v>0.314</v>
      </c>
      <c r="H33" s="322">
        <v>0.53500000000000003</v>
      </c>
      <c r="I33" s="323">
        <v>5.8999999999999997E-2</v>
      </c>
      <c r="J33" s="108"/>
      <c r="K33" s="108"/>
      <c r="M33" s="35" t="s">
        <v>65</v>
      </c>
      <c r="N33" s="321">
        <v>0.70799999999999996</v>
      </c>
      <c r="O33" s="322">
        <v>0.80900000000000005</v>
      </c>
      <c r="P33" s="322">
        <v>0.35399999999999998</v>
      </c>
      <c r="Q33" s="322">
        <v>0.80500000000000005</v>
      </c>
      <c r="R33" s="322">
        <v>0.91400000000000003</v>
      </c>
      <c r="S33" s="322">
        <v>0.42099999999999999</v>
      </c>
      <c r="T33" s="322">
        <v>0.65200000000000002</v>
      </c>
      <c r="U33" s="323">
        <v>0.106</v>
      </c>
      <c r="V33" s="108"/>
      <c r="W33" s="108"/>
      <c r="Y33" s="35" t="s">
        <v>65</v>
      </c>
      <c r="Z33" s="321">
        <v>0.496</v>
      </c>
      <c r="AA33" s="322">
        <v>0.60599999999999998</v>
      </c>
      <c r="AB33" s="322">
        <v>0.35099999999999998</v>
      </c>
      <c r="AC33" s="322">
        <v>0.66200000000000003</v>
      </c>
      <c r="AD33" s="322">
        <v>0.68899999999999995</v>
      </c>
      <c r="AE33" s="322">
        <v>0.22600000000000001</v>
      </c>
      <c r="AF33" s="322">
        <v>0.42499999999999999</v>
      </c>
      <c r="AG33" s="323" t="s">
        <v>271</v>
      </c>
    </row>
    <row r="34" spans="1:33" ht="21" customHeight="1">
      <c r="A34" s="35" t="s">
        <v>66</v>
      </c>
      <c r="B34" s="321">
        <v>0.59899999999999998</v>
      </c>
      <c r="C34" s="322">
        <v>0.70699999999999996</v>
      </c>
      <c r="D34" s="322">
        <v>0.36899999999999999</v>
      </c>
      <c r="E34" s="322">
        <v>0.72299999999999998</v>
      </c>
      <c r="F34" s="322">
        <v>0.79900000000000004</v>
      </c>
      <c r="G34" s="322">
        <v>0.32100000000000001</v>
      </c>
      <c r="H34" s="322">
        <v>0.54400000000000004</v>
      </c>
      <c r="I34" s="323">
        <v>6.4000000000000001E-2</v>
      </c>
      <c r="J34" s="108"/>
      <c r="K34" s="108"/>
      <c r="M34" s="35" t="s">
        <v>66</v>
      </c>
      <c r="N34" s="321">
        <v>0.70599999999999996</v>
      </c>
      <c r="O34" s="322">
        <v>0.80500000000000005</v>
      </c>
      <c r="P34" s="322">
        <v>0.38600000000000001</v>
      </c>
      <c r="Q34" s="322">
        <v>0.78300000000000003</v>
      </c>
      <c r="R34" s="322">
        <v>0.91100000000000003</v>
      </c>
      <c r="S34" s="322">
        <v>0.42499999999999999</v>
      </c>
      <c r="T34" s="322">
        <v>0.65400000000000003</v>
      </c>
      <c r="U34" s="323">
        <v>0.111</v>
      </c>
      <c r="V34" s="108"/>
      <c r="W34" s="108"/>
      <c r="Y34" s="35" t="s">
        <v>66</v>
      </c>
      <c r="Z34" s="321">
        <v>0.501</v>
      </c>
      <c r="AA34" s="322">
        <v>0.61099999999999999</v>
      </c>
      <c r="AB34" s="322">
        <v>0.35199999999999998</v>
      </c>
      <c r="AC34" s="322">
        <v>0.66300000000000003</v>
      </c>
      <c r="AD34" s="322">
        <v>0.69099999999999995</v>
      </c>
      <c r="AE34" s="322">
        <v>0.23599999999999999</v>
      </c>
      <c r="AF34" s="322">
        <v>0.441</v>
      </c>
      <c r="AG34" s="323" t="s">
        <v>271</v>
      </c>
    </row>
    <row r="35" spans="1:33" ht="21" customHeight="1">
      <c r="A35" s="35" t="s">
        <v>67</v>
      </c>
      <c r="B35" s="321">
        <v>0.59799999999999998</v>
      </c>
      <c r="C35" s="322">
        <v>0.70399999999999996</v>
      </c>
      <c r="D35" s="322">
        <v>0.378</v>
      </c>
      <c r="E35" s="322">
        <v>0.71599999999999997</v>
      </c>
      <c r="F35" s="322">
        <v>0.79700000000000004</v>
      </c>
      <c r="G35" s="322">
        <v>0.32300000000000001</v>
      </c>
      <c r="H35" s="322">
        <v>0.54300000000000004</v>
      </c>
      <c r="I35" s="323">
        <v>6.8000000000000005E-2</v>
      </c>
      <c r="J35" s="108"/>
      <c r="K35" s="108"/>
      <c r="M35" s="35" t="s">
        <v>67</v>
      </c>
      <c r="N35" s="321">
        <v>0.70599999999999996</v>
      </c>
      <c r="O35" s="322">
        <v>0.80300000000000005</v>
      </c>
      <c r="P35" s="322">
        <v>0.40500000000000003</v>
      </c>
      <c r="Q35" s="322">
        <v>0.76400000000000001</v>
      </c>
      <c r="R35" s="322">
        <v>0.91300000000000003</v>
      </c>
      <c r="S35" s="322">
        <v>0.42499999999999999</v>
      </c>
      <c r="T35" s="322">
        <v>0.64800000000000002</v>
      </c>
      <c r="U35" s="323">
        <v>0.12</v>
      </c>
      <c r="V35" s="108"/>
      <c r="W35" s="108"/>
      <c r="Y35" s="35" t="s">
        <v>67</v>
      </c>
      <c r="Z35" s="321">
        <v>0.499</v>
      </c>
      <c r="AA35" s="322">
        <v>0.60799999999999998</v>
      </c>
      <c r="AB35" s="322">
        <v>0.35</v>
      </c>
      <c r="AC35" s="322">
        <v>0.66700000000000004</v>
      </c>
      <c r="AD35" s="322">
        <v>0.68300000000000005</v>
      </c>
      <c r="AE35" s="322">
        <v>0.23799999999999999</v>
      </c>
      <c r="AF35" s="322">
        <v>0.44400000000000001</v>
      </c>
      <c r="AG35" s="323" t="s">
        <v>271</v>
      </c>
    </row>
    <row r="36" spans="1:33" ht="21" customHeight="1">
      <c r="A36" s="35" t="s">
        <v>68</v>
      </c>
      <c r="B36" s="321">
        <v>0.59499999999999997</v>
      </c>
      <c r="C36" s="322">
        <v>0.7</v>
      </c>
      <c r="D36" s="322">
        <v>0.376</v>
      </c>
      <c r="E36" s="322">
        <v>0.68899999999999995</v>
      </c>
      <c r="F36" s="322">
        <v>0.8</v>
      </c>
      <c r="G36" s="322">
        <v>0.32100000000000001</v>
      </c>
      <c r="H36" s="322">
        <v>0.53800000000000003</v>
      </c>
      <c r="I36" s="323">
        <v>7.0000000000000007E-2</v>
      </c>
      <c r="J36" s="108"/>
      <c r="K36" s="108"/>
      <c r="M36" s="35" t="s">
        <v>68</v>
      </c>
      <c r="N36" s="321">
        <v>0.70799999999999996</v>
      </c>
      <c r="O36" s="322">
        <v>0.80500000000000005</v>
      </c>
      <c r="P36" s="322">
        <v>0.41499999999999998</v>
      </c>
      <c r="Q36" s="322">
        <v>0.76600000000000001</v>
      </c>
      <c r="R36" s="322">
        <v>0.91500000000000004</v>
      </c>
      <c r="S36" s="322">
        <v>0.43</v>
      </c>
      <c r="T36" s="322">
        <v>0.65</v>
      </c>
      <c r="U36" s="323">
        <v>0.128</v>
      </c>
      <c r="V36" s="108"/>
      <c r="W36" s="108"/>
      <c r="Y36" s="35" t="s">
        <v>68</v>
      </c>
      <c r="Z36" s="321">
        <v>0.49099999999999999</v>
      </c>
      <c r="AA36" s="322">
        <v>0.59799999999999998</v>
      </c>
      <c r="AB36" s="322">
        <v>0.33700000000000002</v>
      </c>
      <c r="AC36" s="322">
        <v>0.61199999999999999</v>
      </c>
      <c r="AD36" s="322">
        <v>0.68700000000000006</v>
      </c>
      <c r="AE36" s="322">
        <v>0.23200000000000001</v>
      </c>
      <c r="AF36" s="322">
        <v>0.433</v>
      </c>
      <c r="AG36" s="323" t="s">
        <v>271</v>
      </c>
    </row>
    <row r="37" spans="1:33" ht="21" customHeight="1">
      <c r="A37" s="35" t="s">
        <v>69</v>
      </c>
      <c r="B37" s="321">
        <v>0.59599999999999997</v>
      </c>
      <c r="C37" s="322">
        <v>0.7</v>
      </c>
      <c r="D37" s="322">
        <v>0.39600000000000002</v>
      </c>
      <c r="E37" s="322">
        <v>0.68700000000000006</v>
      </c>
      <c r="F37" s="322">
        <v>0.8</v>
      </c>
      <c r="G37" s="322">
        <v>0.32100000000000001</v>
      </c>
      <c r="H37" s="322">
        <v>0.53400000000000003</v>
      </c>
      <c r="I37" s="323">
        <v>7.4999999999999997E-2</v>
      </c>
      <c r="J37" s="108"/>
      <c r="K37" s="108"/>
      <c r="M37" s="35" t="s">
        <v>69</v>
      </c>
      <c r="N37" s="321">
        <v>0.71099999999999997</v>
      </c>
      <c r="O37" s="322">
        <v>0.80700000000000005</v>
      </c>
      <c r="P37" s="322">
        <v>0.41899999999999998</v>
      </c>
      <c r="Q37" s="322">
        <v>0.76200000000000001</v>
      </c>
      <c r="R37" s="322">
        <v>0.91800000000000004</v>
      </c>
      <c r="S37" s="322">
        <v>0.433</v>
      </c>
      <c r="T37" s="322">
        <v>0.65</v>
      </c>
      <c r="U37" s="323">
        <v>0.13600000000000001</v>
      </c>
      <c r="V37" s="108"/>
      <c r="W37" s="108"/>
      <c r="Y37" s="35" t="s">
        <v>69</v>
      </c>
      <c r="Z37" s="321">
        <v>0.48899999999999999</v>
      </c>
      <c r="AA37" s="322">
        <v>0.59599999999999997</v>
      </c>
      <c r="AB37" s="322">
        <v>0.372</v>
      </c>
      <c r="AC37" s="322">
        <v>0.61199999999999999</v>
      </c>
      <c r="AD37" s="322">
        <v>0.68400000000000005</v>
      </c>
      <c r="AE37" s="322">
        <v>0.22900000000000001</v>
      </c>
      <c r="AF37" s="322">
        <v>0.42399999999999999</v>
      </c>
      <c r="AG37" s="323" t="s">
        <v>271</v>
      </c>
    </row>
    <row r="38" spans="1:33" ht="21" customHeight="1">
      <c r="A38" s="35" t="s">
        <v>201</v>
      </c>
      <c r="B38" s="321">
        <v>0.59799999999999998</v>
      </c>
      <c r="C38" s="322">
        <v>0.70399999999999996</v>
      </c>
      <c r="D38" s="322">
        <v>0.42799999999999999</v>
      </c>
      <c r="E38" s="322">
        <v>0.68600000000000005</v>
      </c>
      <c r="F38" s="322">
        <v>0.79900000000000004</v>
      </c>
      <c r="G38" s="322">
        <v>0.32500000000000001</v>
      </c>
      <c r="H38" s="322">
        <v>0.54500000000000004</v>
      </c>
      <c r="I38" s="323">
        <v>6.9000000000000006E-2</v>
      </c>
      <c r="J38" s="108"/>
      <c r="K38" s="108"/>
      <c r="M38" s="35" t="s">
        <v>201</v>
      </c>
      <c r="N38" s="321">
        <v>0.71399999999999997</v>
      </c>
      <c r="O38" s="322">
        <v>0.81100000000000005</v>
      </c>
      <c r="P38" s="322">
        <v>0.42599999999999999</v>
      </c>
      <c r="Q38" s="322">
        <v>0.754</v>
      </c>
      <c r="R38" s="322">
        <v>0.92200000000000004</v>
      </c>
      <c r="S38" s="322">
        <v>0.44</v>
      </c>
      <c r="T38" s="322">
        <v>0.66700000000000004</v>
      </c>
      <c r="U38" s="323">
        <v>0.128</v>
      </c>
      <c r="V38" s="108"/>
      <c r="W38" s="108"/>
      <c r="Y38" s="35" t="s">
        <v>201</v>
      </c>
      <c r="Z38" s="321">
        <v>0.49099999999999999</v>
      </c>
      <c r="AA38" s="322">
        <v>0.59899999999999998</v>
      </c>
      <c r="AB38" s="322">
        <v>0.43099999999999999</v>
      </c>
      <c r="AC38" s="322">
        <v>0.61799999999999999</v>
      </c>
      <c r="AD38" s="322">
        <v>0.68</v>
      </c>
      <c r="AE38" s="322">
        <v>0.23</v>
      </c>
      <c r="AF38" s="322">
        <v>0.43099999999999999</v>
      </c>
      <c r="AG38" s="323" t="s">
        <v>271</v>
      </c>
    </row>
    <row r="39" spans="1:33" ht="21" customHeight="1">
      <c r="A39" s="35" t="s">
        <v>202</v>
      </c>
      <c r="B39" s="321">
        <v>0.59799999999999998</v>
      </c>
      <c r="C39" s="322">
        <v>0.70499999999999996</v>
      </c>
      <c r="D39" s="322">
        <v>0.39600000000000002</v>
      </c>
      <c r="E39" s="322">
        <v>0.69399999999999995</v>
      </c>
      <c r="F39" s="322">
        <v>0.80200000000000005</v>
      </c>
      <c r="G39" s="322">
        <v>0.32200000000000001</v>
      </c>
      <c r="H39" s="322">
        <v>0.54500000000000004</v>
      </c>
      <c r="I39" s="323">
        <v>6.3E-2</v>
      </c>
      <c r="J39" s="108"/>
      <c r="K39" s="108"/>
      <c r="M39" s="35" t="s">
        <v>202</v>
      </c>
      <c r="N39" s="321">
        <v>0.70499999999999996</v>
      </c>
      <c r="O39" s="322">
        <v>0.80400000000000005</v>
      </c>
      <c r="P39" s="322">
        <v>0.39400000000000002</v>
      </c>
      <c r="Q39" s="322">
        <v>0.74399999999999999</v>
      </c>
      <c r="R39" s="322">
        <v>0.91400000000000003</v>
      </c>
      <c r="S39" s="322">
        <v>0.435</v>
      </c>
      <c r="T39" s="322">
        <v>0.66900000000000004</v>
      </c>
      <c r="U39" s="323">
        <v>0.114</v>
      </c>
      <c r="V39" s="108"/>
      <c r="W39" s="108"/>
      <c r="Y39" s="35" t="s">
        <v>202</v>
      </c>
      <c r="Z39" s="321">
        <v>0.499</v>
      </c>
      <c r="AA39" s="322">
        <v>0.60799999999999998</v>
      </c>
      <c r="AB39" s="322">
        <v>0.39800000000000002</v>
      </c>
      <c r="AC39" s="322">
        <v>0.64400000000000002</v>
      </c>
      <c r="AD39" s="322">
        <v>0.69299999999999995</v>
      </c>
      <c r="AE39" s="322">
        <v>0.23</v>
      </c>
      <c r="AF39" s="322">
        <v>0.42899999999999999</v>
      </c>
      <c r="AG39" s="323" t="s">
        <v>271</v>
      </c>
    </row>
    <row r="40" spans="1:33" ht="21" customHeight="1">
      <c r="A40" s="35" t="s">
        <v>70</v>
      </c>
      <c r="B40" s="321">
        <v>0.59699999999999998</v>
      </c>
      <c r="C40" s="322">
        <v>0.70399999999999996</v>
      </c>
      <c r="D40" s="322">
        <v>0.373</v>
      </c>
      <c r="E40" s="322">
        <v>0.69099999999999995</v>
      </c>
      <c r="F40" s="322">
        <v>0.80200000000000005</v>
      </c>
      <c r="G40" s="322">
        <v>0.32300000000000001</v>
      </c>
      <c r="H40" s="322">
        <v>0.54800000000000004</v>
      </c>
      <c r="I40" s="323">
        <v>6.2E-2</v>
      </c>
      <c r="J40" s="108"/>
      <c r="K40" s="108"/>
      <c r="M40" s="35" t="s">
        <v>70</v>
      </c>
      <c r="N40" s="321">
        <v>0.70099999999999996</v>
      </c>
      <c r="O40" s="322">
        <v>0.8</v>
      </c>
      <c r="P40" s="322">
        <v>0.35699999999999998</v>
      </c>
      <c r="Q40" s="322">
        <v>0.73899999999999999</v>
      </c>
      <c r="R40" s="322">
        <v>0.91400000000000003</v>
      </c>
      <c r="S40" s="322">
        <v>0.42799999999999999</v>
      </c>
      <c r="T40" s="322">
        <v>0.66200000000000003</v>
      </c>
      <c r="U40" s="323">
        <v>0.107</v>
      </c>
      <c r="V40" s="108"/>
      <c r="W40" s="108"/>
      <c r="Y40" s="35" t="s">
        <v>70</v>
      </c>
      <c r="Z40" s="321">
        <v>0.501</v>
      </c>
      <c r="AA40" s="322">
        <v>0.61099999999999999</v>
      </c>
      <c r="AB40" s="322">
        <v>0.38900000000000001</v>
      </c>
      <c r="AC40" s="322">
        <v>0.64500000000000002</v>
      </c>
      <c r="AD40" s="322">
        <v>0.69299999999999995</v>
      </c>
      <c r="AE40" s="322">
        <v>0.23699999999999999</v>
      </c>
      <c r="AF40" s="322">
        <v>0.44</v>
      </c>
      <c r="AG40" s="323" t="s">
        <v>271</v>
      </c>
    </row>
    <row r="41" spans="1:33" ht="21" customHeight="1">
      <c r="A41" s="35" t="s">
        <v>71</v>
      </c>
      <c r="B41" s="321">
        <v>0.59599999999999997</v>
      </c>
      <c r="C41" s="322">
        <v>0.70399999999999996</v>
      </c>
      <c r="D41" s="322">
        <v>0.33900000000000002</v>
      </c>
      <c r="E41" s="322">
        <v>0.69</v>
      </c>
      <c r="F41" s="322">
        <v>0.80700000000000005</v>
      </c>
      <c r="G41" s="322">
        <v>0.31900000000000001</v>
      </c>
      <c r="H41" s="322">
        <v>0.54300000000000004</v>
      </c>
      <c r="I41" s="323">
        <v>5.8999999999999997E-2</v>
      </c>
      <c r="J41" s="108"/>
      <c r="K41" s="108"/>
      <c r="M41" s="35" t="s">
        <v>71</v>
      </c>
      <c r="N41" s="321">
        <v>0.69799999999999995</v>
      </c>
      <c r="O41" s="322">
        <v>0.79800000000000004</v>
      </c>
      <c r="P41" s="322">
        <v>0.31900000000000001</v>
      </c>
      <c r="Q41" s="322">
        <v>0.745</v>
      </c>
      <c r="R41" s="322">
        <v>0.91300000000000003</v>
      </c>
      <c r="S41" s="322">
        <v>0.42499999999999999</v>
      </c>
      <c r="T41" s="322">
        <v>0.66200000000000003</v>
      </c>
      <c r="U41" s="323">
        <v>9.8000000000000004E-2</v>
      </c>
      <c r="V41" s="108"/>
      <c r="W41" s="108"/>
      <c r="Y41" s="35" t="s">
        <v>71</v>
      </c>
      <c r="Z41" s="321">
        <v>0.502</v>
      </c>
      <c r="AA41" s="322">
        <v>0.61099999999999999</v>
      </c>
      <c r="AB41" s="322">
        <v>0.35799999999999998</v>
      </c>
      <c r="AC41" s="322">
        <v>0.63600000000000001</v>
      </c>
      <c r="AD41" s="322">
        <v>0.70399999999999996</v>
      </c>
      <c r="AE41" s="322">
        <v>0.23200000000000001</v>
      </c>
      <c r="AF41" s="322">
        <v>0.43099999999999999</v>
      </c>
      <c r="AG41" s="323" t="s">
        <v>271</v>
      </c>
    </row>
    <row r="42" spans="1:33" ht="21" customHeight="1">
      <c r="A42" s="35" t="s">
        <v>72</v>
      </c>
      <c r="B42" s="321">
        <v>0.59399999999999997</v>
      </c>
      <c r="C42" s="322">
        <v>0.70099999999999996</v>
      </c>
      <c r="D42" s="322">
        <v>0.34100000000000003</v>
      </c>
      <c r="E42" s="322">
        <v>0.67200000000000004</v>
      </c>
      <c r="F42" s="322">
        <v>0.80500000000000005</v>
      </c>
      <c r="G42" s="322">
        <v>0.32300000000000001</v>
      </c>
      <c r="H42" s="322">
        <v>0.55000000000000004</v>
      </c>
      <c r="I42" s="323">
        <v>5.8999999999999997E-2</v>
      </c>
      <c r="J42" s="108"/>
      <c r="K42" s="108"/>
      <c r="M42" s="35" t="s">
        <v>72</v>
      </c>
      <c r="N42" s="321">
        <v>0.69799999999999995</v>
      </c>
      <c r="O42" s="322">
        <v>0.79600000000000004</v>
      </c>
      <c r="P42" s="322">
        <v>0.32200000000000001</v>
      </c>
      <c r="Q42" s="322">
        <v>0.72599999999999998</v>
      </c>
      <c r="R42" s="322">
        <v>0.90800000000000003</v>
      </c>
      <c r="S42" s="322">
        <v>0.438</v>
      </c>
      <c r="T42" s="322">
        <v>0.67900000000000005</v>
      </c>
      <c r="U42" s="323">
        <v>0.105</v>
      </c>
      <c r="V42" s="108"/>
      <c r="W42" s="108"/>
      <c r="Y42" s="35" t="s">
        <v>72</v>
      </c>
      <c r="Z42" s="321">
        <v>0.498</v>
      </c>
      <c r="AA42" s="322">
        <v>0.60799999999999998</v>
      </c>
      <c r="AB42" s="322">
        <v>0.36</v>
      </c>
      <c r="AC42" s="322">
        <v>0.61899999999999999</v>
      </c>
      <c r="AD42" s="322">
        <v>0.70399999999999996</v>
      </c>
      <c r="AE42" s="322">
        <v>0.22900000000000001</v>
      </c>
      <c r="AF42" s="322">
        <v>0.42799999999999999</v>
      </c>
      <c r="AG42" s="323" t="s">
        <v>271</v>
      </c>
    </row>
    <row r="43" spans="1:33" ht="21" customHeight="1">
      <c r="A43" s="35" t="s">
        <v>73</v>
      </c>
      <c r="B43" s="321">
        <v>0.60099999999999998</v>
      </c>
      <c r="C43" s="322">
        <v>0.71</v>
      </c>
      <c r="D43" s="322">
        <v>0.36199999999999999</v>
      </c>
      <c r="E43" s="322">
        <v>0.69299999999999995</v>
      </c>
      <c r="F43" s="322">
        <v>0.80500000000000005</v>
      </c>
      <c r="G43" s="322">
        <v>0.33200000000000002</v>
      </c>
      <c r="H43" s="322">
        <v>0.56599999999999995</v>
      </c>
      <c r="I43" s="323">
        <v>5.8999999999999997E-2</v>
      </c>
      <c r="J43" s="108"/>
      <c r="K43" s="108"/>
      <c r="M43" s="35" t="s">
        <v>73</v>
      </c>
      <c r="N43" s="321">
        <v>0.71</v>
      </c>
      <c r="O43" s="322">
        <v>0.80900000000000005</v>
      </c>
      <c r="P43" s="322">
        <v>0.36599999999999999</v>
      </c>
      <c r="Q43" s="322">
        <v>0.746</v>
      </c>
      <c r="R43" s="322">
        <v>0.91300000000000003</v>
      </c>
      <c r="S43" s="322">
        <v>0.45200000000000001</v>
      </c>
      <c r="T43" s="322">
        <v>0.69899999999999995</v>
      </c>
      <c r="U43" s="323">
        <v>0.111</v>
      </c>
      <c r="V43" s="108"/>
      <c r="W43" s="108"/>
      <c r="Y43" s="35" t="s">
        <v>73</v>
      </c>
      <c r="Z43" s="321">
        <v>0.501</v>
      </c>
      <c r="AA43" s="322">
        <v>0.61199999999999999</v>
      </c>
      <c r="AB43" s="322">
        <v>0.35699999999999998</v>
      </c>
      <c r="AC43" s="322">
        <v>0.64100000000000001</v>
      </c>
      <c r="AD43" s="322">
        <v>0.7</v>
      </c>
      <c r="AE43" s="322">
        <v>0.23300000000000001</v>
      </c>
      <c r="AF43" s="322">
        <v>0.44</v>
      </c>
      <c r="AG43" s="323" t="s">
        <v>271</v>
      </c>
    </row>
    <row r="44" spans="1:33" ht="21" customHeight="1">
      <c r="A44" s="35" t="s">
        <v>74</v>
      </c>
      <c r="B44" s="321">
        <v>0.60299999999999998</v>
      </c>
      <c r="C44" s="322">
        <v>0.71199999999999997</v>
      </c>
      <c r="D44" s="322">
        <v>0.38600000000000001</v>
      </c>
      <c r="E44" s="322">
        <v>0.71699999999999997</v>
      </c>
      <c r="F44" s="322">
        <v>0.80400000000000005</v>
      </c>
      <c r="G44" s="322">
        <v>0.32900000000000001</v>
      </c>
      <c r="H44" s="322">
        <v>0.56100000000000005</v>
      </c>
      <c r="I44" s="323">
        <v>5.8999999999999997E-2</v>
      </c>
      <c r="J44" s="108"/>
      <c r="K44" s="108"/>
      <c r="M44" s="35" t="s">
        <v>74</v>
      </c>
      <c r="N44" s="321">
        <v>0.71299999999999997</v>
      </c>
      <c r="O44" s="322">
        <v>0.81299999999999994</v>
      </c>
      <c r="P44" s="322">
        <v>0.41499999999999998</v>
      </c>
      <c r="Q44" s="322">
        <v>0.77800000000000002</v>
      </c>
      <c r="R44" s="322">
        <v>0.90700000000000003</v>
      </c>
      <c r="S44" s="322">
        <v>0.45200000000000001</v>
      </c>
      <c r="T44" s="322">
        <v>0.69899999999999995</v>
      </c>
      <c r="U44" s="323">
        <v>0.111</v>
      </c>
      <c r="V44" s="108"/>
      <c r="W44" s="108"/>
      <c r="Y44" s="35" t="s">
        <v>74</v>
      </c>
      <c r="Z44" s="321">
        <v>0.502</v>
      </c>
      <c r="AA44" s="322">
        <v>0.61399999999999999</v>
      </c>
      <c r="AB44" s="322">
        <v>0.35599999999999998</v>
      </c>
      <c r="AC44" s="322">
        <v>0.65700000000000003</v>
      </c>
      <c r="AD44" s="322">
        <v>0.70299999999999996</v>
      </c>
      <c r="AE44" s="322">
        <v>0.22800000000000001</v>
      </c>
      <c r="AF44" s="322">
        <v>0.43</v>
      </c>
      <c r="AG44" s="323" t="s">
        <v>271</v>
      </c>
    </row>
    <row r="45" spans="1:33" ht="21" customHeight="1">
      <c r="A45" s="35" t="s">
        <v>75</v>
      </c>
      <c r="B45" s="321">
        <v>0.61099999999999999</v>
      </c>
      <c r="C45" s="322">
        <v>0.71899999999999997</v>
      </c>
      <c r="D45" s="322">
        <v>0.40899999999999997</v>
      </c>
      <c r="E45" s="322">
        <v>0.745</v>
      </c>
      <c r="F45" s="322">
        <v>0.80600000000000005</v>
      </c>
      <c r="G45" s="322">
        <v>0.33400000000000002</v>
      </c>
      <c r="H45" s="322">
        <v>0.56200000000000006</v>
      </c>
      <c r="I45" s="323">
        <v>6.6000000000000003E-2</v>
      </c>
      <c r="J45" s="108"/>
      <c r="K45" s="108"/>
      <c r="M45" s="35" t="s">
        <v>75</v>
      </c>
      <c r="N45" s="321">
        <v>0.72199999999999998</v>
      </c>
      <c r="O45" s="322">
        <v>0.82199999999999995</v>
      </c>
      <c r="P45" s="322">
        <v>0.46400000000000002</v>
      </c>
      <c r="Q45" s="322">
        <v>0.80100000000000005</v>
      </c>
      <c r="R45" s="322">
        <v>0.90700000000000003</v>
      </c>
      <c r="S45" s="322">
        <v>0.46500000000000002</v>
      </c>
      <c r="T45" s="322">
        <v>0.71</v>
      </c>
      <c r="U45" s="323">
        <v>0.125</v>
      </c>
      <c r="V45" s="108"/>
      <c r="W45" s="108"/>
      <c r="Y45" s="35" t="s">
        <v>75</v>
      </c>
      <c r="Z45" s="321">
        <v>0.50700000000000001</v>
      </c>
      <c r="AA45" s="322">
        <v>0.62</v>
      </c>
      <c r="AB45" s="322">
        <v>0.35299999999999998</v>
      </c>
      <c r="AC45" s="322">
        <v>0.69</v>
      </c>
      <c r="AD45" s="322">
        <v>0.70799999999999996</v>
      </c>
      <c r="AE45" s="322">
        <v>0.22600000000000001</v>
      </c>
      <c r="AF45" s="322">
        <v>0.42299999999999999</v>
      </c>
      <c r="AG45" s="323" t="s">
        <v>271</v>
      </c>
    </row>
    <row r="46" spans="1:33" ht="21" customHeight="1">
      <c r="A46" s="35" t="s">
        <v>76</v>
      </c>
      <c r="B46" s="321">
        <v>0.61199999999999999</v>
      </c>
      <c r="C46" s="322">
        <v>0.72299999999999998</v>
      </c>
      <c r="D46" s="322">
        <v>0.39500000000000002</v>
      </c>
      <c r="E46" s="322">
        <v>0.77500000000000002</v>
      </c>
      <c r="F46" s="322">
        <v>0.80700000000000005</v>
      </c>
      <c r="G46" s="322">
        <v>0.33</v>
      </c>
      <c r="H46" s="322">
        <v>0.56000000000000005</v>
      </c>
      <c r="I46" s="323">
        <v>0.06</v>
      </c>
      <c r="J46" s="108"/>
      <c r="K46" s="108"/>
      <c r="M46" s="35" t="s">
        <v>76</v>
      </c>
      <c r="N46" s="321">
        <v>0.72399999999999998</v>
      </c>
      <c r="O46" s="322">
        <v>0.82599999999999996</v>
      </c>
      <c r="P46" s="322">
        <v>0.44</v>
      </c>
      <c r="Q46" s="322">
        <v>0.84</v>
      </c>
      <c r="R46" s="322">
        <v>0.90600000000000003</v>
      </c>
      <c r="S46" s="322">
        <v>0.45900000000000002</v>
      </c>
      <c r="T46" s="322">
        <v>0.71099999999999997</v>
      </c>
      <c r="U46" s="323">
        <v>0.109</v>
      </c>
      <c r="V46" s="108"/>
      <c r="W46" s="108"/>
      <c r="Y46" s="35" t="s">
        <v>76</v>
      </c>
      <c r="Z46" s="321">
        <v>0.51</v>
      </c>
      <c r="AA46" s="322">
        <v>0.622</v>
      </c>
      <c r="AB46" s="322">
        <v>0.34899999999999998</v>
      </c>
      <c r="AC46" s="322">
        <v>0.71</v>
      </c>
      <c r="AD46" s="322">
        <v>0.70899999999999996</v>
      </c>
      <c r="AE46" s="322">
        <v>0.224</v>
      </c>
      <c r="AF46" s="322">
        <v>0.41699999999999998</v>
      </c>
      <c r="AG46" s="323" t="s">
        <v>271</v>
      </c>
    </row>
    <row r="47" spans="1:33" ht="21" customHeight="1">
      <c r="A47" s="35" t="s">
        <v>77</v>
      </c>
      <c r="B47" s="321">
        <v>0.61399999999999999</v>
      </c>
      <c r="C47" s="322">
        <v>0.72399999999999998</v>
      </c>
      <c r="D47" s="322">
        <v>0.42499999999999999</v>
      </c>
      <c r="E47" s="322">
        <v>0.77700000000000002</v>
      </c>
      <c r="F47" s="322">
        <v>0.80400000000000005</v>
      </c>
      <c r="G47" s="322">
        <v>0.33300000000000002</v>
      </c>
      <c r="H47" s="322">
        <v>0.56200000000000006</v>
      </c>
      <c r="I47" s="323">
        <v>6.5000000000000002E-2</v>
      </c>
      <c r="J47" s="108"/>
      <c r="K47" s="108"/>
      <c r="M47" s="35" t="s">
        <v>77</v>
      </c>
      <c r="N47" s="321">
        <v>0.73099999999999998</v>
      </c>
      <c r="O47" s="322">
        <v>0.83399999999999996</v>
      </c>
      <c r="P47" s="322">
        <v>0.47</v>
      </c>
      <c r="Q47" s="322">
        <v>0.85699999999999998</v>
      </c>
      <c r="R47" s="322">
        <v>0.91200000000000003</v>
      </c>
      <c r="S47" s="322">
        <v>0.46100000000000002</v>
      </c>
      <c r="T47" s="322">
        <v>0.71099999999999997</v>
      </c>
      <c r="U47" s="323">
        <v>0.114</v>
      </c>
      <c r="V47" s="108"/>
      <c r="W47" s="108"/>
      <c r="Y47" s="35" t="s">
        <v>77</v>
      </c>
      <c r="Z47" s="321">
        <v>0.50600000000000001</v>
      </c>
      <c r="AA47" s="322">
        <v>0.61699999999999999</v>
      </c>
      <c r="AB47" s="322">
        <v>0.379</v>
      </c>
      <c r="AC47" s="322">
        <v>0.69899999999999995</v>
      </c>
      <c r="AD47" s="322">
        <v>0.69899999999999995</v>
      </c>
      <c r="AE47" s="322">
        <v>0.22800000000000001</v>
      </c>
      <c r="AF47" s="322">
        <v>0.42199999999999999</v>
      </c>
      <c r="AG47" s="323" t="s">
        <v>271</v>
      </c>
    </row>
    <row r="48" spans="1:33" ht="21" customHeight="1">
      <c r="A48" s="35" t="s">
        <v>78</v>
      </c>
      <c r="B48" s="321">
        <v>0.61499999999999999</v>
      </c>
      <c r="C48" s="322">
        <v>0.72599999999999998</v>
      </c>
      <c r="D48" s="322">
        <v>0.45100000000000001</v>
      </c>
      <c r="E48" s="322">
        <v>0.78400000000000003</v>
      </c>
      <c r="F48" s="322">
        <v>0.80600000000000005</v>
      </c>
      <c r="G48" s="322">
        <v>0.32800000000000001</v>
      </c>
      <c r="H48" s="322">
        <v>0.55600000000000005</v>
      </c>
      <c r="I48" s="323">
        <v>6.0999999999999999E-2</v>
      </c>
      <c r="J48" s="108"/>
      <c r="K48" s="108"/>
      <c r="M48" s="35" t="s">
        <v>78</v>
      </c>
      <c r="N48" s="321">
        <v>0.73199999999999998</v>
      </c>
      <c r="O48" s="322">
        <v>0.83599999999999997</v>
      </c>
      <c r="P48" s="322">
        <v>0.49299999999999999</v>
      </c>
      <c r="Q48" s="322">
        <v>0.877</v>
      </c>
      <c r="R48" s="322">
        <v>0.91500000000000004</v>
      </c>
      <c r="S48" s="322">
        <v>0.44900000000000001</v>
      </c>
      <c r="T48" s="322">
        <v>0.69199999999999995</v>
      </c>
      <c r="U48" s="323">
        <v>0.11</v>
      </c>
      <c r="V48" s="108"/>
      <c r="W48" s="108"/>
      <c r="Y48" s="35" t="s">
        <v>78</v>
      </c>
      <c r="Z48" s="321">
        <v>0.50700000000000001</v>
      </c>
      <c r="AA48" s="322">
        <v>0.61899999999999999</v>
      </c>
      <c r="AB48" s="322">
        <v>0.40899999999999997</v>
      </c>
      <c r="AC48" s="322">
        <v>0.69199999999999995</v>
      </c>
      <c r="AD48" s="322">
        <v>0.69899999999999995</v>
      </c>
      <c r="AE48" s="322">
        <v>0.22900000000000001</v>
      </c>
      <c r="AF48" s="322">
        <v>0.42599999999999999</v>
      </c>
      <c r="AG48" s="323" t="s">
        <v>271</v>
      </c>
    </row>
    <row r="49" spans="1:33" ht="21" customHeight="1">
      <c r="A49" s="35" t="s">
        <v>79</v>
      </c>
      <c r="B49" s="321">
        <v>0.61299999999999999</v>
      </c>
      <c r="C49" s="322">
        <v>0.72299999999999998</v>
      </c>
      <c r="D49" s="322">
        <v>0.44400000000000001</v>
      </c>
      <c r="E49" s="322">
        <v>0.78400000000000003</v>
      </c>
      <c r="F49" s="322">
        <v>0.80500000000000005</v>
      </c>
      <c r="G49" s="322">
        <v>0.32600000000000001</v>
      </c>
      <c r="H49" s="322">
        <v>0.54900000000000004</v>
      </c>
      <c r="I49" s="323">
        <v>6.3E-2</v>
      </c>
      <c r="J49" s="108"/>
      <c r="K49" s="108"/>
      <c r="M49" s="35" t="s">
        <v>79</v>
      </c>
      <c r="N49" s="321">
        <v>0.72899999999999998</v>
      </c>
      <c r="O49" s="322">
        <v>0.83</v>
      </c>
      <c r="P49" s="322">
        <v>0.49299999999999999</v>
      </c>
      <c r="Q49" s="322">
        <v>0.876</v>
      </c>
      <c r="R49" s="322">
        <v>0.91</v>
      </c>
      <c r="S49" s="322">
        <v>0.44700000000000001</v>
      </c>
      <c r="T49" s="322">
        <v>0.68200000000000005</v>
      </c>
      <c r="U49" s="323">
        <v>0.11899999999999999</v>
      </c>
      <c r="V49" s="108"/>
      <c r="W49" s="108"/>
      <c r="Y49" s="35" t="s">
        <v>79</v>
      </c>
      <c r="Z49" s="321">
        <v>0.50600000000000001</v>
      </c>
      <c r="AA49" s="322">
        <v>0.61899999999999999</v>
      </c>
      <c r="AB49" s="322">
        <v>0.39500000000000002</v>
      </c>
      <c r="AC49" s="322">
        <v>0.69199999999999995</v>
      </c>
      <c r="AD49" s="322">
        <v>0.70199999999999996</v>
      </c>
      <c r="AE49" s="322">
        <v>0.22600000000000001</v>
      </c>
      <c r="AF49" s="322">
        <v>0.42299999999999999</v>
      </c>
      <c r="AG49" s="323" t="s">
        <v>271</v>
      </c>
    </row>
    <row r="50" spans="1:33" ht="21" customHeight="1">
      <c r="A50" s="35" t="s">
        <v>203</v>
      </c>
      <c r="B50" s="321">
        <v>0.61</v>
      </c>
      <c r="C50" s="322">
        <v>0.71799999999999997</v>
      </c>
      <c r="D50" s="322">
        <v>0.40899999999999997</v>
      </c>
      <c r="E50" s="322">
        <v>0.78700000000000003</v>
      </c>
      <c r="F50" s="322">
        <v>0.80500000000000005</v>
      </c>
      <c r="G50" s="322">
        <v>0.31900000000000001</v>
      </c>
      <c r="H50" s="322">
        <v>0.53300000000000003</v>
      </c>
      <c r="I50" s="323">
        <v>6.7000000000000004E-2</v>
      </c>
      <c r="J50" s="108"/>
      <c r="K50" s="108"/>
      <c r="M50" s="35" t="s">
        <v>203</v>
      </c>
      <c r="N50" s="321">
        <v>0.72599999999999998</v>
      </c>
      <c r="O50" s="322">
        <v>0.82499999999999996</v>
      </c>
      <c r="P50" s="322">
        <v>0.48299999999999998</v>
      </c>
      <c r="Q50" s="322">
        <v>0.872</v>
      </c>
      <c r="R50" s="322">
        <v>0.90900000000000003</v>
      </c>
      <c r="S50" s="322">
        <v>0.44400000000000001</v>
      </c>
      <c r="T50" s="322">
        <v>0.66700000000000004</v>
      </c>
      <c r="U50" s="323">
        <v>0.13300000000000001</v>
      </c>
      <c r="V50" s="108"/>
      <c r="W50" s="108"/>
      <c r="Y50" s="35" t="s">
        <v>203</v>
      </c>
      <c r="Z50" s="321">
        <v>0.503</v>
      </c>
      <c r="AA50" s="322">
        <v>0.61399999999999999</v>
      </c>
      <c r="AB50" s="322">
        <v>0.33400000000000002</v>
      </c>
      <c r="AC50" s="322">
        <v>0.70199999999999996</v>
      </c>
      <c r="AD50" s="322">
        <v>0.70399999999999996</v>
      </c>
      <c r="AE50" s="322">
        <v>0.216</v>
      </c>
      <c r="AF50" s="322">
        <v>0.40600000000000003</v>
      </c>
      <c r="AG50" s="323" t="s">
        <v>271</v>
      </c>
    </row>
    <row r="51" spans="1:33" ht="21" customHeight="1">
      <c r="A51" s="35" t="s">
        <v>204</v>
      </c>
      <c r="B51" s="321">
        <v>0.60399999999999998</v>
      </c>
      <c r="C51" s="322">
        <v>0.71199999999999997</v>
      </c>
      <c r="D51" s="322">
        <v>0.38400000000000001</v>
      </c>
      <c r="E51" s="322">
        <v>0.77500000000000002</v>
      </c>
      <c r="F51" s="322">
        <v>0.8</v>
      </c>
      <c r="G51" s="322">
        <v>0.318</v>
      </c>
      <c r="H51" s="322">
        <v>0.53200000000000003</v>
      </c>
      <c r="I51" s="323">
        <v>6.5000000000000002E-2</v>
      </c>
      <c r="J51" s="108"/>
      <c r="K51" s="108"/>
      <c r="M51" s="35" t="s">
        <v>204</v>
      </c>
      <c r="N51" s="321">
        <v>0.72</v>
      </c>
      <c r="O51" s="322">
        <v>0.81899999999999995</v>
      </c>
      <c r="P51" s="322">
        <v>0.47199999999999998</v>
      </c>
      <c r="Q51" s="322">
        <v>0.85199999999999998</v>
      </c>
      <c r="R51" s="322">
        <v>0.90400000000000003</v>
      </c>
      <c r="S51" s="322">
        <v>0.442</v>
      </c>
      <c r="T51" s="322">
        <v>0.66600000000000004</v>
      </c>
      <c r="U51" s="323">
        <v>0.128</v>
      </c>
      <c r="V51" s="108"/>
      <c r="W51" s="108"/>
      <c r="Y51" s="35" t="s">
        <v>204</v>
      </c>
      <c r="Z51" s="321">
        <v>0.498</v>
      </c>
      <c r="AA51" s="322">
        <v>0.60799999999999998</v>
      </c>
      <c r="AB51" s="322" t="s">
        <v>271</v>
      </c>
      <c r="AC51" s="322">
        <v>0.69899999999999995</v>
      </c>
      <c r="AD51" s="322">
        <v>0.69899999999999995</v>
      </c>
      <c r="AE51" s="322">
        <v>0.216</v>
      </c>
      <c r="AF51" s="322">
        <v>0.40500000000000003</v>
      </c>
      <c r="AG51" s="323" t="s">
        <v>271</v>
      </c>
    </row>
    <row r="52" spans="1:33" ht="21" customHeight="1">
      <c r="A52" s="35" t="s">
        <v>80</v>
      </c>
      <c r="B52" s="321">
        <v>0.6</v>
      </c>
      <c r="C52" s="322">
        <v>0.70899999999999996</v>
      </c>
      <c r="D52" s="322">
        <v>0.378</v>
      </c>
      <c r="E52" s="322">
        <v>0.77600000000000002</v>
      </c>
      <c r="F52" s="322">
        <v>0.79700000000000004</v>
      </c>
      <c r="G52" s="322">
        <v>0.311</v>
      </c>
      <c r="H52" s="322">
        <v>0.52600000000000002</v>
      </c>
      <c r="I52" s="323">
        <v>5.7000000000000002E-2</v>
      </c>
      <c r="J52" s="108"/>
      <c r="K52" s="108"/>
      <c r="M52" s="35" t="s">
        <v>80</v>
      </c>
      <c r="N52" s="321">
        <v>0.71699999999999997</v>
      </c>
      <c r="O52" s="322">
        <v>0.81599999999999995</v>
      </c>
      <c r="P52" s="322">
        <v>0.45800000000000002</v>
      </c>
      <c r="Q52" s="322">
        <v>0.86199999999999999</v>
      </c>
      <c r="R52" s="322">
        <v>0.90400000000000003</v>
      </c>
      <c r="S52" s="322">
        <v>0.43</v>
      </c>
      <c r="T52" s="322">
        <v>0.65300000000000002</v>
      </c>
      <c r="U52" s="323">
        <v>0.11899999999999999</v>
      </c>
      <c r="V52" s="108"/>
      <c r="W52" s="108"/>
      <c r="Y52" s="35" t="s">
        <v>80</v>
      </c>
      <c r="Z52" s="321">
        <v>0.49299999999999999</v>
      </c>
      <c r="AA52" s="322">
        <v>0.60399999999999998</v>
      </c>
      <c r="AB52" s="322" t="s">
        <v>271</v>
      </c>
      <c r="AC52" s="322">
        <v>0.69099999999999995</v>
      </c>
      <c r="AD52" s="322">
        <v>0.69199999999999995</v>
      </c>
      <c r="AE52" s="322">
        <v>0.21299999999999999</v>
      </c>
      <c r="AF52" s="322">
        <v>0.40600000000000003</v>
      </c>
      <c r="AG52" s="323" t="s">
        <v>271</v>
      </c>
    </row>
    <row r="53" spans="1:33" ht="21" customHeight="1">
      <c r="A53" s="35" t="s">
        <v>81</v>
      </c>
      <c r="B53" s="321">
        <v>0.59499999999999997</v>
      </c>
      <c r="C53" s="322">
        <v>0.70299999999999996</v>
      </c>
      <c r="D53" s="322">
        <v>0.35599999999999998</v>
      </c>
      <c r="E53" s="322">
        <v>0.76300000000000001</v>
      </c>
      <c r="F53" s="322">
        <v>0.79500000000000004</v>
      </c>
      <c r="G53" s="322">
        <v>0.30499999999999999</v>
      </c>
      <c r="H53" s="322">
        <v>0.52100000000000002</v>
      </c>
      <c r="I53" s="323">
        <v>0.05</v>
      </c>
      <c r="J53" s="108"/>
      <c r="K53" s="108"/>
      <c r="M53" s="35" t="s">
        <v>81</v>
      </c>
      <c r="N53" s="321">
        <v>0.70799999999999996</v>
      </c>
      <c r="O53" s="322">
        <v>0.80800000000000005</v>
      </c>
      <c r="P53" s="322">
        <v>0.438</v>
      </c>
      <c r="Q53" s="322">
        <v>0.84499999999999997</v>
      </c>
      <c r="R53" s="322">
        <v>0.90100000000000002</v>
      </c>
      <c r="S53" s="322">
        <v>0.42</v>
      </c>
      <c r="T53" s="322">
        <v>0.64300000000000002</v>
      </c>
      <c r="U53" s="323">
        <v>0.109</v>
      </c>
      <c r="V53" s="108"/>
      <c r="W53" s="108"/>
      <c r="Y53" s="35" t="s">
        <v>81</v>
      </c>
      <c r="Z53" s="321">
        <v>0.49</v>
      </c>
      <c r="AA53" s="322">
        <v>0.60099999999999998</v>
      </c>
      <c r="AB53" s="322" t="s">
        <v>271</v>
      </c>
      <c r="AC53" s="322">
        <v>0.68100000000000005</v>
      </c>
      <c r="AD53" s="322">
        <v>0.69199999999999995</v>
      </c>
      <c r="AE53" s="322">
        <v>0.21</v>
      </c>
      <c r="AF53" s="322">
        <v>0.40500000000000003</v>
      </c>
      <c r="AG53" s="323" t="s">
        <v>271</v>
      </c>
    </row>
    <row r="54" spans="1:33" ht="21" customHeight="1">
      <c r="A54" s="35" t="s">
        <v>82</v>
      </c>
      <c r="B54" s="321">
        <v>0.59199999999999997</v>
      </c>
      <c r="C54" s="322">
        <v>0.70199999999999996</v>
      </c>
      <c r="D54" s="322">
        <v>0.34200000000000003</v>
      </c>
      <c r="E54" s="322">
        <v>0.755</v>
      </c>
      <c r="F54" s="322">
        <v>0.79600000000000004</v>
      </c>
      <c r="G54" s="322">
        <v>0.30099999999999999</v>
      </c>
      <c r="H54" s="322">
        <v>0.52</v>
      </c>
      <c r="I54" s="323">
        <v>4.1000000000000002E-2</v>
      </c>
      <c r="J54" s="108"/>
      <c r="K54" s="108"/>
      <c r="M54" s="35" t="s">
        <v>82</v>
      </c>
      <c r="N54" s="321">
        <v>0.70399999999999996</v>
      </c>
      <c r="O54" s="322">
        <v>0.80600000000000005</v>
      </c>
      <c r="P54" s="322">
        <v>0.40300000000000002</v>
      </c>
      <c r="Q54" s="322">
        <v>0.85099999999999998</v>
      </c>
      <c r="R54" s="322">
        <v>0.89900000000000002</v>
      </c>
      <c r="S54" s="322">
        <v>0.41099999999999998</v>
      </c>
      <c r="T54" s="322">
        <v>0.64300000000000002</v>
      </c>
      <c r="U54" s="323" t="s">
        <v>271</v>
      </c>
      <c r="V54" s="108"/>
      <c r="W54" s="108"/>
      <c r="Y54" s="35" t="s">
        <v>82</v>
      </c>
      <c r="Z54" s="321">
        <v>0.48899999999999999</v>
      </c>
      <c r="AA54" s="322">
        <v>0.6</v>
      </c>
      <c r="AB54" s="322" t="s">
        <v>271</v>
      </c>
      <c r="AC54" s="322">
        <v>0.66100000000000003</v>
      </c>
      <c r="AD54" s="322">
        <v>0.69499999999999995</v>
      </c>
      <c r="AE54" s="322">
        <v>0.21</v>
      </c>
      <c r="AF54" s="322">
        <v>0.40300000000000002</v>
      </c>
      <c r="AG54" s="323" t="s">
        <v>271</v>
      </c>
    </row>
    <row r="55" spans="1:33" ht="21" customHeight="1">
      <c r="A55" s="35" t="s">
        <v>83</v>
      </c>
      <c r="B55" s="321">
        <v>0.59199999999999997</v>
      </c>
      <c r="C55" s="322">
        <v>0.70199999999999996</v>
      </c>
      <c r="D55" s="322">
        <v>0.373</v>
      </c>
      <c r="E55" s="322">
        <v>0.75700000000000001</v>
      </c>
      <c r="F55" s="322">
        <v>0.79500000000000004</v>
      </c>
      <c r="G55" s="322">
        <v>0.3</v>
      </c>
      <c r="H55" s="322">
        <v>0.51500000000000001</v>
      </c>
      <c r="I55" s="323">
        <v>4.3999999999999997E-2</v>
      </c>
      <c r="J55" s="108"/>
      <c r="K55" s="108"/>
      <c r="M55" s="35" t="s">
        <v>83</v>
      </c>
      <c r="N55" s="321">
        <v>0.70499999999999996</v>
      </c>
      <c r="O55" s="322">
        <v>0.80700000000000005</v>
      </c>
      <c r="P55" s="322">
        <v>0.44400000000000001</v>
      </c>
      <c r="Q55" s="322">
        <v>0.85099999999999998</v>
      </c>
      <c r="R55" s="322">
        <v>0.89700000000000002</v>
      </c>
      <c r="S55" s="322">
        <v>0.41399999999999998</v>
      </c>
      <c r="T55" s="322">
        <v>0.64200000000000002</v>
      </c>
      <c r="U55" s="323" t="s">
        <v>271</v>
      </c>
      <c r="V55" s="108"/>
      <c r="W55" s="108"/>
      <c r="Y55" s="35" t="s">
        <v>83</v>
      </c>
      <c r="Z55" s="321">
        <v>0.48799999999999999</v>
      </c>
      <c r="AA55" s="322">
        <v>0.59899999999999998</v>
      </c>
      <c r="AB55" s="322" t="s">
        <v>271</v>
      </c>
      <c r="AC55" s="322">
        <v>0.66400000000000003</v>
      </c>
      <c r="AD55" s="322">
        <v>0.69499999999999995</v>
      </c>
      <c r="AE55" s="322">
        <v>0.20499999999999999</v>
      </c>
      <c r="AF55" s="322">
        <v>0.39500000000000002</v>
      </c>
      <c r="AG55" s="323" t="s">
        <v>271</v>
      </c>
    </row>
    <row r="56" spans="1:33" ht="21" customHeight="1">
      <c r="A56" s="35" t="s">
        <v>84</v>
      </c>
      <c r="B56" s="321">
        <v>0.59699999999999998</v>
      </c>
      <c r="C56" s="322">
        <v>0.70699999999999996</v>
      </c>
      <c r="D56" s="322">
        <v>0.39800000000000002</v>
      </c>
      <c r="E56" s="322">
        <v>0.76200000000000001</v>
      </c>
      <c r="F56" s="322">
        <v>0.8</v>
      </c>
      <c r="G56" s="322">
        <v>0.3</v>
      </c>
      <c r="H56" s="322">
        <v>0.51700000000000002</v>
      </c>
      <c r="I56" s="323">
        <v>4.2000000000000003E-2</v>
      </c>
      <c r="J56" s="108"/>
      <c r="K56" s="108"/>
      <c r="M56" s="35" t="s">
        <v>84</v>
      </c>
      <c r="N56" s="321">
        <v>0.70399999999999996</v>
      </c>
      <c r="O56" s="322">
        <v>0.80600000000000005</v>
      </c>
      <c r="P56" s="322">
        <v>0.47399999999999998</v>
      </c>
      <c r="Q56" s="322">
        <v>0.85199999999999998</v>
      </c>
      <c r="R56" s="322">
        <v>0.89200000000000002</v>
      </c>
      <c r="S56" s="322">
        <v>0.41199999999999998</v>
      </c>
      <c r="T56" s="322">
        <v>0.64</v>
      </c>
      <c r="U56" s="323" t="s">
        <v>271</v>
      </c>
      <c r="V56" s="108"/>
      <c r="W56" s="108"/>
      <c r="Y56" s="35" t="s">
        <v>84</v>
      </c>
      <c r="Z56" s="321">
        <v>0.498</v>
      </c>
      <c r="AA56" s="322">
        <v>0.61199999999999999</v>
      </c>
      <c r="AB56" s="322">
        <v>0.32200000000000001</v>
      </c>
      <c r="AC56" s="322">
        <v>0.67400000000000004</v>
      </c>
      <c r="AD56" s="322">
        <v>0.71099999999999997</v>
      </c>
      <c r="AE56" s="322">
        <v>0.20699999999999999</v>
      </c>
      <c r="AF56" s="322">
        <v>0.40100000000000002</v>
      </c>
      <c r="AG56" s="323" t="s">
        <v>271</v>
      </c>
    </row>
    <row r="57" spans="1:33" ht="21" customHeight="1">
      <c r="A57" s="35" t="s">
        <v>85</v>
      </c>
      <c r="B57" s="321">
        <v>0.59699999999999998</v>
      </c>
      <c r="C57" s="322">
        <v>0.70799999999999996</v>
      </c>
      <c r="D57" s="322">
        <v>0.435</v>
      </c>
      <c r="E57" s="322">
        <v>0.78</v>
      </c>
      <c r="F57" s="322">
        <v>0.79400000000000004</v>
      </c>
      <c r="G57" s="322">
        <v>0.29899999999999999</v>
      </c>
      <c r="H57" s="322">
        <v>0.51600000000000001</v>
      </c>
      <c r="I57" s="323">
        <v>4.2000000000000003E-2</v>
      </c>
      <c r="J57" s="108"/>
      <c r="K57" s="108"/>
      <c r="M57" s="35" t="s">
        <v>85</v>
      </c>
      <c r="N57" s="321">
        <v>0.70099999999999996</v>
      </c>
      <c r="O57" s="322">
        <v>0.80300000000000005</v>
      </c>
      <c r="P57" s="322">
        <v>0.442</v>
      </c>
      <c r="Q57" s="322">
        <v>0.85899999999999999</v>
      </c>
      <c r="R57" s="322">
        <v>0.89200000000000002</v>
      </c>
      <c r="S57" s="322">
        <v>0.40500000000000003</v>
      </c>
      <c r="T57" s="322">
        <v>0.63200000000000001</v>
      </c>
      <c r="U57" s="323" t="s">
        <v>271</v>
      </c>
      <c r="V57" s="108"/>
      <c r="W57" s="108"/>
      <c r="Y57" s="35" t="s">
        <v>85</v>
      </c>
      <c r="Z57" s="321">
        <v>0.502</v>
      </c>
      <c r="AA57" s="322">
        <v>0.61599999999999999</v>
      </c>
      <c r="AB57" s="322">
        <v>0.42699999999999999</v>
      </c>
      <c r="AC57" s="322">
        <v>0.70199999999999996</v>
      </c>
      <c r="AD57" s="322">
        <v>0.69899999999999995</v>
      </c>
      <c r="AE57" s="322">
        <v>0.21199999999999999</v>
      </c>
      <c r="AF57" s="322">
        <v>0.40699999999999997</v>
      </c>
      <c r="AG57" s="323" t="s">
        <v>271</v>
      </c>
    </row>
    <row r="58" spans="1:33" ht="21" customHeight="1">
      <c r="A58" s="35" t="s">
        <v>86</v>
      </c>
      <c r="B58" s="321">
        <v>0.59499999999999997</v>
      </c>
      <c r="C58" s="322">
        <v>0.70399999999999996</v>
      </c>
      <c r="D58" s="322">
        <v>0.44700000000000001</v>
      </c>
      <c r="E58" s="322">
        <v>0.76100000000000001</v>
      </c>
      <c r="F58" s="322">
        <v>0.79300000000000004</v>
      </c>
      <c r="G58" s="322">
        <v>0.3</v>
      </c>
      <c r="H58" s="322">
        <v>0.51200000000000001</v>
      </c>
      <c r="I58" s="323">
        <v>4.7E-2</v>
      </c>
      <c r="J58" s="108"/>
      <c r="K58" s="108"/>
      <c r="M58" s="35" t="s">
        <v>86</v>
      </c>
      <c r="N58" s="321">
        <v>0.69699999999999995</v>
      </c>
      <c r="O58" s="322">
        <v>0.79900000000000004</v>
      </c>
      <c r="P58" s="322">
        <v>0.43</v>
      </c>
      <c r="Q58" s="322">
        <v>0.83499999999999996</v>
      </c>
      <c r="R58" s="322">
        <v>0.89100000000000001</v>
      </c>
      <c r="S58" s="322">
        <v>0.40600000000000003</v>
      </c>
      <c r="T58" s="322">
        <v>0.63200000000000001</v>
      </c>
      <c r="U58" s="323" t="s">
        <v>271</v>
      </c>
      <c r="V58" s="108"/>
      <c r="W58" s="108"/>
      <c r="Y58" s="35" t="s">
        <v>86</v>
      </c>
      <c r="Z58" s="321">
        <v>0.5</v>
      </c>
      <c r="AA58" s="322">
        <v>0.61199999999999999</v>
      </c>
      <c r="AB58" s="322">
        <v>0.46400000000000002</v>
      </c>
      <c r="AC58" s="322">
        <v>0.68799999999999994</v>
      </c>
      <c r="AD58" s="322">
        <v>0.69699999999999995</v>
      </c>
      <c r="AE58" s="322">
        <v>0.21099999999999999</v>
      </c>
      <c r="AF58" s="322">
        <v>0.39700000000000002</v>
      </c>
      <c r="AG58" s="323" t="s">
        <v>271</v>
      </c>
    </row>
    <row r="59" spans="1:33" ht="21" customHeight="1">
      <c r="A59" s="35" t="s">
        <v>87</v>
      </c>
      <c r="B59" s="321">
        <v>0.59299999999999997</v>
      </c>
      <c r="C59" s="322">
        <v>0.70199999999999996</v>
      </c>
      <c r="D59" s="322">
        <v>0.39300000000000002</v>
      </c>
      <c r="E59" s="322">
        <v>0.748</v>
      </c>
      <c r="F59" s="322">
        <v>0.79800000000000004</v>
      </c>
      <c r="G59" s="322">
        <v>0.30099999999999999</v>
      </c>
      <c r="H59" s="322">
        <v>0.51200000000000001</v>
      </c>
      <c r="I59" s="323">
        <v>4.9000000000000002E-2</v>
      </c>
      <c r="J59" s="108"/>
      <c r="K59" s="108"/>
      <c r="M59" s="35" t="s">
        <v>87</v>
      </c>
      <c r="N59" s="321">
        <v>0.69699999999999995</v>
      </c>
      <c r="O59" s="322">
        <v>0.79700000000000004</v>
      </c>
      <c r="P59" s="322">
        <v>0.38200000000000001</v>
      </c>
      <c r="Q59" s="322">
        <v>0.82199999999999995</v>
      </c>
      <c r="R59" s="322">
        <v>0.89700000000000002</v>
      </c>
      <c r="S59" s="322">
        <v>0.40799999999999997</v>
      </c>
      <c r="T59" s="322">
        <v>0.63100000000000001</v>
      </c>
      <c r="U59" s="323">
        <v>9.5000000000000001E-2</v>
      </c>
      <c r="V59" s="108"/>
      <c r="W59" s="108"/>
      <c r="Y59" s="35" t="s">
        <v>87</v>
      </c>
      <c r="Z59" s="321">
        <v>0.498</v>
      </c>
      <c r="AA59" s="322">
        <v>0.60899999999999999</v>
      </c>
      <c r="AB59" s="322">
        <v>0.40400000000000003</v>
      </c>
      <c r="AC59" s="322">
        <v>0.67500000000000004</v>
      </c>
      <c r="AD59" s="322">
        <v>0.70099999999999996</v>
      </c>
      <c r="AE59" s="322">
        <v>0.21199999999999999</v>
      </c>
      <c r="AF59" s="322">
        <v>0.39900000000000002</v>
      </c>
      <c r="AG59" s="323" t="s">
        <v>271</v>
      </c>
    </row>
    <row r="60" spans="1:33" ht="21" customHeight="1">
      <c r="A60" s="35" t="s">
        <v>88</v>
      </c>
      <c r="B60" s="321">
        <v>0.59599999999999997</v>
      </c>
      <c r="C60" s="322">
        <v>0.70499999999999996</v>
      </c>
      <c r="D60" s="322">
        <v>0.36799999999999999</v>
      </c>
      <c r="E60" s="322">
        <v>0.73099999999999998</v>
      </c>
      <c r="F60" s="322">
        <v>0.80600000000000005</v>
      </c>
      <c r="G60" s="322">
        <v>0.308</v>
      </c>
      <c r="H60" s="322">
        <v>0.52100000000000002</v>
      </c>
      <c r="I60" s="323">
        <v>5.3999999999999999E-2</v>
      </c>
      <c r="J60" s="108"/>
      <c r="K60" s="108"/>
      <c r="M60" s="35" t="s">
        <v>88</v>
      </c>
      <c r="N60" s="321">
        <v>0.69899999999999995</v>
      </c>
      <c r="O60" s="322">
        <v>0.79900000000000004</v>
      </c>
      <c r="P60" s="322">
        <v>0.376</v>
      </c>
      <c r="Q60" s="322">
        <v>0.79900000000000004</v>
      </c>
      <c r="R60" s="322">
        <v>0.90400000000000003</v>
      </c>
      <c r="S60" s="322">
        <v>0.41499999999999998</v>
      </c>
      <c r="T60" s="322">
        <v>0.63900000000000001</v>
      </c>
      <c r="U60" s="323">
        <v>0.1</v>
      </c>
      <c r="V60" s="108"/>
      <c r="W60" s="108"/>
      <c r="Y60" s="35" t="s">
        <v>88</v>
      </c>
      <c r="Z60" s="321">
        <v>0.502</v>
      </c>
      <c r="AA60" s="322">
        <v>0.61299999999999999</v>
      </c>
      <c r="AB60" s="322">
        <v>0.36</v>
      </c>
      <c r="AC60" s="322">
        <v>0.66400000000000003</v>
      </c>
      <c r="AD60" s="322">
        <v>0.71</v>
      </c>
      <c r="AE60" s="322">
        <v>0.22</v>
      </c>
      <c r="AF60" s="322">
        <v>0.41</v>
      </c>
      <c r="AG60" s="323" t="s">
        <v>271</v>
      </c>
    </row>
    <row r="61" spans="1:33" ht="21" customHeight="1">
      <c r="A61" s="35" t="s">
        <v>89</v>
      </c>
      <c r="B61" s="321">
        <v>0.59799999999999998</v>
      </c>
      <c r="C61" s="322">
        <v>0.70599999999999996</v>
      </c>
      <c r="D61" s="322">
        <v>0.35699999999999998</v>
      </c>
      <c r="E61" s="322">
        <v>0.74</v>
      </c>
      <c r="F61" s="322">
        <v>0.80800000000000005</v>
      </c>
      <c r="G61" s="322">
        <v>0.308</v>
      </c>
      <c r="H61" s="322">
        <v>0.51700000000000002</v>
      </c>
      <c r="I61" s="323">
        <v>5.7000000000000002E-2</v>
      </c>
      <c r="J61" s="108"/>
      <c r="K61" s="108"/>
      <c r="M61" s="35" t="s">
        <v>89</v>
      </c>
      <c r="N61" s="321">
        <v>0.69799999999999995</v>
      </c>
      <c r="O61" s="322">
        <v>0.79600000000000004</v>
      </c>
      <c r="P61" s="322">
        <v>0.374</v>
      </c>
      <c r="Q61" s="322">
        <v>0.80500000000000005</v>
      </c>
      <c r="R61" s="322">
        <v>0.90300000000000002</v>
      </c>
      <c r="S61" s="322">
        <v>0.41199999999999998</v>
      </c>
      <c r="T61" s="322">
        <v>0.626</v>
      </c>
      <c r="U61" s="323">
        <v>0.11</v>
      </c>
      <c r="V61" s="108"/>
      <c r="W61" s="108"/>
      <c r="Y61" s="35" t="s">
        <v>89</v>
      </c>
      <c r="Z61" s="321">
        <v>0.505</v>
      </c>
      <c r="AA61" s="322">
        <v>0.61799999999999999</v>
      </c>
      <c r="AB61" s="322">
        <v>0.34</v>
      </c>
      <c r="AC61" s="322">
        <v>0.67500000000000004</v>
      </c>
      <c r="AD61" s="322">
        <v>0.71399999999999997</v>
      </c>
      <c r="AE61" s="322">
        <v>0.222</v>
      </c>
      <c r="AF61" s="322">
        <v>0.41399999999999998</v>
      </c>
      <c r="AG61" s="323" t="s">
        <v>271</v>
      </c>
    </row>
    <row r="62" spans="1:33" ht="21" customHeight="1">
      <c r="A62" s="35" t="s">
        <v>205</v>
      </c>
      <c r="B62" s="321">
        <v>0.6</v>
      </c>
      <c r="C62" s="322">
        <v>0.70799999999999996</v>
      </c>
      <c r="D62" s="322">
        <v>0.37</v>
      </c>
      <c r="E62" s="322">
        <v>0.72699999999999998</v>
      </c>
      <c r="F62" s="322">
        <v>0.81200000000000006</v>
      </c>
      <c r="G62" s="322">
        <v>0.312</v>
      </c>
      <c r="H62" s="322">
        <v>0.52200000000000002</v>
      </c>
      <c r="I62" s="323">
        <v>6.0999999999999999E-2</v>
      </c>
      <c r="J62" s="108"/>
      <c r="K62" s="108"/>
      <c r="M62" s="35" t="s">
        <v>205</v>
      </c>
      <c r="N62" s="321">
        <v>0.69499999999999995</v>
      </c>
      <c r="O62" s="322">
        <v>0.79300000000000004</v>
      </c>
      <c r="P62" s="322">
        <v>0.36499999999999999</v>
      </c>
      <c r="Q62" s="322">
        <v>0.79500000000000004</v>
      </c>
      <c r="R62" s="322">
        <v>0.90100000000000002</v>
      </c>
      <c r="S62" s="322">
        <v>0.41299999999999998</v>
      </c>
      <c r="T62" s="322">
        <v>0.626</v>
      </c>
      <c r="U62" s="323">
        <v>0.113</v>
      </c>
      <c r="V62" s="108"/>
      <c r="W62" s="108"/>
      <c r="Y62" s="35" t="s">
        <v>205</v>
      </c>
      <c r="Z62" s="321">
        <v>0.51200000000000001</v>
      </c>
      <c r="AA62" s="322">
        <v>0.625</v>
      </c>
      <c r="AB62" s="322">
        <v>0.374</v>
      </c>
      <c r="AC62" s="322">
        <v>0.66100000000000003</v>
      </c>
      <c r="AD62" s="322">
        <v>0.72499999999999998</v>
      </c>
      <c r="AE62" s="322">
        <v>0.22800000000000001</v>
      </c>
      <c r="AF62" s="322">
        <v>0.42299999999999999</v>
      </c>
      <c r="AG62" s="323" t="s">
        <v>271</v>
      </c>
    </row>
    <row r="63" spans="1:33" ht="21" customHeight="1">
      <c r="A63" s="35" t="s">
        <v>206</v>
      </c>
      <c r="B63" s="321">
        <v>0.6</v>
      </c>
      <c r="C63" s="322">
        <v>0.70699999999999996</v>
      </c>
      <c r="D63" s="322">
        <v>0.36399999999999999</v>
      </c>
      <c r="E63" s="322">
        <v>0.70599999999999996</v>
      </c>
      <c r="F63" s="322">
        <v>0.81399999999999995</v>
      </c>
      <c r="G63" s="322">
        <v>0.318</v>
      </c>
      <c r="H63" s="322">
        <v>0.52700000000000002</v>
      </c>
      <c r="I63" s="323">
        <v>6.7000000000000004E-2</v>
      </c>
      <c r="J63" s="108"/>
      <c r="K63" s="108"/>
      <c r="M63" s="35" t="s">
        <v>206</v>
      </c>
      <c r="N63" s="321">
        <v>0.69299999999999995</v>
      </c>
      <c r="O63" s="322">
        <v>0.78800000000000003</v>
      </c>
      <c r="P63" s="322">
        <v>0.36299999999999999</v>
      </c>
      <c r="Q63" s="322">
        <v>0.76700000000000002</v>
      </c>
      <c r="R63" s="322">
        <v>0.90200000000000002</v>
      </c>
      <c r="S63" s="322">
        <v>0.41699999999999998</v>
      </c>
      <c r="T63" s="322">
        <v>0.624</v>
      </c>
      <c r="U63" s="323">
        <v>0.125</v>
      </c>
      <c r="V63" s="108"/>
      <c r="W63" s="108"/>
      <c r="Y63" s="35" t="s">
        <v>206</v>
      </c>
      <c r="Z63" s="321">
        <v>0.51400000000000001</v>
      </c>
      <c r="AA63" s="322">
        <v>0.627</v>
      </c>
      <c r="AB63" s="322">
        <v>0.36399999999999999</v>
      </c>
      <c r="AC63" s="322">
        <v>0.64500000000000002</v>
      </c>
      <c r="AD63" s="322">
        <v>0.72899999999999998</v>
      </c>
      <c r="AE63" s="322">
        <v>0.23499999999999999</v>
      </c>
      <c r="AF63" s="322">
        <v>0.434</v>
      </c>
      <c r="AG63" s="323" t="s">
        <v>271</v>
      </c>
    </row>
    <row r="64" spans="1:33" ht="21" customHeight="1">
      <c r="A64" s="35" t="s">
        <v>90</v>
      </c>
      <c r="B64" s="321">
        <v>0.59499999999999997</v>
      </c>
      <c r="C64" s="322">
        <v>0.7</v>
      </c>
      <c r="D64" s="322">
        <v>0.34200000000000003</v>
      </c>
      <c r="E64" s="322">
        <v>0.68899999999999995</v>
      </c>
      <c r="F64" s="322">
        <v>0.80900000000000005</v>
      </c>
      <c r="G64" s="322">
        <v>0.31900000000000001</v>
      </c>
      <c r="H64" s="322">
        <v>0.52700000000000002</v>
      </c>
      <c r="I64" s="323">
        <v>6.9000000000000006E-2</v>
      </c>
      <c r="J64" s="108"/>
      <c r="K64" s="108"/>
      <c r="M64" s="35" t="s">
        <v>90</v>
      </c>
      <c r="N64" s="321">
        <v>0.68799999999999994</v>
      </c>
      <c r="O64" s="322">
        <v>0.78200000000000003</v>
      </c>
      <c r="P64" s="322">
        <v>0.34899999999999998</v>
      </c>
      <c r="Q64" s="322">
        <v>0.753</v>
      </c>
      <c r="R64" s="322">
        <v>0.89600000000000002</v>
      </c>
      <c r="S64" s="322">
        <v>0.41799999999999998</v>
      </c>
      <c r="T64" s="322">
        <v>0.622</v>
      </c>
      <c r="U64" s="323">
        <v>0.129</v>
      </c>
      <c r="V64" s="108"/>
      <c r="W64" s="108"/>
      <c r="Y64" s="35" t="s">
        <v>90</v>
      </c>
      <c r="Z64" s="321">
        <v>0.50900000000000001</v>
      </c>
      <c r="AA64" s="322">
        <v>0.62</v>
      </c>
      <c r="AB64" s="322">
        <v>0.33500000000000002</v>
      </c>
      <c r="AC64" s="322">
        <v>0.626</v>
      </c>
      <c r="AD64" s="322">
        <v>0.72299999999999998</v>
      </c>
      <c r="AE64" s="322">
        <v>0.23699999999999999</v>
      </c>
      <c r="AF64" s="322">
        <v>0.437</v>
      </c>
      <c r="AG64" s="323" t="s">
        <v>271</v>
      </c>
    </row>
    <row r="65" spans="1:33" ht="21" customHeight="1">
      <c r="A65" s="35" t="s">
        <v>91</v>
      </c>
      <c r="B65" s="321">
        <v>0.59599999999999997</v>
      </c>
      <c r="C65" s="322">
        <v>0.70099999999999996</v>
      </c>
      <c r="D65" s="322">
        <v>0.32600000000000001</v>
      </c>
      <c r="E65" s="322">
        <v>0.70299999999999996</v>
      </c>
      <c r="F65" s="322">
        <v>0.80600000000000005</v>
      </c>
      <c r="G65" s="322">
        <v>0.32200000000000001</v>
      </c>
      <c r="H65" s="322">
        <v>0.53200000000000003</v>
      </c>
      <c r="I65" s="323">
        <v>7.0000000000000007E-2</v>
      </c>
      <c r="J65" s="108"/>
      <c r="K65" s="108"/>
      <c r="M65" s="35" t="s">
        <v>91</v>
      </c>
      <c r="N65" s="321">
        <v>0.69</v>
      </c>
      <c r="O65" s="322">
        <v>0.78400000000000003</v>
      </c>
      <c r="P65" s="322">
        <v>0.31900000000000001</v>
      </c>
      <c r="Q65" s="322">
        <v>0.77400000000000002</v>
      </c>
      <c r="R65" s="322">
        <v>0.89200000000000002</v>
      </c>
      <c r="S65" s="322">
        <v>0.42599999999999999</v>
      </c>
      <c r="T65" s="322">
        <v>0.63400000000000001</v>
      </c>
      <c r="U65" s="323">
        <v>0.13200000000000001</v>
      </c>
      <c r="V65" s="108"/>
      <c r="W65" s="108"/>
      <c r="Y65" s="35" t="s">
        <v>91</v>
      </c>
      <c r="Z65" s="321">
        <v>0.50900000000000001</v>
      </c>
      <c r="AA65" s="322">
        <v>0.621</v>
      </c>
      <c r="AB65" s="322">
        <v>0.33300000000000002</v>
      </c>
      <c r="AC65" s="322">
        <v>0.63400000000000001</v>
      </c>
      <c r="AD65" s="322">
        <v>0.72299999999999998</v>
      </c>
      <c r="AE65" s="322">
        <v>0.23599999999999999</v>
      </c>
      <c r="AF65" s="322">
        <v>0.436</v>
      </c>
      <c r="AG65" s="323" t="s">
        <v>271</v>
      </c>
    </row>
    <row r="66" spans="1:33" ht="21" customHeight="1">
      <c r="A66" s="35" t="s">
        <v>92</v>
      </c>
      <c r="B66" s="321">
        <v>0.59399999999999997</v>
      </c>
      <c r="C66" s="322">
        <v>0.69899999999999995</v>
      </c>
      <c r="D66" s="322">
        <v>0.316</v>
      </c>
      <c r="E66" s="322">
        <v>0.69699999999999995</v>
      </c>
      <c r="F66" s="322">
        <v>0.80200000000000005</v>
      </c>
      <c r="G66" s="322">
        <v>0.32400000000000001</v>
      </c>
      <c r="H66" s="322">
        <v>0.54</v>
      </c>
      <c r="I66" s="323">
        <v>6.4000000000000001E-2</v>
      </c>
      <c r="J66" s="108"/>
      <c r="K66" s="108"/>
      <c r="M66" s="35" t="s">
        <v>92</v>
      </c>
      <c r="N66" s="321">
        <v>0.68799999999999994</v>
      </c>
      <c r="O66" s="322">
        <v>0.78400000000000003</v>
      </c>
      <c r="P66" s="322" t="s">
        <v>271</v>
      </c>
      <c r="Q66" s="322">
        <v>0.77</v>
      </c>
      <c r="R66" s="322">
        <v>0.89100000000000001</v>
      </c>
      <c r="S66" s="322">
        <v>0.42699999999999999</v>
      </c>
      <c r="T66" s="322">
        <v>0.64700000000000002</v>
      </c>
      <c r="U66" s="323">
        <v>0.114</v>
      </c>
      <c r="V66" s="108"/>
      <c r="W66" s="108"/>
      <c r="Y66" s="35" t="s">
        <v>92</v>
      </c>
      <c r="Z66" s="321">
        <v>0.50700000000000001</v>
      </c>
      <c r="AA66" s="322">
        <v>0.61699999999999999</v>
      </c>
      <c r="AB66" s="322">
        <v>0.34499999999999997</v>
      </c>
      <c r="AC66" s="322">
        <v>0.626</v>
      </c>
      <c r="AD66" s="322">
        <v>0.71499999999999997</v>
      </c>
      <c r="AE66" s="322">
        <v>0.23899999999999999</v>
      </c>
      <c r="AF66" s="322">
        <v>0.438</v>
      </c>
      <c r="AG66" s="323" t="s">
        <v>271</v>
      </c>
    </row>
    <row r="67" spans="1:33" ht="21" customHeight="1">
      <c r="A67" s="35" t="s">
        <v>93</v>
      </c>
      <c r="B67" s="321">
        <v>0.59599999999999997</v>
      </c>
      <c r="C67" s="322">
        <v>0.7</v>
      </c>
      <c r="D67" s="322">
        <v>0.312</v>
      </c>
      <c r="E67" s="322">
        <v>0.71199999999999997</v>
      </c>
      <c r="F67" s="322">
        <v>0.79900000000000004</v>
      </c>
      <c r="G67" s="322">
        <v>0.32900000000000001</v>
      </c>
      <c r="H67" s="322">
        <v>0.54300000000000004</v>
      </c>
      <c r="I67" s="323">
        <v>7.1999999999999995E-2</v>
      </c>
      <c r="J67" s="108"/>
      <c r="K67" s="108"/>
      <c r="M67" s="35" t="s">
        <v>93</v>
      </c>
      <c r="N67" s="321">
        <v>0.69499999999999995</v>
      </c>
      <c r="O67" s="322">
        <v>0.78900000000000003</v>
      </c>
      <c r="P67" s="322" t="s">
        <v>271</v>
      </c>
      <c r="Q67" s="322">
        <v>0.78700000000000003</v>
      </c>
      <c r="R67" s="322">
        <v>0.89300000000000002</v>
      </c>
      <c r="S67" s="322">
        <v>0.437</v>
      </c>
      <c r="T67" s="322">
        <v>0.65300000000000002</v>
      </c>
      <c r="U67" s="323">
        <v>0.13</v>
      </c>
      <c r="V67" s="108"/>
      <c r="W67" s="108"/>
      <c r="Y67" s="35" t="s">
        <v>93</v>
      </c>
      <c r="Z67" s="321">
        <v>0.505</v>
      </c>
      <c r="AA67" s="322">
        <v>0.61399999999999999</v>
      </c>
      <c r="AB67" s="322">
        <v>0.33900000000000002</v>
      </c>
      <c r="AC67" s="322">
        <v>0.63900000000000001</v>
      </c>
      <c r="AD67" s="322">
        <v>0.70699999999999996</v>
      </c>
      <c r="AE67" s="322">
        <v>0.24</v>
      </c>
      <c r="AF67" s="322">
        <v>0.439</v>
      </c>
      <c r="AG67" s="323" t="s">
        <v>271</v>
      </c>
    </row>
    <row r="68" spans="1:33" ht="21" customHeight="1">
      <c r="A68" s="35" t="s">
        <v>94</v>
      </c>
      <c r="B68" s="321">
        <v>0.59899999999999998</v>
      </c>
      <c r="C68" s="322">
        <v>0.70399999999999996</v>
      </c>
      <c r="D68" s="322">
        <v>0.34399999999999997</v>
      </c>
      <c r="E68" s="322">
        <v>0.72399999999999998</v>
      </c>
      <c r="F68" s="322">
        <v>0.8</v>
      </c>
      <c r="G68" s="322">
        <v>0.33</v>
      </c>
      <c r="H68" s="322">
        <v>0.54400000000000004</v>
      </c>
      <c r="I68" s="323">
        <v>7.0999999999999994E-2</v>
      </c>
      <c r="J68" s="108"/>
      <c r="K68" s="108"/>
      <c r="M68" s="35" t="s">
        <v>94</v>
      </c>
      <c r="N68" s="321">
        <v>0.69499999999999995</v>
      </c>
      <c r="O68" s="322">
        <v>0.79</v>
      </c>
      <c r="P68" s="322">
        <v>0.313</v>
      </c>
      <c r="Q68" s="322">
        <v>0.77600000000000002</v>
      </c>
      <c r="R68" s="322">
        <v>0.89400000000000002</v>
      </c>
      <c r="S68" s="322">
        <v>0.439</v>
      </c>
      <c r="T68" s="322">
        <v>0.65600000000000003</v>
      </c>
      <c r="U68" s="323">
        <v>0.129</v>
      </c>
      <c r="V68" s="108"/>
      <c r="W68" s="108"/>
      <c r="Y68" s="35" t="s">
        <v>94</v>
      </c>
      <c r="Z68" s="321">
        <v>0.51100000000000001</v>
      </c>
      <c r="AA68" s="322">
        <v>0.621</v>
      </c>
      <c r="AB68" s="322">
        <v>0.376</v>
      </c>
      <c r="AC68" s="322">
        <v>0.67300000000000004</v>
      </c>
      <c r="AD68" s="322">
        <v>0.71</v>
      </c>
      <c r="AE68" s="322">
        <v>0.23899999999999999</v>
      </c>
      <c r="AF68" s="322">
        <v>0.437</v>
      </c>
      <c r="AG68" s="323" t="s">
        <v>271</v>
      </c>
    </row>
    <row r="69" spans="1:33" ht="21" customHeight="1">
      <c r="A69" s="35" t="s">
        <v>95</v>
      </c>
      <c r="B69" s="321">
        <v>0.60199999999999998</v>
      </c>
      <c r="C69" s="322">
        <v>0.70799999999999996</v>
      </c>
      <c r="D69" s="322">
        <v>0.33200000000000002</v>
      </c>
      <c r="E69" s="322">
        <v>0.751</v>
      </c>
      <c r="F69" s="322">
        <v>0.80200000000000005</v>
      </c>
      <c r="G69" s="322">
        <v>0.32800000000000001</v>
      </c>
      <c r="H69" s="322">
        <v>0.54</v>
      </c>
      <c r="I69" s="323">
        <v>7.0999999999999994E-2</v>
      </c>
      <c r="J69" s="108"/>
      <c r="K69" s="108"/>
      <c r="M69" s="35" t="s">
        <v>95</v>
      </c>
      <c r="N69" s="321">
        <v>0.70599999999999996</v>
      </c>
      <c r="O69" s="322">
        <v>0.80100000000000005</v>
      </c>
      <c r="P69" s="322" t="s">
        <v>271</v>
      </c>
      <c r="Q69" s="322">
        <v>0.82199999999999995</v>
      </c>
      <c r="R69" s="322">
        <v>0.90300000000000002</v>
      </c>
      <c r="S69" s="322">
        <v>0.443</v>
      </c>
      <c r="T69" s="322">
        <v>0.65900000000000003</v>
      </c>
      <c r="U69" s="323">
        <v>0.13500000000000001</v>
      </c>
      <c r="V69" s="108"/>
      <c r="W69" s="108"/>
      <c r="Y69" s="35" t="s">
        <v>95</v>
      </c>
      <c r="Z69" s="321">
        <v>0.50600000000000001</v>
      </c>
      <c r="AA69" s="322">
        <v>0.61599999999999999</v>
      </c>
      <c r="AB69" s="322">
        <v>0.371</v>
      </c>
      <c r="AC69" s="322">
        <v>0.68200000000000005</v>
      </c>
      <c r="AD69" s="322">
        <v>0.70299999999999996</v>
      </c>
      <c r="AE69" s="322">
        <v>0.23200000000000001</v>
      </c>
      <c r="AF69" s="322">
        <v>0.42699999999999999</v>
      </c>
      <c r="AG69" s="323" t="s">
        <v>271</v>
      </c>
    </row>
    <row r="70" spans="1:33" ht="21" customHeight="1">
      <c r="A70" s="35" t="s">
        <v>96</v>
      </c>
      <c r="B70" s="321">
        <v>0.60199999999999998</v>
      </c>
      <c r="C70" s="322">
        <v>0.70799999999999996</v>
      </c>
      <c r="D70" s="322">
        <v>0.32900000000000001</v>
      </c>
      <c r="E70" s="322">
        <v>0.74199999999999999</v>
      </c>
      <c r="F70" s="322">
        <v>0.80300000000000005</v>
      </c>
      <c r="G70" s="322">
        <v>0.33100000000000002</v>
      </c>
      <c r="H70" s="322">
        <v>0.54500000000000004</v>
      </c>
      <c r="I70" s="323">
        <v>7.0999999999999994E-2</v>
      </c>
      <c r="J70" s="108"/>
      <c r="K70" s="108"/>
      <c r="M70" s="35" t="s">
        <v>96</v>
      </c>
      <c r="N70" s="321">
        <v>0.70799999999999996</v>
      </c>
      <c r="O70" s="322">
        <v>0.80400000000000005</v>
      </c>
      <c r="P70" s="322">
        <v>0.318</v>
      </c>
      <c r="Q70" s="322">
        <v>0.80200000000000005</v>
      </c>
      <c r="R70" s="322">
        <v>0.90500000000000003</v>
      </c>
      <c r="S70" s="322">
        <v>0.45100000000000001</v>
      </c>
      <c r="T70" s="322">
        <v>0.67</v>
      </c>
      <c r="U70" s="323">
        <v>0.13800000000000001</v>
      </c>
      <c r="V70" s="108"/>
      <c r="W70" s="108"/>
      <c r="Y70" s="35" t="s">
        <v>96</v>
      </c>
      <c r="Z70" s="321">
        <v>0.505</v>
      </c>
      <c r="AA70" s="322">
        <v>0.61499999999999999</v>
      </c>
      <c r="AB70" s="322">
        <v>0.34</v>
      </c>
      <c r="AC70" s="322">
        <v>0.68300000000000005</v>
      </c>
      <c r="AD70" s="322">
        <v>0.70399999999999996</v>
      </c>
      <c r="AE70" s="322">
        <v>0.23100000000000001</v>
      </c>
      <c r="AF70" s="322">
        <v>0.42699999999999999</v>
      </c>
      <c r="AG70" s="323" t="s">
        <v>271</v>
      </c>
    </row>
    <row r="71" spans="1:33" ht="21" customHeight="1">
      <c r="A71" s="35" t="s">
        <v>97</v>
      </c>
      <c r="B71" s="321">
        <v>0.59899999999999998</v>
      </c>
      <c r="C71" s="322">
        <v>0.70499999999999996</v>
      </c>
      <c r="D71" s="322">
        <v>0.32400000000000001</v>
      </c>
      <c r="E71" s="322">
        <v>0.73299999999999998</v>
      </c>
      <c r="F71" s="322">
        <v>0.79600000000000004</v>
      </c>
      <c r="G71" s="322">
        <v>0.33500000000000002</v>
      </c>
      <c r="H71" s="322">
        <v>0.55400000000000005</v>
      </c>
      <c r="I71" s="323">
        <v>6.9000000000000006E-2</v>
      </c>
      <c r="J71" s="108"/>
      <c r="K71" s="108"/>
      <c r="M71" s="35" t="s">
        <v>97</v>
      </c>
      <c r="N71" s="321">
        <v>0.70299999999999996</v>
      </c>
      <c r="O71" s="322">
        <v>0.79800000000000004</v>
      </c>
      <c r="P71" s="322">
        <v>0.33400000000000002</v>
      </c>
      <c r="Q71" s="322">
        <v>0.79500000000000004</v>
      </c>
      <c r="R71" s="322">
        <v>0.89700000000000002</v>
      </c>
      <c r="S71" s="322">
        <v>0.44700000000000001</v>
      </c>
      <c r="T71" s="322">
        <v>0.66800000000000004</v>
      </c>
      <c r="U71" s="323">
        <v>0.13400000000000001</v>
      </c>
      <c r="V71" s="108"/>
      <c r="W71" s="108"/>
      <c r="Y71" s="35" t="s">
        <v>97</v>
      </c>
      <c r="Z71" s="321">
        <v>0.503</v>
      </c>
      <c r="AA71" s="322">
        <v>0.61399999999999999</v>
      </c>
      <c r="AB71" s="322">
        <v>0.314</v>
      </c>
      <c r="AC71" s="322">
        <v>0.67200000000000004</v>
      </c>
      <c r="AD71" s="322">
        <v>0.69799999999999995</v>
      </c>
      <c r="AE71" s="322">
        <v>0.24099999999999999</v>
      </c>
      <c r="AF71" s="322">
        <v>0.44700000000000001</v>
      </c>
      <c r="AG71" s="323" t="s">
        <v>271</v>
      </c>
    </row>
    <row r="72" spans="1:33" ht="21" customHeight="1">
      <c r="A72" s="35" t="s">
        <v>98</v>
      </c>
      <c r="B72" s="321">
        <v>0.59499999999999997</v>
      </c>
      <c r="C72" s="322">
        <v>0.7</v>
      </c>
      <c r="D72" s="322">
        <v>0.33700000000000002</v>
      </c>
      <c r="E72" s="322">
        <v>0.71599999999999997</v>
      </c>
      <c r="F72" s="322">
        <v>0.79500000000000004</v>
      </c>
      <c r="G72" s="322">
        <v>0.32800000000000001</v>
      </c>
      <c r="H72" s="322">
        <v>0.54700000000000004</v>
      </c>
      <c r="I72" s="323">
        <v>6.3E-2</v>
      </c>
      <c r="J72" s="108"/>
      <c r="K72" s="108"/>
      <c r="M72" s="35" t="s">
        <v>98</v>
      </c>
      <c r="N72" s="321">
        <v>0.69199999999999995</v>
      </c>
      <c r="O72" s="322">
        <v>0.78800000000000003</v>
      </c>
      <c r="P72" s="322">
        <v>0.33100000000000002</v>
      </c>
      <c r="Q72" s="322">
        <v>0.76500000000000001</v>
      </c>
      <c r="R72" s="322">
        <v>0.89200000000000002</v>
      </c>
      <c r="S72" s="322">
        <v>0.436</v>
      </c>
      <c r="T72" s="322">
        <v>0.65700000000000003</v>
      </c>
      <c r="U72" s="323">
        <v>0.121</v>
      </c>
      <c r="V72" s="108"/>
      <c r="W72" s="108"/>
      <c r="Y72" s="35" t="s">
        <v>98</v>
      </c>
      <c r="Z72" s="321">
        <v>0.504</v>
      </c>
      <c r="AA72" s="322">
        <v>0.61499999999999999</v>
      </c>
      <c r="AB72" s="322">
        <v>0.34399999999999997</v>
      </c>
      <c r="AC72" s="322">
        <v>0.66900000000000004</v>
      </c>
      <c r="AD72" s="322">
        <v>0.70099999999999996</v>
      </c>
      <c r="AE72" s="322">
        <v>0.23799999999999999</v>
      </c>
      <c r="AF72" s="322">
        <v>0.442</v>
      </c>
      <c r="AG72" s="323" t="s">
        <v>271</v>
      </c>
    </row>
    <row r="73" spans="1:33" ht="21" customHeight="1">
      <c r="A73" s="35" t="s">
        <v>99</v>
      </c>
      <c r="B73" s="321">
        <v>0.59499999999999997</v>
      </c>
      <c r="C73" s="322">
        <v>0.70199999999999996</v>
      </c>
      <c r="D73" s="322">
        <v>0.32500000000000001</v>
      </c>
      <c r="E73" s="322">
        <v>0.72799999999999998</v>
      </c>
      <c r="F73" s="322">
        <v>0.79700000000000004</v>
      </c>
      <c r="G73" s="322">
        <v>0.32500000000000001</v>
      </c>
      <c r="H73" s="322">
        <v>0.54600000000000004</v>
      </c>
      <c r="I73" s="323">
        <v>5.8000000000000003E-2</v>
      </c>
      <c r="J73" s="108"/>
      <c r="K73" s="108"/>
      <c r="M73" s="35" t="s">
        <v>99</v>
      </c>
      <c r="N73" s="321">
        <v>0.69199999999999995</v>
      </c>
      <c r="O73" s="322">
        <v>0.79</v>
      </c>
      <c r="P73" s="322">
        <v>0.32900000000000001</v>
      </c>
      <c r="Q73" s="322">
        <v>0.77800000000000002</v>
      </c>
      <c r="R73" s="322">
        <v>0.89</v>
      </c>
      <c r="S73" s="322">
        <v>0.435</v>
      </c>
      <c r="T73" s="322">
        <v>0.66200000000000003</v>
      </c>
      <c r="U73" s="323">
        <v>0.111</v>
      </c>
      <c r="V73" s="108"/>
      <c r="W73" s="108"/>
      <c r="Y73" s="35" t="s">
        <v>99</v>
      </c>
      <c r="Z73" s="321">
        <v>0.50600000000000001</v>
      </c>
      <c r="AA73" s="322">
        <v>0.61699999999999999</v>
      </c>
      <c r="AB73" s="322">
        <v>0.32</v>
      </c>
      <c r="AC73" s="322">
        <v>0.68</v>
      </c>
      <c r="AD73" s="322">
        <v>0.70599999999999996</v>
      </c>
      <c r="AE73" s="322">
        <v>0.23400000000000001</v>
      </c>
      <c r="AF73" s="322">
        <v>0.435</v>
      </c>
      <c r="AG73" s="323" t="s">
        <v>271</v>
      </c>
    </row>
    <row r="74" spans="1:33" ht="21" customHeight="1">
      <c r="A74" s="35" t="s">
        <v>207</v>
      </c>
      <c r="B74" s="321">
        <v>0.59299999999999997</v>
      </c>
      <c r="C74" s="322">
        <v>0.70099999999999996</v>
      </c>
      <c r="D74" s="322">
        <v>0.317</v>
      </c>
      <c r="E74" s="322">
        <v>0.72799999999999998</v>
      </c>
      <c r="F74" s="322">
        <v>0.79300000000000004</v>
      </c>
      <c r="G74" s="322">
        <v>0.32700000000000001</v>
      </c>
      <c r="H74" s="322">
        <v>0.55200000000000005</v>
      </c>
      <c r="I74" s="323">
        <v>5.3999999999999999E-2</v>
      </c>
      <c r="J74" s="108"/>
      <c r="K74" s="108"/>
      <c r="M74" s="35" t="s">
        <v>207</v>
      </c>
      <c r="N74" s="321">
        <v>0.69199999999999995</v>
      </c>
      <c r="O74" s="322">
        <v>0.79100000000000004</v>
      </c>
      <c r="P74" s="322">
        <v>0.32900000000000001</v>
      </c>
      <c r="Q74" s="322">
        <v>0.77700000000000002</v>
      </c>
      <c r="R74" s="322">
        <v>0.89100000000000001</v>
      </c>
      <c r="S74" s="322">
        <v>0.433</v>
      </c>
      <c r="T74" s="322">
        <v>0.66500000000000004</v>
      </c>
      <c r="U74" s="323">
        <v>0.10100000000000001</v>
      </c>
      <c r="V74" s="108"/>
      <c r="W74" s="108"/>
      <c r="Y74" s="35" t="s">
        <v>207</v>
      </c>
      <c r="Z74" s="321">
        <v>0.503</v>
      </c>
      <c r="AA74" s="322">
        <v>0.61399999999999999</v>
      </c>
      <c r="AB74" s="322" t="s">
        <v>271</v>
      </c>
      <c r="AC74" s="322">
        <v>0.68</v>
      </c>
      <c r="AD74" s="322">
        <v>0.69799999999999995</v>
      </c>
      <c r="AE74" s="322">
        <v>0.23899999999999999</v>
      </c>
      <c r="AF74" s="322">
        <v>0.44400000000000001</v>
      </c>
      <c r="AG74" s="323" t="s">
        <v>271</v>
      </c>
    </row>
    <row r="75" spans="1:33" ht="21" customHeight="1">
      <c r="A75" s="35" t="s">
        <v>208</v>
      </c>
      <c r="B75" s="321">
        <v>0.59</v>
      </c>
      <c r="C75" s="322">
        <v>0.69699999999999995</v>
      </c>
      <c r="D75" s="322">
        <v>0.28799999999999998</v>
      </c>
      <c r="E75" s="322">
        <v>0.71599999999999997</v>
      </c>
      <c r="F75" s="322">
        <v>0.79200000000000004</v>
      </c>
      <c r="G75" s="322">
        <v>0.32600000000000001</v>
      </c>
      <c r="H75" s="322">
        <v>0.55200000000000005</v>
      </c>
      <c r="I75" s="323">
        <v>5.1999999999999998E-2</v>
      </c>
      <c r="J75" s="108"/>
      <c r="K75" s="108"/>
      <c r="M75" s="35" t="s">
        <v>208</v>
      </c>
      <c r="N75" s="321">
        <v>0.68899999999999995</v>
      </c>
      <c r="O75" s="322">
        <v>0.78900000000000003</v>
      </c>
      <c r="P75" s="322">
        <v>0.311</v>
      </c>
      <c r="Q75" s="322">
        <v>0.76400000000000001</v>
      </c>
      <c r="R75" s="322">
        <v>0.89200000000000002</v>
      </c>
      <c r="S75" s="322">
        <v>0.43099999999999999</v>
      </c>
      <c r="T75" s="322">
        <v>0.66700000000000004</v>
      </c>
      <c r="U75" s="323">
        <v>9.4E-2</v>
      </c>
      <c r="V75" s="108"/>
      <c r="W75" s="108"/>
      <c r="Y75" s="35" t="s">
        <v>208</v>
      </c>
      <c r="Z75" s="321">
        <v>0.499</v>
      </c>
      <c r="AA75" s="322">
        <v>0.60799999999999998</v>
      </c>
      <c r="AB75" s="322" t="s">
        <v>271</v>
      </c>
      <c r="AC75" s="322">
        <v>0.66900000000000004</v>
      </c>
      <c r="AD75" s="322">
        <v>0.69599999999999995</v>
      </c>
      <c r="AE75" s="322">
        <v>0.23899999999999999</v>
      </c>
      <c r="AF75" s="322">
        <v>0.442</v>
      </c>
      <c r="AG75" s="323" t="s">
        <v>271</v>
      </c>
    </row>
    <row r="76" spans="1:33" ht="21" customHeight="1">
      <c r="A76" s="35" t="s">
        <v>100</v>
      </c>
      <c r="B76" s="321">
        <v>0.58799999999999997</v>
      </c>
      <c r="C76" s="322">
        <v>0.69399999999999995</v>
      </c>
      <c r="D76" s="322">
        <v>0.27200000000000002</v>
      </c>
      <c r="E76" s="322">
        <v>0.71199999999999997</v>
      </c>
      <c r="F76" s="322">
        <v>0.79500000000000004</v>
      </c>
      <c r="G76" s="322">
        <v>0.31900000000000001</v>
      </c>
      <c r="H76" s="322">
        <v>0.53900000000000003</v>
      </c>
      <c r="I76" s="323">
        <v>5.1999999999999998E-2</v>
      </c>
      <c r="J76" s="108"/>
      <c r="K76" s="108"/>
      <c r="M76" s="35" t="s">
        <v>100</v>
      </c>
      <c r="N76" s="321">
        <v>0.68600000000000005</v>
      </c>
      <c r="O76" s="322">
        <v>0.78500000000000003</v>
      </c>
      <c r="P76" s="322" t="s">
        <v>271</v>
      </c>
      <c r="Q76" s="322">
        <v>0.76400000000000001</v>
      </c>
      <c r="R76" s="322">
        <v>0.89600000000000002</v>
      </c>
      <c r="S76" s="322">
        <v>0.42099999999999999</v>
      </c>
      <c r="T76" s="322">
        <v>0.64800000000000002</v>
      </c>
      <c r="U76" s="323">
        <v>9.7000000000000003E-2</v>
      </c>
      <c r="V76" s="108"/>
      <c r="W76" s="108"/>
      <c r="Y76" s="35" t="s">
        <v>100</v>
      </c>
      <c r="Z76" s="321">
        <v>0.497</v>
      </c>
      <c r="AA76" s="322">
        <v>0.60599999999999998</v>
      </c>
      <c r="AB76" s="322" t="s">
        <v>271</v>
      </c>
      <c r="AC76" s="322">
        <v>0.66100000000000003</v>
      </c>
      <c r="AD76" s="322">
        <v>0.69799999999999995</v>
      </c>
      <c r="AE76" s="322">
        <v>0.23400000000000001</v>
      </c>
      <c r="AF76" s="322">
        <v>0.435</v>
      </c>
      <c r="AG76" s="323" t="s">
        <v>271</v>
      </c>
    </row>
    <row r="77" spans="1:33" ht="21" customHeight="1">
      <c r="A77" s="35" t="s">
        <v>101</v>
      </c>
      <c r="B77" s="321">
        <v>0.57599999999999996</v>
      </c>
      <c r="C77" s="322">
        <v>0.68</v>
      </c>
      <c r="D77" s="322">
        <v>0.23899999999999999</v>
      </c>
      <c r="E77" s="322">
        <v>0.69399999999999995</v>
      </c>
      <c r="F77" s="322">
        <v>0.78300000000000003</v>
      </c>
      <c r="G77" s="322">
        <v>0.314</v>
      </c>
      <c r="H77" s="322">
        <v>0.52600000000000002</v>
      </c>
      <c r="I77" s="323">
        <v>5.6000000000000001E-2</v>
      </c>
      <c r="J77" s="108"/>
      <c r="K77" s="108"/>
      <c r="M77" s="35" t="s">
        <v>101</v>
      </c>
      <c r="N77" s="321">
        <v>0.68300000000000005</v>
      </c>
      <c r="O77" s="322">
        <v>0.77900000000000003</v>
      </c>
      <c r="P77" s="322" t="s">
        <v>271</v>
      </c>
      <c r="Q77" s="322">
        <v>0.77</v>
      </c>
      <c r="R77" s="322">
        <v>0.89200000000000002</v>
      </c>
      <c r="S77" s="322">
        <v>0.41799999999999998</v>
      </c>
      <c r="T77" s="322">
        <v>0.63300000000000001</v>
      </c>
      <c r="U77" s="323">
        <v>0.111</v>
      </c>
      <c r="V77" s="108"/>
      <c r="W77" s="108"/>
      <c r="Y77" s="35" t="s">
        <v>101</v>
      </c>
      <c r="Z77" s="321">
        <v>0.47799999999999998</v>
      </c>
      <c r="AA77" s="322">
        <v>0.58299999999999996</v>
      </c>
      <c r="AB77" s="322" t="s">
        <v>271</v>
      </c>
      <c r="AC77" s="322">
        <v>0.62</v>
      </c>
      <c r="AD77" s="322">
        <v>0.67700000000000005</v>
      </c>
      <c r="AE77" s="322">
        <v>0.22700000000000001</v>
      </c>
      <c r="AF77" s="322">
        <v>0.42399999999999999</v>
      </c>
      <c r="AG77" s="323" t="s">
        <v>271</v>
      </c>
    </row>
    <row r="78" spans="1:33" ht="21" customHeight="1">
      <c r="A78" s="35" t="s">
        <v>102</v>
      </c>
      <c r="B78" s="321">
        <v>0.57599999999999996</v>
      </c>
      <c r="C78" s="322">
        <v>0.68</v>
      </c>
      <c r="D78" s="322">
        <v>0.23200000000000001</v>
      </c>
      <c r="E78" s="322">
        <v>0.69399999999999995</v>
      </c>
      <c r="F78" s="322">
        <v>0.77800000000000002</v>
      </c>
      <c r="G78" s="322">
        <v>0.32100000000000001</v>
      </c>
      <c r="H78" s="322">
        <v>0.53800000000000003</v>
      </c>
      <c r="I78" s="323">
        <v>5.8000000000000003E-2</v>
      </c>
      <c r="J78" s="108"/>
      <c r="K78" s="108"/>
      <c r="M78" s="35" t="s">
        <v>102</v>
      </c>
      <c r="N78" s="321">
        <v>0.68200000000000005</v>
      </c>
      <c r="O78" s="322">
        <v>0.77700000000000002</v>
      </c>
      <c r="P78" s="322" t="s">
        <v>271</v>
      </c>
      <c r="Q78" s="322">
        <v>0.76900000000000002</v>
      </c>
      <c r="R78" s="322">
        <v>0.88900000000000001</v>
      </c>
      <c r="S78" s="322">
        <v>0.41899999999999998</v>
      </c>
      <c r="T78" s="322">
        <v>0.627</v>
      </c>
      <c r="U78" s="323">
        <v>0.12</v>
      </c>
      <c r="V78" s="108"/>
      <c r="W78" s="108"/>
      <c r="Y78" s="35" t="s">
        <v>102</v>
      </c>
      <c r="Z78" s="321">
        <v>0.47899999999999998</v>
      </c>
      <c r="AA78" s="322">
        <v>0.58599999999999997</v>
      </c>
      <c r="AB78" s="322" t="s">
        <v>271</v>
      </c>
      <c r="AC78" s="322">
        <v>0.621</v>
      </c>
      <c r="AD78" s="322">
        <v>0.67</v>
      </c>
      <c r="AE78" s="322">
        <v>0.24</v>
      </c>
      <c r="AF78" s="322">
        <v>0.45300000000000001</v>
      </c>
      <c r="AG78" s="323" t="s">
        <v>271</v>
      </c>
    </row>
    <row r="79" spans="1:33" ht="21" customHeight="1">
      <c r="A79" s="35" t="s">
        <v>103</v>
      </c>
      <c r="B79" s="321">
        <v>0.57399999999999995</v>
      </c>
      <c r="C79" s="322">
        <v>0.67800000000000005</v>
      </c>
      <c r="D79" s="322">
        <v>0.23100000000000001</v>
      </c>
      <c r="E79" s="322">
        <v>0.68200000000000005</v>
      </c>
      <c r="F79" s="322">
        <v>0.77600000000000002</v>
      </c>
      <c r="G79" s="322">
        <v>0.32300000000000001</v>
      </c>
      <c r="H79" s="322">
        <v>0.54200000000000004</v>
      </c>
      <c r="I79" s="323">
        <v>5.6000000000000001E-2</v>
      </c>
      <c r="J79" s="108"/>
      <c r="K79" s="108"/>
      <c r="M79" s="35" t="s">
        <v>103</v>
      </c>
      <c r="N79" s="321">
        <v>0.67600000000000005</v>
      </c>
      <c r="O79" s="322">
        <v>0.76900000000000002</v>
      </c>
      <c r="P79" s="322" t="s">
        <v>271</v>
      </c>
      <c r="Q79" s="322">
        <v>0.76400000000000001</v>
      </c>
      <c r="R79" s="322">
        <v>0.879</v>
      </c>
      <c r="S79" s="322">
        <v>0.41699999999999998</v>
      </c>
      <c r="T79" s="322">
        <v>0.625</v>
      </c>
      <c r="U79" s="323">
        <v>0.121</v>
      </c>
      <c r="V79" s="108"/>
      <c r="W79" s="108"/>
      <c r="Y79" s="35" t="s">
        <v>103</v>
      </c>
      <c r="Z79" s="321">
        <v>0.48099999999999998</v>
      </c>
      <c r="AA79" s="322">
        <v>0.58899999999999997</v>
      </c>
      <c r="AB79" s="322" t="s">
        <v>271</v>
      </c>
      <c r="AC79" s="322">
        <v>0.60199999999999998</v>
      </c>
      <c r="AD79" s="322">
        <v>0.67500000000000004</v>
      </c>
      <c r="AE79" s="322">
        <v>0.24399999999999999</v>
      </c>
      <c r="AF79" s="322">
        <v>0.46400000000000002</v>
      </c>
      <c r="AG79" s="323" t="s">
        <v>271</v>
      </c>
    </row>
    <row r="80" spans="1:33" ht="21" customHeight="1">
      <c r="A80" s="35" t="s">
        <v>104</v>
      </c>
      <c r="B80" s="321">
        <v>0.57699999999999996</v>
      </c>
      <c r="C80" s="322">
        <v>0.68100000000000005</v>
      </c>
      <c r="D80" s="322">
        <v>0.23200000000000001</v>
      </c>
      <c r="E80" s="322">
        <v>0.68700000000000006</v>
      </c>
      <c r="F80" s="322">
        <v>0.77800000000000002</v>
      </c>
      <c r="G80" s="322">
        <v>0.32600000000000001</v>
      </c>
      <c r="H80" s="322">
        <v>0.54600000000000004</v>
      </c>
      <c r="I80" s="323">
        <v>5.7000000000000002E-2</v>
      </c>
      <c r="J80" s="108"/>
      <c r="K80" s="108"/>
      <c r="M80" s="35" t="s">
        <v>104</v>
      </c>
      <c r="N80" s="321">
        <v>0.67800000000000005</v>
      </c>
      <c r="O80" s="322">
        <v>0.77300000000000002</v>
      </c>
      <c r="P80" s="322" t="s">
        <v>271</v>
      </c>
      <c r="Q80" s="322">
        <v>0.76900000000000002</v>
      </c>
      <c r="R80" s="322">
        <v>0.88200000000000001</v>
      </c>
      <c r="S80" s="322">
        <v>0.42199999999999999</v>
      </c>
      <c r="T80" s="322">
        <v>0.63400000000000001</v>
      </c>
      <c r="U80" s="323">
        <v>0.11799999999999999</v>
      </c>
      <c r="V80" s="108"/>
      <c r="W80" s="108"/>
      <c r="Y80" s="35" t="s">
        <v>104</v>
      </c>
      <c r="Z80" s="321">
        <v>0.48399999999999999</v>
      </c>
      <c r="AA80" s="322">
        <v>0.59099999999999997</v>
      </c>
      <c r="AB80" s="322" t="s">
        <v>271</v>
      </c>
      <c r="AC80" s="322">
        <v>0.60699999999999998</v>
      </c>
      <c r="AD80" s="322">
        <v>0.67800000000000005</v>
      </c>
      <c r="AE80" s="322">
        <v>0.246</v>
      </c>
      <c r="AF80" s="322">
        <v>0.46200000000000002</v>
      </c>
      <c r="AG80" s="323" t="s">
        <v>271</v>
      </c>
    </row>
    <row r="81" spans="1:33" ht="21" customHeight="1">
      <c r="A81" s="35" t="s">
        <v>105</v>
      </c>
      <c r="B81" s="321">
        <v>0.58299999999999996</v>
      </c>
      <c r="C81" s="322">
        <v>0.68700000000000006</v>
      </c>
      <c r="D81" s="322">
        <v>0.253</v>
      </c>
      <c r="E81" s="322">
        <v>0.69299999999999995</v>
      </c>
      <c r="F81" s="322">
        <v>0.78800000000000003</v>
      </c>
      <c r="G81" s="322">
        <v>0.32400000000000001</v>
      </c>
      <c r="H81" s="322">
        <v>0.54</v>
      </c>
      <c r="I81" s="323">
        <v>5.8999999999999997E-2</v>
      </c>
      <c r="J81" s="108"/>
      <c r="K81" s="108"/>
      <c r="M81" s="35" t="s">
        <v>105</v>
      </c>
      <c r="N81" s="321">
        <v>0.68400000000000005</v>
      </c>
      <c r="O81" s="322">
        <v>0.77900000000000003</v>
      </c>
      <c r="P81" s="322" t="s">
        <v>271</v>
      </c>
      <c r="Q81" s="322">
        <v>0.77300000000000002</v>
      </c>
      <c r="R81" s="322">
        <v>0.88800000000000001</v>
      </c>
      <c r="S81" s="322">
        <v>0.42499999999999999</v>
      </c>
      <c r="T81" s="322">
        <v>0.63600000000000001</v>
      </c>
      <c r="U81" s="323">
        <v>0.123</v>
      </c>
      <c r="V81" s="108"/>
      <c r="W81" s="108"/>
      <c r="Y81" s="35" t="s">
        <v>105</v>
      </c>
      <c r="Z81" s="321">
        <v>0.48899999999999999</v>
      </c>
      <c r="AA81" s="322">
        <v>0.59799999999999998</v>
      </c>
      <c r="AB81" s="322" t="s">
        <v>271</v>
      </c>
      <c r="AC81" s="322">
        <v>0.61599999999999999</v>
      </c>
      <c r="AD81" s="322">
        <v>0.69199999999999995</v>
      </c>
      <c r="AE81" s="322">
        <v>0.23899999999999999</v>
      </c>
      <c r="AF81" s="322">
        <v>0.44800000000000001</v>
      </c>
      <c r="AG81" s="323" t="s">
        <v>271</v>
      </c>
    </row>
    <row r="82" spans="1:33" ht="21" customHeight="1">
      <c r="A82" s="35" t="s">
        <v>106</v>
      </c>
      <c r="B82" s="321">
        <v>0.58499999999999996</v>
      </c>
      <c r="C82" s="322">
        <v>0.69199999999999995</v>
      </c>
      <c r="D82" s="322">
        <v>0.28100000000000003</v>
      </c>
      <c r="E82" s="322">
        <v>0.69899999999999995</v>
      </c>
      <c r="F82" s="322">
        <v>0.79200000000000004</v>
      </c>
      <c r="G82" s="322">
        <v>0.32200000000000001</v>
      </c>
      <c r="H82" s="322">
        <v>0.54300000000000004</v>
      </c>
      <c r="I82" s="323">
        <v>5.0999999999999997E-2</v>
      </c>
      <c r="J82" s="108"/>
      <c r="K82" s="108"/>
      <c r="M82" s="35" t="s">
        <v>106</v>
      </c>
      <c r="N82" s="321">
        <v>0.68200000000000005</v>
      </c>
      <c r="O82" s="322">
        <v>0.78</v>
      </c>
      <c r="P82" s="322">
        <v>0.312</v>
      </c>
      <c r="Q82" s="322">
        <v>0.76700000000000002</v>
      </c>
      <c r="R82" s="322">
        <v>0.88800000000000001</v>
      </c>
      <c r="S82" s="322">
        <v>0.41799999999999998</v>
      </c>
      <c r="T82" s="322">
        <v>0.63700000000000001</v>
      </c>
      <c r="U82" s="323">
        <v>0.10299999999999999</v>
      </c>
      <c r="V82" s="108"/>
      <c r="W82" s="108"/>
      <c r="Y82" s="35" t="s">
        <v>106</v>
      </c>
      <c r="Z82" s="321">
        <v>0.496</v>
      </c>
      <c r="AA82" s="322">
        <v>0.60599999999999998</v>
      </c>
      <c r="AB82" s="322" t="s">
        <v>271</v>
      </c>
      <c r="AC82" s="322">
        <v>0.63200000000000001</v>
      </c>
      <c r="AD82" s="322">
        <v>0.69899999999999995</v>
      </c>
      <c r="AE82" s="322">
        <v>0.24099999999999999</v>
      </c>
      <c r="AF82" s="322">
        <v>0.45300000000000001</v>
      </c>
      <c r="AG82" s="323" t="s">
        <v>271</v>
      </c>
    </row>
    <row r="83" spans="1:33" ht="21" customHeight="1">
      <c r="A83" s="35" t="s">
        <v>107</v>
      </c>
      <c r="B83" s="321">
        <v>0.58699999999999997</v>
      </c>
      <c r="C83" s="322">
        <v>0.69299999999999995</v>
      </c>
      <c r="D83" s="322">
        <v>0.28599999999999998</v>
      </c>
      <c r="E83" s="322">
        <v>0.67600000000000005</v>
      </c>
      <c r="F83" s="322">
        <v>0.80200000000000005</v>
      </c>
      <c r="G83" s="322">
        <v>0.32100000000000001</v>
      </c>
      <c r="H83" s="322">
        <v>0.54</v>
      </c>
      <c r="I83" s="323">
        <v>5.3999999999999999E-2</v>
      </c>
      <c r="J83" s="108"/>
      <c r="K83" s="108"/>
      <c r="M83" s="35" t="s">
        <v>107</v>
      </c>
      <c r="N83" s="321">
        <v>0.68200000000000005</v>
      </c>
      <c r="O83" s="322">
        <v>0.77900000000000003</v>
      </c>
      <c r="P83" s="322" t="s">
        <v>271</v>
      </c>
      <c r="Q83" s="322">
        <v>0.73899999999999999</v>
      </c>
      <c r="R83" s="322">
        <v>0.89500000000000002</v>
      </c>
      <c r="S83" s="322">
        <v>0.42099999999999999</v>
      </c>
      <c r="T83" s="322">
        <v>0.64200000000000002</v>
      </c>
      <c r="U83" s="323">
        <v>0.104</v>
      </c>
      <c r="V83" s="108"/>
      <c r="W83" s="108"/>
      <c r="Y83" s="35" t="s">
        <v>107</v>
      </c>
      <c r="Z83" s="321">
        <v>0.5</v>
      </c>
      <c r="AA83" s="322">
        <v>0.61</v>
      </c>
      <c r="AB83" s="322" t="s">
        <v>271</v>
      </c>
      <c r="AC83" s="322">
        <v>0.61399999999999999</v>
      </c>
      <c r="AD83" s="322">
        <v>0.71099999999999997</v>
      </c>
      <c r="AE83" s="322">
        <v>0.23799999999999999</v>
      </c>
      <c r="AF83" s="322">
        <v>0.442</v>
      </c>
      <c r="AG83" s="323" t="s">
        <v>271</v>
      </c>
    </row>
    <row r="84" spans="1:33" ht="21" customHeight="1">
      <c r="A84" s="35" t="s">
        <v>108</v>
      </c>
      <c r="B84" s="321">
        <v>0.59</v>
      </c>
      <c r="C84" s="322">
        <v>0.69699999999999995</v>
      </c>
      <c r="D84" s="322">
        <v>0.32</v>
      </c>
      <c r="E84" s="322">
        <v>0.68300000000000005</v>
      </c>
      <c r="F84" s="322">
        <v>0.80100000000000005</v>
      </c>
      <c r="G84" s="322">
        <v>0.32500000000000001</v>
      </c>
      <c r="H84" s="322">
        <v>0.54800000000000004</v>
      </c>
      <c r="I84" s="323">
        <v>5.0999999999999997E-2</v>
      </c>
      <c r="J84" s="108"/>
      <c r="K84" s="108"/>
      <c r="M84" s="35" t="s">
        <v>108</v>
      </c>
      <c r="N84" s="321">
        <v>0.68700000000000006</v>
      </c>
      <c r="O84" s="322">
        <v>0.78600000000000003</v>
      </c>
      <c r="P84" s="322">
        <v>0.36099999999999999</v>
      </c>
      <c r="Q84" s="322">
        <v>0.76100000000000001</v>
      </c>
      <c r="R84" s="322">
        <v>0.89200000000000002</v>
      </c>
      <c r="S84" s="322">
        <v>0.42099999999999999</v>
      </c>
      <c r="T84" s="322">
        <v>0.64700000000000002</v>
      </c>
      <c r="U84" s="323">
        <v>9.7000000000000003E-2</v>
      </c>
      <c r="V84" s="108"/>
      <c r="W84" s="108"/>
      <c r="Y84" s="35" t="s">
        <v>108</v>
      </c>
      <c r="Z84" s="321">
        <v>0.501</v>
      </c>
      <c r="AA84" s="322">
        <v>0.61199999999999999</v>
      </c>
      <c r="AB84" s="322" t="s">
        <v>271</v>
      </c>
      <c r="AC84" s="322">
        <v>0.60699999999999998</v>
      </c>
      <c r="AD84" s="322">
        <v>0.71199999999999997</v>
      </c>
      <c r="AE84" s="322">
        <v>0.24399999999999999</v>
      </c>
      <c r="AF84" s="322">
        <v>0.45300000000000001</v>
      </c>
      <c r="AG84" s="323" t="s">
        <v>271</v>
      </c>
    </row>
    <row r="85" spans="1:33" ht="21" customHeight="1">
      <c r="A85" s="35" t="s">
        <v>109</v>
      </c>
      <c r="B85" s="321">
        <v>0.59199999999999997</v>
      </c>
      <c r="C85" s="322">
        <v>0.7</v>
      </c>
      <c r="D85" s="322">
        <v>0.32900000000000001</v>
      </c>
      <c r="E85" s="322">
        <v>0.68</v>
      </c>
      <c r="F85" s="322">
        <v>0.80400000000000005</v>
      </c>
      <c r="G85" s="322">
        <v>0.32600000000000001</v>
      </c>
      <c r="H85" s="322">
        <v>0.54900000000000004</v>
      </c>
      <c r="I85" s="323">
        <v>5.1999999999999998E-2</v>
      </c>
      <c r="J85" s="108"/>
      <c r="K85" s="108"/>
      <c r="M85" s="35" t="s">
        <v>109</v>
      </c>
      <c r="N85" s="321">
        <v>0.68799999999999994</v>
      </c>
      <c r="O85" s="322">
        <v>0.78800000000000003</v>
      </c>
      <c r="P85" s="322">
        <v>0.35699999999999998</v>
      </c>
      <c r="Q85" s="322">
        <v>0.76400000000000001</v>
      </c>
      <c r="R85" s="322">
        <v>0.89400000000000002</v>
      </c>
      <c r="S85" s="322">
        <v>0.42399999999999999</v>
      </c>
      <c r="T85" s="322">
        <v>0.65300000000000002</v>
      </c>
      <c r="U85" s="323">
        <v>9.5000000000000001E-2</v>
      </c>
      <c r="V85" s="108"/>
      <c r="W85" s="108"/>
      <c r="Y85" s="35" t="s">
        <v>109</v>
      </c>
      <c r="Z85" s="321">
        <v>0.503</v>
      </c>
      <c r="AA85" s="322">
        <v>0.61399999999999999</v>
      </c>
      <c r="AB85" s="322" t="s">
        <v>271</v>
      </c>
      <c r="AC85" s="322">
        <v>0.59699999999999998</v>
      </c>
      <c r="AD85" s="322">
        <v>0.71799999999999997</v>
      </c>
      <c r="AE85" s="322">
        <v>0.24299999999999999</v>
      </c>
      <c r="AF85" s="322">
        <v>0.44900000000000001</v>
      </c>
      <c r="AG85" s="323" t="s">
        <v>271</v>
      </c>
    </row>
    <row r="86" spans="1:33" ht="21" customHeight="1">
      <c r="A86" s="35" t="s">
        <v>209</v>
      </c>
      <c r="B86" s="321">
        <v>0.59499999999999997</v>
      </c>
      <c r="C86" s="322">
        <v>0.70199999999999996</v>
      </c>
      <c r="D86" s="322">
        <v>0.36</v>
      </c>
      <c r="E86" s="322">
        <v>0.68799999999999994</v>
      </c>
      <c r="F86" s="322">
        <v>0.80500000000000005</v>
      </c>
      <c r="G86" s="322">
        <v>0.32600000000000001</v>
      </c>
      <c r="H86" s="322">
        <v>0.54500000000000004</v>
      </c>
      <c r="I86" s="323">
        <v>5.7000000000000002E-2</v>
      </c>
      <c r="J86" s="108"/>
      <c r="K86" s="108"/>
      <c r="M86" s="35" t="s">
        <v>209</v>
      </c>
      <c r="N86" s="321">
        <v>0.69399999999999995</v>
      </c>
      <c r="O86" s="322">
        <v>0.79300000000000004</v>
      </c>
      <c r="P86" s="322">
        <v>0.38500000000000001</v>
      </c>
      <c r="Q86" s="322">
        <v>0.77600000000000002</v>
      </c>
      <c r="R86" s="322">
        <v>0.89800000000000002</v>
      </c>
      <c r="S86" s="322">
        <v>0.42699999999999999</v>
      </c>
      <c r="T86" s="322">
        <v>0.64800000000000002</v>
      </c>
      <c r="U86" s="323">
        <v>0.111</v>
      </c>
      <c r="V86" s="108"/>
      <c r="W86" s="108"/>
      <c r="Y86" s="35" t="s">
        <v>209</v>
      </c>
      <c r="Z86" s="321">
        <v>0.503</v>
      </c>
      <c r="AA86" s="322">
        <v>0.61399999999999999</v>
      </c>
      <c r="AB86" s="322">
        <v>0.33300000000000002</v>
      </c>
      <c r="AC86" s="322">
        <v>0.60099999999999998</v>
      </c>
      <c r="AD86" s="322">
        <v>0.71499999999999997</v>
      </c>
      <c r="AE86" s="322">
        <v>0.24099999999999999</v>
      </c>
      <c r="AF86" s="322">
        <v>0.44700000000000001</v>
      </c>
      <c r="AG86" s="323" t="s">
        <v>271</v>
      </c>
    </row>
    <row r="87" spans="1:33" ht="21" customHeight="1">
      <c r="A87" s="35" t="s">
        <v>210</v>
      </c>
      <c r="B87" s="321">
        <v>0.58799999999999997</v>
      </c>
      <c r="C87" s="322">
        <v>0.69299999999999995</v>
      </c>
      <c r="D87" s="322">
        <v>0.316</v>
      </c>
      <c r="E87" s="322">
        <v>0.67700000000000005</v>
      </c>
      <c r="F87" s="322">
        <v>0.8</v>
      </c>
      <c r="G87" s="322">
        <v>0.32200000000000001</v>
      </c>
      <c r="H87" s="322">
        <v>0.53700000000000003</v>
      </c>
      <c r="I87" s="323">
        <v>5.8000000000000003E-2</v>
      </c>
      <c r="J87" s="108"/>
      <c r="K87" s="108"/>
      <c r="M87" s="35" t="s">
        <v>210</v>
      </c>
      <c r="N87" s="321">
        <v>0.69399999999999995</v>
      </c>
      <c r="O87" s="322">
        <v>0.79300000000000004</v>
      </c>
      <c r="P87" s="322">
        <v>0.35899999999999999</v>
      </c>
      <c r="Q87" s="322">
        <v>0.79</v>
      </c>
      <c r="R87" s="322">
        <v>0.89900000000000002</v>
      </c>
      <c r="S87" s="322">
        <v>0.42499999999999999</v>
      </c>
      <c r="T87" s="322">
        <v>0.64400000000000002</v>
      </c>
      <c r="U87" s="323">
        <v>0.111</v>
      </c>
      <c r="V87" s="108"/>
      <c r="W87" s="108"/>
      <c r="Y87" s="35" t="s">
        <v>210</v>
      </c>
      <c r="Z87" s="321">
        <v>0.48899999999999999</v>
      </c>
      <c r="AA87" s="322">
        <v>0.59599999999999997</v>
      </c>
      <c r="AB87" s="322" t="s">
        <v>271</v>
      </c>
      <c r="AC87" s="322">
        <v>0.56599999999999995</v>
      </c>
      <c r="AD87" s="322">
        <v>0.70399999999999996</v>
      </c>
      <c r="AE87" s="322">
        <v>0.23499999999999999</v>
      </c>
      <c r="AF87" s="322">
        <v>0.435</v>
      </c>
      <c r="AG87" s="323" t="s">
        <v>271</v>
      </c>
    </row>
    <row r="88" spans="1:33" ht="21" customHeight="1">
      <c r="A88" s="35" t="s">
        <v>110</v>
      </c>
      <c r="B88" s="321">
        <v>0.58599999999999997</v>
      </c>
      <c r="C88" s="322">
        <v>0.69199999999999995</v>
      </c>
      <c r="D88" s="322">
        <v>0.31</v>
      </c>
      <c r="E88" s="322">
        <v>0.67800000000000005</v>
      </c>
      <c r="F88" s="322">
        <v>0.80300000000000005</v>
      </c>
      <c r="G88" s="322">
        <v>0.315</v>
      </c>
      <c r="H88" s="322">
        <v>0.52700000000000002</v>
      </c>
      <c r="I88" s="323">
        <v>5.5E-2</v>
      </c>
      <c r="J88" s="108"/>
      <c r="K88" s="108"/>
      <c r="M88" s="35" t="s">
        <v>110</v>
      </c>
      <c r="N88" s="321">
        <v>0.69499999999999995</v>
      </c>
      <c r="O88" s="322">
        <v>0.79500000000000004</v>
      </c>
      <c r="P88" s="322">
        <v>0.39100000000000001</v>
      </c>
      <c r="Q88" s="322">
        <v>0.79800000000000004</v>
      </c>
      <c r="R88" s="322">
        <v>0.90300000000000002</v>
      </c>
      <c r="S88" s="322">
        <v>0.41499999999999998</v>
      </c>
      <c r="T88" s="322">
        <v>0.63</v>
      </c>
      <c r="U88" s="323">
        <v>0.105</v>
      </c>
      <c r="V88" s="108"/>
      <c r="W88" s="108"/>
      <c r="Y88" s="35" t="s">
        <v>110</v>
      </c>
      <c r="Z88" s="321">
        <v>0.48599999999999999</v>
      </c>
      <c r="AA88" s="322">
        <v>0.59199999999999997</v>
      </c>
      <c r="AB88" s="322" t="s">
        <v>271</v>
      </c>
      <c r="AC88" s="322">
        <v>0.55900000000000005</v>
      </c>
      <c r="AD88" s="322">
        <v>0.70599999999999996</v>
      </c>
      <c r="AE88" s="322">
        <v>0.23200000000000001</v>
      </c>
      <c r="AF88" s="322">
        <v>0.42899999999999999</v>
      </c>
      <c r="AG88" s="323" t="s">
        <v>271</v>
      </c>
    </row>
    <row r="89" spans="1:33" ht="21" customHeight="1">
      <c r="A89" s="35" t="s">
        <v>111</v>
      </c>
      <c r="B89" s="321">
        <v>0.58599999999999997</v>
      </c>
      <c r="C89" s="322">
        <v>0.69299999999999995</v>
      </c>
      <c r="D89" s="322">
        <v>0.29199999999999998</v>
      </c>
      <c r="E89" s="322">
        <v>0.69499999999999995</v>
      </c>
      <c r="F89" s="322">
        <v>0.80100000000000005</v>
      </c>
      <c r="G89" s="322">
        <v>0.314</v>
      </c>
      <c r="H89" s="322">
        <v>0.52800000000000002</v>
      </c>
      <c r="I89" s="323">
        <v>5.1999999999999998E-2</v>
      </c>
      <c r="J89" s="108"/>
      <c r="K89" s="108"/>
      <c r="M89" s="35" t="s">
        <v>111</v>
      </c>
      <c r="N89" s="321">
        <v>0.69599999999999995</v>
      </c>
      <c r="O89" s="322">
        <v>0.79700000000000004</v>
      </c>
      <c r="P89" s="322">
        <v>0.41499999999999998</v>
      </c>
      <c r="Q89" s="322">
        <v>0.81499999999999995</v>
      </c>
      <c r="R89" s="322">
        <v>0.9</v>
      </c>
      <c r="S89" s="322">
        <v>0.41199999999999998</v>
      </c>
      <c r="T89" s="322">
        <v>0.63</v>
      </c>
      <c r="U89" s="323">
        <v>0.10100000000000001</v>
      </c>
      <c r="V89" s="108"/>
      <c r="W89" s="108"/>
      <c r="Y89" s="35" t="s">
        <v>111</v>
      </c>
      <c r="Z89" s="321">
        <v>0.48499999999999999</v>
      </c>
      <c r="AA89" s="322">
        <v>0.59199999999999997</v>
      </c>
      <c r="AB89" s="322" t="s">
        <v>271</v>
      </c>
      <c r="AC89" s="322">
        <v>0.57599999999999996</v>
      </c>
      <c r="AD89" s="322">
        <v>0.70599999999999996</v>
      </c>
      <c r="AE89" s="322">
        <v>0.23100000000000001</v>
      </c>
      <c r="AF89" s="322">
        <v>0.43099999999999999</v>
      </c>
      <c r="AG89" s="323" t="s">
        <v>271</v>
      </c>
    </row>
    <row r="90" spans="1:33" ht="21" customHeight="1">
      <c r="A90" s="35" t="s">
        <v>112</v>
      </c>
      <c r="B90" s="321">
        <v>0.58899999999999997</v>
      </c>
      <c r="C90" s="322">
        <v>0.69699999999999995</v>
      </c>
      <c r="D90" s="322">
        <v>0.33700000000000002</v>
      </c>
      <c r="E90" s="322">
        <v>0.69499999999999995</v>
      </c>
      <c r="F90" s="322">
        <v>0.80100000000000005</v>
      </c>
      <c r="G90" s="322">
        <v>0.318</v>
      </c>
      <c r="H90" s="322">
        <v>0.53600000000000003</v>
      </c>
      <c r="I90" s="323">
        <v>4.9000000000000002E-2</v>
      </c>
      <c r="J90" s="108"/>
      <c r="K90" s="108"/>
      <c r="M90" s="35" t="s">
        <v>112</v>
      </c>
      <c r="N90" s="321">
        <v>0.69399999999999995</v>
      </c>
      <c r="O90" s="322">
        <v>0.79600000000000004</v>
      </c>
      <c r="P90" s="322">
        <v>0.44800000000000001</v>
      </c>
      <c r="Q90" s="322">
        <v>0.79400000000000004</v>
      </c>
      <c r="R90" s="322">
        <v>0.89400000000000002</v>
      </c>
      <c r="S90" s="322">
        <v>0.42</v>
      </c>
      <c r="T90" s="322">
        <v>0.64600000000000002</v>
      </c>
      <c r="U90" s="323">
        <v>9.6000000000000002E-2</v>
      </c>
      <c r="V90" s="108"/>
      <c r="W90" s="108"/>
      <c r="Y90" s="35" t="s">
        <v>112</v>
      </c>
      <c r="Z90" s="321">
        <v>0.49199999999999999</v>
      </c>
      <c r="AA90" s="322">
        <v>0.60099999999999998</v>
      </c>
      <c r="AB90" s="322" t="s">
        <v>271</v>
      </c>
      <c r="AC90" s="322">
        <v>0.59799999999999998</v>
      </c>
      <c r="AD90" s="322">
        <v>0.71</v>
      </c>
      <c r="AE90" s="322">
        <v>0.23100000000000001</v>
      </c>
      <c r="AF90" s="322">
        <v>0.432</v>
      </c>
      <c r="AG90" s="323" t="s">
        <v>271</v>
      </c>
    </row>
    <row r="91" spans="1:33" ht="21" customHeight="1">
      <c r="A91" s="35" t="s">
        <v>113</v>
      </c>
      <c r="B91" s="321">
        <v>0.58799999999999997</v>
      </c>
      <c r="C91" s="322">
        <v>0.69599999999999995</v>
      </c>
      <c r="D91" s="322">
        <v>0.317</v>
      </c>
      <c r="E91" s="322">
        <v>0.70199999999999996</v>
      </c>
      <c r="F91" s="322">
        <v>0.79900000000000004</v>
      </c>
      <c r="G91" s="322">
        <v>0.316</v>
      </c>
      <c r="H91" s="322">
        <v>0.53600000000000003</v>
      </c>
      <c r="I91" s="323">
        <v>4.7E-2</v>
      </c>
      <c r="J91" s="108"/>
      <c r="K91" s="108"/>
      <c r="M91" s="35" t="s">
        <v>113</v>
      </c>
      <c r="N91" s="321">
        <v>0.69299999999999995</v>
      </c>
      <c r="O91" s="322">
        <v>0.79600000000000004</v>
      </c>
      <c r="P91" s="322">
        <v>0.39</v>
      </c>
      <c r="Q91" s="322">
        <v>0.79200000000000004</v>
      </c>
      <c r="R91" s="322">
        <v>0.9</v>
      </c>
      <c r="S91" s="322">
        <v>0.41599999999999998</v>
      </c>
      <c r="T91" s="322">
        <v>0.64600000000000002</v>
      </c>
      <c r="U91" s="323" t="s">
        <v>271</v>
      </c>
      <c r="V91" s="108"/>
      <c r="W91" s="108"/>
      <c r="Y91" s="35" t="s">
        <v>113</v>
      </c>
      <c r="Z91" s="321">
        <v>0.49099999999999999</v>
      </c>
      <c r="AA91" s="322">
        <v>0.59899999999999998</v>
      </c>
      <c r="AB91" s="322" t="s">
        <v>271</v>
      </c>
      <c r="AC91" s="322">
        <v>0.61299999999999999</v>
      </c>
      <c r="AD91" s="322">
        <v>0.70199999999999996</v>
      </c>
      <c r="AE91" s="322">
        <v>0.23200000000000001</v>
      </c>
      <c r="AF91" s="322">
        <v>0.43099999999999999</v>
      </c>
      <c r="AG91" s="323" t="s">
        <v>271</v>
      </c>
    </row>
    <row r="92" spans="1:33" ht="21" customHeight="1">
      <c r="A92" s="35" t="s">
        <v>114</v>
      </c>
      <c r="B92" s="321">
        <v>0.59799999999999998</v>
      </c>
      <c r="C92" s="322">
        <v>0.70799999999999996</v>
      </c>
      <c r="D92" s="322">
        <v>0.34100000000000003</v>
      </c>
      <c r="E92" s="322">
        <v>0.73399999999999999</v>
      </c>
      <c r="F92" s="322">
        <v>0.80400000000000005</v>
      </c>
      <c r="G92" s="322">
        <v>0.32400000000000001</v>
      </c>
      <c r="H92" s="322">
        <v>0.55200000000000005</v>
      </c>
      <c r="I92" s="323">
        <v>4.3999999999999997E-2</v>
      </c>
      <c r="J92" s="108"/>
      <c r="K92" s="108"/>
      <c r="M92" s="35" t="s">
        <v>114</v>
      </c>
      <c r="N92" s="321">
        <v>0.69899999999999995</v>
      </c>
      <c r="O92" s="322">
        <v>0.80400000000000005</v>
      </c>
      <c r="P92" s="322">
        <v>0.40500000000000003</v>
      </c>
      <c r="Q92" s="322">
        <v>0.81399999999999995</v>
      </c>
      <c r="R92" s="322">
        <v>0.90300000000000002</v>
      </c>
      <c r="S92" s="322">
        <v>0.42</v>
      </c>
      <c r="T92" s="322">
        <v>0.65600000000000003</v>
      </c>
      <c r="U92" s="323" t="s">
        <v>271</v>
      </c>
      <c r="V92" s="108"/>
      <c r="W92" s="108"/>
      <c r="Y92" s="35" t="s">
        <v>114</v>
      </c>
      <c r="Z92" s="321">
        <v>0.504</v>
      </c>
      <c r="AA92" s="322">
        <v>0.61499999999999999</v>
      </c>
      <c r="AB92" s="322" t="s">
        <v>271</v>
      </c>
      <c r="AC92" s="322">
        <v>0.65500000000000003</v>
      </c>
      <c r="AD92" s="322">
        <v>0.70699999999999996</v>
      </c>
      <c r="AE92" s="322">
        <v>0.24299999999999999</v>
      </c>
      <c r="AF92" s="322">
        <v>0.45200000000000001</v>
      </c>
      <c r="AG92" s="323" t="s">
        <v>271</v>
      </c>
    </row>
    <row r="93" spans="1:33" ht="21" customHeight="1">
      <c r="A93" s="35" t="s">
        <v>115</v>
      </c>
      <c r="B93" s="321">
        <v>0.60199999999999998</v>
      </c>
      <c r="C93" s="322">
        <v>0.71299999999999997</v>
      </c>
      <c r="D93" s="322">
        <v>0.30199999999999999</v>
      </c>
      <c r="E93" s="322">
        <v>0.75700000000000001</v>
      </c>
      <c r="F93" s="322">
        <v>0.81399999999999995</v>
      </c>
      <c r="G93" s="322">
        <v>0.32</v>
      </c>
      <c r="H93" s="322">
        <v>0.54300000000000004</v>
      </c>
      <c r="I93" s="323">
        <v>4.5999999999999999E-2</v>
      </c>
      <c r="J93" s="108"/>
      <c r="K93" s="108"/>
      <c r="M93" s="35" t="s">
        <v>115</v>
      </c>
      <c r="N93" s="321">
        <v>0.70099999999999996</v>
      </c>
      <c r="O93" s="322">
        <v>0.80600000000000005</v>
      </c>
      <c r="P93" s="322">
        <v>0.36499999999999999</v>
      </c>
      <c r="Q93" s="322">
        <v>0.83899999999999997</v>
      </c>
      <c r="R93" s="322">
        <v>0.90400000000000003</v>
      </c>
      <c r="S93" s="322">
        <v>0.42</v>
      </c>
      <c r="T93" s="322">
        <v>0.65500000000000003</v>
      </c>
      <c r="U93" s="323" t="s">
        <v>271</v>
      </c>
      <c r="V93" s="108"/>
      <c r="W93" s="108"/>
      <c r="Y93" s="35" t="s">
        <v>115</v>
      </c>
      <c r="Z93" s="321">
        <v>0.51</v>
      </c>
      <c r="AA93" s="322">
        <v>0.623</v>
      </c>
      <c r="AB93" s="322" t="s">
        <v>271</v>
      </c>
      <c r="AC93" s="322">
        <v>0.67600000000000005</v>
      </c>
      <c r="AD93" s="322">
        <v>0.72699999999999998</v>
      </c>
      <c r="AE93" s="322">
        <v>0.23499999999999999</v>
      </c>
      <c r="AF93" s="322">
        <v>0.435</v>
      </c>
      <c r="AG93" s="323" t="s">
        <v>271</v>
      </c>
    </row>
    <row r="94" spans="1:33" ht="21" customHeight="1">
      <c r="A94" s="35" t="s">
        <v>116</v>
      </c>
      <c r="B94" s="321">
        <v>0.60299999999999998</v>
      </c>
      <c r="C94" s="322">
        <v>0.71399999999999997</v>
      </c>
      <c r="D94" s="322">
        <v>0.29599999999999999</v>
      </c>
      <c r="E94" s="322">
        <v>0.75</v>
      </c>
      <c r="F94" s="322">
        <v>0.81799999999999995</v>
      </c>
      <c r="G94" s="322">
        <v>0.32100000000000001</v>
      </c>
      <c r="H94" s="322">
        <v>0.54400000000000004</v>
      </c>
      <c r="I94" s="323">
        <v>4.7E-2</v>
      </c>
      <c r="J94" s="108"/>
      <c r="K94" s="108"/>
      <c r="M94" s="35" t="s">
        <v>116</v>
      </c>
      <c r="N94" s="321">
        <v>0.7</v>
      </c>
      <c r="O94" s="322">
        <v>0.80500000000000005</v>
      </c>
      <c r="P94" s="322">
        <v>0.34100000000000003</v>
      </c>
      <c r="Q94" s="322">
        <v>0.82599999999999996</v>
      </c>
      <c r="R94" s="322">
        <v>0.90700000000000003</v>
      </c>
      <c r="S94" s="322">
        <v>0.42299999999999999</v>
      </c>
      <c r="T94" s="322">
        <v>0.66</v>
      </c>
      <c r="U94" s="323" t="s">
        <v>271</v>
      </c>
      <c r="V94" s="108"/>
      <c r="W94" s="108"/>
      <c r="Y94" s="35" t="s">
        <v>116</v>
      </c>
      <c r="Z94" s="321">
        <v>0.51300000000000001</v>
      </c>
      <c r="AA94" s="322">
        <v>0.626</v>
      </c>
      <c r="AB94" s="322" t="s">
        <v>271</v>
      </c>
      <c r="AC94" s="322">
        <v>0.67500000000000004</v>
      </c>
      <c r="AD94" s="322">
        <v>0.73099999999999998</v>
      </c>
      <c r="AE94" s="322">
        <v>0.23599999999999999</v>
      </c>
      <c r="AF94" s="322">
        <v>0.434</v>
      </c>
      <c r="AG94" s="323" t="s">
        <v>271</v>
      </c>
    </row>
    <row r="95" spans="1:33" ht="21" customHeight="1">
      <c r="A95" s="35" t="s">
        <v>117</v>
      </c>
      <c r="B95" s="321">
        <v>0.59599999999999997</v>
      </c>
      <c r="C95" s="322">
        <v>0.70699999999999996</v>
      </c>
      <c r="D95" s="322">
        <v>0.29099999999999998</v>
      </c>
      <c r="E95" s="322">
        <v>0.72299999999999998</v>
      </c>
      <c r="F95" s="322">
        <v>0.81399999999999995</v>
      </c>
      <c r="G95" s="322">
        <v>0.317</v>
      </c>
      <c r="H95" s="322">
        <v>0.53900000000000003</v>
      </c>
      <c r="I95" s="323">
        <v>4.3999999999999997E-2</v>
      </c>
      <c r="J95" s="108"/>
      <c r="K95" s="108"/>
      <c r="M95" s="35" t="s">
        <v>117</v>
      </c>
      <c r="N95" s="321">
        <v>0.69299999999999995</v>
      </c>
      <c r="O95" s="322">
        <v>0.79700000000000004</v>
      </c>
      <c r="P95" s="322">
        <v>0.32800000000000001</v>
      </c>
      <c r="Q95" s="322">
        <v>0.80100000000000005</v>
      </c>
      <c r="R95" s="322">
        <v>0.90500000000000003</v>
      </c>
      <c r="S95" s="322">
        <v>0.41499999999999998</v>
      </c>
      <c r="T95" s="322">
        <v>0.64900000000000002</v>
      </c>
      <c r="U95" s="323" t="s">
        <v>271</v>
      </c>
      <c r="V95" s="108"/>
      <c r="W95" s="108"/>
      <c r="Y95" s="35" t="s">
        <v>117</v>
      </c>
      <c r="Z95" s="321">
        <v>0.50600000000000001</v>
      </c>
      <c r="AA95" s="322">
        <v>0.61799999999999999</v>
      </c>
      <c r="AB95" s="322" t="s">
        <v>271</v>
      </c>
      <c r="AC95" s="322">
        <v>0.64400000000000002</v>
      </c>
      <c r="AD95" s="322">
        <v>0.72599999999999998</v>
      </c>
      <c r="AE95" s="322">
        <v>0.23300000000000001</v>
      </c>
      <c r="AF95" s="322">
        <v>0.434</v>
      </c>
      <c r="AG95" s="323" t="s">
        <v>271</v>
      </c>
    </row>
    <row r="96" spans="1:33" ht="21" customHeight="1">
      <c r="A96" s="35" t="s">
        <v>118</v>
      </c>
      <c r="B96" s="321">
        <v>0.59099999999999997</v>
      </c>
      <c r="C96" s="322">
        <v>0.70099999999999996</v>
      </c>
      <c r="D96" s="322">
        <v>0.313</v>
      </c>
      <c r="E96" s="322">
        <v>0.71499999999999997</v>
      </c>
      <c r="F96" s="322">
        <v>0.80700000000000005</v>
      </c>
      <c r="G96" s="322">
        <v>0.313</v>
      </c>
      <c r="H96" s="322">
        <v>0.53400000000000003</v>
      </c>
      <c r="I96" s="323">
        <v>4.2000000000000003E-2</v>
      </c>
      <c r="J96" s="108"/>
      <c r="K96" s="108"/>
      <c r="M96" s="35" t="s">
        <v>118</v>
      </c>
      <c r="N96" s="321">
        <v>0.68700000000000006</v>
      </c>
      <c r="O96" s="322">
        <v>0.79</v>
      </c>
      <c r="P96" s="322">
        <v>0.34</v>
      </c>
      <c r="Q96" s="322">
        <v>0.76</v>
      </c>
      <c r="R96" s="322">
        <v>0.90800000000000003</v>
      </c>
      <c r="S96" s="322">
        <v>0.40899999999999997</v>
      </c>
      <c r="T96" s="322">
        <v>0.63900000000000001</v>
      </c>
      <c r="U96" s="323" t="s">
        <v>271</v>
      </c>
      <c r="V96" s="108"/>
      <c r="W96" s="108"/>
      <c r="Y96" s="35" t="s">
        <v>118</v>
      </c>
      <c r="Z96" s="321">
        <v>0.502</v>
      </c>
      <c r="AA96" s="322">
        <v>0.61399999999999999</v>
      </c>
      <c r="AB96" s="322" t="s">
        <v>271</v>
      </c>
      <c r="AC96" s="322">
        <v>0.67</v>
      </c>
      <c r="AD96" s="322">
        <v>0.70899999999999996</v>
      </c>
      <c r="AE96" s="322">
        <v>0.23200000000000001</v>
      </c>
      <c r="AF96" s="322">
        <v>0.433</v>
      </c>
      <c r="AG96" s="323" t="s">
        <v>271</v>
      </c>
    </row>
    <row r="97" spans="1:33" ht="21" customHeight="1">
      <c r="A97" s="35" t="s">
        <v>119</v>
      </c>
      <c r="B97" s="321">
        <v>0.58799999999999997</v>
      </c>
      <c r="C97" s="322">
        <v>0.69699999999999995</v>
      </c>
      <c r="D97" s="322">
        <v>0.29799999999999999</v>
      </c>
      <c r="E97" s="322">
        <v>0.70499999999999996</v>
      </c>
      <c r="F97" s="322">
        <v>0.80200000000000005</v>
      </c>
      <c r="G97" s="322">
        <v>0.317</v>
      </c>
      <c r="H97" s="322">
        <v>0.53700000000000003</v>
      </c>
      <c r="I97" s="323">
        <v>4.5999999999999999E-2</v>
      </c>
      <c r="J97" s="108"/>
      <c r="K97" s="108"/>
      <c r="M97" s="35" t="s">
        <v>119</v>
      </c>
      <c r="N97" s="321">
        <v>0.68300000000000005</v>
      </c>
      <c r="O97" s="322">
        <v>0.78300000000000003</v>
      </c>
      <c r="P97" s="322">
        <v>0.314</v>
      </c>
      <c r="Q97" s="322">
        <v>0.749</v>
      </c>
      <c r="R97" s="322">
        <v>0.89900000000000002</v>
      </c>
      <c r="S97" s="322">
        <v>0.41499999999999998</v>
      </c>
      <c r="T97" s="322">
        <v>0.64300000000000002</v>
      </c>
      <c r="U97" s="323" t="s">
        <v>271</v>
      </c>
      <c r="V97" s="108"/>
      <c r="W97" s="108"/>
      <c r="Y97" s="35" t="s">
        <v>119</v>
      </c>
      <c r="Z97" s="321">
        <v>0.501</v>
      </c>
      <c r="AA97" s="322">
        <v>0.61299999999999999</v>
      </c>
      <c r="AB97" s="322" t="s">
        <v>271</v>
      </c>
      <c r="AC97" s="322">
        <v>0.66</v>
      </c>
      <c r="AD97" s="322">
        <v>0.70699999999999996</v>
      </c>
      <c r="AE97" s="322">
        <v>0.23400000000000001</v>
      </c>
      <c r="AF97" s="322">
        <v>0.437</v>
      </c>
      <c r="AG97" s="323" t="s">
        <v>271</v>
      </c>
    </row>
    <row r="98" spans="1:33" ht="21" customHeight="1">
      <c r="A98" s="35" t="s">
        <v>211</v>
      </c>
      <c r="B98" s="321">
        <v>0.58399999999999996</v>
      </c>
      <c r="C98" s="322">
        <v>0.69</v>
      </c>
      <c r="D98" s="322">
        <v>0.29299999999999998</v>
      </c>
      <c r="E98" s="322">
        <v>0.68100000000000005</v>
      </c>
      <c r="F98" s="322">
        <v>0.8</v>
      </c>
      <c r="G98" s="322">
        <v>0.314</v>
      </c>
      <c r="H98" s="322">
        <v>0.52800000000000002</v>
      </c>
      <c r="I98" s="323">
        <v>5.0999999999999997E-2</v>
      </c>
      <c r="J98" s="108"/>
      <c r="K98" s="108"/>
      <c r="M98" s="35" t="s">
        <v>211</v>
      </c>
      <c r="N98" s="321">
        <v>0.68100000000000005</v>
      </c>
      <c r="O98" s="322">
        <v>0.78</v>
      </c>
      <c r="P98" s="322">
        <v>0.32900000000000001</v>
      </c>
      <c r="Q98" s="322">
        <v>0.74399999999999999</v>
      </c>
      <c r="R98" s="322">
        <v>0.89700000000000002</v>
      </c>
      <c r="S98" s="322">
        <v>0.41499999999999998</v>
      </c>
      <c r="T98" s="322">
        <v>0.63500000000000001</v>
      </c>
      <c r="U98" s="323">
        <v>0.1</v>
      </c>
      <c r="V98" s="108"/>
      <c r="W98" s="108"/>
      <c r="Y98" s="35" t="s">
        <v>211</v>
      </c>
      <c r="Z98" s="321">
        <v>0.49299999999999999</v>
      </c>
      <c r="AA98" s="322">
        <v>0.60199999999999998</v>
      </c>
      <c r="AB98" s="322" t="s">
        <v>271</v>
      </c>
      <c r="AC98" s="322">
        <v>0.61899999999999999</v>
      </c>
      <c r="AD98" s="322">
        <v>0.70699999999999996</v>
      </c>
      <c r="AE98" s="322">
        <v>0.22900000000000001</v>
      </c>
      <c r="AF98" s="322">
        <v>0.42599999999999999</v>
      </c>
      <c r="AG98" s="323" t="s">
        <v>271</v>
      </c>
    </row>
    <row r="99" spans="1:33" ht="21" customHeight="1">
      <c r="A99" s="35" t="s">
        <v>212</v>
      </c>
      <c r="B99" s="321">
        <v>0.58399999999999996</v>
      </c>
      <c r="C99" s="322">
        <v>0.69099999999999995</v>
      </c>
      <c r="D99" s="322">
        <v>0.29599999999999999</v>
      </c>
      <c r="E99" s="322">
        <v>0.67600000000000005</v>
      </c>
      <c r="F99" s="322">
        <v>0.80200000000000005</v>
      </c>
      <c r="G99" s="322">
        <v>0.315</v>
      </c>
      <c r="H99" s="322">
        <v>0.53200000000000003</v>
      </c>
      <c r="I99" s="323">
        <v>4.9000000000000002E-2</v>
      </c>
      <c r="J99" s="108"/>
      <c r="K99" s="108"/>
      <c r="M99" s="35" t="s">
        <v>212</v>
      </c>
      <c r="N99" s="321">
        <v>0.67900000000000005</v>
      </c>
      <c r="O99" s="322">
        <v>0.77900000000000003</v>
      </c>
      <c r="P99" s="322">
        <v>0.30599999999999999</v>
      </c>
      <c r="Q99" s="322">
        <v>0.74399999999999999</v>
      </c>
      <c r="R99" s="322">
        <v>0.89500000000000002</v>
      </c>
      <c r="S99" s="322">
        <v>0.41399999999999998</v>
      </c>
      <c r="T99" s="322">
        <v>0.63800000000000001</v>
      </c>
      <c r="U99" s="323">
        <v>9.1999999999999998E-2</v>
      </c>
      <c r="V99" s="108"/>
      <c r="W99" s="108"/>
      <c r="Y99" s="35" t="s">
        <v>212</v>
      </c>
      <c r="Z99" s="321">
        <v>0.497</v>
      </c>
      <c r="AA99" s="322">
        <v>0.60599999999999998</v>
      </c>
      <c r="AB99" s="322" t="s">
        <v>271</v>
      </c>
      <c r="AC99" s="322">
        <v>0.60799999999999998</v>
      </c>
      <c r="AD99" s="322">
        <v>0.71199999999999997</v>
      </c>
      <c r="AE99" s="322">
        <v>0.23200000000000001</v>
      </c>
      <c r="AF99" s="322">
        <v>0.43099999999999999</v>
      </c>
      <c r="AG99" s="323" t="s">
        <v>271</v>
      </c>
    </row>
    <row r="100" spans="1:33" ht="21" customHeight="1">
      <c r="A100" s="35" t="s">
        <v>120</v>
      </c>
      <c r="B100" s="321">
        <v>0.58699999999999997</v>
      </c>
      <c r="C100" s="322">
        <v>0.69499999999999995</v>
      </c>
      <c r="D100" s="322">
        <v>0.26900000000000002</v>
      </c>
      <c r="E100" s="322">
        <v>0.68500000000000005</v>
      </c>
      <c r="F100" s="322">
        <v>0.80200000000000005</v>
      </c>
      <c r="G100" s="322">
        <v>0.32500000000000001</v>
      </c>
      <c r="H100" s="322">
        <v>0.54800000000000004</v>
      </c>
      <c r="I100" s="323">
        <v>0.05</v>
      </c>
      <c r="J100" s="108"/>
      <c r="K100" s="108"/>
      <c r="M100" s="35" t="s">
        <v>120</v>
      </c>
      <c r="N100" s="321">
        <v>0.68300000000000005</v>
      </c>
      <c r="O100" s="322">
        <v>0.78300000000000003</v>
      </c>
      <c r="P100" s="322" t="s">
        <v>271</v>
      </c>
      <c r="Q100" s="322">
        <v>0.74199999999999999</v>
      </c>
      <c r="R100" s="322">
        <v>0.89700000000000002</v>
      </c>
      <c r="S100" s="322">
        <v>0.42499999999999999</v>
      </c>
      <c r="T100" s="322">
        <v>0.65700000000000003</v>
      </c>
      <c r="U100" s="323">
        <v>9.1999999999999998E-2</v>
      </c>
      <c r="V100" s="108"/>
      <c r="W100" s="108"/>
      <c r="Y100" s="35" t="s">
        <v>120</v>
      </c>
      <c r="Z100" s="321">
        <v>0.499</v>
      </c>
      <c r="AA100" s="322">
        <v>0.60899999999999999</v>
      </c>
      <c r="AB100" s="322" t="s">
        <v>271</v>
      </c>
      <c r="AC100" s="322">
        <v>0.627</v>
      </c>
      <c r="AD100" s="322">
        <v>0.71</v>
      </c>
      <c r="AE100" s="322">
        <v>0.24</v>
      </c>
      <c r="AF100" s="322">
        <v>0.44400000000000001</v>
      </c>
      <c r="AG100" s="323" t="s">
        <v>271</v>
      </c>
    </row>
    <row r="101" spans="1:33" ht="21" customHeight="1">
      <c r="A101" s="35" t="s">
        <v>121</v>
      </c>
      <c r="B101" s="321">
        <v>0.59099999999999997</v>
      </c>
      <c r="C101" s="322">
        <v>0.69899999999999995</v>
      </c>
      <c r="D101" s="322">
        <v>0.247</v>
      </c>
      <c r="E101" s="322">
        <v>0.68300000000000005</v>
      </c>
      <c r="F101" s="322">
        <v>0.80700000000000005</v>
      </c>
      <c r="G101" s="322">
        <v>0.33200000000000002</v>
      </c>
      <c r="H101" s="322">
        <v>0.55600000000000005</v>
      </c>
      <c r="I101" s="323">
        <v>5.6000000000000001E-2</v>
      </c>
      <c r="J101" s="108"/>
      <c r="K101" s="108"/>
      <c r="M101" s="35" t="s">
        <v>121</v>
      </c>
      <c r="N101" s="321">
        <v>0.68300000000000005</v>
      </c>
      <c r="O101" s="322">
        <v>0.78200000000000003</v>
      </c>
      <c r="P101" s="322" t="s">
        <v>271</v>
      </c>
      <c r="Q101" s="322">
        <v>0.73499999999999999</v>
      </c>
      <c r="R101" s="322">
        <v>0.89800000000000002</v>
      </c>
      <c r="S101" s="322">
        <v>0.432</v>
      </c>
      <c r="T101" s="322">
        <v>0.66100000000000003</v>
      </c>
      <c r="U101" s="323">
        <v>0.105</v>
      </c>
      <c r="V101" s="108"/>
      <c r="W101" s="108"/>
      <c r="Y101" s="35" t="s">
        <v>121</v>
      </c>
      <c r="Z101" s="321">
        <v>0.50600000000000001</v>
      </c>
      <c r="AA101" s="322">
        <v>0.61699999999999999</v>
      </c>
      <c r="AB101" s="322" t="s">
        <v>271</v>
      </c>
      <c r="AC101" s="322">
        <v>0.63100000000000001</v>
      </c>
      <c r="AD101" s="322">
        <v>0.71899999999999997</v>
      </c>
      <c r="AE101" s="322">
        <v>0.247</v>
      </c>
      <c r="AF101" s="322">
        <v>0.45600000000000002</v>
      </c>
      <c r="AG101" s="323" t="s">
        <v>271</v>
      </c>
    </row>
    <row r="102" spans="1:33" ht="21" customHeight="1">
      <c r="A102" s="35" t="s">
        <v>122</v>
      </c>
      <c r="B102" s="321">
        <v>0.58899999999999997</v>
      </c>
      <c r="C102" s="322">
        <v>0.69599999999999995</v>
      </c>
      <c r="D102" s="322">
        <v>0.21299999999999999</v>
      </c>
      <c r="E102" s="322">
        <v>0.66800000000000004</v>
      </c>
      <c r="F102" s="322">
        <v>0.80400000000000005</v>
      </c>
      <c r="G102" s="322">
        <v>0.33900000000000002</v>
      </c>
      <c r="H102" s="322">
        <v>0.56699999999999995</v>
      </c>
      <c r="I102" s="323">
        <v>5.8000000000000003E-2</v>
      </c>
      <c r="J102" s="108"/>
      <c r="K102" s="108"/>
      <c r="M102" s="35" t="s">
        <v>122</v>
      </c>
      <c r="N102" s="321">
        <v>0.67800000000000005</v>
      </c>
      <c r="O102" s="322">
        <v>0.77500000000000002</v>
      </c>
      <c r="P102" s="322" t="s">
        <v>271</v>
      </c>
      <c r="Q102" s="322">
        <v>0.72599999999999998</v>
      </c>
      <c r="R102" s="322">
        <v>0.89</v>
      </c>
      <c r="S102" s="322">
        <v>0.436</v>
      </c>
      <c r="T102" s="322">
        <v>0.66200000000000003</v>
      </c>
      <c r="U102" s="323">
        <v>0.112</v>
      </c>
      <c r="V102" s="108"/>
      <c r="W102" s="108"/>
      <c r="Y102" s="35" t="s">
        <v>122</v>
      </c>
      <c r="Z102" s="321">
        <v>0.50700000000000001</v>
      </c>
      <c r="AA102" s="322">
        <v>0.61899999999999999</v>
      </c>
      <c r="AB102" s="322" t="s">
        <v>271</v>
      </c>
      <c r="AC102" s="322">
        <v>0.61099999999999999</v>
      </c>
      <c r="AD102" s="322">
        <v>0.72099999999999997</v>
      </c>
      <c r="AE102" s="322">
        <v>0.25700000000000001</v>
      </c>
      <c r="AF102" s="322">
        <v>0.47699999999999998</v>
      </c>
      <c r="AG102" s="323" t="s">
        <v>271</v>
      </c>
    </row>
    <row r="103" spans="1:33" ht="21" customHeight="1">
      <c r="A103" s="35" t="s">
        <v>123</v>
      </c>
      <c r="B103" s="321">
        <v>0.59099999999999997</v>
      </c>
      <c r="C103" s="322">
        <v>0.69599999999999995</v>
      </c>
      <c r="D103" s="322">
        <v>0.217</v>
      </c>
      <c r="E103" s="322">
        <v>0.67100000000000004</v>
      </c>
      <c r="F103" s="322">
        <v>0.80300000000000005</v>
      </c>
      <c r="G103" s="322">
        <v>0.34300000000000003</v>
      </c>
      <c r="H103" s="322">
        <v>0.56799999999999995</v>
      </c>
      <c r="I103" s="323">
        <v>6.7000000000000004E-2</v>
      </c>
      <c r="J103" s="108"/>
      <c r="K103" s="108"/>
      <c r="M103" s="35" t="s">
        <v>123</v>
      </c>
      <c r="N103" s="321">
        <v>0.68300000000000005</v>
      </c>
      <c r="O103" s="322">
        <v>0.77900000000000003</v>
      </c>
      <c r="P103" s="322" t="s">
        <v>271</v>
      </c>
      <c r="Q103" s="322">
        <v>0.73899999999999999</v>
      </c>
      <c r="R103" s="322">
        <v>0.89400000000000002</v>
      </c>
      <c r="S103" s="322">
        <v>0.438</v>
      </c>
      <c r="T103" s="322">
        <v>0.65800000000000003</v>
      </c>
      <c r="U103" s="323">
        <v>0.124</v>
      </c>
      <c r="V103" s="108"/>
      <c r="W103" s="108"/>
      <c r="Y103" s="35" t="s">
        <v>123</v>
      </c>
      <c r="Z103" s="321">
        <v>0.505</v>
      </c>
      <c r="AA103" s="322">
        <v>0.61499999999999999</v>
      </c>
      <c r="AB103" s="322" t="s">
        <v>271</v>
      </c>
      <c r="AC103" s="322">
        <v>0.60299999999999998</v>
      </c>
      <c r="AD103" s="322">
        <v>0.71499999999999997</v>
      </c>
      <c r="AE103" s="322">
        <v>0.26300000000000001</v>
      </c>
      <c r="AF103" s="322">
        <v>0.48199999999999998</v>
      </c>
      <c r="AG103" s="323" t="s">
        <v>271</v>
      </c>
    </row>
    <row r="104" spans="1:33" ht="21" customHeight="1">
      <c r="A104" s="35" t="s">
        <v>124</v>
      </c>
      <c r="B104" s="321">
        <v>0.59299999999999997</v>
      </c>
      <c r="C104" s="322">
        <v>0.69899999999999995</v>
      </c>
      <c r="D104" s="322">
        <v>0.26</v>
      </c>
      <c r="E104" s="322">
        <v>0.67800000000000005</v>
      </c>
      <c r="F104" s="322">
        <v>0.80100000000000005</v>
      </c>
      <c r="G104" s="322">
        <v>0.34399999999999997</v>
      </c>
      <c r="H104" s="322">
        <v>0.57099999999999995</v>
      </c>
      <c r="I104" s="323">
        <v>6.4000000000000001E-2</v>
      </c>
      <c r="J104" s="108"/>
      <c r="K104" s="108"/>
      <c r="M104" s="35" t="s">
        <v>124</v>
      </c>
      <c r="N104" s="321">
        <v>0.68200000000000005</v>
      </c>
      <c r="O104" s="322">
        <v>0.77800000000000002</v>
      </c>
      <c r="P104" s="322" t="s">
        <v>271</v>
      </c>
      <c r="Q104" s="322">
        <v>0.75900000000000001</v>
      </c>
      <c r="R104" s="322">
        <v>0.88900000000000001</v>
      </c>
      <c r="S104" s="322">
        <v>0.433</v>
      </c>
      <c r="T104" s="322">
        <v>0.65200000000000002</v>
      </c>
      <c r="U104" s="323">
        <v>0.12</v>
      </c>
      <c r="V104" s="108"/>
      <c r="W104" s="108"/>
      <c r="Y104" s="35" t="s">
        <v>124</v>
      </c>
      <c r="Z104" s="321">
        <v>0.51</v>
      </c>
      <c r="AA104" s="322">
        <v>0.622</v>
      </c>
      <c r="AB104" s="322" t="s">
        <v>271</v>
      </c>
      <c r="AC104" s="322">
        <v>0.59799999999999998</v>
      </c>
      <c r="AD104" s="322">
        <v>0.71599999999999997</v>
      </c>
      <c r="AE104" s="322">
        <v>0.26800000000000002</v>
      </c>
      <c r="AF104" s="322">
        <v>0.49399999999999999</v>
      </c>
      <c r="AG104" s="323" t="s">
        <v>271</v>
      </c>
    </row>
    <row r="105" spans="1:33" ht="21" customHeight="1">
      <c r="A105" s="35" t="s">
        <v>125</v>
      </c>
      <c r="B105" s="321">
        <v>0.60099999999999998</v>
      </c>
      <c r="C105" s="322">
        <v>0.70599999999999996</v>
      </c>
      <c r="D105" s="322">
        <v>0.26800000000000002</v>
      </c>
      <c r="E105" s="322">
        <v>0.69399999999999995</v>
      </c>
      <c r="F105" s="322">
        <v>0.80200000000000005</v>
      </c>
      <c r="G105" s="322">
        <v>0.35799999999999998</v>
      </c>
      <c r="H105" s="322">
        <v>0.58899999999999997</v>
      </c>
      <c r="I105" s="323">
        <v>7.3999999999999996E-2</v>
      </c>
      <c r="J105" s="108"/>
      <c r="K105" s="108"/>
      <c r="M105" s="35" t="s">
        <v>125</v>
      </c>
      <c r="N105" s="321">
        <v>0.69499999999999995</v>
      </c>
      <c r="O105" s="322">
        <v>0.79100000000000004</v>
      </c>
      <c r="P105" s="322" t="s">
        <v>271</v>
      </c>
      <c r="Q105" s="322">
        <v>0.79200000000000004</v>
      </c>
      <c r="R105" s="322">
        <v>0.89</v>
      </c>
      <c r="S105" s="322">
        <v>0.45400000000000001</v>
      </c>
      <c r="T105" s="322">
        <v>0.67900000000000005</v>
      </c>
      <c r="U105" s="323">
        <v>0.13200000000000001</v>
      </c>
      <c r="V105" s="108"/>
      <c r="W105" s="108"/>
      <c r="Y105" s="35" t="s">
        <v>125</v>
      </c>
      <c r="Z105" s="321">
        <v>0.51300000000000001</v>
      </c>
      <c r="AA105" s="322">
        <v>0.623</v>
      </c>
      <c r="AB105" s="322" t="s">
        <v>271</v>
      </c>
      <c r="AC105" s="322">
        <v>0.59599999999999997</v>
      </c>
      <c r="AD105" s="322">
        <v>0.71599999999999997</v>
      </c>
      <c r="AE105" s="322">
        <v>0.27700000000000002</v>
      </c>
      <c r="AF105" s="322">
        <v>0.503</v>
      </c>
      <c r="AG105" s="323" t="s">
        <v>271</v>
      </c>
    </row>
    <row r="106" spans="1:33" ht="21" customHeight="1">
      <c r="A106" s="35" t="s">
        <v>126</v>
      </c>
      <c r="B106" s="321">
        <v>0.60299999999999998</v>
      </c>
      <c r="C106" s="322">
        <v>0.70899999999999996</v>
      </c>
      <c r="D106" s="322">
        <v>0.27500000000000002</v>
      </c>
      <c r="E106" s="322">
        <v>0.68700000000000006</v>
      </c>
      <c r="F106" s="322">
        <v>0.80400000000000005</v>
      </c>
      <c r="G106" s="322">
        <v>0.36299999999999999</v>
      </c>
      <c r="H106" s="322">
        <v>0.59899999999999998</v>
      </c>
      <c r="I106" s="323">
        <v>7.1999999999999995E-2</v>
      </c>
      <c r="J106" s="108"/>
      <c r="K106" s="108"/>
      <c r="M106" s="35" t="s">
        <v>126</v>
      </c>
      <c r="N106" s="321">
        <v>0.69799999999999995</v>
      </c>
      <c r="O106" s="322">
        <v>0.79500000000000004</v>
      </c>
      <c r="P106" s="322" t="s">
        <v>271</v>
      </c>
      <c r="Q106" s="322">
        <v>0.78200000000000003</v>
      </c>
      <c r="R106" s="322">
        <v>0.89300000000000002</v>
      </c>
      <c r="S106" s="322">
        <v>0.46500000000000002</v>
      </c>
      <c r="T106" s="322">
        <v>0.69499999999999995</v>
      </c>
      <c r="U106" s="323">
        <v>0.13500000000000001</v>
      </c>
      <c r="V106" s="108"/>
      <c r="W106" s="108"/>
      <c r="Y106" s="35" t="s">
        <v>126</v>
      </c>
      <c r="Z106" s="321">
        <v>0.51400000000000001</v>
      </c>
      <c r="AA106" s="322">
        <v>0.626</v>
      </c>
      <c r="AB106" s="322" t="s">
        <v>271</v>
      </c>
      <c r="AC106" s="322">
        <v>0.59199999999999997</v>
      </c>
      <c r="AD106" s="322">
        <v>0.71799999999999997</v>
      </c>
      <c r="AE106" s="322">
        <v>0.27600000000000002</v>
      </c>
      <c r="AF106" s="322">
        <v>0.50600000000000001</v>
      </c>
      <c r="AG106" s="323" t="s">
        <v>271</v>
      </c>
    </row>
    <row r="107" spans="1:33" ht="21" customHeight="1">
      <c r="A107" s="35" t="s">
        <v>127</v>
      </c>
      <c r="B107" s="321">
        <v>0.60099999999999998</v>
      </c>
      <c r="C107" s="322">
        <v>0.70699999999999996</v>
      </c>
      <c r="D107" s="322">
        <v>0.27</v>
      </c>
      <c r="E107" s="322">
        <v>0.68600000000000005</v>
      </c>
      <c r="F107" s="322">
        <v>0.80600000000000005</v>
      </c>
      <c r="G107" s="322">
        <v>0.35799999999999998</v>
      </c>
      <c r="H107" s="322">
        <v>0.58699999999999997</v>
      </c>
      <c r="I107" s="323">
        <v>7.5999999999999998E-2</v>
      </c>
      <c r="J107" s="108"/>
      <c r="K107" s="108"/>
      <c r="M107" s="35" t="s">
        <v>127</v>
      </c>
      <c r="N107" s="321">
        <v>0.69899999999999995</v>
      </c>
      <c r="O107" s="322">
        <v>0.79300000000000004</v>
      </c>
      <c r="P107" s="322" t="s">
        <v>271</v>
      </c>
      <c r="Q107" s="322">
        <v>0.77500000000000002</v>
      </c>
      <c r="R107" s="322">
        <v>0.89700000000000002</v>
      </c>
      <c r="S107" s="322">
        <v>0.46500000000000002</v>
      </c>
      <c r="T107" s="322">
        <v>0.68799999999999994</v>
      </c>
      <c r="U107" s="323">
        <v>0.14499999999999999</v>
      </c>
      <c r="V107" s="108"/>
      <c r="W107" s="108"/>
      <c r="Y107" s="35" t="s">
        <v>127</v>
      </c>
      <c r="Z107" s="321">
        <v>0.51100000000000001</v>
      </c>
      <c r="AA107" s="322">
        <v>0.622</v>
      </c>
      <c r="AB107" s="322" t="s">
        <v>271</v>
      </c>
      <c r="AC107" s="322">
        <v>0.59699999999999998</v>
      </c>
      <c r="AD107" s="322">
        <v>0.71699999999999997</v>
      </c>
      <c r="AE107" s="322">
        <v>0.26800000000000002</v>
      </c>
      <c r="AF107" s="322">
        <v>0.49099999999999999</v>
      </c>
      <c r="AG107" s="323" t="s">
        <v>271</v>
      </c>
    </row>
    <row r="108" spans="1:33" ht="21" customHeight="1">
      <c r="A108" s="35" t="s">
        <v>128</v>
      </c>
      <c r="B108" s="321">
        <v>0.60299999999999998</v>
      </c>
      <c r="C108" s="322">
        <v>0.70899999999999996</v>
      </c>
      <c r="D108" s="322">
        <v>0.318</v>
      </c>
      <c r="E108" s="322">
        <v>0.68300000000000005</v>
      </c>
      <c r="F108" s="322">
        <v>0.80300000000000005</v>
      </c>
      <c r="G108" s="322">
        <v>0.36099999999999999</v>
      </c>
      <c r="H108" s="322">
        <v>0.59299999999999997</v>
      </c>
      <c r="I108" s="323">
        <v>7.6999999999999999E-2</v>
      </c>
      <c r="J108" s="108"/>
      <c r="K108" s="108"/>
      <c r="M108" s="35" t="s">
        <v>128</v>
      </c>
      <c r="N108" s="321">
        <v>0.70399999999999996</v>
      </c>
      <c r="O108" s="322">
        <v>0.8</v>
      </c>
      <c r="P108" s="322">
        <v>0.34300000000000003</v>
      </c>
      <c r="Q108" s="322">
        <v>0.77</v>
      </c>
      <c r="R108" s="322">
        <v>0.89600000000000002</v>
      </c>
      <c r="S108" s="322">
        <v>0.47099999999999997</v>
      </c>
      <c r="T108" s="322">
        <v>0.69899999999999995</v>
      </c>
      <c r="U108" s="323">
        <v>0.14599999999999999</v>
      </c>
      <c r="V108" s="108"/>
      <c r="W108" s="108"/>
      <c r="Y108" s="35" t="s">
        <v>128</v>
      </c>
      <c r="Z108" s="321">
        <v>0.50900000000000001</v>
      </c>
      <c r="AA108" s="322">
        <v>0.62</v>
      </c>
      <c r="AB108" s="322" t="s">
        <v>271</v>
      </c>
      <c r="AC108" s="322">
        <v>0.59599999999999997</v>
      </c>
      <c r="AD108" s="322">
        <v>0.71299999999999997</v>
      </c>
      <c r="AE108" s="322">
        <v>0.26800000000000002</v>
      </c>
      <c r="AF108" s="322">
        <v>0.49099999999999999</v>
      </c>
      <c r="AG108" s="323" t="s">
        <v>271</v>
      </c>
    </row>
    <row r="109" spans="1:33" ht="21" customHeight="1">
      <c r="A109" s="35" t="s">
        <v>129</v>
      </c>
      <c r="B109" s="321">
        <v>0.60499999999999998</v>
      </c>
      <c r="C109" s="322">
        <v>0.71199999999999997</v>
      </c>
      <c r="D109" s="322">
        <v>0.35799999999999998</v>
      </c>
      <c r="E109" s="322">
        <v>0.7</v>
      </c>
      <c r="F109" s="322">
        <v>0.79900000000000004</v>
      </c>
      <c r="G109" s="322">
        <v>0.36099999999999999</v>
      </c>
      <c r="H109" s="322">
        <v>0.59799999999999998</v>
      </c>
      <c r="I109" s="323">
        <v>6.9000000000000006E-2</v>
      </c>
      <c r="J109" s="108"/>
      <c r="K109" s="108"/>
      <c r="M109" s="35" t="s">
        <v>129</v>
      </c>
      <c r="N109" s="321">
        <v>0.71</v>
      </c>
      <c r="O109" s="322">
        <v>0.80900000000000005</v>
      </c>
      <c r="P109" s="322">
        <v>0.378</v>
      </c>
      <c r="Q109" s="322">
        <v>0.80900000000000005</v>
      </c>
      <c r="R109" s="322">
        <v>0.89500000000000002</v>
      </c>
      <c r="S109" s="322">
        <v>0.47099999999999997</v>
      </c>
      <c r="T109" s="322">
        <v>0.70899999999999996</v>
      </c>
      <c r="U109" s="323">
        <v>0.13100000000000001</v>
      </c>
      <c r="V109" s="108"/>
      <c r="W109" s="108"/>
      <c r="Y109" s="35" t="s">
        <v>129</v>
      </c>
      <c r="Z109" s="321">
        <v>0.50700000000000001</v>
      </c>
      <c r="AA109" s="322">
        <v>0.61799999999999999</v>
      </c>
      <c r="AB109" s="322">
        <v>0.33700000000000002</v>
      </c>
      <c r="AC109" s="322">
        <v>0.59</v>
      </c>
      <c r="AD109" s="322">
        <v>0.70699999999999996</v>
      </c>
      <c r="AE109" s="322">
        <v>0.26700000000000002</v>
      </c>
      <c r="AF109" s="322">
        <v>0.49199999999999999</v>
      </c>
      <c r="AG109" s="323" t="s">
        <v>271</v>
      </c>
    </row>
    <row r="110" spans="1:33" ht="21" customHeight="1">
      <c r="A110" s="35" t="s">
        <v>213</v>
      </c>
      <c r="B110" s="321">
        <v>0.60799999999999998</v>
      </c>
      <c r="C110" s="322">
        <v>0.71599999999999997</v>
      </c>
      <c r="D110" s="322">
        <v>0.38600000000000001</v>
      </c>
      <c r="E110" s="322">
        <v>0.70099999999999996</v>
      </c>
      <c r="F110" s="322">
        <v>0.79800000000000004</v>
      </c>
      <c r="G110" s="322">
        <v>0.36699999999999999</v>
      </c>
      <c r="H110" s="322">
        <v>0.60799999999999998</v>
      </c>
      <c r="I110" s="323">
        <v>7.0000000000000007E-2</v>
      </c>
      <c r="J110" s="108"/>
      <c r="K110" s="108"/>
      <c r="M110" s="35" t="s">
        <v>213</v>
      </c>
      <c r="N110" s="321">
        <v>0.71299999999999997</v>
      </c>
      <c r="O110" s="322">
        <v>0.81399999999999995</v>
      </c>
      <c r="P110" s="322">
        <v>0.434</v>
      </c>
      <c r="Q110" s="322">
        <v>0.81</v>
      </c>
      <c r="R110" s="322">
        <v>0.89</v>
      </c>
      <c r="S110" s="322">
        <v>0.47799999999999998</v>
      </c>
      <c r="T110" s="322">
        <v>0.72899999999999998</v>
      </c>
      <c r="U110" s="323">
        <v>0.12</v>
      </c>
      <c r="V110" s="108"/>
      <c r="W110" s="108"/>
      <c r="Y110" s="35" t="s">
        <v>213</v>
      </c>
      <c r="Z110" s="321">
        <v>0.51</v>
      </c>
      <c r="AA110" s="322">
        <v>0.62</v>
      </c>
      <c r="AB110" s="322">
        <v>0.33600000000000002</v>
      </c>
      <c r="AC110" s="322">
        <v>0.59299999999999997</v>
      </c>
      <c r="AD110" s="322">
        <v>0.70899999999999996</v>
      </c>
      <c r="AE110" s="322">
        <v>0.27200000000000002</v>
      </c>
      <c r="AF110" s="322">
        <v>0.49299999999999999</v>
      </c>
      <c r="AG110" s="323" t="s">
        <v>271</v>
      </c>
    </row>
    <row r="111" spans="1:33" ht="21" customHeight="1">
      <c r="A111" s="35" t="s">
        <v>214</v>
      </c>
      <c r="B111" s="321">
        <v>0.61099999999999999</v>
      </c>
      <c r="C111" s="322">
        <v>0.71899999999999997</v>
      </c>
      <c r="D111" s="322">
        <v>0.38500000000000001</v>
      </c>
      <c r="E111" s="322">
        <v>0.72399999999999998</v>
      </c>
      <c r="F111" s="322">
        <v>0.80100000000000005</v>
      </c>
      <c r="G111" s="322">
        <v>0.36499999999999999</v>
      </c>
      <c r="H111" s="322">
        <v>0.60099999999999998</v>
      </c>
      <c r="I111" s="323">
        <v>7.2999999999999995E-2</v>
      </c>
      <c r="J111" s="108"/>
      <c r="K111" s="108"/>
      <c r="M111" s="35" t="s">
        <v>214</v>
      </c>
      <c r="N111" s="321">
        <v>0.71799999999999997</v>
      </c>
      <c r="O111" s="322">
        <v>0.81899999999999995</v>
      </c>
      <c r="P111" s="322">
        <v>0.40600000000000003</v>
      </c>
      <c r="Q111" s="322">
        <v>0.83899999999999997</v>
      </c>
      <c r="R111" s="322">
        <v>0.89700000000000002</v>
      </c>
      <c r="S111" s="322">
        <v>0.47699999999999998</v>
      </c>
      <c r="T111" s="322">
        <v>0.72199999999999998</v>
      </c>
      <c r="U111" s="323">
        <v>0.126</v>
      </c>
      <c r="V111" s="108"/>
      <c r="W111" s="108"/>
      <c r="Y111" s="35" t="s">
        <v>214</v>
      </c>
      <c r="Z111" s="321">
        <v>0.51200000000000001</v>
      </c>
      <c r="AA111" s="322">
        <v>0.621</v>
      </c>
      <c r="AB111" s="322">
        <v>0.36399999999999999</v>
      </c>
      <c r="AC111" s="322">
        <v>0.60899999999999999</v>
      </c>
      <c r="AD111" s="322">
        <v>0.70799999999999996</v>
      </c>
      <c r="AE111" s="322">
        <v>0.27</v>
      </c>
      <c r="AF111" s="322">
        <v>0.48599999999999999</v>
      </c>
      <c r="AG111" s="323" t="s">
        <v>271</v>
      </c>
    </row>
    <row r="112" spans="1:33" ht="21" customHeight="1">
      <c r="A112" s="35" t="s">
        <v>130</v>
      </c>
      <c r="B112" s="321">
        <v>0.61499999999999999</v>
      </c>
      <c r="C112" s="322">
        <v>0.72499999999999998</v>
      </c>
      <c r="D112" s="322">
        <v>0.38700000000000001</v>
      </c>
      <c r="E112" s="322">
        <v>0.73899999999999999</v>
      </c>
      <c r="F112" s="322">
        <v>0.81100000000000005</v>
      </c>
      <c r="G112" s="322">
        <v>0.35899999999999999</v>
      </c>
      <c r="H112" s="322">
        <v>0.59199999999999997</v>
      </c>
      <c r="I112" s="323">
        <v>7.0000000000000007E-2</v>
      </c>
      <c r="J112" s="108"/>
      <c r="K112" s="108"/>
      <c r="M112" s="35" t="s">
        <v>130</v>
      </c>
      <c r="N112" s="321">
        <v>0.71499999999999997</v>
      </c>
      <c r="O112" s="322">
        <v>0.81699999999999995</v>
      </c>
      <c r="P112" s="322">
        <v>0.41</v>
      </c>
      <c r="Q112" s="322">
        <v>0.83799999999999997</v>
      </c>
      <c r="R112" s="322">
        <v>0.90200000000000002</v>
      </c>
      <c r="S112" s="322">
        <v>0.46200000000000002</v>
      </c>
      <c r="T112" s="322">
        <v>0.7</v>
      </c>
      <c r="U112" s="323">
        <v>0.121</v>
      </c>
      <c r="V112" s="108"/>
      <c r="W112" s="108"/>
      <c r="Y112" s="35" t="s">
        <v>130</v>
      </c>
      <c r="Z112" s="321">
        <v>0.52300000000000002</v>
      </c>
      <c r="AA112" s="322">
        <v>0.63500000000000001</v>
      </c>
      <c r="AB112" s="322">
        <v>0.36199999999999999</v>
      </c>
      <c r="AC112" s="322">
        <v>0.64</v>
      </c>
      <c r="AD112" s="322">
        <v>0.72299999999999998</v>
      </c>
      <c r="AE112" s="322">
        <v>0.27100000000000002</v>
      </c>
      <c r="AF112" s="322">
        <v>0.48899999999999999</v>
      </c>
      <c r="AG112" s="323" t="s">
        <v>271</v>
      </c>
    </row>
    <row r="113" spans="1:33" ht="21" customHeight="1">
      <c r="A113" s="35" t="s">
        <v>131</v>
      </c>
      <c r="B113" s="321">
        <v>0.61299999999999999</v>
      </c>
      <c r="C113" s="322">
        <v>0.72399999999999998</v>
      </c>
      <c r="D113" s="322">
        <v>0.33700000000000002</v>
      </c>
      <c r="E113" s="322">
        <v>0.747</v>
      </c>
      <c r="F113" s="322">
        <v>0.80800000000000005</v>
      </c>
      <c r="G113" s="322">
        <v>0.36</v>
      </c>
      <c r="H113" s="322">
        <v>0.60099999999999998</v>
      </c>
      <c r="I113" s="323">
        <v>6.4000000000000001E-2</v>
      </c>
      <c r="J113" s="108"/>
      <c r="K113" s="108"/>
      <c r="M113" s="35" t="s">
        <v>131</v>
      </c>
      <c r="N113" s="321">
        <v>0.71199999999999997</v>
      </c>
      <c r="O113" s="322">
        <v>0.81599999999999995</v>
      </c>
      <c r="P113" s="322">
        <v>0.34200000000000003</v>
      </c>
      <c r="Q113" s="322">
        <v>0.83699999999999997</v>
      </c>
      <c r="R113" s="322">
        <v>0.90100000000000002</v>
      </c>
      <c r="S113" s="322">
        <v>0.46400000000000002</v>
      </c>
      <c r="T113" s="322">
        <v>0.71299999999999997</v>
      </c>
      <c r="U113" s="323">
        <v>0.107</v>
      </c>
      <c r="V113" s="108"/>
      <c r="W113" s="108"/>
      <c r="Y113" s="35" t="s">
        <v>131</v>
      </c>
      <c r="Z113" s="321">
        <v>0.52200000000000002</v>
      </c>
      <c r="AA113" s="322">
        <v>0.63400000000000001</v>
      </c>
      <c r="AB113" s="322">
        <v>0.33100000000000002</v>
      </c>
      <c r="AC113" s="322">
        <v>0.65700000000000003</v>
      </c>
      <c r="AD113" s="322">
        <v>0.71799999999999997</v>
      </c>
      <c r="AE113" s="322">
        <v>0.27200000000000002</v>
      </c>
      <c r="AF113" s="322">
        <v>0.49299999999999999</v>
      </c>
      <c r="AG113" s="323" t="s">
        <v>271</v>
      </c>
    </row>
    <row r="114" spans="1:33" ht="21" customHeight="1">
      <c r="A114" s="35" t="s">
        <v>132</v>
      </c>
      <c r="B114" s="321">
        <v>0.60699999999999998</v>
      </c>
      <c r="C114" s="322">
        <v>0.71599999999999997</v>
      </c>
      <c r="D114" s="322">
        <v>0.30199999999999999</v>
      </c>
      <c r="E114" s="322">
        <v>0.746</v>
      </c>
      <c r="F114" s="322">
        <v>0.79800000000000004</v>
      </c>
      <c r="G114" s="322">
        <v>0.36099999999999999</v>
      </c>
      <c r="H114" s="322">
        <v>0.6</v>
      </c>
      <c r="I114" s="323">
        <v>6.5000000000000002E-2</v>
      </c>
      <c r="J114" s="108"/>
      <c r="K114" s="108"/>
      <c r="M114" s="35" t="s">
        <v>132</v>
      </c>
      <c r="N114" s="321">
        <v>0.70799999999999996</v>
      </c>
      <c r="O114" s="322">
        <v>0.81</v>
      </c>
      <c r="P114" s="322">
        <v>0.32100000000000001</v>
      </c>
      <c r="Q114" s="322">
        <v>0.83099999999999996</v>
      </c>
      <c r="R114" s="322">
        <v>0.89700000000000002</v>
      </c>
      <c r="S114" s="322">
        <v>0.46400000000000002</v>
      </c>
      <c r="T114" s="322">
        <v>0.70799999999999996</v>
      </c>
      <c r="U114" s="323">
        <v>0.115</v>
      </c>
      <c r="V114" s="108"/>
      <c r="W114" s="108"/>
      <c r="Y114" s="35" t="s">
        <v>132</v>
      </c>
      <c r="Z114" s="321">
        <v>0.51300000000000001</v>
      </c>
      <c r="AA114" s="322">
        <v>0.624</v>
      </c>
      <c r="AB114" s="322" t="s">
        <v>271</v>
      </c>
      <c r="AC114" s="322">
        <v>0.66100000000000003</v>
      </c>
      <c r="AD114" s="322">
        <v>0.70199999999999996</v>
      </c>
      <c r="AE114" s="322">
        <v>0.27300000000000002</v>
      </c>
      <c r="AF114" s="322">
        <v>0.496</v>
      </c>
      <c r="AG114" s="323" t="s">
        <v>271</v>
      </c>
    </row>
    <row r="115" spans="1:33" ht="21" customHeight="1">
      <c r="A115" s="35" t="s">
        <v>133</v>
      </c>
      <c r="B115" s="321">
        <v>0.60099999999999998</v>
      </c>
      <c r="C115" s="322">
        <v>0.70899999999999996</v>
      </c>
      <c r="D115" s="322">
        <v>0.311</v>
      </c>
      <c r="E115" s="322">
        <v>0.72499999999999998</v>
      </c>
      <c r="F115" s="322">
        <v>0.79300000000000004</v>
      </c>
      <c r="G115" s="322">
        <v>0.35499999999999998</v>
      </c>
      <c r="H115" s="322">
        <v>0.59399999999999997</v>
      </c>
      <c r="I115" s="323">
        <v>0.06</v>
      </c>
      <c r="J115" s="108"/>
      <c r="K115" s="108"/>
      <c r="M115" s="35" t="s">
        <v>133</v>
      </c>
      <c r="N115" s="321">
        <v>0.69699999999999995</v>
      </c>
      <c r="O115" s="322">
        <v>0.8</v>
      </c>
      <c r="P115" s="322">
        <v>0.311</v>
      </c>
      <c r="Q115" s="322">
        <v>0.81599999999999995</v>
      </c>
      <c r="R115" s="322">
        <v>0.88900000000000001</v>
      </c>
      <c r="S115" s="322">
        <v>0.45100000000000001</v>
      </c>
      <c r="T115" s="322">
        <v>0.69399999999999995</v>
      </c>
      <c r="U115" s="323">
        <v>0.10199999999999999</v>
      </c>
      <c r="V115" s="108"/>
      <c r="W115" s="108"/>
      <c r="Y115" s="35" t="s">
        <v>133</v>
      </c>
      <c r="Z115" s="321">
        <v>0.51100000000000001</v>
      </c>
      <c r="AA115" s="322">
        <v>0.621</v>
      </c>
      <c r="AB115" s="322">
        <v>0.311</v>
      </c>
      <c r="AC115" s="322">
        <v>0.63500000000000001</v>
      </c>
      <c r="AD115" s="322">
        <v>0.7</v>
      </c>
      <c r="AE115" s="322">
        <v>0.27400000000000002</v>
      </c>
      <c r="AF115" s="322">
        <v>0.498</v>
      </c>
      <c r="AG115" s="323" t="s">
        <v>271</v>
      </c>
    </row>
    <row r="116" spans="1:33" ht="21" customHeight="1">
      <c r="A116" s="35" t="s">
        <v>134</v>
      </c>
      <c r="B116" s="321">
        <v>0.6</v>
      </c>
      <c r="C116" s="322">
        <v>0.70899999999999996</v>
      </c>
      <c r="D116" s="322">
        <v>0.34599999999999997</v>
      </c>
      <c r="E116" s="322">
        <v>0.73199999999999998</v>
      </c>
      <c r="F116" s="322">
        <v>0.79100000000000004</v>
      </c>
      <c r="G116" s="322">
        <v>0.34899999999999998</v>
      </c>
      <c r="H116" s="322">
        <v>0.58499999999999996</v>
      </c>
      <c r="I116" s="323">
        <v>5.7000000000000002E-2</v>
      </c>
      <c r="J116" s="108"/>
      <c r="K116" s="108"/>
      <c r="M116" s="35" t="s">
        <v>134</v>
      </c>
      <c r="N116" s="321">
        <v>0.70099999999999996</v>
      </c>
      <c r="O116" s="322">
        <v>0.80500000000000005</v>
      </c>
      <c r="P116" s="322">
        <v>0.38</v>
      </c>
      <c r="Q116" s="322">
        <v>0.81200000000000006</v>
      </c>
      <c r="R116" s="322">
        <v>0.89600000000000002</v>
      </c>
      <c r="S116" s="322">
        <v>0.44500000000000001</v>
      </c>
      <c r="T116" s="322">
        <v>0.68899999999999995</v>
      </c>
      <c r="U116" s="323">
        <v>9.4E-2</v>
      </c>
      <c r="V116" s="108"/>
      <c r="W116" s="108"/>
      <c r="Y116" s="35" t="s">
        <v>134</v>
      </c>
      <c r="Z116" s="321">
        <v>0.50600000000000001</v>
      </c>
      <c r="AA116" s="322">
        <v>0.61499999999999999</v>
      </c>
      <c r="AB116" s="322">
        <v>0.31</v>
      </c>
      <c r="AC116" s="322">
        <v>0.65200000000000002</v>
      </c>
      <c r="AD116" s="322">
        <v>0.69099999999999995</v>
      </c>
      <c r="AE116" s="322">
        <v>0.26700000000000002</v>
      </c>
      <c r="AF116" s="322">
        <v>0.48399999999999999</v>
      </c>
      <c r="AG116" s="323" t="s">
        <v>271</v>
      </c>
    </row>
    <row r="117" spans="1:33" ht="21" customHeight="1">
      <c r="A117" s="35" t="s">
        <v>135</v>
      </c>
      <c r="B117" s="321">
        <v>0.59899999999999998</v>
      </c>
      <c r="C117" s="322">
        <v>0.70799999999999996</v>
      </c>
      <c r="D117" s="322">
        <v>0.34499999999999997</v>
      </c>
      <c r="E117" s="322">
        <v>0.73</v>
      </c>
      <c r="F117" s="322">
        <v>0.79100000000000004</v>
      </c>
      <c r="G117" s="322">
        <v>0.34799999999999998</v>
      </c>
      <c r="H117" s="322">
        <v>0.58499999999999996</v>
      </c>
      <c r="I117" s="323">
        <v>5.7000000000000002E-2</v>
      </c>
      <c r="J117" s="108"/>
      <c r="K117" s="108"/>
      <c r="M117" s="35" t="s">
        <v>135</v>
      </c>
      <c r="N117" s="321">
        <v>0.70099999999999996</v>
      </c>
      <c r="O117" s="322">
        <v>0.80500000000000005</v>
      </c>
      <c r="P117" s="322">
        <v>0.375</v>
      </c>
      <c r="Q117" s="322">
        <v>0.80400000000000005</v>
      </c>
      <c r="R117" s="322">
        <v>0.90200000000000002</v>
      </c>
      <c r="S117" s="322">
        <v>0.441</v>
      </c>
      <c r="T117" s="322">
        <v>0.68200000000000005</v>
      </c>
      <c r="U117" s="323">
        <v>9.4E-2</v>
      </c>
      <c r="V117" s="108"/>
      <c r="W117" s="108"/>
      <c r="Y117" s="35" t="s">
        <v>135</v>
      </c>
      <c r="Z117" s="321">
        <v>0.505</v>
      </c>
      <c r="AA117" s="322">
        <v>0.61399999999999999</v>
      </c>
      <c r="AB117" s="322">
        <v>0.313</v>
      </c>
      <c r="AC117" s="322">
        <v>0.65500000000000003</v>
      </c>
      <c r="AD117" s="322">
        <v>0.68500000000000005</v>
      </c>
      <c r="AE117" s="322">
        <v>0.27</v>
      </c>
      <c r="AF117" s="322">
        <v>0.49</v>
      </c>
      <c r="AG117" s="323" t="s">
        <v>271</v>
      </c>
    </row>
    <row r="118" spans="1:33" ht="21" customHeight="1">
      <c r="A118" s="35" t="s">
        <v>136</v>
      </c>
      <c r="B118" s="321">
        <v>0.60099999999999998</v>
      </c>
      <c r="C118" s="322">
        <v>0.71199999999999997</v>
      </c>
      <c r="D118" s="322">
        <v>0.307</v>
      </c>
      <c r="E118" s="322">
        <v>0.72299999999999998</v>
      </c>
      <c r="F118" s="322">
        <v>0.79600000000000004</v>
      </c>
      <c r="G118" s="322">
        <v>0.35499999999999998</v>
      </c>
      <c r="H118" s="322">
        <v>0.59899999999999998</v>
      </c>
      <c r="I118" s="323">
        <v>5.3999999999999999E-2</v>
      </c>
      <c r="J118" s="108"/>
      <c r="K118" s="108"/>
      <c r="M118" s="35" t="s">
        <v>136</v>
      </c>
      <c r="N118" s="321">
        <v>0.70599999999999996</v>
      </c>
      <c r="O118" s="322">
        <v>0.81299999999999994</v>
      </c>
      <c r="P118" s="322">
        <v>0.33700000000000002</v>
      </c>
      <c r="Q118" s="322">
        <v>0.81499999999999995</v>
      </c>
      <c r="R118" s="322">
        <v>0.90900000000000003</v>
      </c>
      <c r="S118" s="322">
        <v>0.44600000000000001</v>
      </c>
      <c r="T118" s="322">
        <v>0.69899999999999995</v>
      </c>
      <c r="U118" s="323" t="s">
        <v>271</v>
      </c>
      <c r="V118" s="108"/>
      <c r="W118" s="108"/>
      <c r="Y118" s="35" t="s">
        <v>136</v>
      </c>
      <c r="Z118" s="321">
        <v>0.504</v>
      </c>
      <c r="AA118" s="322">
        <v>0.61299999999999999</v>
      </c>
      <c r="AB118" s="322" t="s">
        <v>271</v>
      </c>
      <c r="AC118" s="322">
        <v>0.63</v>
      </c>
      <c r="AD118" s="322">
        <v>0.68700000000000006</v>
      </c>
      <c r="AE118" s="322">
        <v>0.27700000000000002</v>
      </c>
      <c r="AF118" s="322">
        <v>0.503</v>
      </c>
      <c r="AG118" s="323" t="s">
        <v>271</v>
      </c>
    </row>
    <row r="119" spans="1:33" ht="21" customHeight="1">
      <c r="A119" s="35" t="s">
        <v>137</v>
      </c>
      <c r="B119" s="321">
        <v>0.59599999999999997</v>
      </c>
      <c r="C119" s="322">
        <v>0.70499999999999996</v>
      </c>
      <c r="D119" s="322">
        <v>0.307</v>
      </c>
      <c r="E119" s="322">
        <v>0.71</v>
      </c>
      <c r="F119" s="322">
        <v>0.79100000000000004</v>
      </c>
      <c r="G119" s="322">
        <v>0.35099999999999998</v>
      </c>
      <c r="H119" s="322">
        <v>0.59299999999999997</v>
      </c>
      <c r="I119" s="323">
        <v>5.0999999999999997E-2</v>
      </c>
      <c r="J119" s="108"/>
      <c r="K119" s="108"/>
      <c r="M119" s="35" t="s">
        <v>137</v>
      </c>
      <c r="N119" s="321">
        <v>0.70299999999999996</v>
      </c>
      <c r="O119" s="322">
        <v>0.81</v>
      </c>
      <c r="P119" s="322">
        <v>0.34599999999999997</v>
      </c>
      <c r="Q119" s="322">
        <v>0.80400000000000005</v>
      </c>
      <c r="R119" s="322">
        <v>0.90700000000000003</v>
      </c>
      <c r="S119" s="322">
        <v>0.443</v>
      </c>
      <c r="T119" s="322">
        <v>0.69599999999999995</v>
      </c>
      <c r="U119" s="323" t="s">
        <v>271</v>
      </c>
      <c r="V119" s="108"/>
      <c r="W119" s="108"/>
      <c r="Y119" s="35" t="s">
        <v>137</v>
      </c>
      <c r="Z119" s="321">
        <v>0.496</v>
      </c>
      <c r="AA119" s="322">
        <v>0.60299999999999998</v>
      </c>
      <c r="AB119" s="322" t="s">
        <v>271</v>
      </c>
      <c r="AC119" s="322">
        <v>0.61499999999999999</v>
      </c>
      <c r="AD119" s="322">
        <v>0.67900000000000005</v>
      </c>
      <c r="AE119" s="322">
        <v>0.27200000000000002</v>
      </c>
      <c r="AF119" s="322">
        <v>0.49399999999999999</v>
      </c>
      <c r="AG119" s="323" t="s">
        <v>271</v>
      </c>
    </row>
    <row r="120" spans="1:33" ht="21" customHeight="1">
      <c r="A120" s="35" t="s">
        <v>138</v>
      </c>
      <c r="B120" s="321">
        <v>0.59299999999999997</v>
      </c>
      <c r="C120" s="322">
        <v>0.70299999999999996</v>
      </c>
      <c r="D120" s="322">
        <v>0.34799999999999998</v>
      </c>
      <c r="E120" s="322">
        <v>0.70099999999999996</v>
      </c>
      <c r="F120" s="322">
        <v>0.78400000000000003</v>
      </c>
      <c r="G120" s="322">
        <v>0.35</v>
      </c>
      <c r="H120" s="322">
        <v>0.59499999999999997</v>
      </c>
      <c r="I120" s="323">
        <v>4.7E-2</v>
      </c>
      <c r="J120" s="108"/>
      <c r="K120" s="108"/>
      <c r="M120" s="35" t="s">
        <v>138</v>
      </c>
      <c r="N120" s="321">
        <v>0.69699999999999995</v>
      </c>
      <c r="O120" s="322">
        <v>0.80400000000000005</v>
      </c>
      <c r="P120" s="322">
        <v>0.38800000000000001</v>
      </c>
      <c r="Q120" s="322">
        <v>0.79700000000000004</v>
      </c>
      <c r="R120" s="322">
        <v>0.89500000000000002</v>
      </c>
      <c r="S120" s="322">
        <v>0.44</v>
      </c>
      <c r="T120" s="322">
        <v>0.69399999999999995</v>
      </c>
      <c r="U120" s="323" t="s">
        <v>271</v>
      </c>
      <c r="V120" s="108"/>
      <c r="W120" s="108"/>
      <c r="Y120" s="35" t="s">
        <v>138</v>
      </c>
      <c r="Z120" s="321">
        <v>0.496</v>
      </c>
      <c r="AA120" s="322">
        <v>0.60399999999999998</v>
      </c>
      <c r="AB120" s="322">
        <v>0.307</v>
      </c>
      <c r="AC120" s="322">
        <v>0.60399999999999998</v>
      </c>
      <c r="AD120" s="322">
        <v>0.67600000000000005</v>
      </c>
      <c r="AE120" s="322">
        <v>0.27300000000000002</v>
      </c>
      <c r="AF120" s="322">
        <v>0.5</v>
      </c>
      <c r="AG120" s="323" t="s">
        <v>271</v>
      </c>
    </row>
    <row r="121" spans="1:33" ht="21" customHeight="1">
      <c r="A121" s="35" t="s">
        <v>139</v>
      </c>
      <c r="B121" s="321">
        <v>0.59</v>
      </c>
      <c r="C121" s="322">
        <v>0.69799999999999995</v>
      </c>
      <c r="D121" s="322">
        <v>0.31900000000000001</v>
      </c>
      <c r="E121" s="322">
        <v>0.69499999999999995</v>
      </c>
      <c r="F121" s="322">
        <v>0.78200000000000003</v>
      </c>
      <c r="G121" s="322">
        <v>0.35</v>
      </c>
      <c r="H121" s="322">
        <v>0.59</v>
      </c>
      <c r="I121" s="323">
        <v>5.1999999999999998E-2</v>
      </c>
      <c r="J121" s="108"/>
      <c r="K121" s="108"/>
      <c r="M121" s="35" t="s">
        <v>139</v>
      </c>
      <c r="N121" s="321">
        <v>0.69699999999999995</v>
      </c>
      <c r="O121" s="322">
        <v>0.80200000000000005</v>
      </c>
      <c r="P121" s="322">
        <v>0.36699999999999999</v>
      </c>
      <c r="Q121" s="322">
        <v>0.78400000000000003</v>
      </c>
      <c r="R121" s="322">
        <v>0.89500000000000002</v>
      </c>
      <c r="S121" s="322">
        <v>0.44800000000000001</v>
      </c>
      <c r="T121" s="322">
        <v>0.7</v>
      </c>
      <c r="U121" s="323" t="s">
        <v>271</v>
      </c>
      <c r="V121" s="108"/>
      <c r="W121" s="108"/>
      <c r="Y121" s="35" t="s">
        <v>139</v>
      </c>
      <c r="Z121" s="321">
        <v>0.49</v>
      </c>
      <c r="AA121" s="322">
        <v>0.59599999999999997</v>
      </c>
      <c r="AB121" s="322" t="s">
        <v>271</v>
      </c>
      <c r="AC121" s="322">
        <v>0.60499999999999998</v>
      </c>
      <c r="AD121" s="322">
        <v>0.67400000000000004</v>
      </c>
      <c r="AE121" s="322">
        <v>0.26500000000000001</v>
      </c>
      <c r="AF121" s="322">
        <v>0.48399999999999999</v>
      </c>
      <c r="AG121" s="323" t="s">
        <v>271</v>
      </c>
    </row>
    <row r="122" spans="1:33" ht="21" customHeight="1">
      <c r="A122" s="35" t="s">
        <v>215</v>
      </c>
      <c r="B122" s="321">
        <v>0.59099999999999997</v>
      </c>
      <c r="C122" s="322">
        <v>0.69899999999999995</v>
      </c>
      <c r="D122" s="322">
        <v>0.28199999999999997</v>
      </c>
      <c r="E122" s="322">
        <v>0.70399999999999996</v>
      </c>
      <c r="F122" s="322">
        <v>0.78200000000000003</v>
      </c>
      <c r="G122" s="322">
        <v>0.35499999999999998</v>
      </c>
      <c r="H122" s="322">
        <v>0.59799999999999998</v>
      </c>
      <c r="I122" s="323">
        <v>5.3999999999999999E-2</v>
      </c>
      <c r="J122" s="108"/>
      <c r="K122" s="108"/>
      <c r="M122" s="35" t="s">
        <v>215</v>
      </c>
      <c r="N122" s="321">
        <v>0.69499999999999995</v>
      </c>
      <c r="O122" s="322">
        <v>0.79900000000000004</v>
      </c>
      <c r="P122" s="322">
        <v>0.32</v>
      </c>
      <c r="Q122" s="322">
        <v>0.79200000000000004</v>
      </c>
      <c r="R122" s="322">
        <v>0.89200000000000002</v>
      </c>
      <c r="S122" s="322">
        <v>0.44900000000000001</v>
      </c>
      <c r="T122" s="322">
        <v>0.69799999999999995</v>
      </c>
      <c r="U122" s="323">
        <v>9.0999999999999998E-2</v>
      </c>
      <c r="V122" s="108"/>
      <c r="W122" s="108"/>
      <c r="Y122" s="35" t="s">
        <v>215</v>
      </c>
      <c r="Z122" s="321">
        <v>0.495</v>
      </c>
      <c r="AA122" s="322">
        <v>0.60199999999999998</v>
      </c>
      <c r="AB122" s="322" t="s">
        <v>271</v>
      </c>
      <c r="AC122" s="322">
        <v>0.61599999999999999</v>
      </c>
      <c r="AD122" s="322">
        <v>0.67500000000000004</v>
      </c>
      <c r="AE122" s="322">
        <v>0.27500000000000002</v>
      </c>
      <c r="AF122" s="322">
        <v>0.502</v>
      </c>
      <c r="AG122" s="323" t="s">
        <v>271</v>
      </c>
    </row>
    <row r="123" spans="1:33" ht="21" customHeight="1">
      <c r="A123" s="35" t="s">
        <v>216</v>
      </c>
      <c r="B123" s="321">
        <v>0.59299999999999997</v>
      </c>
      <c r="C123" s="322">
        <v>0.70199999999999996</v>
      </c>
      <c r="D123" s="322">
        <v>0.26800000000000002</v>
      </c>
      <c r="E123" s="322">
        <v>0.69899999999999995</v>
      </c>
      <c r="F123" s="322">
        <v>0.78800000000000003</v>
      </c>
      <c r="G123" s="322">
        <v>0.35599999999999998</v>
      </c>
      <c r="H123" s="322">
        <v>0.59899999999999998</v>
      </c>
      <c r="I123" s="323">
        <v>5.3999999999999999E-2</v>
      </c>
      <c r="J123" s="108"/>
      <c r="K123" s="108"/>
      <c r="M123" s="35" t="s">
        <v>216</v>
      </c>
      <c r="N123" s="321">
        <v>0.69199999999999995</v>
      </c>
      <c r="O123" s="322">
        <v>0.79500000000000004</v>
      </c>
      <c r="P123" s="322" t="s">
        <v>271</v>
      </c>
      <c r="Q123" s="322">
        <v>0.77200000000000002</v>
      </c>
      <c r="R123" s="322">
        <v>0.89500000000000002</v>
      </c>
      <c r="S123" s="322">
        <v>0.44900000000000001</v>
      </c>
      <c r="T123" s="322">
        <v>0.69599999999999995</v>
      </c>
      <c r="U123" s="323">
        <v>9.4E-2</v>
      </c>
      <c r="V123" s="108"/>
      <c r="W123" s="108"/>
      <c r="Y123" s="35" t="s">
        <v>216</v>
      </c>
      <c r="Z123" s="321">
        <v>0.501</v>
      </c>
      <c r="AA123" s="322">
        <v>0.61</v>
      </c>
      <c r="AB123" s="322" t="s">
        <v>271</v>
      </c>
      <c r="AC123" s="322">
        <v>0.626</v>
      </c>
      <c r="AD123" s="322">
        <v>0.68500000000000005</v>
      </c>
      <c r="AE123" s="322">
        <v>0.27600000000000002</v>
      </c>
      <c r="AF123" s="322">
        <v>0.50600000000000001</v>
      </c>
      <c r="AG123" s="323" t="s">
        <v>271</v>
      </c>
    </row>
    <row r="124" spans="1:33" ht="21" customHeight="1">
      <c r="A124" s="35" t="s">
        <v>140</v>
      </c>
      <c r="B124" s="321">
        <v>0.58499999999999996</v>
      </c>
      <c r="C124" s="322">
        <v>0.69199999999999995</v>
      </c>
      <c r="D124" s="322">
        <v>0.26</v>
      </c>
      <c r="E124" s="322">
        <v>0.69599999999999995</v>
      </c>
      <c r="F124" s="322">
        <v>0.78200000000000003</v>
      </c>
      <c r="G124" s="322">
        <v>0.34499999999999997</v>
      </c>
      <c r="H124" s="322">
        <v>0.57699999999999996</v>
      </c>
      <c r="I124" s="323">
        <v>5.7000000000000002E-2</v>
      </c>
      <c r="J124" s="108"/>
      <c r="K124" s="108"/>
      <c r="M124" s="35" t="s">
        <v>140</v>
      </c>
      <c r="N124" s="321">
        <v>0.67800000000000005</v>
      </c>
      <c r="O124" s="322">
        <v>0.77700000000000002</v>
      </c>
      <c r="P124" s="322" t="s">
        <v>271</v>
      </c>
      <c r="Q124" s="322">
        <v>0.749</v>
      </c>
      <c r="R124" s="322">
        <v>0.877</v>
      </c>
      <c r="S124" s="322">
        <v>0.44</v>
      </c>
      <c r="T124" s="322">
        <v>0.67400000000000004</v>
      </c>
      <c r="U124" s="323">
        <v>0.105</v>
      </c>
      <c r="V124" s="108"/>
      <c r="W124" s="108"/>
      <c r="Y124" s="35" t="s">
        <v>140</v>
      </c>
      <c r="Z124" s="321">
        <v>0.499</v>
      </c>
      <c r="AA124" s="322">
        <v>0.60899999999999999</v>
      </c>
      <c r="AB124" s="322" t="s">
        <v>271</v>
      </c>
      <c r="AC124" s="322">
        <v>0.64300000000000002</v>
      </c>
      <c r="AD124" s="322">
        <v>0.68899999999999995</v>
      </c>
      <c r="AE124" s="322">
        <v>0.26300000000000001</v>
      </c>
      <c r="AF124" s="322">
        <v>0.48399999999999999</v>
      </c>
      <c r="AG124" s="323" t="s">
        <v>271</v>
      </c>
    </row>
    <row r="125" spans="1:33" ht="21" customHeight="1">
      <c r="A125" s="35" t="s">
        <v>141</v>
      </c>
      <c r="B125" s="321">
        <v>0.58299999999999996</v>
      </c>
      <c r="C125" s="322">
        <v>0.69099999999999995</v>
      </c>
      <c r="D125" s="322">
        <v>0.255</v>
      </c>
      <c r="E125" s="322">
        <v>0.69</v>
      </c>
      <c r="F125" s="322">
        <v>0.77900000000000003</v>
      </c>
      <c r="G125" s="322">
        <v>0.34399999999999997</v>
      </c>
      <c r="H125" s="322">
        <v>0.58299999999999996</v>
      </c>
      <c r="I125" s="323">
        <v>4.8000000000000001E-2</v>
      </c>
      <c r="J125" s="108"/>
      <c r="K125" s="108"/>
      <c r="M125" s="35" t="s">
        <v>141</v>
      </c>
      <c r="N125" s="321">
        <v>0.67300000000000004</v>
      </c>
      <c r="O125" s="322">
        <v>0.77300000000000002</v>
      </c>
      <c r="P125" s="322" t="s">
        <v>271</v>
      </c>
      <c r="Q125" s="322">
        <v>0.754</v>
      </c>
      <c r="R125" s="322">
        <v>0.86799999999999999</v>
      </c>
      <c r="S125" s="322">
        <v>0.437</v>
      </c>
      <c r="T125" s="322">
        <v>0.67700000000000005</v>
      </c>
      <c r="U125" s="323">
        <v>9.2999999999999999E-2</v>
      </c>
      <c r="V125" s="108"/>
      <c r="W125" s="108"/>
      <c r="Y125" s="35" t="s">
        <v>141</v>
      </c>
      <c r="Z125" s="321">
        <v>0.5</v>
      </c>
      <c r="AA125" s="322">
        <v>0.61099999999999999</v>
      </c>
      <c r="AB125" s="322" t="s">
        <v>271</v>
      </c>
      <c r="AC125" s="322">
        <v>0.625</v>
      </c>
      <c r="AD125" s="322">
        <v>0.69399999999999995</v>
      </c>
      <c r="AE125" s="322">
        <v>0.26400000000000001</v>
      </c>
      <c r="AF125" s="322">
        <v>0.49099999999999999</v>
      </c>
      <c r="AG125" s="323" t="s">
        <v>271</v>
      </c>
    </row>
    <row r="126" spans="1:33" ht="21" customHeight="1">
      <c r="A126" s="35" t="s">
        <v>142</v>
      </c>
      <c r="B126" s="321">
        <v>0.57599999999999996</v>
      </c>
      <c r="C126" s="322">
        <v>0.68400000000000005</v>
      </c>
      <c r="D126" s="322">
        <v>0.223</v>
      </c>
      <c r="E126" s="322">
        <v>0.66400000000000003</v>
      </c>
      <c r="F126" s="322">
        <v>0.78200000000000003</v>
      </c>
      <c r="G126" s="322">
        <v>0.33400000000000002</v>
      </c>
      <c r="H126" s="322">
        <v>0.57199999999999995</v>
      </c>
      <c r="I126" s="323">
        <v>3.9E-2</v>
      </c>
      <c r="J126" s="108"/>
      <c r="K126" s="108"/>
      <c r="M126" s="35" t="s">
        <v>142</v>
      </c>
      <c r="N126" s="321">
        <v>0.66200000000000003</v>
      </c>
      <c r="O126" s="322">
        <v>0.76300000000000001</v>
      </c>
      <c r="P126" s="322" t="s">
        <v>271</v>
      </c>
      <c r="Q126" s="322">
        <v>0.7</v>
      </c>
      <c r="R126" s="322">
        <v>0.86799999999999999</v>
      </c>
      <c r="S126" s="322">
        <v>0.433</v>
      </c>
      <c r="T126" s="322">
        <v>0.68200000000000005</v>
      </c>
      <c r="U126" s="323" t="s">
        <v>271</v>
      </c>
      <c r="V126" s="108"/>
      <c r="W126" s="108"/>
      <c r="Y126" s="35" t="s">
        <v>142</v>
      </c>
      <c r="Z126" s="321">
        <v>0.495</v>
      </c>
      <c r="AA126" s="322">
        <v>0.60599999999999998</v>
      </c>
      <c r="AB126" s="322" t="s">
        <v>271</v>
      </c>
      <c r="AC126" s="322">
        <v>0.627</v>
      </c>
      <c r="AD126" s="322">
        <v>0.69899999999999995</v>
      </c>
      <c r="AE126" s="322">
        <v>0.249</v>
      </c>
      <c r="AF126" s="322">
        <v>0.46600000000000003</v>
      </c>
      <c r="AG126" s="323" t="s">
        <v>271</v>
      </c>
    </row>
    <row r="127" spans="1:33" ht="21" customHeight="1">
      <c r="A127" s="35" t="s">
        <v>143</v>
      </c>
      <c r="B127" s="321">
        <v>0.57699999999999996</v>
      </c>
      <c r="C127" s="322">
        <v>0.68600000000000005</v>
      </c>
      <c r="D127" s="322">
        <v>0.25</v>
      </c>
      <c r="E127" s="322">
        <v>0.66400000000000003</v>
      </c>
      <c r="F127" s="322">
        <v>0.78</v>
      </c>
      <c r="G127" s="322">
        <v>0.33800000000000002</v>
      </c>
      <c r="H127" s="322">
        <v>0.57799999999999996</v>
      </c>
      <c r="I127" s="323">
        <v>4.1000000000000002E-2</v>
      </c>
      <c r="J127" s="108"/>
      <c r="K127" s="108"/>
      <c r="M127" s="35" t="s">
        <v>143</v>
      </c>
      <c r="N127" s="321">
        <v>0.66800000000000004</v>
      </c>
      <c r="O127" s="322">
        <v>0.77</v>
      </c>
      <c r="P127" s="322" t="s">
        <v>271</v>
      </c>
      <c r="Q127" s="322">
        <v>0.71399999999999997</v>
      </c>
      <c r="R127" s="322">
        <v>0.86499999999999999</v>
      </c>
      <c r="S127" s="322">
        <v>0.44600000000000001</v>
      </c>
      <c r="T127" s="322">
        <v>0.70099999999999996</v>
      </c>
      <c r="U127" s="323" t="s">
        <v>271</v>
      </c>
      <c r="V127" s="108"/>
      <c r="W127" s="108"/>
      <c r="Y127" s="35" t="s">
        <v>143</v>
      </c>
      <c r="Z127" s="321">
        <v>0.49299999999999999</v>
      </c>
      <c r="AA127" s="322">
        <v>0.60399999999999998</v>
      </c>
      <c r="AB127" s="322" t="s">
        <v>271</v>
      </c>
      <c r="AC127" s="322">
        <v>0.61399999999999999</v>
      </c>
      <c r="AD127" s="322">
        <v>0.69699999999999995</v>
      </c>
      <c r="AE127" s="322">
        <v>0.245</v>
      </c>
      <c r="AF127" s="322">
        <v>0.45900000000000002</v>
      </c>
      <c r="AG127" s="323" t="s">
        <v>271</v>
      </c>
    </row>
    <row r="128" spans="1:33" ht="21" customHeight="1">
      <c r="A128" s="35" t="s">
        <v>144</v>
      </c>
      <c r="B128" s="321">
        <v>0.58099999999999996</v>
      </c>
      <c r="C128" s="322">
        <v>0.69</v>
      </c>
      <c r="D128" s="322">
        <v>0.24099999999999999</v>
      </c>
      <c r="E128" s="322">
        <v>0.67200000000000004</v>
      </c>
      <c r="F128" s="322">
        <v>0.78800000000000003</v>
      </c>
      <c r="G128" s="322">
        <v>0.33600000000000002</v>
      </c>
      <c r="H128" s="322">
        <v>0.57399999999999995</v>
      </c>
      <c r="I128" s="323">
        <v>0.04</v>
      </c>
      <c r="J128" s="108"/>
      <c r="K128" s="108"/>
      <c r="M128" s="35" t="s">
        <v>144</v>
      </c>
      <c r="N128" s="321">
        <v>0.67300000000000004</v>
      </c>
      <c r="O128" s="322">
        <v>0.77700000000000002</v>
      </c>
      <c r="P128" s="322" t="s">
        <v>271</v>
      </c>
      <c r="Q128" s="322">
        <v>0.72599999999999998</v>
      </c>
      <c r="R128" s="322">
        <v>0.874</v>
      </c>
      <c r="S128" s="322">
        <v>0.44600000000000001</v>
      </c>
      <c r="T128" s="322">
        <v>0.70299999999999996</v>
      </c>
      <c r="U128" s="323" t="s">
        <v>271</v>
      </c>
      <c r="V128" s="108"/>
      <c r="W128" s="108"/>
      <c r="Y128" s="35" t="s">
        <v>144</v>
      </c>
      <c r="Z128" s="321">
        <v>0.49399999999999999</v>
      </c>
      <c r="AA128" s="322">
        <v>0.60499999999999998</v>
      </c>
      <c r="AB128" s="322" t="s">
        <v>271</v>
      </c>
      <c r="AC128" s="322">
        <v>0.61799999999999999</v>
      </c>
      <c r="AD128" s="322">
        <v>0.70399999999999996</v>
      </c>
      <c r="AE128" s="322">
        <v>0.24099999999999999</v>
      </c>
      <c r="AF128" s="322">
        <v>0.44900000000000001</v>
      </c>
      <c r="AG128" s="323" t="s">
        <v>271</v>
      </c>
    </row>
    <row r="129" spans="1:33" ht="21" customHeight="1">
      <c r="A129" s="35" t="s">
        <v>145</v>
      </c>
      <c r="B129" s="321">
        <v>0.58299999999999996</v>
      </c>
      <c r="C129" s="322">
        <v>0.69199999999999995</v>
      </c>
      <c r="D129" s="322">
        <v>0.247</v>
      </c>
      <c r="E129" s="322">
        <v>0.68700000000000006</v>
      </c>
      <c r="F129" s="322">
        <v>0.78600000000000003</v>
      </c>
      <c r="G129" s="322">
        <v>0.33800000000000002</v>
      </c>
      <c r="H129" s="322">
        <v>0.57599999999999996</v>
      </c>
      <c r="I129" s="323">
        <v>4.2999999999999997E-2</v>
      </c>
      <c r="J129" s="108"/>
      <c r="K129" s="108"/>
      <c r="M129" s="35" t="s">
        <v>145</v>
      </c>
      <c r="N129" s="321">
        <v>0.67800000000000005</v>
      </c>
      <c r="O129" s="322">
        <v>0.78200000000000003</v>
      </c>
      <c r="P129" s="322" t="s">
        <v>271</v>
      </c>
      <c r="Q129" s="322">
        <v>0.752</v>
      </c>
      <c r="R129" s="322">
        <v>0.871</v>
      </c>
      <c r="S129" s="322">
        <v>0.45</v>
      </c>
      <c r="T129" s="322">
        <v>0.71</v>
      </c>
      <c r="U129" s="323" t="s">
        <v>271</v>
      </c>
      <c r="V129" s="108"/>
      <c r="W129" s="108"/>
      <c r="Y129" s="35" t="s">
        <v>145</v>
      </c>
      <c r="Z129" s="321">
        <v>0.49399999999999999</v>
      </c>
      <c r="AA129" s="322">
        <v>0.60299999999999998</v>
      </c>
      <c r="AB129" s="322" t="s">
        <v>271</v>
      </c>
      <c r="AC129" s="322">
        <v>0.621</v>
      </c>
      <c r="AD129" s="322">
        <v>0.70399999999999996</v>
      </c>
      <c r="AE129" s="322">
        <v>0.24199999999999999</v>
      </c>
      <c r="AF129" s="322">
        <v>0.44600000000000001</v>
      </c>
      <c r="AG129" s="323" t="s">
        <v>271</v>
      </c>
    </row>
    <row r="130" spans="1:33" ht="21" customHeight="1">
      <c r="A130" s="35" t="s">
        <v>146</v>
      </c>
      <c r="B130" s="321">
        <v>0.58599999999999997</v>
      </c>
      <c r="C130" s="322">
        <v>0.69499999999999995</v>
      </c>
      <c r="D130" s="322">
        <v>0.29099999999999998</v>
      </c>
      <c r="E130" s="322">
        <v>0.69099999999999995</v>
      </c>
      <c r="F130" s="322">
        <v>0.78900000000000003</v>
      </c>
      <c r="G130" s="322">
        <v>0.33600000000000002</v>
      </c>
      <c r="H130" s="322">
        <v>0.57199999999999995</v>
      </c>
      <c r="I130" s="323">
        <v>4.2000000000000003E-2</v>
      </c>
      <c r="J130" s="108"/>
      <c r="K130" s="108"/>
      <c r="M130" s="35" t="s">
        <v>146</v>
      </c>
      <c r="N130" s="321">
        <v>0.68200000000000005</v>
      </c>
      <c r="O130" s="322">
        <v>0.78600000000000003</v>
      </c>
      <c r="P130" s="322">
        <v>0.34799999999999998</v>
      </c>
      <c r="Q130" s="322">
        <v>0.755</v>
      </c>
      <c r="R130" s="322">
        <v>0.872</v>
      </c>
      <c r="S130" s="322">
        <v>0.45</v>
      </c>
      <c r="T130" s="322">
        <v>0.70699999999999996</v>
      </c>
      <c r="U130" s="323" t="s">
        <v>271</v>
      </c>
      <c r="V130" s="108"/>
      <c r="W130" s="108"/>
      <c r="Y130" s="35" t="s">
        <v>146</v>
      </c>
      <c r="Z130" s="321">
        <v>0.496</v>
      </c>
      <c r="AA130" s="322">
        <v>0.60599999999999998</v>
      </c>
      <c r="AB130" s="322" t="s">
        <v>271</v>
      </c>
      <c r="AC130" s="322">
        <v>0.627</v>
      </c>
      <c r="AD130" s="322">
        <v>0.70799999999999996</v>
      </c>
      <c r="AE130" s="322">
        <v>0.23799999999999999</v>
      </c>
      <c r="AF130" s="322">
        <v>0.441</v>
      </c>
      <c r="AG130" s="323" t="s">
        <v>271</v>
      </c>
    </row>
    <row r="131" spans="1:33" ht="21" customHeight="1">
      <c r="A131" s="35" t="s">
        <v>147</v>
      </c>
      <c r="B131" s="321">
        <v>0.59</v>
      </c>
      <c r="C131" s="322">
        <v>0.69899999999999995</v>
      </c>
      <c r="D131" s="322">
        <v>0.28899999999999998</v>
      </c>
      <c r="E131" s="322">
        <v>0.68500000000000005</v>
      </c>
      <c r="F131" s="322">
        <v>0.79600000000000004</v>
      </c>
      <c r="G131" s="322">
        <v>0.34</v>
      </c>
      <c r="H131" s="322">
        <v>0.57699999999999996</v>
      </c>
      <c r="I131" s="323">
        <v>4.7E-2</v>
      </c>
      <c r="J131" s="108"/>
      <c r="K131" s="108"/>
      <c r="M131" s="35" t="s">
        <v>147</v>
      </c>
      <c r="N131" s="321">
        <v>0.68</v>
      </c>
      <c r="O131" s="322">
        <v>0.78400000000000003</v>
      </c>
      <c r="P131" s="322">
        <v>0.35499999999999998</v>
      </c>
      <c r="Q131" s="322">
        <v>0.72899999999999998</v>
      </c>
      <c r="R131" s="322">
        <v>0.877</v>
      </c>
      <c r="S131" s="322">
        <v>0.44800000000000001</v>
      </c>
      <c r="T131" s="322">
        <v>0.70299999999999996</v>
      </c>
      <c r="U131" s="323" t="s">
        <v>271</v>
      </c>
      <c r="V131" s="108"/>
      <c r="W131" s="108"/>
      <c r="Y131" s="35" t="s">
        <v>147</v>
      </c>
      <c r="Z131" s="321">
        <v>0.505</v>
      </c>
      <c r="AA131" s="322">
        <v>0.61599999999999999</v>
      </c>
      <c r="AB131" s="322" t="s">
        <v>271</v>
      </c>
      <c r="AC131" s="322">
        <v>0.64</v>
      </c>
      <c r="AD131" s="322">
        <v>0.71799999999999997</v>
      </c>
      <c r="AE131" s="322">
        <v>0.247</v>
      </c>
      <c r="AF131" s="322">
        <v>0.45400000000000001</v>
      </c>
      <c r="AG131" s="323" t="s">
        <v>271</v>
      </c>
    </row>
    <row r="132" spans="1:33" ht="21" customHeight="1">
      <c r="A132" s="35" t="s">
        <v>148</v>
      </c>
      <c r="B132" s="321">
        <v>0.59399999999999997</v>
      </c>
      <c r="C132" s="322">
        <v>0.70399999999999996</v>
      </c>
      <c r="D132" s="322">
        <v>0.313</v>
      </c>
      <c r="E132" s="322">
        <v>0.68400000000000005</v>
      </c>
      <c r="F132" s="322">
        <v>0.80400000000000005</v>
      </c>
      <c r="G132" s="322">
        <v>0.33900000000000002</v>
      </c>
      <c r="H132" s="322">
        <v>0.57499999999999996</v>
      </c>
      <c r="I132" s="323">
        <v>4.7E-2</v>
      </c>
      <c r="J132" s="108"/>
      <c r="K132" s="108"/>
      <c r="M132" s="35" t="s">
        <v>148</v>
      </c>
      <c r="N132" s="321">
        <v>0.68700000000000006</v>
      </c>
      <c r="O132" s="322">
        <v>0.79200000000000004</v>
      </c>
      <c r="P132" s="322">
        <v>0.36499999999999999</v>
      </c>
      <c r="Q132" s="322">
        <v>0.751</v>
      </c>
      <c r="R132" s="322">
        <v>0.88100000000000001</v>
      </c>
      <c r="S132" s="322">
        <v>0.45300000000000001</v>
      </c>
      <c r="T132" s="322">
        <v>0.70899999999999996</v>
      </c>
      <c r="U132" s="323" t="s">
        <v>271</v>
      </c>
      <c r="V132" s="108"/>
      <c r="W132" s="108"/>
      <c r="Y132" s="35" t="s">
        <v>148</v>
      </c>
      <c r="Z132" s="321">
        <v>0.50700000000000001</v>
      </c>
      <c r="AA132" s="322">
        <v>0.61799999999999999</v>
      </c>
      <c r="AB132" s="322" t="s">
        <v>271</v>
      </c>
      <c r="AC132" s="322">
        <v>0.61599999999999999</v>
      </c>
      <c r="AD132" s="322">
        <v>0.72899999999999998</v>
      </c>
      <c r="AE132" s="322">
        <v>0.24099999999999999</v>
      </c>
      <c r="AF132" s="322">
        <v>0.44400000000000001</v>
      </c>
      <c r="AG132" s="323" t="s">
        <v>271</v>
      </c>
    </row>
    <row r="133" spans="1:33" ht="21" customHeight="1">
      <c r="A133" s="35" t="s">
        <v>149</v>
      </c>
      <c r="B133" s="321">
        <v>0.59799999999999998</v>
      </c>
      <c r="C133" s="322">
        <v>0.70899999999999996</v>
      </c>
      <c r="D133" s="322">
        <v>0.311</v>
      </c>
      <c r="E133" s="322">
        <v>0.68700000000000006</v>
      </c>
      <c r="F133" s="322">
        <v>0.81200000000000006</v>
      </c>
      <c r="G133" s="322">
        <v>0.34</v>
      </c>
      <c r="H133" s="322">
        <v>0.57499999999999996</v>
      </c>
      <c r="I133" s="323">
        <v>4.9000000000000002E-2</v>
      </c>
      <c r="J133" s="108"/>
      <c r="K133" s="108"/>
      <c r="M133" s="35" t="s">
        <v>149</v>
      </c>
      <c r="N133" s="321">
        <v>0.69</v>
      </c>
      <c r="O133" s="322">
        <v>0.79400000000000004</v>
      </c>
      <c r="P133" s="322">
        <v>0.34499999999999997</v>
      </c>
      <c r="Q133" s="322">
        <v>0.74</v>
      </c>
      <c r="R133" s="322">
        <v>0.88900000000000001</v>
      </c>
      <c r="S133" s="322">
        <v>0.45600000000000002</v>
      </c>
      <c r="T133" s="322">
        <v>0.71199999999999997</v>
      </c>
      <c r="U133" s="323">
        <v>8.8999999999999996E-2</v>
      </c>
      <c r="V133" s="108"/>
      <c r="W133" s="108"/>
      <c r="Y133" s="35" t="s">
        <v>149</v>
      </c>
      <c r="Z133" s="321">
        <v>0.51300000000000001</v>
      </c>
      <c r="AA133" s="322">
        <v>0.626</v>
      </c>
      <c r="AB133" s="322" t="s">
        <v>271</v>
      </c>
      <c r="AC133" s="322">
        <v>0.63300000000000001</v>
      </c>
      <c r="AD133" s="322">
        <v>0.73799999999999999</v>
      </c>
      <c r="AE133" s="322">
        <v>0.24</v>
      </c>
      <c r="AF133" s="322">
        <v>0.442</v>
      </c>
      <c r="AG133" s="323" t="s">
        <v>271</v>
      </c>
    </row>
    <row r="134" spans="1:33" ht="21" customHeight="1">
      <c r="A134" s="35" t="s">
        <v>217</v>
      </c>
      <c r="B134" s="321">
        <v>0.59399999999999997</v>
      </c>
      <c r="C134" s="322">
        <v>0.70299999999999996</v>
      </c>
      <c r="D134" s="322">
        <v>0.33700000000000002</v>
      </c>
      <c r="E134" s="322">
        <v>0.66100000000000003</v>
      </c>
      <c r="F134" s="322">
        <v>0.80400000000000005</v>
      </c>
      <c r="G134" s="322">
        <v>0.34599999999999997</v>
      </c>
      <c r="H134" s="322">
        <v>0.57899999999999996</v>
      </c>
      <c r="I134" s="323">
        <v>5.7000000000000002E-2</v>
      </c>
      <c r="J134" s="108"/>
      <c r="K134" s="108"/>
      <c r="M134" s="35" t="s">
        <v>217</v>
      </c>
      <c r="N134" s="321">
        <v>0.68700000000000006</v>
      </c>
      <c r="O134" s="322">
        <v>0.78900000000000003</v>
      </c>
      <c r="P134" s="322">
        <v>0.36499999999999999</v>
      </c>
      <c r="Q134" s="322">
        <v>0.69899999999999995</v>
      </c>
      <c r="R134" s="322">
        <v>0.88600000000000001</v>
      </c>
      <c r="S134" s="322">
        <v>0.46600000000000003</v>
      </c>
      <c r="T134" s="322">
        <v>0.71799999999999997</v>
      </c>
      <c r="U134" s="323">
        <v>0.10299999999999999</v>
      </c>
      <c r="V134" s="108"/>
      <c r="W134" s="108"/>
      <c r="Y134" s="35" t="s">
        <v>217</v>
      </c>
      <c r="Z134" s="321">
        <v>0.50800000000000001</v>
      </c>
      <c r="AA134" s="322">
        <v>0.61899999999999999</v>
      </c>
      <c r="AB134" s="322">
        <v>0.307</v>
      </c>
      <c r="AC134" s="322">
        <v>0.624</v>
      </c>
      <c r="AD134" s="322">
        <v>0.72399999999999998</v>
      </c>
      <c r="AE134" s="322">
        <v>0.24299999999999999</v>
      </c>
      <c r="AF134" s="322">
        <v>0.443</v>
      </c>
      <c r="AG134" s="323" t="s">
        <v>271</v>
      </c>
    </row>
    <row r="135" spans="1:33" ht="21" customHeight="1">
      <c r="A135" s="35" t="s">
        <v>218</v>
      </c>
      <c r="B135" s="321">
        <v>0.59699999999999998</v>
      </c>
      <c r="C135" s="322">
        <v>0.70499999999999996</v>
      </c>
      <c r="D135" s="322">
        <v>0.32500000000000001</v>
      </c>
      <c r="E135" s="322">
        <v>0.65900000000000003</v>
      </c>
      <c r="F135" s="322">
        <v>0.81</v>
      </c>
      <c r="G135" s="322">
        <v>0.34699999999999998</v>
      </c>
      <c r="H135" s="322">
        <v>0.57899999999999996</v>
      </c>
      <c r="I135" s="323">
        <v>5.8000000000000003E-2</v>
      </c>
      <c r="J135" s="108"/>
      <c r="K135" s="108"/>
      <c r="M135" s="35" t="s">
        <v>218</v>
      </c>
      <c r="N135" s="321">
        <v>0.68300000000000005</v>
      </c>
      <c r="O135" s="322">
        <v>0.78500000000000003</v>
      </c>
      <c r="P135" s="322">
        <v>0.35899999999999999</v>
      </c>
      <c r="Q135" s="322">
        <v>0.69399999999999995</v>
      </c>
      <c r="R135" s="322">
        <v>0.88200000000000001</v>
      </c>
      <c r="S135" s="322">
        <v>0.46300000000000002</v>
      </c>
      <c r="T135" s="322">
        <v>0.71899999999999997</v>
      </c>
      <c r="U135" s="323">
        <v>9.5000000000000001E-2</v>
      </c>
      <c r="V135" s="108"/>
      <c r="W135" s="108"/>
      <c r="Y135" s="35" t="s">
        <v>218</v>
      </c>
      <c r="Z135" s="321">
        <v>0.51600000000000001</v>
      </c>
      <c r="AA135" s="322">
        <v>0.627</v>
      </c>
      <c r="AB135" s="322" t="s">
        <v>271</v>
      </c>
      <c r="AC135" s="322">
        <v>0.623</v>
      </c>
      <c r="AD135" s="322">
        <v>0.74</v>
      </c>
      <c r="AE135" s="322">
        <v>0.247</v>
      </c>
      <c r="AF135" s="322">
        <v>0.44400000000000001</v>
      </c>
      <c r="AG135" s="323" t="s">
        <v>271</v>
      </c>
    </row>
    <row r="136" spans="1:33" ht="21" customHeight="1">
      <c r="A136" s="35" t="s">
        <v>150</v>
      </c>
      <c r="B136" s="321">
        <v>0.59799999999999998</v>
      </c>
      <c r="C136" s="322">
        <v>0.70599999999999996</v>
      </c>
      <c r="D136" s="322">
        <v>0.30599999999999999</v>
      </c>
      <c r="E136" s="322">
        <v>0.64800000000000002</v>
      </c>
      <c r="F136" s="322">
        <v>0.81200000000000006</v>
      </c>
      <c r="G136" s="322">
        <v>0.35199999999999998</v>
      </c>
      <c r="H136" s="322">
        <v>0.58799999999999997</v>
      </c>
      <c r="I136" s="323">
        <v>5.8999999999999997E-2</v>
      </c>
      <c r="J136" s="108"/>
      <c r="K136" s="108"/>
      <c r="M136" s="35" t="s">
        <v>150</v>
      </c>
      <c r="N136" s="321">
        <v>0.68600000000000005</v>
      </c>
      <c r="O136" s="322">
        <v>0.78900000000000003</v>
      </c>
      <c r="P136" s="322">
        <v>0.36</v>
      </c>
      <c r="Q136" s="322">
        <v>0.69499999999999995</v>
      </c>
      <c r="R136" s="322">
        <v>0.88800000000000001</v>
      </c>
      <c r="S136" s="322">
        <v>0.46200000000000002</v>
      </c>
      <c r="T136" s="322">
        <v>0.72</v>
      </c>
      <c r="U136" s="323">
        <v>9.0999999999999998E-2</v>
      </c>
      <c r="V136" s="108"/>
      <c r="W136" s="108"/>
      <c r="Y136" s="35" t="s">
        <v>150</v>
      </c>
      <c r="Z136" s="321">
        <v>0.51500000000000001</v>
      </c>
      <c r="AA136" s="322">
        <v>0.625</v>
      </c>
      <c r="AB136" s="322" t="s">
        <v>271</v>
      </c>
      <c r="AC136" s="322">
        <v>0.60099999999999998</v>
      </c>
      <c r="AD136" s="322">
        <v>0.73899999999999999</v>
      </c>
      <c r="AE136" s="322">
        <v>0.25800000000000001</v>
      </c>
      <c r="AF136" s="322">
        <v>0.46</v>
      </c>
      <c r="AG136" s="323" t="s">
        <v>271</v>
      </c>
    </row>
    <row r="137" spans="1:33" ht="21" customHeight="1">
      <c r="A137" s="35" t="s">
        <v>151</v>
      </c>
      <c r="B137" s="321">
        <v>0.59199999999999997</v>
      </c>
      <c r="C137" s="322">
        <v>0.7</v>
      </c>
      <c r="D137" s="322">
        <v>0.28199999999999997</v>
      </c>
      <c r="E137" s="322">
        <v>0.63400000000000001</v>
      </c>
      <c r="F137" s="322">
        <v>0.81399999999999995</v>
      </c>
      <c r="G137" s="322">
        <v>0.34200000000000003</v>
      </c>
      <c r="H137" s="322">
        <v>0.56999999999999995</v>
      </c>
      <c r="I137" s="323">
        <v>5.8000000000000003E-2</v>
      </c>
      <c r="J137" s="108"/>
      <c r="K137" s="108"/>
      <c r="M137" s="35" t="s">
        <v>151</v>
      </c>
      <c r="N137" s="321">
        <v>0.67900000000000005</v>
      </c>
      <c r="O137" s="322">
        <v>0.78200000000000003</v>
      </c>
      <c r="P137" s="322">
        <v>0.33200000000000002</v>
      </c>
      <c r="Q137" s="322">
        <v>0.69499999999999995</v>
      </c>
      <c r="R137" s="322">
        <v>0.88400000000000001</v>
      </c>
      <c r="S137" s="322">
        <v>0.45200000000000001</v>
      </c>
      <c r="T137" s="322">
        <v>0.70299999999999996</v>
      </c>
      <c r="U137" s="323">
        <v>0.09</v>
      </c>
      <c r="V137" s="108"/>
      <c r="W137" s="108"/>
      <c r="Y137" s="35" t="s">
        <v>151</v>
      </c>
      <c r="Z137" s="321">
        <v>0.51100000000000001</v>
      </c>
      <c r="AA137" s="322">
        <v>0.61899999999999999</v>
      </c>
      <c r="AB137" s="322" t="s">
        <v>271</v>
      </c>
      <c r="AC137" s="322">
        <v>0.57299999999999995</v>
      </c>
      <c r="AD137" s="322">
        <v>0.747</v>
      </c>
      <c r="AE137" s="322">
        <v>0.247</v>
      </c>
      <c r="AF137" s="322">
        <v>0.441</v>
      </c>
      <c r="AG137" s="323" t="s">
        <v>271</v>
      </c>
    </row>
    <row r="138" spans="1:33" ht="21" customHeight="1">
      <c r="A138" s="35" t="s">
        <v>152</v>
      </c>
      <c r="B138" s="321">
        <v>0.59099999999999997</v>
      </c>
      <c r="C138" s="322">
        <v>0.69799999999999995</v>
      </c>
      <c r="D138" s="322">
        <v>0.29299999999999998</v>
      </c>
      <c r="E138" s="322">
        <v>0.63600000000000001</v>
      </c>
      <c r="F138" s="322">
        <v>0.81200000000000006</v>
      </c>
      <c r="G138" s="322">
        <v>0.34</v>
      </c>
      <c r="H138" s="322">
        <v>0.56699999999999995</v>
      </c>
      <c r="I138" s="323">
        <v>5.7000000000000002E-2</v>
      </c>
      <c r="J138" s="108"/>
      <c r="K138" s="108"/>
      <c r="M138" s="35" t="s">
        <v>152</v>
      </c>
      <c r="N138" s="321">
        <v>0.67800000000000005</v>
      </c>
      <c r="O138" s="322">
        <v>0.78</v>
      </c>
      <c r="P138" s="322">
        <v>0.34399999999999997</v>
      </c>
      <c r="Q138" s="322">
        <v>0.69699999999999995</v>
      </c>
      <c r="R138" s="322">
        <v>0.88300000000000001</v>
      </c>
      <c r="S138" s="322">
        <v>0.44600000000000001</v>
      </c>
      <c r="T138" s="322">
        <v>0.69299999999999995</v>
      </c>
      <c r="U138" s="323">
        <v>0.09</v>
      </c>
      <c r="V138" s="108"/>
      <c r="W138" s="108"/>
      <c r="Y138" s="35" t="s">
        <v>152</v>
      </c>
      <c r="Z138" s="321">
        <v>0.51</v>
      </c>
      <c r="AA138" s="322">
        <v>0.61899999999999999</v>
      </c>
      <c r="AB138" s="322" t="s">
        <v>271</v>
      </c>
      <c r="AC138" s="322">
        <v>0.57399999999999995</v>
      </c>
      <c r="AD138" s="322">
        <v>0.74299999999999999</v>
      </c>
      <c r="AE138" s="322">
        <v>0.249</v>
      </c>
      <c r="AF138" s="322">
        <v>0.44400000000000001</v>
      </c>
      <c r="AG138" s="323" t="s">
        <v>271</v>
      </c>
    </row>
    <row r="139" spans="1:33" ht="21" customHeight="1">
      <c r="A139" s="35" t="s">
        <v>153</v>
      </c>
      <c r="B139" s="321">
        <v>0.59399999999999997</v>
      </c>
      <c r="C139" s="322">
        <v>0.70199999999999996</v>
      </c>
      <c r="D139" s="322">
        <v>0.27700000000000002</v>
      </c>
      <c r="E139" s="322">
        <v>0.65800000000000003</v>
      </c>
      <c r="F139" s="322">
        <v>0.81299999999999994</v>
      </c>
      <c r="G139" s="322">
        <v>0.34200000000000003</v>
      </c>
      <c r="H139" s="322">
        <v>0.56899999999999995</v>
      </c>
      <c r="I139" s="323">
        <v>5.8000000000000003E-2</v>
      </c>
      <c r="J139" s="108"/>
      <c r="K139" s="108"/>
      <c r="M139" s="35" t="s">
        <v>153</v>
      </c>
      <c r="N139" s="321">
        <v>0.67100000000000004</v>
      </c>
      <c r="O139" s="322">
        <v>0.77300000000000002</v>
      </c>
      <c r="P139" s="322">
        <v>0.32700000000000001</v>
      </c>
      <c r="Q139" s="322">
        <v>0.70399999999999996</v>
      </c>
      <c r="R139" s="322">
        <v>0.876</v>
      </c>
      <c r="S139" s="322">
        <v>0.437</v>
      </c>
      <c r="T139" s="322">
        <v>0.68100000000000005</v>
      </c>
      <c r="U139" s="323">
        <v>8.5000000000000006E-2</v>
      </c>
      <c r="V139" s="108"/>
      <c r="W139" s="108"/>
      <c r="Y139" s="35" t="s">
        <v>153</v>
      </c>
      <c r="Z139" s="321">
        <v>0.52200000000000002</v>
      </c>
      <c r="AA139" s="322">
        <v>0.63200000000000001</v>
      </c>
      <c r="AB139" s="322" t="s">
        <v>271</v>
      </c>
      <c r="AC139" s="322">
        <v>0.61099999999999999</v>
      </c>
      <c r="AD139" s="322">
        <v>0.751</v>
      </c>
      <c r="AE139" s="322">
        <v>0.26</v>
      </c>
      <c r="AF139" s="322">
        <v>0.46</v>
      </c>
      <c r="AG139" s="323" t="s">
        <v>271</v>
      </c>
    </row>
    <row r="140" spans="1:33" ht="21" customHeight="1">
      <c r="A140" s="35" t="s">
        <v>154</v>
      </c>
      <c r="B140" s="321">
        <v>0.60399999999999998</v>
      </c>
      <c r="C140" s="322">
        <v>0.71299999999999997</v>
      </c>
      <c r="D140" s="322">
        <v>0.28499999999999998</v>
      </c>
      <c r="E140" s="322">
        <v>0.70099999999999996</v>
      </c>
      <c r="F140" s="322">
        <v>0.81799999999999995</v>
      </c>
      <c r="G140" s="322">
        <v>0.34599999999999997</v>
      </c>
      <c r="H140" s="322">
        <v>0.57199999999999995</v>
      </c>
      <c r="I140" s="323">
        <v>6.4000000000000001E-2</v>
      </c>
      <c r="J140" s="108"/>
      <c r="K140" s="108"/>
      <c r="M140" s="35" t="s">
        <v>154</v>
      </c>
      <c r="N140" s="321">
        <v>0.68600000000000005</v>
      </c>
      <c r="O140" s="322">
        <v>0.78800000000000003</v>
      </c>
      <c r="P140" s="322">
        <v>0.32700000000000001</v>
      </c>
      <c r="Q140" s="322">
        <v>0.754</v>
      </c>
      <c r="R140" s="322">
        <v>0.88500000000000001</v>
      </c>
      <c r="S140" s="322">
        <v>0.44800000000000001</v>
      </c>
      <c r="T140" s="322">
        <v>0.69</v>
      </c>
      <c r="U140" s="323">
        <v>0.1</v>
      </c>
      <c r="V140" s="108"/>
      <c r="W140" s="108"/>
      <c r="Y140" s="35" t="s">
        <v>154</v>
      </c>
      <c r="Z140" s="321">
        <v>0.52700000000000002</v>
      </c>
      <c r="AA140" s="322">
        <v>0.63900000000000001</v>
      </c>
      <c r="AB140" s="322" t="s">
        <v>271</v>
      </c>
      <c r="AC140" s="322">
        <v>0.64800000000000002</v>
      </c>
      <c r="AD140" s="322">
        <v>0.753</v>
      </c>
      <c r="AE140" s="322">
        <v>0.25700000000000001</v>
      </c>
      <c r="AF140" s="322">
        <v>0.45700000000000002</v>
      </c>
      <c r="AG140" s="323" t="s">
        <v>271</v>
      </c>
    </row>
    <row r="141" spans="1:33" ht="21" customHeight="1">
      <c r="A141" s="35" t="s">
        <v>155</v>
      </c>
      <c r="B141" s="321">
        <v>0.60699999999999998</v>
      </c>
      <c r="C141" s="322">
        <v>0.71599999999999997</v>
      </c>
      <c r="D141" s="322">
        <v>0.253</v>
      </c>
      <c r="E141" s="322">
        <v>0.72299999999999998</v>
      </c>
      <c r="F141" s="322">
        <v>0.82</v>
      </c>
      <c r="G141" s="322">
        <v>0.34699999999999998</v>
      </c>
      <c r="H141" s="322">
        <v>0.57299999999999995</v>
      </c>
      <c r="I141" s="323">
        <v>6.3E-2</v>
      </c>
      <c r="J141" s="108"/>
      <c r="K141" s="108"/>
      <c r="M141" s="35" t="s">
        <v>155</v>
      </c>
      <c r="N141" s="321">
        <v>0.68700000000000006</v>
      </c>
      <c r="O141" s="322">
        <v>0.79</v>
      </c>
      <c r="P141" s="322" t="s">
        <v>271</v>
      </c>
      <c r="Q141" s="322">
        <v>0.76500000000000001</v>
      </c>
      <c r="R141" s="322">
        <v>0.89</v>
      </c>
      <c r="S141" s="322">
        <v>0.44400000000000001</v>
      </c>
      <c r="T141" s="322">
        <v>0.68500000000000005</v>
      </c>
      <c r="U141" s="323">
        <v>9.6000000000000002E-2</v>
      </c>
      <c r="V141" s="108"/>
      <c r="W141" s="108"/>
      <c r="Y141" s="35" t="s">
        <v>155</v>
      </c>
      <c r="Z141" s="321">
        <v>0.53200000000000003</v>
      </c>
      <c r="AA141" s="322">
        <v>0.64400000000000002</v>
      </c>
      <c r="AB141" s="322" t="s">
        <v>271</v>
      </c>
      <c r="AC141" s="322">
        <v>0.68100000000000005</v>
      </c>
      <c r="AD141" s="322">
        <v>0.752</v>
      </c>
      <c r="AE141" s="322">
        <v>0.26300000000000001</v>
      </c>
      <c r="AF141" s="322">
        <v>0.46500000000000002</v>
      </c>
      <c r="AG141" s="323" t="s">
        <v>271</v>
      </c>
    </row>
    <row r="142" spans="1:33" ht="21" customHeight="1">
      <c r="A142" s="35" t="s">
        <v>156</v>
      </c>
      <c r="B142" s="321">
        <v>0.60799999999999998</v>
      </c>
      <c r="C142" s="322">
        <v>0.71799999999999997</v>
      </c>
      <c r="D142" s="322">
        <v>0.27300000000000002</v>
      </c>
      <c r="E142" s="322">
        <v>0.71699999999999997</v>
      </c>
      <c r="F142" s="322">
        <v>0.82299999999999995</v>
      </c>
      <c r="G142" s="322">
        <v>0.34799999999999998</v>
      </c>
      <c r="H142" s="322">
        <v>0.57599999999999996</v>
      </c>
      <c r="I142" s="323">
        <v>6.3E-2</v>
      </c>
      <c r="J142" s="108"/>
      <c r="K142" s="108"/>
      <c r="M142" s="35" t="s">
        <v>156</v>
      </c>
      <c r="N142" s="321">
        <v>0.69299999999999995</v>
      </c>
      <c r="O142" s="322">
        <v>0.79600000000000004</v>
      </c>
      <c r="P142" s="322">
        <v>0.29899999999999999</v>
      </c>
      <c r="Q142" s="322">
        <v>0.76600000000000001</v>
      </c>
      <c r="R142" s="322">
        <v>0.89900000000000002</v>
      </c>
      <c r="S142" s="322">
        <v>0.45</v>
      </c>
      <c r="T142" s="322">
        <v>0.68899999999999995</v>
      </c>
      <c r="U142" s="323">
        <v>0.105</v>
      </c>
      <c r="V142" s="108"/>
      <c r="W142" s="108"/>
      <c r="Y142" s="35" t="s">
        <v>156</v>
      </c>
      <c r="Z142" s="321">
        <v>0.52900000000000003</v>
      </c>
      <c r="AA142" s="322">
        <v>0.64300000000000002</v>
      </c>
      <c r="AB142" s="322" t="s">
        <v>271</v>
      </c>
      <c r="AC142" s="322">
        <v>0.66800000000000004</v>
      </c>
      <c r="AD142" s="322">
        <v>0.75</v>
      </c>
      <c r="AE142" s="322">
        <v>0.25900000000000001</v>
      </c>
      <c r="AF142" s="322">
        <v>0.46500000000000002</v>
      </c>
      <c r="AG142" s="323" t="s">
        <v>271</v>
      </c>
    </row>
    <row r="143" spans="1:33" ht="21" customHeight="1">
      <c r="A143" s="35" t="s">
        <v>157</v>
      </c>
      <c r="B143" s="321">
        <v>0.60099999999999998</v>
      </c>
      <c r="C143" s="322">
        <v>0.71</v>
      </c>
      <c r="D143" s="322">
        <v>0.27100000000000002</v>
      </c>
      <c r="E143" s="322">
        <v>0.71299999999999997</v>
      </c>
      <c r="F143" s="322">
        <v>0.81599999999999995</v>
      </c>
      <c r="G143" s="322">
        <v>0.34</v>
      </c>
      <c r="H143" s="322">
        <v>0.56100000000000005</v>
      </c>
      <c r="I143" s="323">
        <v>6.4000000000000001E-2</v>
      </c>
      <c r="J143" s="108"/>
      <c r="K143" s="108"/>
      <c r="M143" s="35" t="s">
        <v>157</v>
      </c>
      <c r="N143" s="321">
        <v>0.68700000000000006</v>
      </c>
      <c r="O143" s="322">
        <v>0.78800000000000003</v>
      </c>
      <c r="P143" s="322">
        <v>0.308</v>
      </c>
      <c r="Q143" s="322">
        <v>0.76200000000000001</v>
      </c>
      <c r="R143" s="322">
        <v>0.89400000000000002</v>
      </c>
      <c r="S143" s="322">
        <v>0.44</v>
      </c>
      <c r="T143" s="322">
        <v>0.66900000000000004</v>
      </c>
      <c r="U143" s="323">
        <v>0.11</v>
      </c>
      <c r="V143" s="108"/>
      <c r="W143" s="108"/>
      <c r="Y143" s="35" t="s">
        <v>157</v>
      </c>
      <c r="Z143" s="321">
        <v>0.52100000000000002</v>
      </c>
      <c r="AA143" s="322">
        <v>0.63400000000000001</v>
      </c>
      <c r="AB143" s="322" t="s">
        <v>271</v>
      </c>
      <c r="AC143" s="322">
        <v>0.66400000000000003</v>
      </c>
      <c r="AD143" s="322">
        <v>0.74</v>
      </c>
      <c r="AE143" s="322">
        <v>0.253</v>
      </c>
      <c r="AF143" s="322">
        <v>0.45600000000000002</v>
      </c>
      <c r="AG143" s="323" t="s">
        <v>271</v>
      </c>
    </row>
    <row r="144" spans="1:33" ht="21" customHeight="1">
      <c r="A144" s="35" t="s">
        <v>158</v>
      </c>
      <c r="B144" s="321">
        <v>0.60199999999999998</v>
      </c>
      <c r="C144" s="322">
        <v>0.71</v>
      </c>
      <c r="D144" s="322">
        <v>0.26800000000000002</v>
      </c>
      <c r="E144" s="322">
        <v>0.72199999999999998</v>
      </c>
      <c r="F144" s="322">
        <v>0.81200000000000006</v>
      </c>
      <c r="G144" s="322">
        <v>0.34300000000000003</v>
      </c>
      <c r="H144" s="322">
        <v>0.56399999999999995</v>
      </c>
      <c r="I144" s="323">
        <v>6.6000000000000003E-2</v>
      </c>
      <c r="J144" s="108"/>
      <c r="K144" s="108"/>
      <c r="M144" s="35" t="s">
        <v>158</v>
      </c>
      <c r="N144" s="321">
        <v>0.69099999999999995</v>
      </c>
      <c r="O144" s="322">
        <v>0.79100000000000004</v>
      </c>
      <c r="P144" s="322">
        <v>0.311</v>
      </c>
      <c r="Q144" s="322">
        <v>0.77600000000000002</v>
      </c>
      <c r="R144" s="322">
        <v>0.88900000000000001</v>
      </c>
      <c r="S144" s="322">
        <v>0.45</v>
      </c>
      <c r="T144" s="322">
        <v>0.68200000000000005</v>
      </c>
      <c r="U144" s="323">
        <v>0.11600000000000001</v>
      </c>
      <c r="V144" s="108"/>
      <c r="W144" s="108"/>
      <c r="Y144" s="35" t="s">
        <v>158</v>
      </c>
      <c r="Z144" s="321">
        <v>0.51800000000000002</v>
      </c>
      <c r="AA144" s="322">
        <v>0.63</v>
      </c>
      <c r="AB144" s="322" t="s">
        <v>271</v>
      </c>
      <c r="AC144" s="322">
        <v>0.66600000000000004</v>
      </c>
      <c r="AD144" s="322">
        <v>0.73699999999999999</v>
      </c>
      <c r="AE144" s="322">
        <v>0.249</v>
      </c>
      <c r="AF144" s="322">
        <v>0.44900000000000001</v>
      </c>
      <c r="AG144" s="323" t="s">
        <v>271</v>
      </c>
    </row>
    <row r="145" spans="1:33" ht="21" customHeight="1">
      <c r="A145" s="35" t="s">
        <v>159</v>
      </c>
      <c r="B145" s="321">
        <v>0.59699999999999998</v>
      </c>
      <c r="C145" s="322">
        <v>0.70399999999999996</v>
      </c>
      <c r="D145" s="322">
        <v>0.254</v>
      </c>
      <c r="E145" s="322">
        <v>0.72299999999999998</v>
      </c>
      <c r="F145" s="322">
        <v>0.80100000000000005</v>
      </c>
      <c r="G145" s="322">
        <v>0.34399999999999997</v>
      </c>
      <c r="H145" s="322">
        <v>0.56499999999999995</v>
      </c>
      <c r="I145" s="323">
        <v>6.7000000000000004E-2</v>
      </c>
      <c r="J145" s="108"/>
      <c r="K145" s="108"/>
      <c r="M145" s="35" t="s">
        <v>159</v>
      </c>
      <c r="N145" s="321">
        <v>0.68799999999999994</v>
      </c>
      <c r="O145" s="322">
        <v>0.78900000000000003</v>
      </c>
      <c r="P145" s="322">
        <v>0.318</v>
      </c>
      <c r="Q145" s="322">
        <v>0.78400000000000003</v>
      </c>
      <c r="R145" s="322">
        <v>0.88300000000000001</v>
      </c>
      <c r="S145" s="322">
        <v>0.44800000000000001</v>
      </c>
      <c r="T145" s="322">
        <v>0.68</v>
      </c>
      <c r="U145" s="323">
        <v>0.113</v>
      </c>
      <c r="V145" s="108"/>
      <c r="W145" s="108"/>
      <c r="Y145" s="35" t="s">
        <v>159</v>
      </c>
      <c r="Z145" s="321">
        <v>0.51100000000000001</v>
      </c>
      <c r="AA145" s="322">
        <v>0.62</v>
      </c>
      <c r="AB145" s="322" t="s">
        <v>271</v>
      </c>
      <c r="AC145" s="322">
        <v>0.66100000000000003</v>
      </c>
      <c r="AD145" s="322">
        <v>0.72299999999999998</v>
      </c>
      <c r="AE145" s="322">
        <v>0.253</v>
      </c>
      <c r="AF145" s="322">
        <v>0.45200000000000001</v>
      </c>
      <c r="AG145" s="323" t="s">
        <v>271</v>
      </c>
    </row>
    <row r="146" spans="1:33" ht="21" customHeight="1">
      <c r="A146" s="35" t="s">
        <v>219</v>
      </c>
      <c r="B146" s="321">
        <v>0.59899999999999998</v>
      </c>
      <c r="C146" s="322">
        <v>0.70599999999999996</v>
      </c>
      <c r="D146" s="322">
        <v>0.221</v>
      </c>
      <c r="E146" s="322">
        <v>0.72199999999999998</v>
      </c>
      <c r="F146" s="322">
        <v>0.80700000000000005</v>
      </c>
      <c r="G146" s="322">
        <v>0.34699999999999998</v>
      </c>
      <c r="H146" s="322">
        <v>0.56799999999999995</v>
      </c>
      <c r="I146" s="323">
        <v>7.1999999999999995E-2</v>
      </c>
      <c r="J146" s="108"/>
      <c r="K146" s="108"/>
      <c r="M146" s="35" t="s">
        <v>219</v>
      </c>
      <c r="N146" s="321">
        <v>0.68600000000000005</v>
      </c>
      <c r="O146" s="322">
        <v>0.78700000000000003</v>
      </c>
      <c r="P146" s="322" t="s">
        <v>271</v>
      </c>
      <c r="Q146" s="322">
        <v>0.79</v>
      </c>
      <c r="R146" s="322">
        <v>0.88700000000000001</v>
      </c>
      <c r="S146" s="322">
        <v>0.44</v>
      </c>
      <c r="T146" s="322">
        <v>0.67200000000000004</v>
      </c>
      <c r="U146" s="323">
        <v>0.107</v>
      </c>
      <c r="V146" s="108"/>
      <c r="W146" s="108"/>
      <c r="Y146" s="35" t="s">
        <v>219</v>
      </c>
      <c r="Z146" s="321">
        <v>0.51900000000000002</v>
      </c>
      <c r="AA146" s="322">
        <v>0.627</v>
      </c>
      <c r="AB146" s="322" t="s">
        <v>271</v>
      </c>
      <c r="AC146" s="322">
        <v>0.65400000000000003</v>
      </c>
      <c r="AD146" s="322">
        <v>0.73</v>
      </c>
      <c r="AE146" s="322">
        <v>0.26700000000000002</v>
      </c>
      <c r="AF146" s="322">
        <v>0.46700000000000003</v>
      </c>
      <c r="AG146" s="323" t="s">
        <v>271</v>
      </c>
    </row>
    <row r="147" spans="1:33" ht="21" customHeight="1">
      <c r="A147" s="35" t="s">
        <v>220</v>
      </c>
      <c r="B147" s="321">
        <v>0.60299999999999998</v>
      </c>
      <c r="C147" s="322">
        <v>0.71</v>
      </c>
      <c r="D147" s="322">
        <v>0.20100000000000001</v>
      </c>
      <c r="E147" s="322">
        <v>0.71799999999999997</v>
      </c>
      <c r="F147" s="322">
        <v>0.81599999999999995</v>
      </c>
      <c r="G147" s="322">
        <v>0.35099999999999998</v>
      </c>
      <c r="H147" s="322">
        <v>0.57199999999999995</v>
      </c>
      <c r="I147" s="323">
        <v>7.3999999999999996E-2</v>
      </c>
      <c r="J147" s="108"/>
      <c r="K147" s="108"/>
      <c r="M147" s="35" t="s">
        <v>220</v>
      </c>
      <c r="N147" s="321">
        <v>0.69</v>
      </c>
      <c r="O147" s="322">
        <v>0.79100000000000004</v>
      </c>
      <c r="P147" s="322" t="s">
        <v>271</v>
      </c>
      <c r="Q147" s="322">
        <v>0.79400000000000004</v>
      </c>
      <c r="R147" s="322">
        <v>0.89800000000000002</v>
      </c>
      <c r="S147" s="322">
        <v>0.44</v>
      </c>
      <c r="T147" s="322">
        <v>0.66800000000000004</v>
      </c>
      <c r="U147" s="323">
        <v>0.111</v>
      </c>
      <c r="V147" s="108"/>
      <c r="W147" s="108"/>
      <c r="Y147" s="35" t="s">
        <v>220</v>
      </c>
      <c r="Z147" s="321">
        <v>0.52300000000000002</v>
      </c>
      <c r="AA147" s="322">
        <v>0.63200000000000001</v>
      </c>
      <c r="AB147" s="322" t="s">
        <v>271</v>
      </c>
      <c r="AC147" s="322">
        <v>0.64200000000000002</v>
      </c>
      <c r="AD147" s="322">
        <v>0.73699999999999999</v>
      </c>
      <c r="AE147" s="322">
        <v>0.27400000000000002</v>
      </c>
      <c r="AF147" s="322">
        <v>0.47899999999999998</v>
      </c>
      <c r="AG147" s="323" t="s">
        <v>271</v>
      </c>
    </row>
    <row r="148" spans="1:33" ht="21" customHeight="1">
      <c r="A148" s="35" t="s">
        <v>160</v>
      </c>
      <c r="B148" s="321">
        <v>0.6</v>
      </c>
      <c r="C148" s="322">
        <v>0.70599999999999996</v>
      </c>
      <c r="D148" s="322">
        <v>0.21</v>
      </c>
      <c r="E148" s="322">
        <v>0.71</v>
      </c>
      <c r="F148" s="322">
        <v>0.81</v>
      </c>
      <c r="G148" s="322">
        <v>0.35199999999999998</v>
      </c>
      <c r="H148" s="322">
        <v>0.56999999999999995</v>
      </c>
      <c r="I148" s="323">
        <v>7.8E-2</v>
      </c>
      <c r="J148" s="108"/>
      <c r="K148" s="108"/>
      <c r="M148" s="35" t="s">
        <v>160</v>
      </c>
      <c r="N148" s="321">
        <v>0.68600000000000005</v>
      </c>
      <c r="O148" s="322">
        <v>0.78600000000000003</v>
      </c>
      <c r="P148" s="322" t="s">
        <v>271</v>
      </c>
      <c r="Q148" s="322">
        <v>0.78800000000000003</v>
      </c>
      <c r="R148" s="322">
        <v>0.88900000000000001</v>
      </c>
      <c r="S148" s="322">
        <v>0.44</v>
      </c>
      <c r="T148" s="322">
        <v>0.66400000000000003</v>
      </c>
      <c r="U148" s="323">
        <v>0.115</v>
      </c>
      <c r="V148" s="108"/>
      <c r="W148" s="108"/>
      <c r="Y148" s="35" t="s">
        <v>160</v>
      </c>
      <c r="Z148" s="321">
        <v>0.52</v>
      </c>
      <c r="AA148" s="322">
        <v>0.628</v>
      </c>
      <c r="AB148" s="322" t="s">
        <v>271</v>
      </c>
      <c r="AC148" s="322">
        <v>0.63200000000000001</v>
      </c>
      <c r="AD148" s="322">
        <v>0.73399999999999999</v>
      </c>
      <c r="AE148" s="322">
        <v>0.27600000000000002</v>
      </c>
      <c r="AF148" s="322">
        <v>0.47899999999999998</v>
      </c>
      <c r="AG148" s="323" t="s">
        <v>271</v>
      </c>
    </row>
    <row r="149" spans="1:33" ht="21" customHeight="1">
      <c r="A149" s="35" t="s">
        <v>161</v>
      </c>
      <c r="B149" s="321">
        <v>0.59699999999999998</v>
      </c>
      <c r="C149" s="322">
        <v>0.70299999999999996</v>
      </c>
      <c r="D149" s="322">
        <v>0.216</v>
      </c>
      <c r="E149" s="322">
        <v>0.69499999999999995</v>
      </c>
      <c r="F149" s="322">
        <v>0.81200000000000006</v>
      </c>
      <c r="G149" s="322">
        <v>0.34499999999999997</v>
      </c>
      <c r="H149" s="322">
        <v>0.56499999999999995</v>
      </c>
      <c r="I149" s="323">
        <v>7.0000000000000007E-2</v>
      </c>
      <c r="J149" s="108"/>
      <c r="K149" s="108"/>
      <c r="M149" s="35" t="s">
        <v>161</v>
      </c>
      <c r="N149" s="321">
        <v>0.67900000000000005</v>
      </c>
      <c r="O149" s="322">
        <v>0.78</v>
      </c>
      <c r="P149" s="322" t="s">
        <v>271</v>
      </c>
      <c r="Q149" s="322">
        <v>0.751</v>
      </c>
      <c r="R149" s="322">
        <v>0.88700000000000001</v>
      </c>
      <c r="S149" s="322">
        <v>0.437</v>
      </c>
      <c r="T149" s="322">
        <v>0.67</v>
      </c>
      <c r="U149" s="323">
        <v>0.10100000000000001</v>
      </c>
      <c r="V149" s="108"/>
      <c r="W149" s="108"/>
      <c r="Y149" s="35" t="s">
        <v>161</v>
      </c>
      <c r="Z149" s="321">
        <v>0.52100000000000002</v>
      </c>
      <c r="AA149" s="322">
        <v>0.629</v>
      </c>
      <c r="AB149" s="322" t="s">
        <v>271</v>
      </c>
      <c r="AC149" s="322">
        <v>0.63800000000000001</v>
      </c>
      <c r="AD149" s="322">
        <v>0.74</v>
      </c>
      <c r="AE149" s="322">
        <v>0.26500000000000001</v>
      </c>
      <c r="AF149" s="322">
        <v>0.46200000000000002</v>
      </c>
      <c r="AG149" s="323" t="s">
        <v>271</v>
      </c>
    </row>
    <row r="150" spans="1:33" ht="21" customHeight="1">
      <c r="A150" s="35" t="s">
        <v>162</v>
      </c>
      <c r="B150" s="321">
        <v>0.59499999999999997</v>
      </c>
      <c r="C150" s="322">
        <v>0.70199999999999996</v>
      </c>
      <c r="D150" s="322">
        <v>0.2</v>
      </c>
      <c r="E150" s="322">
        <v>0.68899999999999995</v>
      </c>
      <c r="F150" s="322">
        <v>0.81299999999999994</v>
      </c>
      <c r="G150" s="322">
        <v>0.34300000000000003</v>
      </c>
      <c r="H150" s="322">
        <v>0.56399999999999995</v>
      </c>
      <c r="I150" s="323">
        <v>6.6000000000000003E-2</v>
      </c>
      <c r="J150" s="108"/>
      <c r="K150" s="108"/>
      <c r="M150" s="35" t="s">
        <v>162</v>
      </c>
      <c r="N150" s="321">
        <v>0.67700000000000005</v>
      </c>
      <c r="O150" s="322">
        <v>0.77700000000000002</v>
      </c>
      <c r="P150" s="322" t="s">
        <v>271</v>
      </c>
      <c r="Q150" s="322">
        <v>0.73299999999999998</v>
      </c>
      <c r="R150" s="322">
        <v>0.88800000000000001</v>
      </c>
      <c r="S150" s="322">
        <v>0.438</v>
      </c>
      <c r="T150" s="322">
        <v>0.67100000000000004</v>
      </c>
      <c r="U150" s="323">
        <v>0.1</v>
      </c>
      <c r="V150" s="108"/>
      <c r="W150" s="108"/>
      <c r="Y150" s="35" t="s">
        <v>162</v>
      </c>
      <c r="Z150" s="321">
        <v>0.51900000000000002</v>
      </c>
      <c r="AA150" s="322">
        <v>0.628</v>
      </c>
      <c r="AB150" s="322" t="s">
        <v>271</v>
      </c>
      <c r="AC150" s="322">
        <v>0.64500000000000002</v>
      </c>
      <c r="AD150" s="322">
        <v>0.74099999999999999</v>
      </c>
      <c r="AE150" s="322">
        <v>0.26100000000000001</v>
      </c>
      <c r="AF150" s="322">
        <v>0.45900000000000002</v>
      </c>
      <c r="AG150" s="323" t="s">
        <v>271</v>
      </c>
    </row>
    <row r="151" spans="1:33" ht="21" customHeight="1">
      <c r="A151" s="35" t="s">
        <v>163</v>
      </c>
      <c r="B151" s="321">
        <v>0.60299999999999998</v>
      </c>
      <c r="C151" s="322">
        <v>0.71099999999999997</v>
      </c>
      <c r="D151" s="322">
        <v>0.191</v>
      </c>
      <c r="E151" s="322">
        <v>0.69799999999999995</v>
      </c>
      <c r="F151" s="322">
        <v>0.81899999999999995</v>
      </c>
      <c r="G151" s="322">
        <v>0.35299999999999998</v>
      </c>
      <c r="H151" s="322">
        <v>0.58099999999999996</v>
      </c>
      <c r="I151" s="323">
        <v>6.7000000000000004E-2</v>
      </c>
      <c r="J151" s="108"/>
      <c r="K151" s="108"/>
      <c r="M151" s="35" t="s">
        <v>163</v>
      </c>
      <c r="N151" s="321">
        <v>0.68500000000000005</v>
      </c>
      <c r="O151" s="322">
        <v>0.78700000000000003</v>
      </c>
      <c r="P151" s="322" t="s">
        <v>271</v>
      </c>
      <c r="Q151" s="322">
        <v>0.73599999999999999</v>
      </c>
      <c r="R151" s="322">
        <v>0.89800000000000002</v>
      </c>
      <c r="S151" s="322">
        <v>0.44800000000000001</v>
      </c>
      <c r="T151" s="322">
        <v>0.68899999999999995</v>
      </c>
      <c r="U151" s="323">
        <v>9.9000000000000005E-2</v>
      </c>
      <c r="V151" s="108"/>
      <c r="W151" s="108"/>
      <c r="Y151" s="35" t="s">
        <v>163</v>
      </c>
      <c r="Z151" s="321">
        <v>0.52600000000000002</v>
      </c>
      <c r="AA151" s="322">
        <v>0.63600000000000001</v>
      </c>
      <c r="AB151" s="322" t="s">
        <v>271</v>
      </c>
      <c r="AC151" s="322">
        <v>0.66</v>
      </c>
      <c r="AD151" s="322">
        <v>0.74399999999999999</v>
      </c>
      <c r="AE151" s="322">
        <v>0.27100000000000002</v>
      </c>
      <c r="AF151" s="322">
        <v>0.47599999999999998</v>
      </c>
      <c r="AG151" s="323" t="s">
        <v>271</v>
      </c>
    </row>
    <row r="152" spans="1:33" ht="21" customHeight="1">
      <c r="A152" s="35" t="s">
        <v>164</v>
      </c>
      <c r="B152" s="321">
        <v>0.60599999999999998</v>
      </c>
      <c r="C152" s="322">
        <v>0.71599999999999997</v>
      </c>
      <c r="D152" s="322">
        <v>0.20699999999999999</v>
      </c>
      <c r="E152" s="322">
        <v>0.72399999999999998</v>
      </c>
      <c r="F152" s="322">
        <v>0.81899999999999995</v>
      </c>
      <c r="G152" s="322">
        <v>0.35299999999999998</v>
      </c>
      <c r="H152" s="322">
        <v>0.58399999999999996</v>
      </c>
      <c r="I152" s="323">
        <v>6.4000000000000001E-2</v>
      </c>
      <c r="J152" s="108"/>
      <c r="K152" s="108"/>
      <c r="M152" s="35" t="s">
        <v>164</v>
      </c>
      <c r="N152" s="321">
        <v>0.69099999999999995</v>
      </c>
      <c r="O152" s="322">
        <v>0.79500000000000004</v>
      </c>
      <c r="P152" s="322" t="s">
        <v>271</v>
      </c>
      <c r="Q152" s="322">
        <v>0.78600000000000003</v>
      </c>
      <c r="R152" s="322">
        <v>0.89600000000000002</v>
      </c>
      <c r="S152" s="322">
        <v>0.44500000000000001</v>
      </c>
      <c r="T152" s="322">
        <v>0.68500000000000005</v>
      </c>
      <c r="U152" s="323">
        <v>9.6000000000000002E-2</v>
      </c>
      <c r="V152" s="108"/>
      <c r="W152" s="108"/>
      <c r="Y152" s="35" t="s">
        <v>164</v>
      </c>
      <c r="Z152" s="321">
        <v>0.52700000000000002</v>
      </c>
      <c r="AA152" s="322">
        <v>0.63900000000000001</v>
      </c>
      <c r="AB152" s="322" t="s">
        <v>271</v>
      </c>
      <c r="AC152" s="322">
        <v>0.66100000000000003</v>
      </c>
      <c r="AD152" s="322">
        <v>0.74399999999999999</v>
      </c>
      <c r="AE152" s="322">
        <v>0.27400000000000002</v>
      </c>
      <c r="AF152" s="322">
        <v>0.48499999999999999</v>
      </c>
      <c r="AG152" s="323" t="s">
        <v>271</v>
      </c>
    </row>
    <row r="153" spans="1:33" ht="21" customHeight="1">
      <c r="A153" s="35" t="s">
        <v>165</v>
      </c>
      <c r="B153" s="321">
        <v>0.60799999999999998</v>
      </c>
      <c r="C153" s="322">
        <v>0.71699999999999997</v>
      </c>
      <c r="D153" s="322">
        <v>0.222</v>
      </c>
      <c r="E153" s="322">
        <v>0.72399999999999998</v>
      </c>
      <c r="F153" s="322">
        <v>0.81699999999999995</v>
      </c>
      <c r="G153" s="322">
        <v>0.35799999999999998</v>
      </c>
      <c r="H153" s="322">
        <v>0.59</v>
      </c>
      <c r="I153" s="323">
        <v>6.7000000000000004E-2</v>
      </c>
      <c r="J153" s="108"/>
      <c r="K153" s="108"/>
      <c r="M153" s="35" t="s">
        <v>165</v>
      </c>
      <c r="N153" s="321">
        <v>0.69099999999999995</v>
      </c>
      <c r="O153" s="322">
        <v>0.79400000000000004</v>
      </c>
      <c r="P153" s="322" t="s">
        <v>271</v>
      </c>
      <c r="Q153" s="322">
        <v>0.77200000000000002</v>
      </c>
      <c r="R153" s="322">
        <v>0.89500000000000002</v>
      </c>
      <c r="S153" s="322">
        <v>0.45100000000000001</v>
      </c>
      <c r="T153" s="322">
        <v>0.68799999999999994</v>
      </c>
      <c r="U153" s="323">
        <v>0.108</v>
      </c>
      <c r="V153" s="108"/>
      <c r="W153" s="108"/>
      <c r="Y153" s="35" t="s">
        <v>165</v>
      </c>
      <c r="Z153" s="321">
        <v>0.53</v>
      </c>
      <c r="AA153" s="322">
        <v>0.64300000000000002</v>
      </c>
      <c r="AB153" s="322" t="s">
        <v>271</v>
      </c>
      <c r="AC153" s="322">
        <v>0.67600000000000005</v>
      </c>
      <c r="AD153" s="322">
        <v>0.74199999999999999</v>
      </c>
      <c r="AE153" s="322">
        <v>0.27800000000000002</v>
      </c>
      <c r="AF153" s="322">
        <v>0.49399999999999999</v>
      </c>
      <c r="AG153" s="323" t="s">
        <v>271</v>
      </c>
    </row>
    <row r="154" spans="1:33" ht="21" customHeight="1">
      <c r="A154" s="35" t="s">
        <v>166</v>
      </c>
      <c r="B154" s="321">
        <v>0.60399999999999998</v>
      </c>
      <c r="C154" s="322">
        <v>0.71199999999999997</v>
      </c>
      <c r="D154" s="322">
        <v>0.22500000000000001</v>
      </c>
      <c r="E154" s="322">
        <v>0.70499999999999996</v>
      </c>
      <c r="F154" s="322">
        <v>0.82</v>
      </c>
      <c r="G154" s="322">
        <v>0.35</v>
      </c>
      <c r="H154" s="322">
        <v>0.57599999999999996</v>
      </c>
      <c r="I154" s="323">
        <v>6.6000000000000003E-2</v>
      </c>
      <c r="J154" s="108"/>
      <c r="K154" s="108"/>
      <c r="M154" s="35" t="s">
        <v>166</v>
      </c>
      <c r="N154" s="321">
        <v>0.68799999999999994</v>
      </c>
      <c r="O154" s="322">
        <v>0.79</v>
      </c>
      <c r="P154" s="322" t="s">
        <v>271</v>
      </c>
      <c r="Q154" s="322">
        <v>0.76800000000000002</v>
      </c>
      <c r="R154" s="322">
        <v>0.89500000000000002</v>
      </c>
      <c r="S154" s="322">
        <v>0.44800000000000001</v>
      </c>
      <c r="T154" s="322">
        <v>0.68300000000000005</v>
      </c>
      <c r="U154" s="323">
        <v>0.107</v>
      </c>
      <c r="V154" s="108"/>
      <c r="W154" s="108"/>
      <c r="Y154" s="35" t="s">
        <v>166</v>
      </c>
      <c r="Z154" s="321">
        <v>0.52500000000000002</v>
      </c>
      <c r="AA154" s="322">
        <v>0.63600000000000001</v>
      </c>
      <c r="AB154" s="322" t="s">
        <v>271</v>
      </c>
      <c r="AC154" s="322">
        <v>0.64300000000000002</v>
      </c>
      <c r="AD154" s="322">
        <v>0.747</v>
      </c>
      <c r="AE154" s="322">
        <v>0.26500000000000001</v>
      </c>
      <c r="AF154" s="322">
        <v>0.47199999999999998</v>
      </c>
      <c r="AG154" s="323" t="s">
        <v>271</v>
      </c>
    </row>
    <row r="155" spans="1:33" ht="21" customHeight="1">
      <c r="A155" s="35" t="s">
        <v>167</v>
      </c>
      <c r="B155" s="321">
        <v>0.59899999999999998</v>
      </c>
      <c r="C155" s="322">
        <v>0.70699999999999996</v>
      </c>
      <c r="D155" s="322">
        <v>0.23899999999999999</v>
      </c>
      <c r="E155" s="322">
        <v>0.67</v>
      </c>
      <c r="F155" s="322">
        <v>0.81499999999999995</v>
      </c>
      <c r="G155" s="322">
        <v>0.35199999999999998</v>
      </c>
      <c r="H155" s="322">
        <v>0.58399999999999996</v>
      </c>
      <c r="I155" s="323">
        <v>0.06</v>
      </c>
      <c r="J155" s="108"/>
      <c r="K155" s="108"/>
      <c r="M155" s="35" t="s">
        <v>167</v>
      </c>
      <c r="N155" s="321">
        <v>0.68100000000000005</v>
      </c>
      <c r="O155" s="322">
        <v>0.78200000000000003</v>
      </c>
      <c r="P155" s="322" t="s">
        <v>271</v>
      </c>
      <c r="Q155" s="322">
        <v>0.71799999999999997</v>
      </c>
      <c r="R155" s="322">
        <v>0.89200000000000002</v>
      </c>
      <c r="S155" s="322">
        <v>0.44600000000000001</v>
      </c>
      <c r="T155" s="322">
        <v>0.68</v>
      </c>
      <c r="U155" s="323">
        <v>0.108</v>
      </c>
      <c r="V155" s="108"/>
      <c r="W155" s="108"/>
      <c r="Y155" s="35" t="s">
        <v>167</v>
      </c>
      <c r="Z155" s="321">
        <v>0.52100000000000002</v>
      </c>
      <c r="AA155" s="322">
        <v>0.63400000000000001</v>
      </c>
      <c r="AB155" s="322" t="s">
        <v>271</v>
      </c>
      <c r="AC155" s="322">
        <v>0.621</v>
      </c>
      <c r="AD155" s="322">
        <v>0.74099999999999999</v>
      </c>
      <c r="AE155" s="322">
        <v>0.27</v>
      </c>
      <c r="AF155" s="322">
        <v>0.49099999999999999</v>
      </c>
      <c r="AG155" s="323" t="s">
        <v>271</v>
      </c>
    </row>
    <row r="156" spans="1:33" ht="21" customHeight="1">
      <c r="A156" s="35" t="s">
        <v>168</v>
      </c>
      <c r="B156" s="321">
        <v>0.60099999999999998</v>
      </c>
      <c r="C156" s="322">
        <v>0.70899999999999996</v>
      </c>
      <c r="D156" s="322">
        <v>0.26800000000000002</v>
      </c>
      <c r="E156" s="322">
        <v>0.67200000000000004</v>
      </c>
      <c r="F156" s="322">
        <v>0.82</v>
      </c>
      <c r="G156" s="322">
        <v>0.34899999999999998</v>
      </c>
      <c r="H156" s="322">
        <v>0.57599999999999996</v>
      </c>
      <c r="I156" s="323">
        <v>6.4000000000000001E-2</v>
      </c>
      <c r="J156" s="108"/>
      <c r="K156" s="108"/>
      <c r="M156" s="35" t="s">
        <v>168</v>
      </c>
      <c r="N156" s="321">
        <v>0.68300000000000005</v>
      </c>
      <c r="O156" s="322">
        <v>0.78300000000000003</v>
      </c>
      <c r="P156" s="322">
        <v>0.314</v>
      </c>
      <c r="Q156" s="322">
        <v>0.74199999999999999</v>
      </c>
      <c r="R156" s="322">
        <v>0.89100000000000001</v>
      </c>
      <c r="S156" s="322">
        <v>0.44</v>
      </c>
      <c r="T156" s="322">
        <v>0.66800000000000004</v>
      </c>
      <c r="U156" s="323">
        <v>0.111</v>
      </c>
      <c r="V156" s="108"/>
      <c r="W156" s="108"/>
      <c r="Y156" s="35" t="s">
        <v>168</v>
      </c>
      <c r="Z156" s="321">
        <v>0.52400000000000002</v>
      </c>
      <c r="AA156" s="322">
        <v>0.63700000000000001</v>
      </c>
      <c r="AB156" s="322" t="s">
        <v>271</v>
      </c>
      <c r="AC156" s="322">
        <v>0.6</v>
      </c>
      <c r="AD156" s="322">
        <v>0.752</v>
      </c>
      <c r="AE156" s="322">
        <v>0.27</v>
      </c>
      <c r="AF156" s="322">
        <v>0.48699999999999999</v>
      </c>
      <c r="AG156" s="323" t="s">
        <v>271</v>
      </c>
    </row>
    <row r="157" spans="1:33" ht="21" customHeight="1">
      <c r="A157" s="35" t="s">
        <v>169</v>
      </c>
      <c r="B157" s="321">
        <v>0.60199999999999998</v>
      </c>
      <c r="C157" s="322">
        <v>0.71</v>
      </c>
      <c r="D157" s="322">
        <v>0.254</v>
      </c>
      <c r="E157" s="322">
        <v>0.66400000000000003</v>
      </c>
      <c r="F157" s="322">
        <v>0.82299999999999995</v>
      </c>
      <c r="G157" s="322">
        <v>0.35299999999999998</v>
      </c>
      <c r="H157" s="322">
        <v>0.57999999999999996</v>
      </c>
      <c r="I157" s="323">
        <v>6.7000000000000004E-2</v>
      </c>
      <c r="J157" s="108"/>
      <c r="K157" s="108"/>
      <c r="M157" s="35" t="s">
        <v>169</v>
      </c>
      <c r="N157" s="321">
        <v>0.68100000000000005</v>
      </c>
      <c r="O157" s="322">
        <v>0.78200000000000003</v>
      </c>
      <c r="P157" s="322" t="s">
        <v>271</v>
      </c>
      <c r="Q157" s="322">
        <v>0.73199999999999998</v>
      </c>
      <c r="R157" s="322">
        <v>0.89500000000000002</v>
      </c>
      <c r="S157" s="322">
        <v>0.44</v>
      </c>
      <c r="T157" s="322">
        <v>0.66800000000000004</v>
      </c>
      <c r="U157" s="323">
        <v>0.111</v>
      </c>
      <c r="V157" s="108"/>
      <c r="W157" s="108"/>
      <c r="Y157" s="35" t="s">
        <v>169</v>
      </c>
      <c r="Z157" s="321">
        <v>0.52800000000000002</v>
      </c>
      <c r="AA157" s="322">
        <v>0.64</v>
      </c>
      <c r="AB157" s="322" t="s">
        <v>271</v>
      </c>
      <c r="AC157" s="322">
        <v>0.59599999999999997</v>
      </c>
      <c r="AD157" s="322">
        <v>0.754</v>
      </c>
      <c r="AE157" s="322">
        <v>0.27600000000000002</v>
      </c>
      <c r="AF157" s="322">
        <v>0.49299999999999999</v>
      </c>
      <c r="AG157" s="323" t="s">
        <v>271</v>
      </c>
    </row>
    <row r="158" spans="1:33" ht="21" customHeight="1">
      <c r="A158" s="35" t="s">
        <v>221</v>
      </c>
      <c r="B158" s="321">
        <v>0.60399999999999998</v>
      </c>
      <c r="C158" s="322">
        <v>0.71299999999999997</v>
      </c>
      <c r="D158" s="322">
        <v>0.25900000000000001</v>
      </c>
      <c r="E158" s="322">
        <v>0.66700000000000004</v>
      </c>
      <c r="F158" s="322">
        <v>0.83099999999999996</v>
      </c>
      <c r="G158" s="322">
        <v>0.34599999999999997</v>
      </c>
      <c r="H158" s="322">
        <v>0.57199999999999995</v>
      </c>
      <c r="I158" s="323">
        <v>6.2E-2</v>
      </c>
      <c r="J158" s="108"/>
      <c r="K158" s="108"/>
      <c r="M158" s="35" t="s">
        <v>221</v>
      </c>
      <c r="N158" s="321">
        <v>0.68</v>
      </c>
      <c r="O158" s="322">
        <v>0.78300000000000003</v>
      </c>
      <c r="P158" s="322" t="s">
        <v>271</v>
      </c>
      <c r="Q158" s="322">
        <v>0.74099999999999999</v>
      </c>
      <c r="R158" s="322">
        <v>0.89600000000000002</v>
      </c>
      <c r="S158" s="322">
        <v>0.432</v>
      </c>
      <c r="T158" s="322">
        <v>0.66200000000000003</v>
      </c>
      <c r="U158" s="323">
        <v>9.8000000000000004E-2</v>
      </c>
      <c r="V158" s="108"/>
      <c r="W158" s="108"/>
      <c r="Y158" s="35" t="s">
        <v>221</v>
      </c>
      <c r="Z158" s="321">
        <v>0.53200000000000003</v>
      </c>
      <c r="AA158" s="322">
        <v>0.64500000000000002</v>
      </c>
      <c r="AB158" s="322" t="s">
        <v>271</v>
      </c>
      <c r="AC158" s="322">
        <v>0.59099999999999997</v>
      </c>
      <c r="AD158" s="322">
        <v>0.76700000000000002</v>
      </c>
      <c r="AE158" s="322">
        <v>0.27200000000000002</v>
      </c>
      <c r="AF158" s="322">
        <v>0.48399999999999999</v>
      </c>
      <c r="AG158" s="323" t="s">
        <v>271</v>
      </c>
    </row>
    <row r="159" spans="1:33" ht="21" customHeight="1">
      <c r="A159" s="35" t="s">
        <v>222</v>
      </c>
      <c r="B159" s="321">
        <v>0.60399999999999998</v>
      </c>
      <c r="C159" s="322">
        <v>0.71299999999999997</v>
      </c>
      <c r="D159" s="322">
        <v>0.24299999999999999</v>
      </c>
      <c r="E159" s="322">
        <v>0.67800000000000005</v>
      </c>
      <c r="F159" s="322">
        <v>0.82799999999999996</v>
      </c>
      <c r="G159" s="322">
        <v>0.34799999999999998</v>
      </c>
      <c r="H159" s="322">
        <v>0.57199999999999995</v>
      </c>
      <c r="I159" s="323">
        <v>6.5000000000000002E-2</v>
      </c>
      <c r="J159" s="108"/>
      <c r="K159" s="108"/>
      <c r="M159" s="35" t="s">
        <v>222</v>
      </c>
      <c r="N159" s="321">
        <v>0.68100000000000005</v>
      </c>
      <c r="O159" s="322">
        <v>0.78400000000000003</v>
      </c>
      <c r="P159" s="322" t="s">
        <v>271</v>
      </c>
      <c r="Q159" s="322">
        <v>0.73799999999999999</v>
      </c>
      <c r="R159" s="322">
        <v>0.90100000000000002</v>
      </c>
      <c r="S159" s="322">
        <v>0.433</v>
      </c>
      <c r="T159" s="322">
        <v>0.66400000000000003</v>
      </c>
      <c r="U159" s="323">
        <v>0.1</v>
      </c>
      <c r="V159" s="108"/>
      <c r="W159" s="108"/>
      <c r="Y159" s="35" t="s">
        <v>222</v>
      </c>
      <c r="Z159" s="321">
        <v>0.53200000000000003</v>
      </c>
      <c r="AA159" s="322">
        <v>0.64400000000000002</v>
      </c>
      <c r="AB159" s="322" t="s">
        <v>271</v>
      </c>
      <c r="AC159" s="322">
        <v>0.61699999999999999</v>
      </c>
      <c r="AD159" s="322">
        <v>0.75800000000000001</v>
      </c>
      <c r="AE159" s="322">
        <v>0.27300000000000002</v>
      </c>
      <c r="AF159" s="322">
        <v>0.48299999999999998</v>
      </c>
      <c r="AG159" s="323" t="s">
        <v>271</v>
      </c>
    </row>
    <row r="160" spans="1:33" ht="21" customHeight="1">
      <c r="A160" s="35" t="s">
        <v>170</v>
      </c>
      <c r="B160" s="321">
        <v>0.60699999999999998</v>
      </c>
      <c r="C160" s="322">
        <v>0.71699999999999997</v>
      </c>
      <c r="D160" s="322">
        <v>0.24099999999999999</v>
      </c>
      <c r="E160" s="322">
        <v>0.68799999999999994</v>
      </c>
      <c r="F160" s="322">
        <v>0.83699999999999997</v>
      </c>
      <c r="G160" s="322">
        <v>0.34300000000000003</v>
      </c>
      <c r="H160" s="322">
        <v>0.56599999999999995</v>
      </c>
      <c r="I160" s="323">
        <v>6.4000000000000001E-2</v>
      </c>
      <c r="J160" s="108"/>
      <c r="K160" s="108"/>
      <c r="M160" s="35" t="s">
        <v>170</v>
      </c>
      <c r="N160" s="321">
        <v>0.68500000000000005</v>
      </c>
      <c r="O160" s="322">
        <v>0.78700000000000003</v>
      </c>
      <c r="P160" s="322" t="s">
        <v>271</v>
      </c>
      <c r="Q160" s="322">
        <v>0.747</v>
      </c>
      <c r="R160" s="322">
        <v>0.90500000000000003</v>
      </c>
      <c r="S160" s="322">
        <v>0.42899999999999999</v>
      </c>
      <c r="T160" s="322">
        <v>0.65600000000000003</v>
      </c>
      <c r="U160" s="323">
        <v>0.10100000000000001</v>
      </c>
      <c r="V160" s="108"/>
      <c r="W160" s="108"/>
      <c r="Y160" s="35" t="s">
        <v>170</v>
      </c>
      <c r="Z160" s="321">
        <v>0.53500000000000003</v>
      </c>
      <c r="AA160" s="322">
        <v>0.64900000000000002</v>
      </c>
      <c r="AB160" s="322" t="s">
        <v>271</v>
      </c>
      <c r="AC160" s="322">
        <v>0.629</v>
      </c>
      <c r="AD160" s="322">
        <v>0.77200000000000002</v>
      </c>
      <c r="AE160" s="322">
        <v>0.26900000000000002</v>
      </c>
      <c r="AF160" s="322">
        <v>0.47699999999999998</v>
      </c>
      <c r="AG160" s="323" t="s">
        <v>271</v>
      </c>
    </row>
    <row r="161" spans="1:33" ht="21" customHeight="1">
      <c r="A161" s="35" t="s">
        <v>171</v>
      </c>
      <c r="B161" s="321">
        <v>0.61299999999999999</v>
      </c>
      <c r="C161" s="322">
        <v>0.72399999999999998</v>
      </c>
      <c r="D161" s="322">
        <v>0.26</v>
      </c>
      <c r="E161" s="322">
        <v>0.70799999999999996</v>
      </c>
      <c r="F161" s="322">
        <v>0.83799999999999997</v>
      </c>
      <c r="G161" s="322">
        <v>0.34899999999999998</v>
      </c>
      <c r="H161" s="322">
        <v>0.57299999999999995</v>
      </c>
      <c r="I161" s="323">
        <v>6.7000000000000004E-2</v>
      </c>
      <c r="J161" s="108"/>
      <c r="K161" s="108"/>
      <c r="M161" s="35" t="s">
        <v>171</v>
      </c>
      <c r="N161" s="321">
        <v>0.69199999999999995</v>
      </c>
      <c r="O161" s="322">
        <v>0.79500000000000004</v>
      </c>
      <c r="P161" s="322" t="s">
        <v>271</v>
      </c>
      <c r="Q161" s="322">
        <v>0.77100000000000002</v>
      </c>
      <c r="R161" s="322">
        <v>0.90500000000000003</v>
      </c>
      <c r="S161" s="322">
        <v>0.442</v>
      </c>
      <c r="T161" s="322">
        <v>0.67300000000000004</v>
      </c>
      <c r="U161" s="323">
        <v>0.108</v>
      </c>
      <c r="V161" s="108"/>
      <c r="W161" s="108"/>
      <c r="Y161" s="35" t="s">
        <v>171</v>
      </c>
      <c r="Z161" s="321">
        <v>0.53900000000000003</v>
      </c>
      <c r="AA161" s="322">
        <v>0.65400000000000003</v>
      </c>
      <c r="AB161" s="322" t="s">
        <v>271</v>
      </c>
      <c r="AC161" s="322">
        <v>0.64400000000000002</v>
      </c>
      <c r="AD161" s="322">
        <v>0.77300000000000002</v>
      </c>
      <c r="AE161" s="322">
        <v>0.26800000000000002</v>
      </c>
      <c r="AF161" s="322">
        <v>0.47499999999999998</v>
      </c>
      <c r="AG161" s="323" t="s">
        <v>271</v>
      </c>
    </row>
    <row r="162" spans="1:33" ht="21" customHeight="1">
      <c r="A162" s="35" t="s">
        <v>172</v>
      </c>
      <c r="B162" s="321">
        <v>0.60899999999999999</v>
      </c>
      <c r="C162" s="322">
        <v>0.71799999999999997</v>
      </c>
      <c r="D162" s="322">
        <v>0.25800000000000001</v>
      </c>
      <c r="E162" s="322">
        <v>0.68799999999999994</v>
      </c>
      <c r="F162" s="322">
        <v>0.83599999999999997</v>
      </c>
      <c r="G162" s="322">
        <v>0.34699999999999998</v>
      </c>
      <c r="H162" s="322">
        <v>0.56699999999999995</v>
      </c>
      <c r="I162" s="323">
        <v>6.9000000000000006E-2</v>
      </c>
      <c r="J162" s="108"/>
      <c r="K162" s="108"/>
      <c r="M162" s="35" t="s">
        <v>172</v>
      </c>
      <c r="N162" s="321">
        <v>0.68300000000000005</v>
      </c>
      <c r="O162" s="322">
        <v>0.78600000000000003</v>
      </c>
      <c r="P162" s="322">
        <v>0.311</v>
      </c>
      <c r="Q162" s="322">
        <v>0.74199999999999999</v>
      </c>
      <c r="R162" s="322">
        <v>0.89900000000000002</v>
      </c>
      <c r="S162" s="322">
        <v>0.433</v>
      </c>
      <c r="T162" s="322">
        <v>0.66200000000000003</v>
      </c>
      <c r="U162" s="323">
        <v>0.10299999999999999</v>
      </c>
      <c r="V162" s="108"/>
      <c r="W162" s="108"/>
      <c r="Y162" s="35" t="s">
        <v>172</v>
      </c>
      <c r="Z162" s="321">
        <v>0.53900000000000003</v>
      </c>
      <c r="AA162" s="322">
        <v>0.65200000000000002</v>
      </c>
      <c r="AB162" s="322" t="s">
        <v>271</v>
      </c>
      <c r="AC162" s="322">
        <v>0.63300000000000001</v>
      </c>
      <c r="AD162" s="322">
        <v>0.77600000000000002</v>
      </c>
      <c r="AE162" s="322">
        <v>0.27100000000000002</v>
      </c>
      <c r="AF162" s="322">
        <v>0.47399999999999998</v>
      </c>
      <c r="AG162" s="323" t="s">
        <v>271</v>
      </c>
    </row>
    <row r="163" spans="1:33" ht="21" customHeight="1">
      <c r="A163" s="35" t="s">
        <v>173</v>
      </c>
      <c r="B163" s="321">
        <v>0.60399999999999998</v>
      </c>
      <c r="C163" s="322">
        <v>0.71299999999999997</v>
      </c>
      <c r="D163" s="322">
        <v>0.24</v>
      </c>
      <c r="E163" s="322">
        <v>0.68500000000000005</v>
      </c>
      <c r="F163" s="322">
        <v>0.83599999999999997</v>
      </c>
      <c r="G163" s="322">
        <v>0.33700000000000002</v>
      </c>
      <c r="H163" s="322">
        <v>0.55100000000000005</v>
      </c>
      <c r="I163" s="323">
        <v>6.7000000000000004E-2</v>
      </c>
      <c r="J163" s="108"/>
      <c r="K163" s="108"/>
      <c r="M163" s="35" t="s">
        <v>173</v>
      </c>
      <c r="N163" s="321">
        <v>0.68600000000000005</v>
      </c>
      <c r="O163" s="322">
        <v>0.78800000000000003</v>
      </c>
      <c r="P163" s="322" t="s">
        <v>271</v>
      </c>
      <c r="Q163" s="322">
        <v>0.76</v>
      </c>
      <c r="R163" s="322">
        <v>0.90300000000000002</v>
      </c>
      <c r="S163" s="322">
        <v>0.43099999999999999</v>
      </c>
      <c r="T163" s="322">
        <v>0.65800000000000003</v>
      </c>
      <c r="U163" s="323">
        <v>0.104</v>
      </c>
      <c r="V163" s="108"/>
      <c r="W163" s="108"/>
      <c r="Y163" s="35" t="s">
        <v>173</v>
      </c>
      <c r="Z163" s="321">
        <v>0.52800000000000002</v>
      </c>
      <c r="AA163" s="322">
        <v>0.64</v>
      </c>
      <c r="AB163" s="322" t="s">
        <v>271</v>
      </c>
      <c r="AC163" s="322">
        <v>0.61</v>
      </c>
      <c r="AD163" s="322">
        <v>0.77200000000000002</v>
      </c>
      <c r="AE163" s="322">
        <v>0.254</v>
      </c>
      <c r="AF163" s="322">
        <v>0.44700000000000001</v>
      </c>
      <c r="AG163" s="323" t="s">
        <v>271</v>
      </c>
    </row>
    <row r="164" spans="1:33" ht="21" customHeight="1">
      <c r="A164" s="35" t="s">
        <v>174</v>
      </c>
      <c r="B164" s="321">
        <v>0.60199999999999998</v>
      </c>
      <c r="C164" s="322">
        <v>0.71</v>
      </c>
      <c r="D164" s="322">
        <v>0.218</v>
      </c>
      <c r="E164" s="322">
        <v>0.67400000000000004</v>
      </c>
      <c r="F164" s="322">
        <v>0.83499999999999996</v>
      </c>
      <c r="G164" s="322">
        <v>0.33900000000000002</v>
      </c>
      <c r="H164" s="322">
        <v>0.55400000000000005</v>
      </c>
      <c r="I164" s="323">
        <v>6.8000000000000005E-2</v>
      </c>
      <c r="J164" s="108"/>
      <c r="K164" s="108"/>
      <c r="M164" s="35" t="s">
        <v>174</v>
      </c>
      <c r="N164" s="321">
        <v>0.68400000000000005</v>
      </c>
      <c r="O164" s="322">
        <v>0.78800000000000003</v>
      </c>
      <c r="P164" s="322" t="s">
        <v>271</v>
      </c>
      <c r="Q164" s="322">
        <v>0.752</v>
      </c>
      <c r="R164" s="322">
        <v>0.90800000000000003</v>
      </c>
      <c r="S164" s="322">
        <v>0.42499999999999999</v>
      </c>
      <c r="T164" s="322">
        <v>0.64900000000000002</v>
      </c>
      <c r="U164" s="323">
        <v>0.10199999999999999</v>
      </c>
      <c r="V164" s="108"/>
      <c r="W164" s="108"/>
      <c r="Y164" s="35" t="s">
        <v>174</v>
      </c>
      <c r="Z164" s="321">
        <v>0.52500000000000002</v>
      </c>
      <c r="AA164" s="322">
        <v>0.63400000000000001</v>
      </c>
      <c r="AB164" s="322" t="s">
        <v>271</v>
      </c>
      <c r="AC164" s="322">
        <v>0.59499999999999997</v>
      </c>
      <c r="AD164" s="322">
        <v>0.76400000000000001</v>
      </c>
      <c r="AE164" s="322">
        <v>0.26400000000000001</v>
      </c>
      <c r="AF164" s="322">
        <v>0.46100000000000002</v>
      </c>
      <c r="AG164" s="323" t="s">
        <v>271</v>
      </c>
    </row>
    <row r="165" spans="1:33" ht="21" customHeight="1">
      <c r="A165" s="35" t="s">
        <v>175</v>
      </c>
      <c r="B165" s="321">
        <v>0.59599999999999997</v>
      </c>
      <c r="C165" s="322">
        <v>0.70599999999999996</v>
      </c>
      <c r="D165" s="322">
        <v>0.221</v>
      </c>
      <c r="E165" s="322">
        <v>0.68799999999999994</v>
      </c>
      <c r="F165" s="322">
        <v>0.82699999999999996</v>
      </c>
      <c r="G165" s="322">
        <v>0.32900000000000001</v>
      </c>
      <c r="H165" s="322">
        <v>0.54700000000000004</v>
      </c>
      <c r="I165" s="323">
        <v>5.5E-2</v>
      </c>
      <c r="J165" s="108"/>
      <c r="K165" s="108"/>
      <c r="M165" s="35" t="s">
        <v>175</v>
      </c>
      <c r="N165" s="321">
        <v>0.67700000000000005</v>
      </c>
      <c r="O165" s="322">
        <v>0.78200000000000003</v>
      </c>
      <c r="P165" s="322" t="s">
        <v>271</v>
      </c>
      <c r="Q165" s="322">
        <v>0.76400000000000001</v>
      </c>
      <c r="R165" s="322">
        <v>0.90100000000000002</v>
      </c>
      <c r="S165" s="322">
        <v>0.41099999999999998</v>
      </c>
      <c r="T165" s="322">
        <v>0.63700000000000001</v>
      </c>
      <c r="U165" s="323">
        <v>8.5000000000000006E-2</v>
      </c>
      <c r="V165" s="108"/>
      <c r="W165" s="108"/>
      <c r="Y165" s="35" t="s">
        <v>175</v>
      </c>
      <c r="Z165" s="321">
        <v>0.52</v>
      </c>
      <c r="AA165" s="322">
        <v>0.63200000000000001</v>
      </c>
      <c r="AB165" s="322" t="s">
        <v>271</v>
      </c>
      <c r="AC165" s="322">
        <v>0.61199999999999999</v>
      </c>
      <c r="AD165" s="322">
        <v>0.755</v>
      </c>
      <c r="AE165" s="322">
        <v>0.25700000000000001</v>
      </c>
      <c r="AF165" s="322">
        <v>0.45800000000000002</v>
      </c>
      <c r="AG165" s="323" t="s">
        <v>271</v>
      </c>
    </row>
    <row r="166" spans="1:33" ht="21" customHeight="1">
      <c r="A166" s="35" t="s">
        <v>176</v>
      </c>
      <c r="B166" s="321">
        <v>0.60199999999999998</v>
      </c>
      <c r="C166" s="322">
        <v>0.71199999999999997</v>
      </c>
      <c r="D166" s="322">
        <v>0.245</v>
      </c>
      <c r="E166" s="322">
        <v>0.70799999999999996</v>
      </c>
      <c r="F166" s="322">
        <v>0.82699999999999996</v>
      </c>
      <c r="G166" s="322">
        <v>0.33300000000000002</v>
      </c>
      <c r="H166" s="322">
        <v>0.55100000000000005</v>
      </c>
      <c r="I166" s="323">
        <v>5.8999999999999997E-2</v>
      </c>
      <c r="J166" s="108"/>
      <c r="K166" s="108"/>
      <c r="M166" s="35" t="s">
        <v>176</v>
      </c>
      <c r="N166" s="321">
        <v>0.67800000000000005</v>
      </c>
      <c r="O166" s="322">
        <v>0.78200000000000003</v>
      </c>
      <c r="P166" s="322" t="s">
        <v>271</v>
      </c>
      <c r="Q166" s="322">
        <v>0.77400000000000002</v>
      </c>
      <c r="R166" s="322">
        <v>0.89600000000000002</v>
      </c>
      <c r="S166" s="322">
        <v>0.41499999999999998</v>
      </c>
      <c r="T166" s="322">
        <v>0.63700000000000001</v>
      </c>
      <c r="U166" s="323">
        <v>9.5000000000000001E-2</v>
      </c>
      <c r="V166" s="108"/>
      <c r="W166" s="108"/>
      <c r="Y166" s="35" t="s">
        <v>176</v>
      </c>
      <c r="Z166" s="321">
        <v>0.53</v>
      </c>
      <c r="AA166" s="322">
        <v>0.64300000000000002</v>
      </c>
      <c r="AB166" s="322" t="s">
        <v>271</v>
      </c>
      <c r="AC166" s="322">
        <v>0.64100000000000001</v>
      </c>
      <c r="AD166" s="322">
        <v>0.76100000000000001</v>
      </c>
      <c r="AE166" s="322">
        <v>0.26200000000000001</v>
      </c>
      <c r="AF166" s="322">
        <v>0.46700000000000003</v>
      </c>
      <c r="AG166" s="323" t="s">
        <v>271</v>
      </c>
    </row>
    <row r="167" spans="1:33" ht="21" customHeight="1">
      <c r="A167" s="35" t="s">
        <v>177</v>
      </c>
      <c r="B167" s="321">
        <v>0.6</v>
      </c>
      <c r="C167" s="322">
        <v>0.71099999999999997</v>
      </c>
      <c r="D167" s="322">
        <v>0.24199999999999999</v>
      </c>
      <c r="E167" s="322">
        <v>0.71599999999999997</v>
      </c>
      <c r="F167" s="322">
        <v>0.82199999999999995</v>
      </c>
      <c r="G167" s="322">
        <v>0.33200000000000002</v>
      </c>
      <c r="H167" s="322">
        <v>0.55300000000000005</v>
      </c>
      <c r="I167" s="323">
        <v>5.5E-2</v>
      </c>
      <c r="J167" s="108"/>
      <c r="K167" s="108"/>
      <c r="M167" s="35" t="s">
        <v>177</v>
      </c>
      <c r="N167" s="321">
        <v>0.67600000000000005</v>
      </c>
      <c r="O167" s="322">
        <v>0.78100000000000003</v>
      </c>
      <c r="P167" s="322" t="s">
        <v>271</v>
      </c>
      <c r="Q167" s="322">
        <v>0.78100000000000003</v>
      </c>
      <c r="R167" s="322">
        <v>0.89500000000000002</v>
      </c>
      <c r="S167" s="322">
        <v>0.41199999999999998</v>
      </c>
      <c r="T167" s="322">
        <v>0.63900000000000001</v>
      </c>
      <c r="U167" s="323">
        <v>8.5999999999999993E-2</v>
      </c>
      <c r="V167" s="108"/>
      <c r="W167" s="108"/>
      <c r="Y167" s="35" t="s">
        <v>177</v>
      </c>
      <c r="Z167" s="321">
        <v>0.52800000000000002</v>
      </c>
      <c r="AA167" s="322">
        <v>0.64200000000000002</v>
      </c>
      <c r="AB167" s="322" t="s">
        <v>271</v>
      </c>
      <c r="AC167" s="322">
        <v>0.64900000000000002</v>
      </c>
      <c r="AD167" s="322">
        <v>0.752</v>
      </c>
      <c r="AE167" s="322">
        <v>0.26300000000000001</v>
      </c>
      <c r="AF167" s="322">
        <v>0.47</v>
      </c>
      <c r="AG167" s="323" t="s">
        <v>271</v>
      </c>
    </row>
    <row r="168" spans="1:33" ht="21" customHeight="1">
      <c r="A168" s="35" t="s">
        <v>178</v>
      </c>
      <c r="B168" s="321">
        <v>0.60099999999999998</v>
      </c>
      <c r="C168" s="322">
        <v>0.71199999999999997</v>
      </c>
      <c r="D168" s="322">
        <v>0.23200000000000001</v>
      </c>
      <c r="E168" s="322">
        <v>0.71399999999999997</v>
      </c>
      <c r="F168" s="322">
        <v>0.82399999999999995</v>
      </c>
      <c r="G168" s="322">
        <v>0.33700000000000002</v>
      </c>
      <c r="H168" s="322">
        <v>0.56000000000000005</v>
      </c>
      <c r="I168" s="323">
        <v>5.7000000000000002E-2</v>
      </c>
      <c r="J168" s="108"/>
      <c r="K168" s="108"/>
      <c r="M168" s="35" t="s">
        <v>178</v>
      </c>
      <c r="N168" s="321">
        <v>0.68</v>
      </c>
      <c r="O168" s="322">
        <v>0.78600000000000003</v>
      </c>
      <c r="P168" s="322" t="s">
        <v>271</v>
      </c>
      <c r="Q168" s="322">
        <v>0.80400000000000005</v>
      </c>
      <c r="R168" s="322">
        <v>0.89100000000000001</v>
      </c>
      <c r="S168" s="322">
        <v>0.41799999999999998</v>
      </c>
      <c r="T168" s="322">
        <v>0.64700000000000002</v>
      </c>
      <c r="U168" s="323">
        <v>8.8999999999999996E-2</v>
      </c>
      <c r="V168" s="108"/>
      <c r="W168" s="108"/>
      <c r="Y168" s="35" t="s">
        <v>178</v>
      </c>
      <c r="Z168" s="321">
        <v>0.52800000000000002</v>
      </c>
      <c r="AA168" s="322">
        <v>0.64100000000000001</v>
      </c>
      <c r="AB168" s="322" t="s">
        <v>271</v>
      </c>
      <c r="AC168" s="322">
        <v>0.623</v>
      </c>
      <c r="AD168" s="322">
        <v>0.76</v>
      </c>
      <c r="AE168" s="322">
        <v>0.26500000000000001</v>
      </c>
      <c r="AF168" s="322">
        <v>0.47399999999999998</v>
      </c>
      <c r="AG168" s="323" t="s">
        <v>271</v>
      </c>
    </row>
    <row r="169" spans="1:33" ht="21" customHeight="1">
      <c r="A169" s="35" t="s">
        <v>179</v>
      </c>
      <c r="B169" s="321">
        <v>0.6</v>
      </c>
      <c r="C169" s="322">
        <v>0.71</v>
      </c>
      <c r="D169" s="322">
        <v>0.24099999999999999</v>
      </c>
      <c r="E169" s="322">
        <v>0.70099999999999996</v>
      </c>
      <c r="F169" s="322">
        <v>0.82099999999999995</v>
      </c>
      <c r="G169" s="322">
        <v>0.34</v>
      </c>
      <c r="H169" s="322">
        <v>0.56200000000000006</v>
      </c>
      <c r="I169" s="323">
        <v>6.0999999999999999E-2</v>
      </c>
      <c r="J169" s="108"/>
      <c r="K169" s="108"/>
      <c r="M169" s="35" t="s">
        <v>179</v>
      </c>
      <c r="N169" s="321">
        <v>0.67900000000000005</v>
      </c>
      <c r="O169" s="322">
        <v>0.78400000000000003</v>
      </c>
      <c r="P169" s="322" t="s">
        <v>271</v>
      </c>
      <c r="Q169" s="322">
        <v>0.77500000000000002</v>
      </c>
      <c r="R169" s="322">
        <v>0.89400000000000002</v>
      </c>
      <c r="S169" s="322">
        <v>0.41799999999999998</v>
      </c>
      <c r="T169" s="322">
        <v>0.64700000000000002</v>
      </c>
      <c r="U169" s="323">
        <v>0.09</v>
      </c>
      <c r="V169" s="108"/>
      <c r="W169" s="108"/>
      <c r="Y169" s="35" t="s">
        <v>179</v>
      </c>
      <c r="Z169" s="321">
        <v>0.52600000000000002</v>
      </c>
      <c r="AA169" s="322">
        <v>0.63700000000000001</v>
      </c>
      <c r="AB169" s="322" t="s">
        <v>271</v>
      </c>
      <c r="AC169" s="322">
        <v>0.626</v>
      </c>
      <c r="AD169" s="322">
        <v>0.75</v>
      </c>
      <c r="AE169" s="322">
        <v>0.27100000000000002</v>
      </c>
      <c r="AF169" s="322">
        <v>0.47899999999999998</v>
      </c>
      <c r="AG169" s="323" t="s">
        <v>271</v>
      </c>
    </row>
    <row r="170" spans="1:33" ht="21" customHeight="1">
      <c r="A170" s="35" t="s">
        <v>233</v>
      </c>
      <c r="B170" s="321">
        <v>0.60199999999999998</v>
      </c>
      <c r="C170" s="322">
        <v>0.71099999999999997</v>
      </c>
      <c r="D170" s="322">
        <v>0.221</v>
      </c>
      <c r="E170" s="322">
        <v>0.70199999999999996</v>
      </c>
      <c r="F170" s="322">
        <v>0.82299999999999995</v>
      </c>
      <c r="G170" s="322">
        <v>0.34399999999999997</v>
      </c>
      <c r="H170" s="322">
        <v>0.56299999999999994</v>
      </c>
      <c r="I170" s="323">
        <v>7.0999999999999994E-2</v>
      </c>
      <c r="J170" s="108"/>
      <c r="K170" s="108"/>
      <c r="M170" s="35" t="s">
        <v>233</v>
      </c>
      <c r="N170" s="321">
        <v>0.68300000000000005</v>
      </c>
      <c r="O170" s="322">
        <v>0.78700000000000003</v>
      </c>
      <c r="P170" s="322">
        <v>0.30499999999999999</v>
      </c>
      <c r="Q170" s="322">
        <v>0.76700000000000002</v>
      </c>
      <c r="R170" s="322">
        <v>0.90100000000000002</v>
      </c>
      <c r="S170" s="322">
        <v>0.42199999999999999</v>
      </c>
      <c r="T170" s="322">
        <v>0.64700000000000002</v>
      </c>
      <c r="U170" s="323">
        <v>9.9000000000000005E-2</v>
      </c>
      <c r="V170" s="108"/>
      <c r="W170" s="108"/>
      <c r="Y170" s="35" t="s">
        <v>233</v>
      </c>
      <c r="Z170" s="321">
        <v>0.52700000000000002</v>
      </c>
      <c r="AA170" s="322">
        <v>0.63600000000000001</v>
      </c>
      <c r="AB170" s="322" t="s">
        <v>271</v>
      </c>
      <c r="AC170" s="322">
        <v>0.63600000000000001</v>
      </c>
      <c r="AD170" s="322">
        <v>0.748</v>
      </c>
      <c r="AE170" s="322">
        <v>0.27700000000000002</v>
      </c>
      <c r="AF170" s="322">
        <v>0.48</v>
      </c>
      <c r="AG170" s="323" t="s">
        <v>271</v>
      </c>
    </row>
    <row r="171" spans="1:33" ht="21" customHeight="1">
      <c r="A171" s="35" t="s">
        <v>234</v>
      </c>
      <c r="B171" s="321">
        <v>0.60599999999999998</v>
      </c>
      <c r="C171" s="322">
        <v>0.71399999999999997</v>
      </c>
      <c r="D171" s="322">
        <v>0.21199999999999999</v>
      </c>
      <c r="E171" s="322">
        <v>0.69899999999999995</v>
      </c>
      <c r="F171" s="322">
        <v>0.82499999999999996</v>
      </c>
      <c r="G171" s="322">
        <v>0.35399999999999998</v>
      </c>
      <c r="H171" s="322">
        <v>0.57499999999999996</v>
      </c>
      <c r="I171" s="323">
        <v>7.6999999999999999E-2</v>
      </c>
      <c r="J171" s="108"/>
      <c r="K171" s="108"/>
      <c r="M171" s="35" t="s">
        <v>234</v>
      </c>
      <c r="N171" s="321">
        <v>0.68600000000000005</v>
      </c>
      <c r="O171" s="322">
        <v>0.78900000000000003</v>
      </c>
      <c r="P171" s="322" t="s">
        <v>271</v>
      </c>
      <c r="Q171" s="322">
        <v>0.76100000000000001</v>
      </c>
      <c r="R171" s="322">
        <v>0.90200000000000002</v>
      </c>
      <c r="S171" s="322">
        <v>0.434</v>
      </c>
      <c r="T171" s="322">
        <v>0.66200000000000003</v>
      </c>
      <c r="U171" s="323">
        <v>0.107</v>
      </c>
      <c r="V171" s="108"/>
      <c r="W171" s="108"/>
      <c r="Y171" s="35" t="s">
        <v>234</v>
      </c>
      <c r="Z171" s="321">
        <v>0.53100000000000003</v>
      </c>
      <c r="AA171" s="322">
        <v>0.64</v>
      </c>
      <c r="AB171" s="322" t="s">
        <v>271</v>
      </c>
      <c r="AC171" s="322">
        <v>0.63700000000000001</v>
      </c>
      <c r="AD171" s="322">
        <v>0.751</v>
      </c>
      <c r="AE171" s="322">
        <v>0.28399999999999997</v>
      </c>
      <c r="AF171" s="322">
        <v>0.48899999999999999</v>
      </c>
      <c r="AG171" s="323" t="s">
        <v>271</v>
      </c>
    </row>
    <row r="172" spans="1:33" ht="21" customHeight="1">
      <c r="A172" s="35" t="s">
        <v>180</v>
      </c>
      <c r="B172" s="321">
        <v>0.60599999999999998</v>
      </c>
      <c r="C172" s="322">
        <v>0.71599999999999997</v>
      </c>
      <c r="D172" s="322">
        <v>0.21199999999999999</v>
      </c>
      <c r="E172" s="322">
        <v>0.71499999999999997</v>
      </c>
      <c r="F172" s="322">
        <v>0.82499999999999996</v>
      </c>
      <c r="G172" s="322">
        <v>0.35</v>
      </c>
      <c r="H172" s="322">
        <v>0.57299999999999995</v>
      </c>
      <c r="I172" s="323">
        <v>7.0000000000000007E-2</v>
      </c>
      <c r="J172" s="108"/>
      <c r="K172" s="108"/>
      <c r="M172" s="35" t="s">
        <v>180</v>
      </c>
      <c r="N172" s="321">
        <v>0.68500000000000005</v>
      </c>
      <c r="O172" s="322">
        <v>0.79100000000000004</v>
      </c>
      <c r="P172" s="322" t="s">
        <v>271</v>
      </c>
      <c r="Q172" s="322">
        <v>0.77200000000000002</v>
      </c>
      <c r="R172" s="322">
        <v>0.90700000000000003</v>
      </c>
      <c r="S172" s="322">
        <v>0.42499999999999999</v>
      </c>
      <c r="T172" s="322">
        <v>0.65500000000000003</v>
      </c>
      <c r="U172" s="323">
        <v>9.6000000000000002E-2</v>
      </c>
      <c r="V172" s="108"/>
      <c r="W172" s="108"/>
      <c r="Y172" s="35" t="s">
        <v>180</v>
      </c>
      <c r="Z172" s="321">
        <v>0.53200000000000003</v>
      </c>
      <c r="AA172" s="322">
        <v>0.64300000000000002</v>
      </c>
      <c r="AB172" s="322" t="s">
        <v>271</v>
      </c>
      <c r="AC172" s="322">
        <v>0.65800000000000003</v>
      </c>
      <c r="AD172" s="322">
        <v>0.747</v>
      </c>
      <c r="AE172" s="322">
        <v>0.28399999999999997</v>
      </c>
      <c r="AF172" s="322">
        <v>0.49299999999999999</v>
      </c>
      <c r="AG172" s="323" t="s">
        <v>271</v>
      </c>
    </row>
    <row r="173" spans="1:33" ht="21" customHeight="1">
      <c r="A173" s="35" t="s">
        <v>181</v>
      </c>
      <c r="B173" s="321">
        <v>0.60699999999999998</v>
      </c>
      <c r="C173" s="322">
        <v>0.71899999999999997</v>
      </c>
      <c r="D173" s="322">
        <v>0.222</v>
      </c>
      <c r="E173" s="322">
        <v>0.70199999999999996</v>
      </c>
      <c r="F173" s="322">
        <v>0.83399999999999996</v>
      </c>
      <c r="G173" s="322">
        <v>0.34499999999999997</v>
      </c>
      <c r="H173" s="322">
        <v>0.57199999999999995</v>
      </c>
      <c r="I173" s="323">
        <v>6.0999999999999999E-2</v>
      </c>
      <c r="J173" s="108"/>
      <c r="K173" s="108"/>
      <c r="M173" s="35" t="s">
        <v>181</v>
      </c>
      <c r="N173" s="321">
        <v>0.68400000000000005</v>
      </c>
      <c r="O173" s="322">
        <v>0.79200000000000004</v>
      </c>
      <c r="P173" s="322" t="s">
        <v>271</v>
      </c>
      <c r="Q173" s="322">
        <v>0.76</v>
      </c>
      <c r="R173" s="322">
        <v>0.90900000000000003</v>
      </c>
      <c r="S173" s="322">
        <v>0.42399999999999999</v>
      </c>
      <c r="T173" s="322">
        <v>0.66</v>
      </c>
      <c r="U173" s="323">
        <v>8.6999999999999994E-2</v>
      </c>
      <c r="V173" s="108"/>
      <c r="W173" s="108"/>
      <c r="Y173" s="35" t="s">
        <v>181</v>
      </c>
      <c r="Z173" s="321">
        <v>0.53500000000000003</v>
      </c>
      <c r="AA173" s="322">
        <v>0.64800000000000002</v>
      </c>
      <c r="AB173" s="322" t="s">
        <v>271</v>
      </c>
      <c r="AC173" s="322">
        <v>0.64400000000000002</v>
      </c>
      <c r="AD173" s="322">
        <v>0.76200000000000001</v>
      </c>
      <c r="AE173" s="322">
        <v>0.27600000000000002</v>
      </c>
      <c r="AF173" s="322">
        <v>0.48599999999999999</v>
      </c>
      <c r="AG173" s="323" t="s">
        <v>271</v>
      </c>
    </row>
    <row r="174" spans="1:33" ht="21" customHeight="1">
      <c r="A174" s="35" t="s">
        <v>182</v>
      </c>
      <c r="B174" s="321">
        <v>0.60799999999999998</v>
      </c>
      <c r="C174" s="322">
        <v>0.71899999999999997</v>
      </c>
      <c r="D174" s="322">
        <v>0.22800000000000001</v>
      </c>
      <c r="E174" s="322">
        <v>0.69699999999999995</v>
      </c>
      <c r="F174" s="322">
        <v>0.83699999999999997</v>
      </c>
      <c r="G174" s="322">
        <v>0.34499999999999997</v>
      </c>
      <c r="H174" s="322">
        <v>0.56799999999999995</v>
      </c>
      <c r="I174" s="323">
        <v>6.7000000000000004E-2</v>
      </c>
      <c r="J174" s="108"/>
      <c r="K174" s="108"/>
      <c r="M174" s="35" t="s">
        <v>182</v>
      </c>
      <c r="N174" s="321">
        <v>0.68600000000000005</v>
      </c>
      <c r="O174" s="322">
        <v>0.79300000000000004</v>
      </c>
      <c r="P174" s="322" t="s">
        <v>271</v>
      </c>
      <c r="Q174" s="322">
        <v>0.745</v>
      </c>
      <c r="R174" s="322">
        <v>0.91400000000000003</v>
      </c>
      <c r="S174" s="322">
        <v>0.42499999999999999</v>
      </c>
      <c r="T174" s="322">
        <v>0.66</v>
      </c>
      <c r="U174" s="323">
        <v>9.0999999999999998E-2</v>
      </c>
      <c r="V174" s="108"/>
      <c r="W174" s="108"/>
      <c r="Y174" s="35" t="s">
        <v>182</v>
      </c>
      <c r="Z174" s="321">
        <v>0.53500000000000003</v>
      </c>
      <c r="AA174" s="322">
        <v>0.64700000000000002</v>
      </c>
      <c r="AB174" s="322" t="s">
        <v>271</v>
      </c>
      <c r="AC174" s="322">
        <v>0.64900000000000002</v>
      </c>
      <c r="AD174" s="322">
        <v>0.76400000000000001</v>
      </c>
      <c r="AE174" s="322">
        <v>0.27500000000000002</v>
      </c>
      <c r="AF174" s="322">
        <v>0.47899999999999998</v>
      </c>
      <c r="AG174" s="323" t="s">
        <v>271</v>
      </c>
    </row>
    <row r="175" spans="1:33" ht="21" customHeight="1">
      <c r="A175" s="35" t="s">
        <v>183</v>
      </c>
      <c r="B175" s="321">
        <v>0.60299999999999998</v>
      </c>
      <c r="C175" s="322">
        <v>0.71399999999999997</v>
      </c>
      <c r="D175" s="322">
        <v>0.21299999999999999</v>
      </c>
      <c r="E175" s="322">
        <v>0.67400000000000004</v>
      </c>
      <c r="F175" s="322">
        <v>0.83699999999999997</v>
      </c>
      <c r="G175" s="322">
        <v>0.34</v>
      </c>
      <c r="H175" s="322">
        <v>0.56200000000000006</v>
      </c>
      <c r="I175" s="323">
        <v>6.3E-2</v>
      </c>
      <c r="J175" s="108"/>
      <c r="K175" s="108"/>
      <c r="M175" s="35" t="s">
        <v>183</v>
      </c>
      <c r="N175" s="321">
        <v>0.68300000000000005</v>
      </c>
      <c r="O175" s="322">
        <v>0.79100000000000004</v>
      </c>
      <c r="P175" s="322" t="s">
        <v>271</v>
      </c>
      <c r="Q175" s="322">
        <v>0.72699999999999998</v>
      </c>
      <c r="R175" s="322">
        <v>0.92100000000000004</v>
      </c>
      <c r="S175" s="322">
        <v>0.41899999999999998</v>
      </c>
      <c r="T175" s="322">
        <v>0.65200000000000002</v>
      </c>
      <c r="U175" s="323">
        <v>8.5999999999999993E-2</v>
      </c>
      <c r="V175" s="108"/>
      <c r="W175" s="108"/>
      <c r="Y175" s="35" t="s">
        <v>183</v>
      </c>
      <c r="Z175" s="321">
        <v>0.52700000000000002</v>
      </c>
      <c r="AA175" s="322">
        <v>0.63800000000000001</v>
      </c>
      <c r="AB175" s="322" t="s">
        <v>271</v>
      </c>
      <c r="AC175" s="322">
        <v>0.62</v>
      </c>
      <c r="AD175" s="322">
        <v>0.75600000000000001</v>
      </c>
      <c r="AE175" s="322">
        <v>0.27200000000000002</v>
      </c>
      <c r="AF175" s="322">
        <v>0.47399999999999998</v>
      </c>
      <c r="AG175" s="323" t="s">
        <v>271</v>
      </c>
    </row>
    <row r="176" spans="1:33" ht="21" customHeight="1">
      <c r="A176" s="35" t="s">
        <v>184</v>
      </c>
      <c r="B176" s="321">
        <v>0.60299999999999998</v>
      </c>
      <c r="C176" s="322">
        <v>0.71299999999999997</v>
      </c>
      <c r="D176" s="322">
        <v>0.218</v>
      </c>
      <c r="E176" s="322">
        <v>0.68899999999999995</v>
      </c>
      <c r="F176" s="322">
        <v>0.83599999999999997</v>
      </c>
      <c r="G176" s="322">
        <v>0.33600000000000002</v>
      </c>
      <c r="H176" s="322">
        <v>0.55100000000000005</v>
      </c>
      <c r="I176" s="323">
        <v>6.6000000000000003E-2</v>
      </c>
      <c r="J176" s="108"/>
      <c r="K176" s="108"/>
      <c r="M176" s="35" t="s">
        <v>184</v>
      </c>
      <c r="N176" s="321">
        <v>0.68400000000000005</v>
      </c>
      <c r="O176" s="322">
        <v>0.79</v>
      </c>
      <c r="P176" s="322" t="s">
        <v>271</v>
      </c>
      <c r="Q176" s="322">
        <v>0.74399999999999999</v>
      </c>
      <c r="R176" s="322">
        <v>0.91700000000000004</v>
      </c>
      <c r="S176" s="322">
        <v>0.42099999999999999</v>
      </c>
      <c r="T176" s="322">
        <v>0.65100000000000002</v>
      </c>
      <c r="U176" s="323">
        <v>9.2999999999999999E-2</v>
      </c>
      <c r="V176" s="108"/>
      <c r="W176" s="108"/>
      <c r="Y176" s="35" t="s">
        <v>184</v>
      </c>
      <c r="Z176" s="321">
        <v>0.52700000000000002</v>
      </c>
      <c r="AA176" s="322">
        <v>0.63700000000000001</v>
      </c>
      <c r="AB176" s="322" t="s">
        <v>271</v>
      </c>
      <c r="AC176" s="322">
        <v>0.63500000000000001</v>
      </c>
      <c r="AD176" s="322">
        <v>0.75900000000000001</v>
      </c>
      <c r="AE176" s="322">
        <v>0.26100000000000001</v>
      </c>
      <c r="AF176" s="322">
        <v>0.45400000000000001</v>
      </c>
      <c r="AG176" s="323" t="s">
        <v>271</v>
      </c>
    </row>
    <row r="177" spans="1:33" ht="21" customHeight="1">
      <c r="A177" s="35" t="s">
        <v>185</v>
      </c>
      <c r="B177" s="321">
        <v>0.60399999999999998</v>
      </c>
      <c r="C177" s="322">
        <v>0.71599999999999997</v>
      </c>
      <c r="D177" s="322">
        <v>0.24299999999999999</v>
      </c>
      <c r="E177" s="322">
        <v>0.7</v>
      </c>
      <c r="F177" s="322">
        <v>0.83499999999999996</v>
      </c>
      <c r="G177" s="322">
        <v>0.33400000000000002</v>
      </c>
      <c r="H177" s="322">
        <v>0.55400000000000005</v>
      </c>
      <c r="I177" s="323">
        <v>5.8999999999999997E-2</v>
      </c>
      <c r="J177" s="108"/>
      <c r="K177" s="108"/>
      <c r="M177" s="35" t="s">
        <v>185</v>
      </c>
      <c r="N177" s="321">
        <v>0.68200000000000005</v>
      </c>
      <c r="O177" s="322">
        <v>0.78900000000000003</v>
      </c>
      <c r="P177" s="322" t="s">
        <v>271</v>
      </c>
      <c r="Q177" s="322">
        <v>0.745</v>
      </c>
      <c r="R177" s="322">
        <v>0.91200000000000003</v>
      </c>
      <c r="S177" s="322">
        <v>0.41699999999999998</v>
      </c>
      <c r="T177" s="322">
        <v>0.64900000000000002</v>
      </c>
      <c r="U177" s="323">
        <v>8.7999999999999995E-2</v>
      </c>
      <c r="V177" s="108"/>
      <c r="W177" s="108"/>
      <c r="Y177" s="35" t="s">
        <v>185</v>
      </c>
      <c r="Z177" s="321">
        <v>0.53100000000000003</v>
      </c>
      <c r="AA177" s="322">
        <v>0.64400000000000002</v>
      </c>
      <c r="AB177" s="322" t="s">
        <v>271</v>
      </c>
      <c r="AC177" s="322">
        <v>0.65500000000000003</v>
      </c>
      <c r="AD177" s="322">
        <v>0.76100000000000001</v>
      </c>
      <c r="AE177" s="322">
        <v>0.26</v>
      </c>
      <c r="AF177" s="322">
        <v>0.46</v>
      </c>
      <c r="AG177" s="323" t="s">
        <v>271</v>
      </c>
    </row>
    <row r="178" spans="1:33" ht="21" customHeight="1">
      <c r="A178" s="35" t="s">
        <v>186</v>
      </c>
      <c r="B178" s="321">
        <v>0.60099999999999998</v>
      </c>
      <c r="C178" s="322">
        <v>0.71299999999999997</v>
      </c>
      <c r="D178" s="322">
        <v>0.23899999999999999</v>
      </c>
      <c r="E178" s="322">
        <v>0.7</v>
      </c>
      <c r="F178" s="322">
        <v>0.83399999999999996</v>
      </c>
      <c r="G178" s="322">
        <v>0.33</v>
      </c>
      <c r="H178" s="322">
        <v>0.54800000000000004</v>
      </c>
      <c r="I178" s="323">
        <v>5.8999999999999997E-2</v>
      </c>
      <c r="J178" s="108"/>
      <c r="K178" s="108"/>
      <c r="M178" s="35" t="s">
        <v>186</v>
      </c>
      <c r="N178" s="321">
        <v>0.67500000000000004</v>
      </c>
      <c r="O178" s="322">
        <v>0.78300000000000003</v>
      </c>
      <c r="P178" s="322" t="s">
        <v>271</v>
      </c>
      <c r="Q178" s="322">
        <v>0.754</v>
      </c>
      <c r="R178" s="322">
        <v>0.9</v>
      </c>
      <c r="S178" s="322">
        <v>0.41499999999999998</v>
      </c>
      <c r="T178" s="322">
        <v>0.64700000000000002</v>
      </c>
      <c r="U178" s="323">
        <v>8.5000000000000006E-2</v>
      </c>
      <c r="V178" s="108"/>
      <c r="W178" s="108"/>
      <c r="Y178" s="35" t="s">
        <v>186</v>
      </c>
      <c r="Z178" s="321">
        <v>0.53200000000000003</v>
      </c>
      <c r="AA178" s="322">
        <v>0.64600000000000002</v>
      </c>
      <c r="AB178" s="322" t="s">
        <v>271</v>
      </c>
      <c r="AC178" s="322">
        <v>0.64500000000000002</v>
      </c>
      <c r="AD178" s="322">
        <v>0.77100000000000002</v>
      </c>
      <c r="AE178" s="322">
        <v>0.25600000000000001</v>
      </c>
      <c r="AF178" s="322">
        <v>0.45100000000000001</v>
      </c>
      <c r="AG178" s="323" t="s">
        <v>271</v>
      </c>
    </row>
    <row r="179" spans="1:33" ht="21" customHeight="1">
      <c r="A179" s="35" t="s">
        <v>187</v>
      </c>
      <c r="B179" s="321">
        <v>0.6</v>
      </c>
      <c r="C179" s="322">
        <v>0.71</v>
      </c>
      <c r="D179" s="322">
        <v>0.26300000000000001</v>
      </c>
      <c r="E179" s="322">
        <v>0.69599999999999995</v>
      </c>
      <c r="F179" s="322">
        <v>0.82399999999999995</v>
      </c>
      <c r="G179" s="322">
        <v>0.33700000000000002</v>
      </c>
      <c r="H179" s="322">
        <v>0.55600000000000005</v>
      </c>
      <c r="I179" s="323">
        <v>6.4000000000000001E-2</v>
      </c>
      <c r="J179" s="108"/>
      <c r="K179" s="108"/>
      <c r="M179" s="35" t="s">
        <v>187</v>
      </c>
      <c r="N179" s="321">
        <v>0.67800000000000005</v>
      </c>
      <c r="O179" s="322">
        <v>0.78500000000000003</v>
      </c>
      <c r="P179" s="322">
        <v>0.308</v>
      </c>
      <c r="Q179" s="322">
        <v>0.75600000000000001</v>
      </c>
      <c r="R179" s="322">
        <v>0.89400000000000002</v>
      </c>
      <c r="S179" s="322">
        <v>0.42299999999999999</v>
      </c>
      <c r="T179" s="322">
        <v>0.65800000000000003</v>
      </c>
      <c r="U179" s="323">
        <v>0.09</v>
      </c>
      <c r="V179" s="108"/>
      <c r="W179" s="108"/>
      <c r="Y179" s="35" t="s">
        <v>187</v>
      </c>
      <c r="Z179" s="321">
        <v>0.52600000000000002</v>
      </c>
      <c r="AA179" s="322">
        <v>0.63800000000000001</v>
      </c>
      <c r="AB179" s="322" t="s">
        <v>271</v>
      </c>
      <c r="AC179" s="322">
        <v>0.63600000000000001</v>
      </c>
      <c r="AD179" s="322">
        <v>0.75600000000000001</v>
      </c>
      <c r="AE179" s="322">
        <v>0.26100000000000001</v>
      </c>
      <c r="AF179" s="322">
        <v>0.45500000000000002</v>
      </c>
      <c r="AG179" s="323" t="s">
        <v>271</v>
      </c>
    </row>
    <row r="180" spans="1:33" ht="21" customHeight="1">
      <c r="A180" s="35" t="s">
        <v>235</v>
      </c>
      <c r="B180" s="322">
        <v>0.59499999999999997</v>
      </c>
      <c r="C180" s="322">
        <v>0.70599999999999996</v>
      </c>
      <c r="D180" s="322">
        <v>0.26400000000000001</v>
      </c>
      <c r="E180" s="322">
        <v>0.7</v>
      </c>
      <c r="F180" s="322">
        <v>0.81699999999999995</v>
      </c>
      <c r="G180" s="322">
        <v>0.33200000000000002</v>
      </c>
      <c r="H180" s="322">
        <v>0.55000000000000004</v>
      </c>
      <c r="I180" s="323">
        <v>0.06</v>
      </c>
      <c r="J180" s="108"/>
      <c r="K180" s="108"/>
      <c r="M180" s="35" t="s">
        <v>235</v>
      </c>
      <c r="N180" s="321">
        <v>0.67500000000000004</v>
      </c>
      <c r="O180" s="322">
        <v>0.78300000000000003</v>
      </c>
      <c r="P180" s="322">
        <v>0.317</v>
      </c>
      <c r="Q180" s="322">
        <v>0.76300000000000001</v>
      </c>
      <c r="R180" s="322">
        <v>0.89200000000000002</v>
      </c>
      <c r="S180" s="322">
        <v>0.41599999999999998</v>
      </c>
      <c r="T180" s="322">
        <v>0.64900000000000002</v>
      </c>
      <c r="U180" s="323">
        <v>8.7999999999999995E-2</v>
      </c>
      <c r="V180" s="108"/>
      <c r="W180" s="108"/>
      <c r="Y180" s="35" t="s">
        <v>235</v>
      </c>
      <c r="Z180" s="321">
        <v>0.52</v>
      </c>
      <c r="AA180" s="322">
        <v>0.63100000000000001</v>
      </c>
      <c r="AB180" s="322" t="s">
        <v>271</v>
      </c>
      <c r="AC180" s="322">
        <v>0.63500000000000001</v>
      </c>
      <c r="AD180" s="322">
        <v>0.745</v>
      </c>
      <c r="AE180" s="322">
        <v>0.25800000000000001</v>
      </c>
      <c r="AF180" s="322">
        <v>0.45400000000000001</v>
      </c>
      <c r="AG180" s="323" t="s">
        <v>271</v>
      </c>
    </row>
    <row r="181" spans="1:33" ht="21" customHeight="1">
      <c r="A181" s="35" t="s">
        <v>236</v>
      </c>
      <c r="B181" s="322">
        <v>0.59299999999999997</v>
      </c>
      <c r="C181" s="322">
        <v>0.70299999999999996</v>
      </c>
      <c r="D181" s="322">
        <v>0.249</v>
      </c>
      <c r="E181" s="322">
        <v>0.68300000000000005</v>
      </c>
      <c r="F181" s="322">
        <v>0.81799999999999995</v>
      </c>
      <c r="G181" s="322">
        <v>0.33300000000000002</v>
      </c>
      <c r="H181" s="322">
        <v>0.55200000000000005</v>
      </c>
      <c r="I181" s="323">
        <v>0.06</v>
      </c>
      <c r="J181" s="108"/>
      <c r="K181" s="108"/>
      <c r="M181" s="35" t="s">
        <v>236</v>
      </c>
      <c r="N181" s="321">
        <v>0.67100000000000004</v>
      </c>
      <c r="O181" s="322">
        <v>0.77700000000000002</v>
      </c>
      <c r="P181" s="322">
        <v>0.318</v>
      </c>
      <c r="Q181" s="322">
        <v>0.747</v>
      </c>
      <c r="R181" s="322">
        <v>0.89</v>
      </c>
      <c r="S181" s="322">
        <v>0.41199999999999998</v>
      </c>
      <c r="T181" s="322">
        <v>0.64</v>
      </c>
      <c r="U181" s="323">
        <v>0.09</v>
      </c>
      <c r="V181" s="108"/>
      <c r="W181" s="108"/>
      <c r="Y181" s="35" t="s">
        <v>236</v>
      </c>
      <c r="Z181" s="321">
        <v>0.52</v>
      </c>
      <c r="AA181" s="322">
        <v>0.63200000000000001</v>
      </c>
      <c r="AB181" s="322" t="s">
        <v>271</v>
      </c>
      <c r="AC181" s="322">
        <v>0.61899999999999999</v>
      </c>
      <c r="AD181" s="322">
        <v>0.748</v>
      </c>
      <c r="AE181" s="322">
        <v>0.26300000000000001</v>
      </c>
      <c r="AF181" s="322">
        <v>0.46600000000000003</v>
      </c>
      <c r="AG181" s="323" t="s">
        <v>271</v>
      </c>
    </row>
    <row r="182" spans="1:33" ht="21" customHeight="1">
      <c r="A182" s="35" t="s">
        <v>237</v>
      </c>
      <c r="B182" s="322">
        <v>0.59</v>
      </c>
      <c r="C182" s="322">
        <v>0.69899999999999995</v>
      </c>
      <c r="D182" s="322">
        <v>0.21199999999999999</v>
      </c>
      <c r="E182" s="322">
        <v>0.67</v>
      </c>
      <c r="F182" s="322">
        <v>0.81599999999999995</v>
      </c>
      <c r="G182" s="322">
        <v>0.33500000000000002</v>
      </c>
      <c r="H182" s="322">
        <v>0.55200000000000005</v>
      </c>
      <c r="I182" s="323">
        <v>6.5000000000000002E-2</v>
      </c>
      <c r="J182" s="108"/>
      <c r="K182" s="108"/>
      <c r="M182" s="35" t="s">
        <v>237</v>
      </c>
      <c r="N182" s="321">
        <v>0.66700000000000004</v>
      </c>
      <c r="O182" s="322">
        <v>0.77200000000000002</v>
      </c>
      <c r="P182" s="322" t="s">
        <v>271</v>
      </c>
      <c r="Q182" s="322">
        <v>0.73199999999999998</v>
      </c>
      <c r="R182" s="322">
        <v>0.88900000000000001</v>
      </c>
      <c r="S182" s="322">
        <v>0.41499999999999998</v>
      </c>
      <c r="T182" s="322">
        <v>0.64400000000000002</v>
      </c>
      <c r="U182" s="323">
        <v>9.0999999999999998E-2</v>
      </c>
      <c r="V182" s="108"/>
      <c r="W182" s="108"/>
      <c r="Y182" s="35" t="s">
        <v>237</v>
      </c>
      <c r="Z182" s="321">
        <v>0.51800000000000002</v>
      </c>
      <c r="AA182" s="322">
        <v>0.628</v>
      </c>
      <c r="AB182" s="322" t="s">
        <v>271</v>
      </c>
      <c r="AC182" s="322">
        <v>0.60899999999999999</v>
      </c>
      <c r="AD182" s="322">
        <v>0.746</v>
      </c>
      <c r="AE182" s="322">
        <v>0.26400000000000001</v>
      </c>
      <c r="AF182" s="322">
        <v>0.46200000000000002</v>
      </c>
      <c r="AG182" s="323" t="s">
        <v>271</v>
      </c>
    </row>
    <row r="183" spans="1:33" ht="21" customHeight="1">
      <c r="A183" s="35" t="s">
        <v>238</v>
      </c>
      <c r="B183" s="322">
        <v>0.58499999999999996</v>
      </c>
      <c r="C183" s="322">
        <v>0.69299999999999995</v>
      </c>
      <c r="D183" s="322">
        <v>0.215</v>
      </c>
      <c r="E183" s="322">
        <v>0.64500000000000002</v>
      </c>
      <c r="F183" s="322">
        <v>0.81399999999999995</v>
      </c>
      <c r="G183" s="322">
        <v>0.33400000000000002</v>
      </c>
      <c r="H183" s="322">
        <v>0.54800000000000004</v>
      </c>
      <c r="I183" s="323">
        <v>6.8000000000000005E-2</v>
      </c>
      <c r="J183" s="108"/>
      <c r="K183" s="108"/>
      <c r="M183" s="35" t="s">
        <v>238</v>
      </c>
      <c r="N183" s="321">
        <v>0.65800000000000003</v>
      </c>
      <c r="O183" s="322">
        <v>0.76100000000000001</v>
      </c>
      <c r="P183" s="322" t="s">
        <v>271</v>
      </c>
      <c r="Q183" s="322">
        <v>0.70099999999999996</v>
      </c>
      <c r="R183" s="322">
        <v>0.88500000000000001</v>
      </c>
      <c r="S183" s="322">
        <v>0.41299999999999998</v>
      </c>
      <c r="T183" s="322">
        <v>0.63600000000000001</v>
      </c>
      <c r="U183" s="323">
        <v>9.9000000000000005E-2</v>
      </c>
      <c r="V183" s="108"/>
      <c r="W183" s="108"/>
      <c r="Y183" s="35" t="s">
        <v>238</v>
      </c>
      <c r="Z183" s="321">
        <v>0.51700000000000002</v>
      </c>
      <c r="AA183" s="322">
        <v>0.627</v>
      </c>
      <c r="AB183" s="322" t="s">
        <v>271</v>
      </c>
      <c r="AC183" s="322">
        <v>0.58799999999999997</v>
      </c>
      <c r="AD183" s="322">
        <v>0.746</v>
      </c>
      <c r="AE183" s="322">
        <v>0.26400000000000001</v>
      </c>
      <c r="AF183" s="322">
        <v>0.46200000000000002</v>
      </c>
      <c r="AG183" s="323" t="s">
        <v>271</v>
      </c>
    </row>
    <row r="184" spans="1:33" ht="21" customHeight="1">
      <c r="A184" s="35" t="s">
        <v>239</v>
      </c>
      <c r="B184" s="322">
        <v>0.58599999999999997</v>
      </c>
      <c r="C184" s="322">
        <v>0.69299999999999995</v>
      </c>
      <c r="D184" s="322">
        <v>0.22800000000000001</v>
      </c>
      <c r="E184" s="322">
        <v>0.64200000000000002</v>
      </c>
      <c r="F184" s="322">
        <v>0.81100000000000005</v>
      </c>
      <c r="G184" s="322">
        <v>0.34</v>
      </c>
      <c r="H184" s="322">
        <v>0.55600000000000005</v>
      </c>
      <c r="I184" s="323">
        <v>7.0999999999999994E-2</v>
      </c>
      <c r="J184" s="108"/>
      <c r="K184" s="108"/>
      <c r="M184" s="35" t="s">
        <v>239</v>
      </c>
      <c r="N184" s="321">
        <v>0.65900000000000003</v>
      </c>
      <c r="O184" s="322">
        <v>0.76100000000000001</v>
      </c>
      <c r="P184" s="322" t="s">
        <v>271</v>
      </c>
      <c r="Q184" s="322">
        <v>0.7</v>
      </c>
      <c r="R184" s="322">
        <v>0.88100000000000001</v>
      </c>
      <c r="S184" s="322">
        <v>0.42</v>
      </c>
      <c r="T184" s="322">
        <v>0.64500000000000002</v>
      </c>
      <c r="U184" s="323">
        <v>0.10299999999999999</v>
      </c>
      <c r="V184" s="108"/>
      <c r="W184" s="108"/>
      <c r="Y184" s="35" t="s">
        <v>239</v>
      </c>
      <c r="Z184" s="321">
        <v>0.51800000000000002</v>
      </c>
      <c r="AA184" s="322">
        <v>0.628</v>
      </c>
      <c r="AB184" s="322" t="s">
        <v>271</v>
      </c>
      <c r="AC184" s="322">
        <v>0.58199999999999996</v>
      </c>
      <c r="AD184" s="322">
        <v>0.74299999999999999</v>
      </c>
      <c r="AE184" s="322">
        <v>0.26900000000000002</v>
      </c>
      <c r="AF184" s="322">
        <v>0.46899999999999997</v>
      </c>
      <c r="AG184" s="323" t="s">
        <v>271</v>
      </c>
    </row>
    <row r="185" spans="1:33" ht="21" customHeight="1">
      <c r="A185" s="35" t="s">
        <v>240</v>
      </c>
      <c r="B185" s="322">
        <v>0.58199999999999996</v>
      </c>
      <c r="C185" s="322">
        <v>0.69</v>
      </c>
      <c r="D185" s="322">
        <v>0.21299999999999999</v>
      </c>
      <c r="E185" s="322">
        <v>0.64</v>
      </c>
      <c r="F185" s="322">
        <v>0.80800000000000005</v>
      </c>
      <c r="G185" s="322">
        <v>0.33500000000000002</v>
      </c>
      <c r="H185" s="322">
        <v>0.55300000000000005</v>
      </c>
      <c r="I185" s="323">
        <v>6.5000000000000002E-2</v>
      </c>
      <c r="J185" s="108"/>
      <c r="K185" s="108"/>
      <c r="M185" s="35" t="s">
        <v>240</v>
      </c>
      <c r="N185" s="321">
        <v>0.65400000000000003</v>
      </c>
      <c r="O185" s="322">
        <v>0.75600000000000001</v>
      </c>
      <c r="P185" s="322" t="s">
        <v>271</v>
      </c>
      <c r="Q185" s="322">
        <v>0.70499999999999996</v>
      </c>
      <c r="R185" s="322">
        <v>0.874</v>
      </c>
      <c r="S185" s="322">
        <v>0.41599999999999998</v>
      </c>
      <c r="T185" s="322">
        <v>0.64</v>
      </c>
      <c r="U185" s="323">
        <v>0.10199999999999999</v>
      </c>
      <c r="V185" s="108"/>
      <c r="W185" s="108"/>
      <c r="Y185" s="35" t="s">
        <v>240</v>
      </c>
      <c r="Z185" s="321">
        <v>0.51500000000000001</v>
      </c>
      <c r="AA185" s="322">
        <v>0.626</v>
      </c>
      <c r="AB185" s="322" t="s">
        <v>271</v>
      </c>
      <c r="AC185" s="322">
        <v>0.57499999999999996</v>
      </c>
      <c r="AD185" s="322">
        <v>0.745</v>
      </c>
      <c r="AE185" s="322">
        <v>0.26300000000000001</v>
      </c>
      <c r="AF185" s="322">
        <v>0.46700000000000003</v>
      </c>
      <c r="AG185" s="323" t="s">
        <v>271</v>
      </c>
    </row>
    <row r="186" spans="1:33" ht="21" customHeight="1">
      <c r="A186" s="35" t="s">
        <v>241</v>
      </c>
      <c r="B186" s="322">
        <v>0.57499999999999996</v>
      </c>
      <c r="C186" s="322">
        <v>0.68100000000000005</v>
      </c>
      <c r="D186" s="322">
        <v>0.17199999999999999</v>
      </c>
      <c r="E186" s="322">
        <v>0.61299999999999999</v>
      </c>
      <c r="F186" s="322">
        <v>0.80300000000000005</v>
      </c>
      <c r="G186" s="322">
        <v>0.33600000000000002</v>
      </c>
      <c r="H186" s="322">
        <v>0.55100000000000005</v>
      </c>
      <c r="I186" s="323">
        <v>6.9000000000000006E-2</v>
      </c>
      <c r="J186" s="108"/>
      <c r="K186" s="108"/>
      <c r="M186" s="35" t="s">
        <v>241</v>
      </c>
      <c r="N186" s="321">
        <v>0.64800000000000002</v>
      </c>
      <c r="O186" s="322">
        <v>0.748</v>
      </c>
      <c r="P186" s="322" t="s">
        <v>271</v>
      </c>
      <c r="Q186" s="322">
        <v>0.68899999999999995</v>
      </c>
      <c r="R186" s="322">
        <v>0.86399999999999999</v>
      </c>
      <c r="S186" s="322">
        <v>0.42</v>
      </c>
      <c r="T186" s="322">
        <v>0.64200000000000002</v>
      </c>
      <c r="U186" s="323">
        <v>0.107</v>
      </c>
      <c r="V186" s="108"/>
      <c r="W186" s="108"/>
      <c r="Y186" s="35" t="s">
        <v>241</v>
      </c>
      <c r="Z186" s="321">
        <v>0.50700000000000001</v>
      </c>
      <c r="AA186" s="322">
        <v>0.61599999999999999</v>
      </c>
      <c r="AB186" s="322" t="s">
        <v>271</v>
      </c>
      <c r="AC186" s="322">
        <v>0.53600000000000003</v>
      </c>
      <c r="AD186" s="322">
        <v>0.74399999999999999</v>
      </c>
      <c r="AE186" s="322">
        <v>0.26200000000000001</v>
      </c>
      <c r="AF186" s="322">
        <v>0.46200000000000002</v>
      </c>
      <c r="AG186" s="323" t="s">
        <v>271</v>
      </c>
    </row>
    <row r="187" spans="1:33" ht="21" customHeight="1">
      <c r="A187" s="35" t="s">
        <v>242</v>
      </c>
      <c r="B187" s="322">
        <v>0.57799999999999996</v>
      </c>
      <c r="C187" s="322">
        <v>0.68400000000000005</v>
      </c>
      <c r="D187" s="322">
        <v>0.17100000000000001</v>
      </c>
      <c r="E187" s="322">
        <v>0.60899999999999999</v>
      </c>
      <c r="F187" s="322">
        <v>0.80700000000000005</v>
      </c>
      <c r="G187" s="322">
        <v>0.33800000000000002</v>
      </c>
      <c r="H187" s="322">
        <v>0.55500000000000005</v>
      </c>
      <c r="I187" s="323">
        <v>7.0000000000000007E-2</v>
      </c>
      <c r="J187" s="108"/>
      <c r="K187" s="108"/>
      <c r="M187" s="35" t="s">
        <v>242</v>
      </c>
      <c r="N187" s="321">
        <v>0.65100000000000002</v>
      </c>
      <c r="O187" s="322">
        <v>0.752</v>
      </c>
      <c r="P187" s="322" t="s">
        <v>271</v>
      </c>
      <c r="Q187" s="322">
        <v>0.68600000000000005</v>
      </c>
      <c r="R187" s="322">
        <v>0.872</v>
      </c>
      <c r="S187" s="322">
        <v>0.42099999999999999</v>
      </c>
      <c r="T187" s="322">
        <v>0.64600000000000002</v>
      </c>
      <c r="U187" s="323">
        <v>0.107</v>
      </c>
      <c r="V187" s="108"/>
      <c r="W187" s="108"/>
      <c r="Y187" s="35" t="s">
        <v>242</v>
      </c>
      <c r="Z187" s="321">
        <v>0.50900000000000001</v>
      </c>
      <c r="AA187" s="322">
        <v>0.61799999999999999</v>
      </c>
      <c r="AB187" s="322" t="s">
        <v>271</v>
      </c>
      <c r="AC187" s="322">
        <v>0.53100000000000003</v>
      </c>
      <c r="AD187" s="322">
        <v>0.745</v>
      </c>
      <c r="AE187" s="322">
        <v>0.26500000000000001</v>
      </c>
      <c r="AF187" s="322">
        <v>0.46700000000000003</v>
      </c>
      <c r="AG187" s="323" t="s">
        <v>271</v>
      </c>
    </row>
    <row r="188" spans="1:33" ht="21" customHeight="1">
      <c r="A188" s="35" t="s">
        <v>243</v>
      </c>
      <c r="B188" s="322">
        <v>0.57999999999999996</v>
      </c>
      <c r="C188" s="322">
        <v>0.68700000000000006</v>
      </c>
      <c r="D188" s="322">
        <v>0.17299999999999999</v>
      </c>
      <c r="E188" s="322">
        <v>0.625</v>
      </c>
      <c r="F188" s="322">
        <v>0.80800000000000005</v>
      </c>
      <c r="G188" s="322">
        <v>0.34</v>
      </c>
      <c r="H188" s="322">
        <v>0.55500000000000005</v>
      </c>
      <c r="I188" s="323">
        <v>7.3999999999999996E-2</v>
      </c>
      <c r="J188" s="108"/>
      <c r="K188" s="108"/>
      <c r="M188" s="35" t="s">
        <v>243</v>
      </c>
      <c r="N188" s="321">
        <v>0.65600000000000003</v>
      </c>
      <c r="O188" s="322">
        <v>0.755</v>
      </c>
      <c r="P188" s="322" t="s">
        <v>271</v>
      </c>
      <c r="Q188" s="322">
        <v>0.70699999999999996</v>
      </c>
      <c r="R188" s="322">
        <v>0.877</v>
      </c>
      <c r="S188" s="322">
        <v>0.42099999999999999</v>
      </c>
      <c r="T188" s="322">
        <v>0.63700000000000001</v>
      </c>
      <c r="U188" s="323">
        <v>0.12</v>
      </c>
      <c r="V188" s="108"/>
      <c r="W188" s="108"/>
      <c r="Y188" s="35" t="s">
        <v>243</v>
      </c>
      <c r="Z188" s="321">
        <v>0.51</v>
      </c>
      <c r="AA188" s="322">
        <v>0.62</v>
      </c>
      <c r="AB188" s="322" t="s">
        <v>271</v>
      </c>
      <c r="AC188" s="322">
        <v>0.54200000000000004</v>
      </c>
      <c r="AD188" s="322">
        <v>0.74199999999999999</v>
      </c>
      <c r="AE188" s="322">
        <v>0.26800000000000002</v>
      </c>
      <c r="AF188" s="322">
        <v>0.47499999999999998</v>
      </c>
      <c r="AG188" s="323" t="s">
        <v>271</v>
      </c>
    </row>
    <row r="189" spans="1:33" ht="21" customHeight="1">
      <c r="A189" s="35" t="s">
        <v>244</v>
      </c>
      <c r="B189" s="322">
        <v>0.58299999999999996</v>
      </c>
      <c r="C189" s="322">
        <v>0.69099999999999995</v>
      </c>
      <c r="D189" s="322">
        <v>0.16600000000000001</v>
      </c>
      <c r="E189" s="322">
        <v>0.61899999999999999</v>
      </c>
      <c r="F189" s="322">
        <v>0.81499999999999995</v>
      </c>
      <c r="G189" s="322">
        <v>0.34200000000000003</v>
      </c>
      <c r="H189" s="322">
        <v>0.56100000000000005</v>
      </c>
      <c r="I189" s="323">
        <v>7.0999999999999994E-2</v>
      </c>
      <c r="J189" s="108"/>
      <c r="K189" s="108"/>
      <c r="M189" s="35" t="s">
        <v>244</v>
      </c>
      <c r="N189" s="321">
        <v>0.66</v>
      </c>
      <c r="O189" s="322">
        <v>0.76200000000000001</v>
      </c>
      <c r="P189" s="322" t="s">
        <v>271</v>
      </c>
      <c r="Q189" s="322">
        <v>0.71699999999999997</v>
      </c>
      <c r="R189" s="322">
        <v>0.88300000000000001</v>
      </c>
      <c r="S189" s="322">
        <v>0.42499999999999999</v>
      </c>
      <c r="T189" s="322">
        <v>0.64900000000000002</v>
      </c>
      <c r="U189" s="323">
        <v>0.112</v>
      </c>
      <c r="V189" s="108"/>
      <c r="W189" s="108"/>
      <c r="Y189" s="35" t="s">
        <v>244</v>
      </c>
      <c r="Z189" s="321">
        <v>0.51</v>
      </c>
      <c r="AA189" s="322">
        <v>0.621</v>
      </c>
      <c r="AB189" s="322" t="s">
        <v>271</v>
      </c>
      <c r="AC189" s="322">
        <v>0.52</v>
      </c>
      <c r="AD189" s="322">
        <v>0.749</v>
      </c>
      <c r="AE189" s="322">
        <v>0.26800000000000002</v>
      </c>
      <c r="AF189" s="322">
        <v>0.47499999999999998</v>
      </c>
      <c r="AG189" s="323" t="s">
        <v>271</v>
      </c>
    </row>
    <row r="190" spans="1:33" ht="21" customHeight="1">
      <c r="A190" s="35" t="s">
        <v>245</v>
      </c>
      <c r="B190" s="322">
        <v>0.58799999999999997</v>
      </c>
      <c r="C190" s="322">
        <v>0.69699999999999995</v>
      </c>
      <c r="D190" s="322">
        <v>0.17499999999999999</v>
      </c>
      <c r="E190" s="322">
        <v>0.63600000000000001</v>
      </c>
      <c r="F190" s="322">
        <v>0.81899999999999995</v>
      </c>
      <c r="G190" s="322">
        <v>0.34300000000000003</v>
      </c>
      <c r="H190" s="322">
        <v>0.56599999999999995</v>
      </c>
      <c r="I190" s="323">
        <v>6.8000000000000005E-2</v>
      </c>
      <c r="J190" s="108"/>
      <c r="K190" s="108"/>
      <c r="M190" s="35" t="s">
        <v>245</v>
      </c>
      <c r="N190" s="321">
        <v>0.66100000000000003</v>
      </c>
      <c r="O190" s="322">
        <v>0.76400000000000001</v>
      </c>
      <c r="P190" s="322" t="s">
        <v>271</v>
      </c>
      <c r="Q190" s="322">
        <v>0.71099999999999997</v>
      </c>
      <c r="R190" s="322">
        <v>0.88700000000000001</v>
      </c>
      <c r="S190" s="322">
        <v>0.42299999999999999</v>
      </c>
      <c r="T190" s="322">
        <v>0.64800000000000002</v>
      </c>
      <c r="U190" s="323">
        <v>0.108</v>
      </c>
      <c r="V190" s="108"/>
      <c r="W190" s="108"/>
      <c r="Y190" s="35" t="s">
        <v>245</v>
      </c>
      <c r="Z190" s="321">
        <v>0.51900000000000002</v>
      </c>
      <c r="AA190" s="322">
        <v>0.63200000000000001</v>
      </c>
      <c r="AB190" s="322" t="s">
        <v>271</v>
      </c>
      <c r="AC190" s="322">
        <v>0.55900000000000005</v>
      </c>
      <c r="AD190" s="322">
        <v>0.753</v>
      </c>
      <c r="AE190" s="322">
        <v>0.27200000000000002</v>
      </c>
      <c r="AF190" s="322">
        <v>0.48499999999999999</v>
      </c>
      <c r="AG190" s="323" t="s">
        <v>271</v>
      </c>
    </row>
    <row r="191" spans="1:33" ht="21" customHeight="1">
      <c r="A191" s="35" t="s">
        <v>246</v>
      </c>
      <c r="B191" s="322">
        <v>0.58899999999999997</v>
      </c>
      <c r="C191" s="322">
        <v>0.7</v>
      </c>
      <c r="D191" s="322">
        <v>0.17599999999999999</v>
      </c>
      <c r="E191" s="322">
        <v>0.60899999999999999</v>
      </c>
      <c r="F191" s="322">
        <v>0.82799999999999996</v>
      </c>
      <c r="G191" s="322">
        <v>0.34499999999999997</v>
      </c>
      <c r="H191" s="322">
        <v>0.57099999999999995</v>
      </c>
      <c r="I191" s="323">
        <v>6.5000000000000002E-2</v>
      </c>
      <c r="J191" s="108"/>
      <c r="K191" s="108"/>
      <c r="M191" s="35" t="s">
        <v>246</v>
      </c>
      <c r="N191" s="321">
        <v>0.66200000000000003</v>
      </c>
      <c r="O191" s="322">
        <v>0.76600000000000001</v>
      </c>
      <c r="P191" s="322" t="s">
        <v>271</v>
      </c>
      <c r="Q191" s="322">
        <v>0.67800000000000005</v>
      </c>
      <c r="R191" s="322">
        <v>0.89600000000000002</v>
      </c>
      <c r="S191" s="322">
        <v>0.42499999999999999</v>
      </c>
      <c r="T191" s="322">
        <v>0.65400000000000003</v>
      </c>
      <c r="U191" s="323">
        <v>0.106</v>
      </c>
      <c r="V191" s="108"/>
      <c r="W191" s="108"/>
      <c r="Y191" s="35" t="s">
        <v>246</v>
      </c>
      <c r="Z191" s="321">
        <v>0.52</v>
      </c>
      <c r="AA191" s="322">
        <v>0.63500000000000001</v>
      </c>
      <c r="AB191" s="322" t="s">
        <v>271</v>
      </c>
      <c r="AC191" s="322">
        <v>0.54</v>
      </c>
      <c r="AD191" s="322">
        <v>0.76400000000000001</v>
      </c>
      <c r="AE191" s="322">
        <v>0.27400000000000002</v>
      </c>
      <c r="AF191" s="322">
        <v>0.49</v>
      </c>
      <c r="AG191" s="323" t="s">
        <v>271</v>
      </c>
    </row>
    <row r="192" spans="1:33" ht="21" customHeight="1">
      <c r="A192" s="35" t="s">
        <v>247</v>
      </c>
      <c r="B192" s="322">
        <v>0.59299999999999997</v>
      </c>
      <c r="C192" s="322">
        <v>0.70399999999999996</v>
      </c>
      <c r="D192" s="322">
        <v>0.20200000000000001</v>
      </c>
      <c r="E192" s="322">
        <v>0.60499999999999998</v>
      </c>
      <c r="F192" s="322">
        <v>0.83799999999999997</v>
      </c>
      <c r="G192" s="322">
        <v>0.34399999999999997</v>
      </c>
      <c r="H192" s="322">
        <v>0.56699999999999995</v>
      </c>
      <c r="I192" s="323">
        <v>6.8000000000000005E-2</v>
      </c>
      <c r="J192" s="108"/>
      <c r="K192" s="108"/>
      <c r="M192" s="35" t="s">
        <v>247</v>
      </c>
      <c r="N192" s="321">
        <v>0.66700000000000004</v>
      </c>
      <c r="O192" s="322">
        <v>0.77100000000000002</v>
      </c>
      <c r="P192" s="322" t="s">
        <v>271</v>
      </c>
      <c r="Q192" s="322">
        <v>0.66200000000000003</v>
      </c>
      <c r="R192" s="322">
        <v>0.90900000000000003</v>
      </c>
      <c r="S192" s="322">
        <v>0.42099999999999999</v>
      </c>
      <c r="T192" s="322">
        <v>0.64300000000000002</v>
      </c>
      <c r="U192" s="323">
        <v>0.113</v>
      </c>
      <c r="V192" s="108"/>
      <c r="W192" s="108"/>
      <c r="Y192" s="35" t="s">
        <v>247</v>
      </c>
      <c r="Z192" s="321">
        <v>0.52400000000000002</v>
      </c>
      <c r="AA192" s="322">
        <v>0.63900000000000001</v>
      </c>
      <c r="AB192" s="322" t="s">
        <v>271</v>
      </c>
      <c r="AC192" s="322">
        <v>0.54800000000000004</v>
      </c>
      <c r="AD192" s="322">
        <v>0.76900000000000002</v>
      </c>
      <c r="AE192" s="322">
        <v>0.27500000000000002</v>
      </c>
      <c r="AF192" s="322">
        <v>0.49299999999999999</v>
      </c>
      <c r="AG192" s="323" t="s">
        <v>271</v>
      </c>
    </row>
    <row r="193" spans="1:33" ht="21" customHeight="1">
      <c r="A193" s="35" t="s">
        <v>248</v>
      </c>
      <c r="B193" s="322">
        <v>0.58799999999999997</v>
      </c>
      <c r="C193" s="322">
        <v>0.69699999999999995</v>
      </c>
      <c r="D193" s="322" t="s">
        <v>271</v>
      </c>
      <c r="E193" s="322">
        <v>0.59599999999999997</v>
      </c>
      <c r="F193" s="322">
        <v>0.83499999999999996</v>
      </c>
      <c r="G193" s="322">
        <v>0.34</v>
      </c>
      <c r="H193" s="322">
        <v>0.55900000000000005</v>
      </c>
      <c r="I193" s="323">
        <v>7.0999999999999994E-2</v>
      </c>
      <c r="J193" s="108"/>
      <c r="K193" s="108"/>
      <c r="M193" s="35" t="s">
        <v>248</v>
      </c>
      <c r="N193" s="321">
        <v>0.66200000000000003</v>
      </c>
      <c r="O193" s="322">
        <v>0.76500000000000001</v>
      </c>
      <c r="P193" s="322" t="s">
        <v>271</v>
      </c>
      <c r="Q193" s="322">
        <v>0.64300000000000002</v>
      </c>
      <c r="R193" s="322">
        <v>0.91300000000000003</v>
      </c>
      <c r="S193" s="322">
        <v>0.41699999999999998</v>
      </c>
      <c r="T193" s="322">
        <v>0.63300000000000001</v>
      </c>
      <c r="U193" s="323">
        <v>0.11700000000000001</v>
      </c>
      <c r="V193" s="108"/>
      <c r="W193" s="108"/>
      <c r="Y193" s="35" t="s">
        <v>248</v>
      </c>
      <c r="Z193" s="321">
        <v>0.51700000000000002</v>
      </c>
      <c r="AA193" s="322">
        <v>0.63</v>
      </c>
      <c r="AB193" s="322" t="s">
        <v>271</v>
      </c>
      <c r="AC193" s="322">
        <v>0.54800000000000004</v>
      </c>
      <c r="AD193" s="322">
        <v>0.76100000000000001</v>
      </c>
      <c r="AE193" s="322">
        <v>0.27200000000000002</v>
      </c>
      <c r="AF193" s="322">
        <v>0.48599999999999999</v>
      </c>
      <c r="AG193" s="323" t="s">
        <v>271</v>
      </c>
    </row>
    <row r="194" spans="1:33" ht="21" customHeight="1">
      <c r="A194" s="35" t="s">
        <v>249</v>
      </c>
      <c r="B194" s="322">
        <v>0.59</v>
      </c>
      <c r="C194" s="322">
        <v>0.69899999999999995</v>
      </c>
      <c r="D194" s="322" t="s">
        <v>271</v>
      </c>
      <c r="E194" s="322">
        <v>0.59499999999999997</v>
      </c>
      <c r="F194" s="322">
        <v>0.83399999999999996</v>
      </c>
      <c r="G194" s="322">
        <v>0.35</v>
      </c>
      <c r="H194" s="322">
        <v>0.57099999999999995</v>
      </c>
      <c r="I194" s="323">
        <v>7.9000000000000001E-2</v>
      </c>
      <c r="J194" s="108"/>
      <c r="K194" s="108"/>
      <c r="M194" s="35" t="s">
        <v>249</v>
      </c>
      <c r="N194" s="321">
        <v>0.66300000000000003</v>
      </c>
      <c r="O194" s="322">
        <v>0.76300000000000001</v>
      </c>
      <c r="P194" s="322" t="s">
        <v>271</v>
      </c>
      <c r="Q194" s="322">
        <v>0.63200000000000001</v>
      </c>
      <c r="R194" s="322">
        <v>0.90900000000000003</v>
      </c>
      <c r="S194" s="322">
        <v>0.43</v>
      </c>
      <c r="T194" s="322">
        <v>0.64400000000000002</v>
      </c>
      <c r="U194" s="323">
        <v>0.13200000000000001</v>
      </c>
      <c r="V194" s="108"/>
      <c r="W194" s="108"/>
      <c r="Y194" s="35" t="s">
        <v>249</v>
      </c>
      <c r="Z194" s="321">
        <v>0.52200000000000002</v>
      </c>
      <c r="AA194" s="322">
        <v>0.63600000000000001</v>
      </c>
      <c r="AB194" s="322" t="s">
        <v>271</v>
      </c>
      <c r="AC194" s="322">
        <v>0.55800000000000005</v>
      </c>
      <c r="AD194" s="322">
        <v>0.76300000000000001</v>
      </c>
      <c r="AE194" s="322">
        <v>0.28000000000000003</v>
      </c>
      <c r="AF194" s="322">
        <v>0.499</v>
      </c>
      <c r="AG194" s="323" t="s">
        <v>271</v>
      </c>
    </row>
    <row r="195" spans="1:33" ht="21" customHeight="1">
      <c r="A195" s="35" t="s">
        <v>250</v>
      </c>
      <c r="B195" s="322">
        <v>0.59699999999999998</v>
      </c>
      <c r="C195" s="322">
        <v>0.70699999999999996</v>
      </c>
      <c r="D195" s="322" t="s">
        <v>271</v>
      </c>
      <c r="E195" s="322">
        <v>0.623</v>
      </c>
      <c r="F195" s="322">
        <v>0.83399999999999996</v>
      </c>
      <c r="G195" s="322">
        <v>0.35899999999999999</v>
      </c>
      <c r="H195" s="322">
        <v>0.58699999999999997</v>
      </c>
      <c r="I195" s="323">
        <v>7.8E-2</v>
      </c>
      <c r="J195" s="108"/>
      <c r="K195" s="108"/>
      <c r="M195" s="35" t="s">
        <v>250</v>
      </c>
      <c r="N195" s="321">
        <v>0.66800000000000004</v>
      </c>
      <c r="O195" s="322">
        <v>0.77</v>
      </c>
      <c r="P195" s="322" t="s">
        <v>271</v>
      </c>
      <c r="Q195" s="322">
        <v>0.64400000000000002</v>
      </c>
      <c r="R195" s="322">
        <v>0.90500000000000003</v>
      </c>
      <c r="S195" s="322">
        <v>0.441</v>
      </c>
      <c r="T195" s="322">
        <v>0.67</v>
      </c>
      <c r="U195" s="323">
        <v>0.123</v>
      </c>
      <c r="V195" s="108"/>
      <c r="W195" s="108"/>
      <c r="Y195" s="35" t="s">
        <v>250</v>
      </c>
      <c r="Z195" s="321">
        <v>0.53</v>
      </c>
      <c r="AA195" s="322">
        <v>0.64500000000000002</v>
      </c>
      <c r="AB195" s="322" t="s">
        <v>271</v>
      </c>
      <c r="AC195" s="322">
        <v>0.6</v>
      </c>
      <c r="AD195" s="322">
        <v>0.76600000000000001</v>
      </c>
      <c r="AE195" s="322">
        <v>0.28499999999999998</v>
      </c>
      <c r="AF195" s="322">
        <v>0.505</v>
      </c>
      <c r="AG195" s="323" t="s">
        <v>271</v>
      </c>
    </row>
    <row r="196" spans="1:33" ht="21" customHeight="1">
      <c r="A196" s="35" t="s">
        <v>251</v>
      </c>
      <c r="B196" s="322">
        <v>0.59799999999999998</v>
      </c>
      <c r="C196" s="322">
        <v>0.71</v>
      </c>
      <c r="D196" s="322" t="s">
        <v>271</v>
      </c>
      <c r="E196" s="322">
        <v>0.64300000000000002</v>
      </c>
      <c r="F196" s="322">
        <v>0.83299999999999996</v>
      </c>
      <c r="G196" s="322">
        <v>0.35599999999999998</v>
      </c>
      <c r="H196" s="322">
        <v>0.58499999999999996</v>
      </c>
      <c r="I196" s="323">
        <v>7.4999999999999997E-2</v>
      </c>
      <c r="J196" s="108"/>
      <c r="K196" s="108"/>
      <c r="M196" s="35" t="s">
        <v>251</v>
      </c>
      <c r="N196" s="321">
        <v>0.67600000000000005</v>
      </c>
      <c r="O196" s="322">
        <v>0.78</v>
      </c>
      <c r="P196" s="322" t="s">
        <v>271</v>
      </c>
      <c r="Q196" s="322">
        <v>0.69299999999999995</v>
      </c>
      <c r="R196" s="322">
        <v>0.90800000000000003</v>
      </c>
      <c r="S196" s="322">
        <v>0.441</v>
      </c>
      <c r="T196" s="322">
        <v>0.66900000000000004</v>
      </c>
      <c r="U196" s="323">
        <v>0.123</v>
      </c>
      <c r="V196" s="108"/>
      <c r="W196" s="108"/>
      <c r="Y196" s="35" t="s">
        <v>251</v>
      </c>
      <c r="Z196" s="321">
        <v>0.52600000000000002</v>
      </c>
      <c r="AA196" s="322">
        <v>0.64100000000000001</v>
      </c>
      <c r="AB196" s="322" t="s">
        <v>271</v>
      </c>
      <c r="AC196" s="322">
        <v>0.59299999999999997</v>
      </c>
      <c r="AD196" s="322">
        <v>0.76</v>
      </c>
      <c r="AE196" s="322">
        <v>0.28100000000000003</v>
      </c>
      <c r="AF196" s="322">
        <v>0.503</v>
      </c>
      <c r="AG196" s="323" t="s">
        <v>271</v>
      </c>
    </row>
    <row r="197" spans="1:33" ht="21" customHeight="1">
      <c r="A197" s="35" t="s">
        <v>252</v>
      </c>
      <c r="B197" s="322">
        <v>0.59899999999999998</v>
      </c>
      <c r="C197" s="322">
        <v>0.71199999999999997</v>
      </c>
      <c r="D197" s="322" t="s">
        <v>271</v>
      </c>
      <c r="E197" s="322">
        <v>0.65700000000000003</v>
      </c>
      <c r="F197" s="322">
        <v>0.84</v>
      </c>
      <c r="G197" s="322">
        <v>0.34799999999999998</v>
      </c>
      <c r="H197" s="322">
        <v>0.57599999999999996</v>
      </c>
      <c r="I197" s="323">
        <v>6.8000000000000005E-2</v>
      </c>
      <c r="J197" s="108"/>
      <c r="K197" s="108"/>
      <c r="M197" s="35" t="s">
        <v>252</v>
      </c>
      <c r="N197" s="321">
        <v>0.68</v>
      </c>
      <c r="O197" s="322">
        <v>0.78800000000000003</v>
      </c>
      <c r="P197" s="322" t="s">
        <v>271</v>
      </c>
      <c r="Q197" s="322">
        <v>0.72599999999999998</v>
      </c>
      <c r="R197" s="322">
        <v>0.91500000000000004</v>
      </c>
      <c r="S197" s="322">
        <v>0.435</v>
      </c>
      <c r="T197" s="322">
        <v>0.67100000000000004</v>
      </c>
      <c r="U197" s="323">
        <v>0.109</v>
      </c>
      <c r="V197" s="108"/>
      <c r="W197" s="108"/>
      <c r="Y197" s="35" t="s">
        <v>252</v>
      </c>
      <c r="Z197" s="321">
        <v>0.52300000000000002</v>
      </c>
      <c r="AA197" s="322">
        <v>0.63800000000000001</v>
      </c>
      <c r="AB197" s="322" t="s">
        <v>271</v>
      </c>
      <c r="AC197" s="322">
        <v>0.58699999999999997</v>
      </c>
      <c r="AD197" s="322">
        <v>0.76700000000000002</v>
      </c>
      <c r="AE197" s="322">
        <v>0.27100000000000002</v>
      </c>
      <c r="AF197" s="322">
        <v>0.48199999999999998</v>
      </c>
      <c r="AG197" s="323" t="s">
        <v>271</v>
      </c>
    </row>
    <row r="198" spans="1:33" ht="21" customHeight="1">
      <c r="A198" s="35" t="s">
        <v>253</v>
      </c>
      <c r="B198" s="322">
        <v>0.59699999999999998</v>
      </c>
      <c r="C198" s="322">
        <v>0.71099999999999997</v>
      </c>
      <c r="D198" s="322" t="s">
        <v>271</v>
      </c>
      <c r="E198" s="322">
        <v>0.65</v>
      </c>
      <c r="F198" s="322">
        <v>0.84</v>
      </c>
      <c r="G198" s="322">
        <v>0.34699999999999998</v>
      </c>
      <c r="H198" s="322">
        <v>0.57699999999999996</v>
      </c>
      <c r="I198" s="323">
        <v>6.4000000000000001E-2</v>
      </c>
      <c r="J198" s="108"/>
      <c r="K198" s="108"/>
      <c r="M198" s="35" t="s">
        <v>253</v>
      </c>
      <c r="N198" s="321">
        <v>0.67300000000000004</v>
      </c>
      <c r="O198" s="322">
        <v>0.78100000000000003</v>
      </c>
      <c r="P198" s="322" t="s">
        <v>271</v>
      </c>
      <c r="Q198" s="322">
        <v>0.71199999999999997</v>
      </c>
      <c r="R198" s="322">
        <v>0.91</v>
      </c>
      <c r="S198" s="322">
        <v>0.436</v>
      </c>
      <c r="T198" s="322">
        <v>0.67700000000000005</v>
      </c>
      <c r="U198" s="323">
        <v>0.10299999999999999</v>
      </c>
      <c r="V198" s="108"/>
      <c r="W198" s="108"/>
      <c r="Y198" s="35" t="s">
        <v>253</v>
      </c>
      <c r="Z198" s="321">
        <v>0.52500000000000002</v>
      </c>
      <c r="AA198" s="322">
        <v>0.64200000000000002</v>
      </c>
      <c r="AB198" s="322" t="s">
        <v>271</v>
      </c>
      <c r="AC198" s="322">
        <v>0.58699999999999997</v>
      </c>
      <c r="AD198" s="322">
        <v>0.77300000000000002</v>
      </c>
      <c r="AE198" s="322">
        <v>0.26800000000000002</v>
      </c>
      <c r="AF198" s="322">
        <v>0.48</v>
      </c>
      <c r="AG198" s="323" t="s">
        <v>271</v>
      </c>
    </row>
    <row r="199" spans="1:33" ht="21" customHeight="1">
      <c r="A199" s="35" t="s">
        <v>254</v>
      </c>
      <c r="B199" s="322">
        <v>0.59599999999999997</v>
      </c>
      <c r="C199" s="322">
        <v>0.71</v>
      </c>
      <c r="D199" s="322" t="s">
        <v>271</v>
      </c>
      <c r="E199" s="322">
        <v>0.65</v>
      </c>
      <c r="F199" s="322">
        <v>0.83699999999999997</v>
      </c>
      <c r="G199" s="322">
        <v>0.34599999999999997</v>
      </c>
      <c r="H199" s="322">
        <v>0.57599999999999996</v>
      </c>
      <c r="I199" s="323">
        <v>6.3E-2</v>
      </c>
      <c r="J199" s="108"/>
      <c r="K199" s="108"/>
      <c r="M199" s="35" t="s">
        <v>254</v>
      </c>
      <c r="N199" s="321">
        <v>0.67500000000000004</v>
      </c>
      <c r="O199" s="322">
        <v>0.78200000000000003</v>
      </c>
      <c r="P199" s="322" t="s">
        <v>271</v>
      </c>
      <c r="Q199" s="322">
        <v>0.71899999999999997</v>
      </c>
      <c r="R199" s="322">
        <v>0.90900000000000003</v>
      </c>
      <c r="S199" s="322">
        <v>0.439</v>
      </c>
      <c r="T199" s="322">
        <v>0.67800000000000005</v>
      </c>
      <c r="U199" s="323">
        <v>0.109</v>
      </c>
      <c r="V199" s="108"/>
      <c r="W199" s="108"/>
      <c r="Y199" s="35" t="s">
        <v>254</v>
      </c>
      <c r="Z199" s="321">
        <v>0.52200000000000002</v>
      </c>
      <c r="AA199" s="322">
        <v>0.63900000000000001</v>
      </c>
      <c r="AB199" s="322" t="s">
        <v>271</v>
      </c>
      <c r="AC199" s="322">
        <v>0.58099999999999996</v>
      </c>
      <c r="AD199" s="322">
        <v>0.76900000000000002</v>
      </c>
      <c r="AE199" s="322">
        <v>0.26300000000000001</v>
      </c>
      <c r="AF199" s="322">
        <v>0.47699999999999998</v>
      </c>
      <c r="AG199" s="323" t="s">
        <v>271</v>
      </c>
    </row>
    <row r="200" spans="1:33" ht="21" customHeight="1">
      <c r="A200" s="35" t="s">
        <v>255</v>
      </c>
      <c r="B200" s="322">
        <v>0.6</v>
      </c>
      <c r="C200" s="322">
        <v>0.71199999999999997</v>
      </c>
      <c r="D200" s="322" t="s">
        <v>271</v>
      </c>
      <c r="E200" s="322">
        <v>0.66100000000000003</v>
      </c>
      <c r="F200" s="322">
        <v>0.83599999999999997</v>
      </c>
      <c r="G200" s="322">
        <v>0.35499999999999998</v>
      </c>
      <c r="H200" s="322">
        <v>0.58299999999999996</v>
      </c>
      <c r="I200" s="323">
        <v>7.6999999999999999E-2</v>
      </c>
      <c r="J200" s="108"/>
      <c r="K200" s="108"/>
      <c r="M200" s="35" t="s">
        <v>255</v>
      </c>
      <c r="N200" s="321">
        <v>0.68</v>
      </c>
      <c r="O200" s="322">
        <v>0.78500000000000003</v>
      </c>
      <c r="P200" s="322" t="s">
        <v>271</v>
      </c>
      <c r="Q200" s="322">
        <v>0.72</v>
      </c>
      <c r="R200" s="322">
        <v>0.90800000000000003</v>
      </c>
      <c r="S200" s="322">
        <v>0.45100000000000001</v>
      </c>
      <c r="T200" s="322">
        <v>0.68500000000000005</v>
      </c>
      <c r="U200" s="323">
        <v>0.128</v>
      </c>
      <c r="V200" s="108"/>
      <c r="W200" s="108"/>
      <c r="Y200" s="35" t="s">
        <v>255</v>
      </c>
      <c r="Z200" s="321">
        <v>0.52600000000000002</v>
      </c>
      <c r="AA200" s="322">
        <v>0.64200000000000002</v>
      </c>
      <c r="AB200" s="322" t="s">
        <v>271</v>
      </c>
      <c r="AC200" s="322">
        <v>0.60099999999999998</v>
      </c>
      <c r="AD200" s="322">
        <v>0.76700000000000002</v>
      </c>
      <c r="AE200" s="322">
        <v>0.27100000000000002</v>
      </c>
      <c r="AF200" s="322">
        <v>0.48199999999999998</v>
      </c>
      <c r="AG200" s="323" t="s">
        <v>271</v>
      </c>
    </row>
    <row r="201" spans="1:33" ht="21" customHeight="1">
      <c r="A201" s="35" t="s">
        <v>256</v>
      </c>
      <c r="B201" s="322">
        <v>0.60099999999999998</v>
      </c>
      <c r="C201" s="322">
        <v>0.71499999999999997</v>
      </c>
      <c r="D201" s="322" t="s">
        <v>271</v>
      </c>
      <c r="E201" s="322">
        <v>0.68</v>
      </c>
      <c r="F201" s="322">
        <v>0.84</v>
      </c>
      <c r="G201" s="322">
        <v>0.34499999999999997</v>
      </c>
      <c r="H201" s="322">
        <v>0.57299999999999995</v>
      </c>
      <c r="I201" s="323">
        <v>6.7000000000000004E-2</v>
      </c>
      <c r="J201" s="108"/>
      <c r="K201" s="108"/>
      <c r="M201" s="35" t="s">
        <v>256</v>
      </c>
      <c r="N201" s="321">
        <v>0.67800000000000005</v>
      </c>
      <c r="O201" s="322">
        <v>0.78800000000000003</v>
      </c>
      <c r="P201" s="322" t="s">
        <v>271</v>
      </c>
      <c r="Q201" s="322">
        <v>0.753</v>
      </c>
      <c r="R201" s="322">
        <v>0.91600000000000004</v>
      </c>
      <c r="S201" s="322">
        <v>0.42899999999999999</v>
      </c>
      <c r="T201" s="322">
        <v>0.66600000000000004</v>
      </c>
      <c r="U201" s="323">
        <v>0.10199999999999999</v>
      </c>
      <c r="V201" s="108"/>
      <c r="W201" s="108"/>
      <c r="Y201" s="35" t="s">
        <v>256</v>
      </c>
      <c r="Z201" s="321">
        <v>0.52800000000000002</v>
      </c>
      <c r="AA201" s="322">
        <v>0.64400000000000002</v>
      </c>
      <c r="AB201" s="322" t="s">
        <v>271</v>
      </c>
      <c r="AC201" s="322">
        <v>0.60499999999999998</v>
      </c>
      <c r="AD201" s="322">
        <v>0.76800000000000002</v>
      </c>
      <c r="AE201" s="322">
        <v>0.27200000000000002</v>
      </c>
      <c r="AF201" s="322">
        <v>0.48199999999999998</v>
      </c>
      <c r="AG201" s="323" t="s">
        <v>271</v>
      </c>
    </row>
    <row r="202" spans="1:33" ht="21" customHeight="1">
      <c r="A202" s="35" t="s">
        <v>257</v>
      </c>
      <c r="B202" s="322">
        <v>0.6</v>
      </c>
      <c r="C202" s="322">
        <v>0.71499999999999997</v>
      </c>
      <c r="D202" s="322" t="s">
        <v>271</v>
      </c>
      <c r="E202" s="322">
        <v>0.66600000000000004</v>
      </c>
      <c r="F202" s="322">
        <v>0.84</v>
      </c>
      <c r="G202" s="322">
        <v>0.35</v>
      </c>
      <c r="H202" s="322">
        <v>0.57899999999999996</v>
      </c>
      <c r="I202" s="323">
        <v>7.0000000000000007E-2</v>
      </c>
      <c r="J202" s="108"/>
      <c r="K202" s="108"/>
      <c r="M202" s="35" t="s">
        <v>257</v>
      </c>
      <c r="N202" s="321">
        <v>0.67500000000000004</v>
      </c>
      <c r="O202" s="322">
        <v>0.78500000000000003</v>
      </c>
      <c r="P202" s="322" t="s">
        <v>271</v>
      </c>
      <c r="Q202" s="322">
        <v>0.72099999999999997</v>
      </c>
      <c r="R202" s="322">
        <v>0.91400000000000003</v>
      </c>
      <c r="S202" s="322">
        <v>0.433</v>
      </c>
      <c r="T202" s="322">
        <v>0.67400000000000004</v>
      </c>
      <c r="U202" s="323">
        <v>0.10100000000000001</v>
      </c>
      <c r="V202" s="108"/>
      <c r="W202" s="108"/>
      <c r="Y202" s="35" t="s">
        <v>257</v>
      </c>
      <c r="Z202" s="321">
        <v>0.53</v>
      </c>
      <c r="AA202" s="322">
        <v>0.64600000000000002</v>
      </c>
      <c r="AB202" s="322" t="s">
        <v>271</v>
      </c>
      <c r="AC202" s="322">
        <v>0.61</v>
      </c>
      <c r="AD202" s="322">
        <v>0.76900000000000002</v>
      </c>
      <c r="AE202" s="322">
        <v>0.27700000000000002</v>
      </c>
      <c r="AF202" s="322">
        <v>0.48699999999999999</v>
      </c>
      <c r="AG202" s="323" t="s">
        <v>271</v>
      </c>
    </row>
    <row r="203" spans="1:33" ht="21" customHeight="1">
      <c r="A203" s="35" t="s">
        <v>258</v>
      </c>
      <c r="B203" s="322">
        <v>0.59799999999999998</v>
      </c>
      <c r="C203" s="322">
        <v>0.71299999999999997</v>
      </c>
      <c r="D203" s="322" t="s">
        <v>271</v>
      </c>
      <c r="E203" s="322">
        <v>0.65700000000000003</v>
      </c>
      <c r="F203" s="322">
        <v>0.83499999999999996</v>
      </c>
      <c r="G203" s="322">
        <v>0.35299999999999998</v>
      </c>
      <c r="H203" s="322">
        <v>0.58799999999999997</v>
      </c>
      <c r="I203" s="323">
        <v>6.6000000000000003E-2</v>
      </c>
      <c r="J203" s="108"/>
      <c r="K203" s="108"/>
      <c r="M203" s="35" t="s">
        <v>258</v>
      </c>
      <c r="N203" s="321">
        <v>0.67400000000000004</v>
      </c>
      <c r="O203" s="322">
        <v>0.78400000000000003</v>
      </c>
      <c r="P203" s="322" t="s">
        <v>271</v>
      </c>
      <c r="Q203" s="322">
        <v>0.71299999999999997</v>
      </c>
      <c r="R203" s="322">
        <v>0.91</v>
      </c>
      <c r="S203" s="322">
        <v>0.436</v>
      </c>
      <c r="T203" s="322">
        <v>0.68</v>
      </c>
      <c r="U203" s="323">
        <v>0.10100000000000001</v>
      </c>
      <c r="V203" s="108"/>
      <c r="W203" s="108"/>
      <c r="Y203" s="35" t="s">
        <v>258</v>
      </c>
      <c r="Z203" s="321">
        <v>0.52800000000000002</v>
      </c>
      <c r="AA203" s="322">
        <v>0.64400000000000002</v>
      </c>
      <c r="AB203" s="322" t="s">
        <v>271</v>
      </c>
      <c r="AC203" s="322">
        <v>0.59899999999999998</v>
      </c>
      <c r="AD203" s="322">
        <v>0.76400000000000001</v>
      </c>
      <c r="AE203" s="322">
        <v>0.28000000000000003</v>
      </c>
      <c r="AF203" s="322">
        <v>0.498</v>
      </c>
      <c r="AG203" s="323" t="s">
        <v>271</v>
      </c>
    </row>
    <row r="204" spans="1:33" ht="21" customHeight="1">
      <c r="A204" s="35" t="s">
        <v>259</v>
      </c>
      <c r="B204" s="322">
        <v>0.59599999999999997</v>
      </c>
      <c r="C204" s="322">
        <v>0.71099999999999997</v>
      </c>
      <c r="D204" s="322" t="s">
        <v>271</v>
      </c>
      <c r="E204" s="322">
        <v>0.65500000000000003</v>
      </c>
      <c r="F204" s="322">
        <v>0.83599999999999997</v>
      </c>
      <c r="G204" s="322">
        <v>0.34799999999999998</v>
      </c>
      <c r="H204" s="322">
        <v>0.58099999999999996</v>
      </c>
      <c r="I204" s="323">
        <v>6.4000000000000001E-2</v>
      </c>
      <c r="J204" s="108"/>
      <c r="K204" s="108"/>
      <c r="M204" s="35" t="s">
        <v>259</v>
      </c>
      <c r="N204" s="321">
        <v>0.67700000000000005</v>
      </c>
      <c r="O204" s="322">
        <v>0.78700000000000003</v>
      </c>
      <c r="P204" s="322" t="s">
        <v>271</v>
      </c>
      <c r="Q204" s="322">
        <v>0.71199999999999997</v>
      </c>
      <c r="R204" s="322">
        <v>0.91400000000000003</v>
      </c>
      <c r="S204" s="322">
        <v>0.441</v>
      </c>
      <c r="T204" s="322">
        <v>0.68400000000000005</v>
      </c>
      <c r="U204" s="323">
        <v>0.108</v>
      </c>
      <c r="V204" s="108"/>
      <c r="W204" s="108"/>
      <c r="Y204" s="35" t="s">
        <v>259</v>
      </c>
      <c r="Z204" s="321">
        <v>0.51900000000000002</v>
      </c>
      <c r="AA204" s="322">
        <v>0.63600000000000001</v>
      </c>
      <c r="AB204" s="322" t="s">
        <v>271</v>
      </c>
      <c r="AC204" s="322">
        <v>0.59699999999999998</v>
      </c>
      <c r="AD204" s="322">
        <v>0.76200000000000001</v>
      </c>
      <c r="AE204" s="322">
        <v>0.26600000000000001</v>
      </c>
      <c r="AF204" s="322">
        <v>0.48</v>
      </c>
      <c r="AG204" s="323" t="s">
        <v>271</v>
      </c>
    </row>
    <row r="205" spans="1:33" ht="21" customHeight="1">
      <c r="A205" s="35" t="s">
        <v>260</v>
      </c>
      <c r="B205" s="322">
        <v>0.6</v>
      </c>
      <c r="C205" s="322">
        <v>0.71599999999999997</v>
      </c>
      <c r="D205" s="322" t="s">
        <v>271</v>
      </c>
      <c r="E205" s="322">
        <v>0.65800000000000003</v>
      </c>
      <c r="F205" s="322">
        <v>0.83299999999999996</v>
      </c>
      <c r="G205" s="322">
        <v>0.36</v>
      </c>
      <c r="H205" s="322">
        <v>0.60099999999999998</v>
      </c>
      <c r="I205" s="323">
        <v>6.5000000000000002E-2</v>
      </c>
      <c r="J205" s="108"/>
      <c r="K205" s="108"/>
      <c r="M205" s="35" t="s">
        <v>260</v>
      </c>
      <c r="N205" s="321">
        <v>0.67500000000000004</v>
      </c>
      <c r="O205" s="322">
        <v>0.78600000000000003</v>
      </c>
      <c r="P205" s="322" t="s">
        <v>271</v>
      </c>
      <c r="Q205" s="322">
        <v>0.71299999999999997</v>
      </c>
      <c r="R205" s="322">
        <v>0.89900000000000002</v>
      </c>
      <c r="S205" s="322">
        <v>0.45</v>
      </c>
      <c r="T205" s="322">
        <v>0.70299999999999996</v>
      </c>
      <c r="U205" s="323">
        <v>0.10199999999999999</v>
      </c>
      <c r="V205" s="108"/>
      <c r="W205" s="108"/>
      <c r="Y205" s="35" t="s">
        <v>260</v>
      </c>
      <c r="Z205" s="321">
        <v>0.52900000000000003</v>
      </c>
      <c r="AA205" s="322">
        <v>0.64700000000000002</v>
      </c>
      <c r="AB205" s="322" t="s">
        <v>271</v>
      </c>
      <c r="AC205" s="322">
        <v>0.60199999999999998</v>
      </c>
      <c r="AD205" s="322">
        <v>0.77</v>
      </c>
      <c r="AE205" s="322">
        <v>0.28000000000000003</v>
      </c>
      <c r="AF205" s="322">
        <v>0.501</v>
      </c>
      <c r="AG205" s="323" t="s">
        <v>271</v>
      </c>
    </row>
    <row r="206" spans="1:33" ht="21" customHeight="1">
      <c r="A206" s="35" t="s">
        <v>261</v>
      </c>
      <c r="B206" s="322">
        <v>0.59899999999999998</v>
      </c>
      <c r="C206" s="322">
        <v>0.71599999999999997</v>
      </c>
      <c r="D206" s="322">
        <v>0.17100000000000001</v>
      </c>
      <c r="E206" s="322">
        <v>0.64500000000000002</v>
      </c>
      <c r="F206" s="322">
        <v>0.83699999999999997</v>
      </c>
      <c r="G206" s="322">
        <v>0.35599999999999998</v>
      </c>
      <c r="H206" s="322">
        <v>0.6</v>
      </c>
      <c r="I206" s="323">
        <v>5.8000000000000003E-2</v>
      </c>
      <c r="J206" s="108"/>
      <c r="K206" s="108"/>
      <c r="M206" s="35" t="s">
        <v>261</v>
      </c>
      <c r="N206" s="321">
        <v>0.67100000000000004</v>
      </c>
      <c r="O206" s="322">
        <v>0.78500000000000003</v>
      </c>
      <c r="P206" s="322" t="s">
        <v>271</v>
      </c>
      <c r="Q206" s="322">
        <v>0.69399999999999995</v>
      </c>
      <c r="R206" s="322">
        <v>0.89700000000000002</v>
      </c>
      <c r="S206" s="322">
        <v>0.443</v>
      </c>
      <c r="T206" s="322">
        <v>0.70599999999999996</v>
      </c>
      <c r="U206" s="323">
        <v>8.2000000000000003E-2</v>
      </c>
      <c r="V206" s="108"/>
      <c r="W206" s="108"/>
      <c r="Y206" s="35" t="s">
        <v>261</v>
      </c>
      <c r="Z206" s="321">
        <v>0.53200000000000003</v>
      </c>
      <c r="AA206" s="322">
        <v>0.64900000000000002</v>
      </c>
      <c r="AB206" s="322" t="s">
        <v>271</v>
      </c>
      <c r="AC206" s="322">
        <v>0.59499999999999997</v>
      </c>
      <c r="AD206" s="322">
        <v>0.77900000000000003</v>
      </c>
      <c r="AE206" s="322">
        <v>0.27900000000000003</v>
      </c>
      <c r="AF206" s="322">
        <v>0.495</v>
      </c>
      <c r="AG206" s="323" t="s">
        <v>271</v>
      </c>
    </row>
    <row r="207" spans="1:33" ht="21" customHeight="1">
      <c r="A207" s="35" t="s">
        <v>262</v>
      </c>
      <c r="B207" s="322">
        <v>0.6</v>
      </c>
      <c r="C207" s="322">
        <v>0.71699999999999997</v>
      </c>
      <c r="D207" s="322">
        <v>0.188</v>
      </c>
      <c r="E207" s="322">
        <v>0.64400000000000002</v>
      </c>
      <c r="F207" s="322">
        <v>0.83399999999999996</v>
      </c>
      <c r="G207" s="322">
        <v>0.36099999999999999</v>
      </c>
      <c r="H207" s="322">
        <v>0.60599999999999998</v>
      </c>
      <c r="I207" s="323">
        <v>6.0999999999999999E-2</v>
      </c>
      <c r="J207" s="108"/>
      <c r="K207" s="108"/>
      <c r="M207" s="35" t="s">
        <v>262</v>
      </c>
      <c r="N207" s="321">
        <v>0.67</v>
      </c>
      <c r="O207" s="322">
        <v>0.78400000000000003</v>
      </c>
      <c r="P207" s="322" t="s">
        <v>271</v>
      </c>
      <c r="Q207" s="322">
        <v>0.68200000000000005</v>
      </c>
      <c r="R207" s="322">
        <v>0.89700000000000002</v>
      </c>
      <c r="S207" s="322">
        <v>0.443</v>
      </c>
      <c r="T207" s="322">
        <v>0.70699999999999996</v>
      </c>
      <c r="U207" s="323">
        <v>7.9000000000000001E-2</v>
      </c>
      <c r="V207" s="108"/>
      <c r="W207" s="108"/>
      <c r="Y207" s="35" t="s">
        <v>262</v>
      </c>
      <c r="Z207" s="321">
        <v>0.53500000000000003</v>
      </c>
      <c r="AA207" s="322">
        <v>0.65200000000000002</v>
      </c>
      <c r="AB207" s="322" t="s">
        <v>271</v>
      </c>
      <c r="AC207" s="322">
        <v>0.60399999999999998</v>
      </c>
      <c r="AD207" s="322">
        <v>0.77500000000000002</v>
      </c>
      <c r="AE207" s="322">
        <v>0.28799999999999998</v>
      </c>
      <c r="AF207" s="322">
        <v>0.50600000000000001</v>
      </c>
      <c r="AG207" s="323" t="s">
        <v>271</v>
      </c>
    </row>
    <row r="208" spans="1:33" ht="21" customHeight="1">
      <c r="A208" s="35" t="s">
        <v>263</v>
      </c>
      <c r="B208" s="322">
        <v>0.60499999999999998</v>
      </c>
      <c r="C208" s="322">
        <v>0.72399999999999998</v>
      </c>
      <c r="D208" s="322">
        <v>0.182</v>
      </c>
      <c r="E208" s="322">
        <v>0.66200000000000003</v>
      </c>
      <c r="F208" s="322">
        <v>0.83699999999999997</v>
      </c>
      <c r="G208" s="322">
        <v>0.36499999999999999</v>
      </c>
      <c r="H208" s="322">
        <v>0.61499999999999999</v>
      </c>
      <c r="I208" s="323">
        <v>0.06</v>
      </c>
      <c r="J208" s="108"/>
      <c r="K208" s="108"/>
      <c r="M208" s="35" t="s">
        <v>263</v>
      </c>
      <c r="N208" s="321">
        <v>0.67700000000000005</v>
      </c>
      <c r="O208" s="322">
        <v>0.79500000000000004</v>
      </c>
      <c r="P208" s="322" t="s">
        <v>271</v>
      </c>
      <c r="Q208" s="322">
        <v>0.70699999999999996</v>
      </c>
      <c r="R208" s="322">
        <v>0.90300000000000002</v>
      </c>
      <c r="S208" s="322">
        <v>0.44800000000000001</v>
      </c>
      <c r="T208" s="322">
        <v>0.72399999999999998</v>
      </c>
      <c r="U208" s="323" t="s">
        <v>271</v>
      </c>
      <c r="V208" s="108"/>
      <c r="W208" s="108"/>
      <c r="Y208" s="35" t="s">
        <v>263</v>
      </c>
      <c r="Z208" s="321">
        <v>0.53700000000000003</v>
      </c>
      <c r="AA208" s="322">
        <v>0.65400000000000003</v>
      </c>
      <c r="AB208" s="322" t="s">
        <v>271</v>
      </c>
      <c r="AC208" s="322">
        <v>0.61599999999999999</v>
      </c>
      <c r="AD208" s="322">
        <v>0.77500000000000002</v>
      </c>
      <c r="AE208" s="322">
        <v>0.29099999999999998</v>
      </c>
      <c r="AF208" s="322">
        <v>0.50800000000000001</v>
      </c>
      <c r="AG208" s="323" t="s">
        <v>271</v>
      </c>
    </row>
    <row r="209" spans="1:33" ht="21" customHeight="1">
      <c r="A209" s="35" t="s">
        <v>272</v>
      </c>
      <c r="B209" s="322">
        <v>0.60399999999999998</v>
      </c>
      <c r="C209" s="322">
        <v>0.72399999999999998</v>
      </c>
      <c r="D209" s="227" t="s">
        <v>271</v>
      </c>
      <c r="E209" s="322">
        <v>0.67700000000000005</v>
      </c>
      <c r="F209" s="322">
        <v>0.83799999999999997</v>
      </c>
      <c r="G209" s="322">
        <v>0.35899999999999999</v>
      </c>
      <c r="H209" s="322">
        <v>0.60899999999999999</v>
      </c>
      <c r="I209" s="323">
        <v>5.2999999999999999E-2</v>
      </c>
      <c r="J209" s="108"/>
      <c r="K209" s="108"/>
      <c r="M209" s="35" t="s">
        <v>272</v>
      </c>
      <c r="N209" s="321">
        <v>0.66800000000000004</v>
      </c>
      <c r="O209" s="322">
        <v>0.78500000000000003</v>
      </c>
      <c r="P209" s="322" t="s">
        <v>271</v>
      </c>
      <c r="Q209" s="322">
        <v>0.71299999999999997</v>
      </c>
      <c r="R209" s="322">
        <v>0.9</v>
      </c>
      <c r="S209" s="322">
        <v>0.43099999999999999</v>
      </c>
      <c r="T209" s="322">
        <v>0.7</v>
      </c>
      <c r="U209" s="323" t="s">
        <v>271</v>
      </c>
      <c r="V209" s="108"/>
      <c r="W209" s="108"/>
      <c r="Y209" s="35" t="s">
        <v>272</v>
      </c>
      <c r="Z209" s="321">
        <v>0.54400000000000004</v>
      </c>
      <c r="AA209" s="322">
        <v>0.66300000000000003</v>
      </c>
      <c r="AB209" s="322" t="s">
        <v>271</v>
      </c>
      <c r="AC209" s="322">
        <v>0.64</v>
      </c>
      <c r="AD209" s="322">
        <v>0.77900000000000003</v>
      </c>
      <c r="AE209" s="322">
        <v>0.29499999999999998</v>
      </c>
      <c r="AF209" s="322">
        <v>0.52</v>
      </c>
      <c r="AG209" s="323" t="s">
        <v>271</v>
      </c>
    </row>
    <row r="210" spans="1:33" ht="21" customHeight="1">
      <c r="A210" s="35" t="s">
        <v>273</v>
      </c>
      <c r="B210" s="322">
        <v>0.61399999999999999</v>
      </c>
      <c r="C210" s="322">
        <v>0.73199999999999998</v>
      </c>
      <c r="D210" s="227" t="s">
        <v>271</v>
      </c>
      <c r="E210" s="322">
        <v>0.69399999999999995</v>
      </c>
      <c r="F210" s="322">
        <v>0.84399999999999997</v>
      </c>
      <c r="G210" s="322">
        <v>0.373</v>
      </c>
      <c r="H210" s="322">
        <v>0.621</v>
      </c>
      <c r="I210" s="323">
        <v>7.1999999999999995E-2</v>
      </c>
      <c r="J210" s="108"/>
      <c r="K210" s="108"/>
      <c r="M210" s="35" t="s">
        <v>273</v>
      </c>
      <c r="N210" s="321">
        <v>0.67700000000000005</v>
      </c>
      <c r="O210" s="322">
        <v>0.79500000000000004</v>
      </c>
      <c r="P210" s="322" t="s">
        <v>271</v>
      </c>
      <c r="Q210" s="322">
        <v>0.74199999999999999</v>
      </c>
      <c r="R210" s="322">
        <v>0.90400000000000003</v>
      </c>
      <c r="S210" s="322">
        <v>0.442</v>
      </c>
      <c r="T210" s="322">
        <v>0.71099999999999997</v>
      </c>
      <c r="U210" s="323">
        <v>7.4999999999999997E-2</v>
      </c>
      <c r="V210" s="108"/>
      <c r="W210" s="108"/>
      <c r="Y210" s="35" t="s">
        <v>273</v>
      </c>
      <c r="Z210" s="321">
        <v>0.55400000000000005</v>
      </c>
      <c r="AA210" s="322">
        <v>0.67</v>
      </c>
      <c r="AB210" s="322" t="s">
        <v>271</v>
      </c>
      <c r="AC210" s="322">
        <v>0.64500000000000002</v>
      </c>
      <c r="AD210" s="322">
        <v>0.78600000000000003</v>
      </c>
      <c r="AE210" s="322">
        <v>0.312</v>
      </c>
      <c r="AF210" s="322">
        <v>0.53200000000000003</v>
      </c>
      <c r="AG210" s="323">
        <v>6.9000000000000006E-2</v>
      </c>
    </row>
    <row r="211" spans="1:33" ht="21" customHeight="1">
      <c r="A211" s="35" t="s">
        <v>274</v>
      </c>
      <c r="B211" s="322">
        <v>0.61399999999999999</v>
      </c>
      <c r="C211" s="322">
        <v>0.73099999999999998</v>
      </c>
      <c r="D211" s="227" t="s">
        <v>271</v>
      </c>
      <c r="E211" s="322">
        <v>0.68100000000000005</v>
      </c>
      <c r="F211" s="322">
        <v>0.84599999999999997</v>
      </c>
      <c r="G211" s="322">
        <v>0.377</v>
      </c>
      <c r="H211" s="322">
        <v>0.624</v>
      </c>
      <c r="I211" s="323">
        <v>7.5999999999999998E-2</v>
      </c>
      <c r="J211" s="108"/>
      <c r="K211" s="108"/>
      <c r="M211" s="35" t="s">
        <v>274</v>
      </c>
      <c r="N211" s="321">
        <v>0.67700000000000005</v>
      </c>
      <c r="O211" s="322">
        <v>0.79200000000000004</v>
      </c>
      <c r="P211" s="322" t="s">
        <v>271</v>
      </c>
      <c r="Q211" s="322">
        <v>0.73099999999999998</v>
      </c>
      <c r="R211" s="322">
        <v>0.90300000000000002</v>
      </c>
      <c r="S211" s="322">
        <v>0.44700000000000001</v>
      </c>
      <c r="T211" s="322">
        <v>0.70899999999999996</v>
      </c>
      <c r="U211" s="323">
        <v>8.7999999999999995E-2</v>
      </c>
      <c r="V211" s="108"/>
      <c r="W211" s="108"/>
      <c r="Y211" s="35" t="s">
        <v>274</v>
      </c>
      <c r="Z211" s="321">
        <v>0.55400000000000005</v>
      </c>
      <c r="AA211" s="322">
        <v>0.67200000000000004</v>
      </c>
      <c r="AB211" s="322" t="s">
        <v>271</v>
      </c>
      <c r="AC211" s="322">
        <v>0.63100000000000001</v>
      </c>
      <c r="AD211" s="322">
        <v>0.79</v>
      </c>
      <c r="AE211" s="322">
        <v>0.316</v>
      </c>
      <c r="AF211" s="322">
        <v>0.54100000000000004</v>
      </c>
      <c r="AG211" s="323">
        <v>6.7000000000000004E-2</v>
      </c>
    </row>
    <row r="212" spans="1:33" ht="21" customHeight="1">
      <c r="A212" s="35" t="s">
        <v>275</v>
      </c>
      <c r="B212" s="322">
        <v>0.61299999999999999</v>
      </c>
      <c r="C212" s="322">
        <v>0.72699999999999998</v>
      </c>
      <c r="D212" s="227" t="s">
        <v>271</v>
      </c>
      <c r="E212" s="322">
        <v>0.67400000000000004</v>
      </c>
      <c r="F212" s="322">
        <v>0.84</v>
      </c>
      <c r="G212" s="322">
        <v>0.38400000000000001</v>
      </c>
      <c r="H212" s="322">
        <v>0.622</v>
      </c>
      <c r="I212" s="323">
        <v>9.2999999999999999E-2</v>
      </c>
      <c r="J212" s="108"/>
      <c r="K212" s="108"/>
      <c r="M212" s="35" t="s">
        <v>275</v>
      </c>
      <c r="N212" s="321">
        <v>0.67400000000000004</v>
      </c>
      <c r="O212" s="322">
        <v>0.78200000000000003</v>
      </c>
      <c r="P212" s="322" t="s">
        <v>271</v>
      </c>
      <c r="Q212" s="322">
        <v>0.71499999999999997</v>
      </c>
      <c r="R212" s="322">
        <v>0.89500000000000002</v>
      </c>
      <c r="S212" s="322">
        <v>0.45700000000000002</v>
      </c>
      <c r="T212" s="322">
        <v>0.70199999999999996</v>
      </c>
      <c r="U212" s="323">
        <v>0.121</v>
      </c>
      <c r="V212" s="108"/>
      <c r="W212" s="108"/>
      <c r="Y212" s="35" t="s">
        <v>275</v>
      </c>
      <c r="Z212" s="321">
        <v>0.55500000000000005</v>
      </c>
      <c r="AA212" s="322">
        <v>0.67200000000000004</v>
      </c>
      <c r="AB212" s="322" t="s">
        <v>271</v>
      </c>
      <c r="AC212" s="322">
        <v>0.63200000000000001</v>
      </c>
      <c r="AD212" s="322">
        <v>0.78700000000000003</v>
      </c>
      <c r="AE212" s="322">
        <v>0.31900000000000001</v>
      </c>
      <c r="AF212" s="322">
        <v>0.54400000000000004</v>
      </c>
      <c r="AG212" s="323">
        <v>7.0000000000000007E-2</v>
      </c>
    </row>
    <row r="213" spans="1:33" ht="21" customHeight="1">
      <c r="A213" s="35" t="s">
        <v>276</v>
      </c>
      <c r="B213" s="322">
        <v>0.61499999999999999</v>
      </c>
      <c r="C213" s="322">
        <v>0.73</v>
      </c>
      <c r="D213" s="227" t="s">
        <v>271</v>
      </c>
      <c r="E213" s="322">
        <v>0.67300000000000004</v>
      </c>
      <c r="F213" s="322">
        <v>0.84599999999999997</v>
      </c>
      <c r="G213" s="322">
        <v>0.38200000000000001</v>
      </c>
      <c r="H213" s="322">
        <v>0.622</v>
      </c>
      <c r="I213" s="323">
        <v>8.8999999999999996E-2</v>
      </c>
      <c r="J213" s="108"/>
      <c r="K213" s="108"/>
      <c r="M213" s="35" t="s">
        <v>276</v>
      </c>
      <c r="N213" s="321">
        <v>0.67400000000000004</v>
      </c>
      <c r="O213" s="322">
        <v>0.78300000000000003</v>
      </c>
      <c r="P213" s="322" t="s">
        <v>271</v>
      </c>
      <c r="Q213" s="322">
        <v>0.71399999999999997</v>
      </c>
      <c r="R213" s="322">
        <v>0.90200000000000002</v>
      </c>
      <c r="S213" s="322">
        <v>0.45100000000000001</v>
      </c>
      <c r="T213" s="322">
        <v>0.69399999999999995</v>
      </c>
      <c r="U213" s="323">
        <v>0.121</v>
      </c>
      <c r="V213" s="108"/>
      <c r="W213" s="108"/>
      <c r="Y213" s="35" t="s">
        <v>276</v>
      </c>
      <c r="Z213" s="321">
        <v>0.55800000000000005</v>
      </c>
      <c r="AA213" s="322">
        <v>0.67800000000000005</v>
      </c>
      <c r="AB213" s="322" t="s">
        <v>271</v>
      </c>
      <c r="AC213" s="322">
        <v>0.63100000000000001</v>
      </c>
      <c r="AD213" s="322">
        <v>0.79300000000000004</v>
      </c>
      <c r="AE213" s="322">
        <v>0.31900000000000001</v>
      </c>
      <c r="AF213" s="322">
        <v>0.55200000000000005</v>
      </c>
      <c r="AG213" s="323">
        <v>6.3E-2</v>
      </c>
    </row>
    <row r="214" spans="1:33" ht="21" customHeight="1">
      <c r="A214" s="35" t="s">
        <v>277</v>
      </c>
      <c r="B214" s="322">
        <v>0.61199999999999999</v>
      </c>
      <c r="C214" s="322">
        <v>0.72899999999999998</v>
      </c>
      <c r="D214" s="227" t="s">
        <v>271</v>
      </c>
      <c r="E214" s="322">
        <v>0.65</v>
      </c>
      <c r="F214" s="322">
        <v>0.85199999999999998</v>
      </c>
      <c r="G214" s="322">
        <v>0.377</v>
      </c>
      <c r="H214" s="322">
        <v>0.62</v>
      </c>
      <c r="I214" s="323">
        <v>8.1000000000000003E-2</v>
      </c>
      <c r="J214" s="108"/>
      <c r="K214" s="108"/>
      <c r="M214" s="35" t="s">
        <v>277</v>
      </c>
      <c r="N214" s="321">
        <v>0.67100000000000004</v>
      </c>
      <c r="O214" s="322">
        <v>0.78400000000000003</v>
      </c>
      <c r="P214" s="322" t="s">
        <v>271</v>
      </c>
      <c r="Q214" s="322">
        <v>0.71</v>
      </c>
      <c r="R214" s="322">
        <v>0.90300000000000002</v>
      </c>
      <c r="S214" s="322">
        <v>0.44600000000000001</v>
      </c>
      <c r="T214" s="322">
        <v>0.69899999999999995</v>
      </c>
      <c r="U214" s="323">
        <v>0.10100000000000001</v>
      </c>
      <c r="V214" s="108"/>
      <c r="W214" s="108"/>
      <c r="Y214" s="35" t="s">
        <v>277</v>
      </c>
      <c r="Z214" s="321">
        <v>0.55700000000000005</v>
      </c>
      <c r="AA214" s="322">
        <v>0.67600000000000005</v>
      </c>
      <c r="AB214" s="322" t="s">
        <v>271</v>
      </c>
      <c r="AC214" s="322">
        <v>0.58899999999999997</v>
      </c>
      <c r="AD214" s="322">
        <v>0.80300000000000005</v>
      </c>
      <c r="AE214" s="322">
        <v>0.316</v>
      </c>
      <c r="AF214" s="322">
        <v>0.54400000000000004</v>
      </c>
      <c r="AG214" s="323">
        <v>6.4000000000000001E-2</v>
      </c>
    </row>
    <row r="215" spans="1:33" ht="21" customHeight="1">
      <c r="A215" s="35" t="s">
        <v>278</v>
      </c>
      <c r="B215" s="322">
        <v>0.61199999999999999</v>
      </c>
      <c r="C215" s="322">
        <v>0.73</v>
      </c>
      <c r="D215" s="227" t="s">
        <v>271</v>
      </c>
      <c r="E215" s="322">
        <v>0.63700000000000001</v>
      </c>
      <c r="F215" s="322">
        <v>0.85299999999999998</v>
      </c>
      <c r="G215" s="322">
        <v>0.38100000000000001</v>
      </c>
      <c r="H215" s="322">
        <v>0.629</v>
      </c>
      <c r="I215" s="323">
        <v>7.9000000000000001E-2</v>
      </c>
      <c r="J215" s="108"/>
      <c r="K215" s="108"/>
      <c r="M215" s="35" t="s">
        <v>278</v>
      </c>
      <c r="N215" s="321">
        <v>0.67700000000000005</v>
      </c>
      <c r="O215" s="322">
        <v>0.79100000000000004</v>
      </c>
      <c r="P215" s="322" t="s">
        <v>271</v>
      </c>
      <c r="Q215" s="322">
        <v>0.70499999999999996</v>
      </c>
      <c r="R215" s="322">
        <v>0.90900000000000003</v>
      </c>
      <c r="S215" s="322">
        <v>0.45200000000000001</v>
      </c>
      <c r="T215" s="322">
        <v>0.71199999999999997</v>
      </c>
      <c r="U215" s="323">
        <v>9.8000000000000004E-2</v>
      </c>
      <c r="V215" s="108"/>
      <c r="W215" s="108"/>
      <c r="Y215" s="35" t="s">
        <v>278</v>
      </c>
      <c r="Z215" s="321">
        <v>0.55200000000000005</v>
      </c>
      <c r="AA215" s="322">
        <v>0.67</v>
      </c>
      <c r="AB215" s="322" t="s">
        <v>271</v>
      </c>
      <c r="AC215" s="322">
        <v>0.56699999999999995</v>
      </c>
      <c r="AD215" s="322">
        <v>0.8</v>
      </c>
      <c r="AE215" s="322">
        <v>0.318</v>
      </c>
      <c r="AF215" s="322">
        <v>0.54800000000000004</v>
      </c>
      <c r="AG215" s="323">
        <v>6.4000000000000001E-2</v>
      </c>
    </row>
    <row r="216" spans="1:33" ht="21" customHeight="1">
      <c r="A216" s="35" t="s">
        <v>279</v>
      </c>
      <c r="B216" s="322">
        <v>0.61</v>
      </c>
      <c r="C216" s="322">
        <v>0.72899999999999998</v>
      </c>
      <c r="D216" s="227" t="s">
        <v>271</v>
      </c>
      <c r="E216" s="322">
        <v>0.60899999999999999</v>
      </c>
      <c r="F216" s="322">
        <v>0.85399999999999998</v>
      </c>
      <c r="G216" s="322">
        <v>0.38300000000000001</v>
      </c>
      <c r="H216" s="322">
        <v>0.63800000000000001</v>
      </c>
      <c r="I216" s="323">
        <v>7.2999999999999995E-2</v>
      </c>
      <c r="J216" s="108"/>
      <c r="K216" s="108"/>
      <c r="M216" s="35" t="s">
        <v>279</v>
      </c>
      <c r="N216" s="321">
        <v>0.67300000000000004</v>
      </c>
      <c r="O216" s="322">
        <v>0.78700000000000003</v>
      </c>
      <c r="P216" s="322" t="s">
        <v>271</v>
      </c>
      <c r="Q216" s="322">
        <v>0.67700000000000005</v>
      </c>
      <c r="R216" s="322">
        <v>0.90500000000000003</v>
      </c>
      <c r="S216" s="322">
        <v>0.45600000000000002</v>
      </c>
      <c r="T216" s="322">
        <v>0.71899999999999997</v>
      </c>
      <c r="U216" s="323">
        <v>9.8000000000000004E-2</v>
      </c>
      <c r="V216" s="108"/>
      <c r="W216" s="108"/>
      <c r="Y216" s="35" t="s">
        <v>279</v>
      </c>
      <c r="Z216" s="321">
        <v>0.55100000000000005</v>
      </c>
      <c r="AA216" s="322">
        <v>0.67200000000000004</v>
      </c>
      <c r="AB216" s="322" t="s">
        <v>271</v>
      </c>
      <c r="AC216" s="322">
        <v>0.54</v>
      </c>
      <c r="AD216" s="322">
        <v>0.80500000000000005</v>
      </c>
      <c r="AE216" s="322">
        <v>0.318</v>
      </c>
      <c r="AF216" s="322">
        <v>0.56000000000000005</v>
      </c>
      <c r="AG216" s="323" t="s">
        <v>271</v>
      </c>
    </row>
    <row r="217" spans="1:33" ht="21" customHeight="1">
      <c r="A217" s="35" t="s">
        <v>280</v>
      </c>
      <c r="B217" s="322">
        <v>0.60799999999999998</v>
      </c>
      <c r="C217" s="322">
        <v>0.72599999999999998</v>
      </c>
      <c r="D217" s="227" t="s">
        <v>271</v>
      </c>
      <c r="E217" s="322">
        <v>0.61599999999999999</v>
      </c>
      <c r="F217" s="322">
        <v>0.85199999999999998</v>
      </c>
      <c r="G217" s="322">
        <v>0.38100000000000001</v>
      </c>
      <c r="H217" s="322">
        <v>0.63100000000000001</v>
      </c>
      <c r="I217" s="323">
        <v>7.6999999999999999E-2</v>
      </c>
      <c r="J217" s="108"/>
      <c r="K217" s="108"/>
      <c r="M217" s="35" t="s">
        <v>280</v>
      </c>
      <c r="N217" s="321">
        <v>0.67400000000000004</v>
      </c>
      <c r="O217" s="322">
        <v>0.78800000000000003</v>
      </c>
      <c r="P217" s="322" t="s">
        <v>271</v>
      </c>
      <c r="Q217" s="322">
        <v>0.69</v>
      </c>
      <c r="R217" s="322">
        <v>0.90500000000000003</v>
      </c>
      <c r="S217" s="322">
        <v>0.45500000000000002</v>
      </c>
      <c r="T217" s="322">
        <v>0.71399999999999997</v>
      </c>
      <c r="U217" s="323">
        <v>0.10299999999999999</v>
      </c>
      <c r="V217" s="108"/>
      <c r="W217" s="108"/>
      <c r="Y217" s="35" t="s">
        <v>280</v>
      </c>
      <c r="Z217" s="321">
        <v>0.54600000000000004</v>
      </c>
      <c r="AA217" s="322">
        <v>0.66600000000000004</v>
      </c>
      <c r="AB217" s="322" t="s">
        <v>271</v>
      </c>
      <c r="AC217" s="322">
        <v>0.54</v>
      </c>
      <c r="AD217" s="322">
        <v>0.80100000000000005</v>
      </c>
      <c r="AE217" s="322">
        <v>0.315</v>
      </c>
      <c r="AF217" s="322">
        <v>0.54900000000000004</v>
      </c>
      <c r="AG217" s="323">
        <v>5.7000000000000002E-2</v>
      </c>
    </row>
    <row r="218" spans="1:33" ht="21" customHeight="1">
      <c r="A218" s="35" t="s">
        <v>281</v>
      </c>
      <c r="B218" s="322">
        <v>0.60699999999999998</v>
      </c>
      <c r="C218" s="322">
        <v>0.72599999999999998</v>
      </c>
      <c r="D218" s="227" t="s">
        <v>271</v>
      </c>
      <c r="E218" s="322">
        <v>0.59499999999999997</v>
      </c>
      <c r="F218" s="322">
        <v>0.85299999999999998</v>
      </c>
      <c r="G218" s="322">
        <v>0.38200000000000001</v>
      </c>
      <c r="H218" s="322">
        <v>0.63600000000000001</v>
      </c>
      <c r="I218" s="323">
        <v>7.3999999999999996E-2</v>
      </c>
      <c r="J218" s="108"/>
      <c r="K218" s="108"/>
      <c r="M218" s="35" t="s">
        <v>281</v>
      </c>
      <c r="N218" s="321">
        <v>0.67200000000000004</v>
      </c>
      <c r="O218" s="322">
        <v>0.78800000000000003</v>
      </c>
      <c r="P218" s="322" t="s">
        <v>271</v>
      </c>
      <c r="Q218" s="322">
        <v>0.66400000000000003</v>
      </c>
      <c r="R218" s="322">
        <v>0.91</v>
      </c>
      <c r="S218" s="322">
        <v>0.45300000000000001</v>
      </c>
      <c r="T218" s="322">
        <v>0.71699999999999997</v>
      </c>
      <c r="U218" s="323">
        <v>9.4E-2</v>
      </c>
      <c r="V218" s="108"/>
      <c r="W218" s="108"/>
      <c r="Y218" s="35" t="s">
        <v>281</v>
      </c>
      <c r="Z218" s="321">
        <v>0.54600000000000004</v>
      </c>
      <c r="AA218" s="322">
        <v>0.66500000000000004</v>
      </c>
      <c r="AB218" s="322" t="s">
        <v>271</v>
      </c>
      <c r="AC218" s="322">
        <v>0.52500000000000002</v>
      </c>
      <c r="AD218" s="322">
        <v>0.79800000000000004</v>
      </c>
      <c r="AE218" s="322">
        <v>0.31900000000000001</v>
      </c>
      <c r="AF218" s="322">
        <v>0.55600000000000005</v>
      </c>
      <c r="AG218" s="323">
        <v>5.8000000000000003E-2</v>
      </c>
    </row>
    <row r="219" spans="1:33" ht="21" customHeight="1">
      <c r="A219" s="35" t="s">
        <v>282</v>
      </c>
      <c r="B219" s="322">
        <v>0.60599999999999998</v>
      </c>
      <c r="C219" s="322">
        <v>0.72599999999999998</v>
      </c>
      <c r="D219" s="227" t="s">
        <v>271</v>
      </c>
      <c r="E219" s="322">
        <v>0.58699999999999997</v>
      </c>
      <c r="F219" s="322">
        <v>0.85399999999999998</v>
      </c>
      <c r="G219" s="322">
        <v>0.38</v>
      </c>
      <c r="H219" s="322">
        <v>0.63600000000000001</v>
      </c>
      <c r="I219" s="323">
        <v>7.0000000000000007E-2</v>
      </c>
      <c r="J219" s="108"/>
      <c r="K219" s="108"/>
      <c r="M219" s="35" t="s">
        <v>282</v>
      </c>
      <c r="N219" s="321">
        <v>0.67200000000000004</v>
      </c>
      <c r="O219" s="322">
        <v>0.78900000000000003</v>
      </c>
      <c r="P219" s="322" t="s">
        <v>271</v>
      </c>
      <c r="Q219" s="322">
        <v>0.65900000000000003</v>
      </c>
      <c r="R219" s="322">
        <v>0.91300000000000003</v>
      </c>
      <c r="S219" s="322">
        <v>0.44800000000000001</v>
      </c>
      <c r="T219" s="322">
        <v>0.71599999999999997</v>
      </c>
      <c r="U219" s="323">
        <v>8.5999999999999993E-2</v>
      </c>
      <c r="V219" s="108"/>
      <c r="W219" s="108"/>
      <c r="Y219" s="35" t="s">
        <v>282</v>
      </c>
      <c r="Z219" s="321">
        <v>0.54500000000000004</v>
      </c>
      <c r="AA219" s="322">
        <v>0.66400000000000003</v>
      </c>
      <c r="AB219" s="322" t="s">
        <v>271</v>
      </c>
      <c r="AC219" s="322">
        <v>0.51400000000000001</v>
      </c>
      <c r="AD219" s="322">
        <v>0.79700000000000004</v>
      </c>
      <c r="AE219" s="322">
        <v>0.32</v>
      </c>
      <c r="AF219" s="322">
        <v>0.55900000000000005</v>
      </c>
      <c r="AG219" s="323">
        <v>5.7000000000000002E-2</v>
      </c>
    </row>
    <row r="220" spans="1:33" ht="21" customHeight="1">
      <c r="A220" s="35" t="s">
        <v>283</v>
      </c>
      <c r="B220" s="322">
        <v>0.60599999999999998</v>
      </c>
      <c r="C220" s="322">
        <v>0.72499999999999998</v>
      </c>
      <c r="D220" s="227" t="s">
        <v>271</v>
      </c>
      <c r="E220" s="322">
        <v>0.56799999999999995</v>
      </c>
      <c r="F220" s="322">
        <v>0.85899999999999999</v>
      </c>
      <c r="G220" s="322">
        <v>0.38200000000000001</v>
      </c>
      <c r="H220" s="322">
        <v>0.63800000000000001</v>
      </c>
      <c r="I220" s="323">
        <v>7.1999999999999995E-2</v>
      </c>
      <c r="J220" s="108"/>
      <c r="K220" s="108"/>
      <c r="M220" s="35" t="s">
        <v>283</v>
      </c>
      <c r="N220" s="321">
        <v>0.66700000000000004</v>
      </c>
      <c r="O220" s="322">
        <v>0.78300000000000003</v>
      </c>
      <c r="P220" s="322" t="s">
        <v>271</v>
      </c>
      <c r="Q220" s="322">
        <v>0.63600000000000001</v>
      </c>
      <c r="R220" s="322">
        <v>0.91400000000000003</v>
      </c>
      <c r="S220" s="322">
        <v>0.44500000000000001</v>
      </c>
      <c r="T220" s="322">
        <v>0.71</v>
      </c>
      <c r="U220" s="323">
        <v>8.5999999999999993E-2</v>
      </c>
      <c r="V220" s="108"/>
      <c r="W220" s="108"/>
      <c r="Y220" s="35" t="s">
        <v>283</v>
      </c>
      <c r="Z220" s="321">
        <v>0.54900000000000004</v>
      </c>
      <c r="AA220" s="322">
        <v>0.66900000000000004</v>
      </c>
      <c r="AB220" s="322" t="s">
        <v>271</v>
      </c>
      <c r="AC220" s="322">
        <v>0.497</v>
      </c>
      <c r="AD220" s="322">
        <v>0.80700000000000005</v>
      </c>
      <c r="AE220" s="322">
        <v>0.32600000000000001</v>
      </c>
      <c r="AF220" s="322">
        <v>0.56699999999999995</v>
      </c>
      <c r="AG220" s="323">
        <v>0.06</v>
      </c>
    </row>
    <row r="221" spans="1:33" ht="21" customHeight="1">
      <c r="A221" s="35" t="s">
        <v>284</v>
      </c>
      <c r="B221" s="322">
        <v>0.60199999999999998</v>
      </c>
      <c r="C221" s="322">
        <v>0.72099999999999997</v>
      </c>
      <c r="D221" s="227" t="s">
        <v>271</v>
      </c>
      <c r="E221" s="322">
        <v>0.55400000000000005</v>
      </c>
      <c r="F221" s="322">
        <v>0.85699999999999998</v>
      </c>
      <c r="G221" s="322">
        <v>0.377</v>
      </c>
      <c r="H221" s="322">
        <v>0.63200000000000001</v>
      </c>
      <c r="I221" s="323">
        <v>6.9000000000000006E-2</v>
      </c>
      <c r="J221" s="108"/>
      <c r="K221" s="108"/>
      <c r="M221" s="35" t="s">
        <v>284</v>
      </c>
      <c r="N221" s="321">
        <v>0.66600000000000004</v>
      </c>
      <c r="O221" s="322">
        <v>0.78300000000000003</v>
      </c>
      <c r="P221" s="322" t="s">
        <v>271</v>
      </c>
      <c r="Q221" s="322">
        <v>0.63900000000000001</v>
      </c>
      <c r="R221" s="322">
        <v>0.91900000000000004</v>
      </c>
      <c r="S221" s="322">
        <v>0.435</v>
      </c>
      <c r="T221" s="322">
        <v>0.69499999999999995</v>
      </c>
      <c r="U221" s="323">
        <v>8.3000000000000004E-2</v>
      </c>
      <c r="V221" s="108"/>
      <c r="W221" s="108"/>
      <c r="Y221" s="35" t="s">
        <v>284</v>
      </c>
      <c r="Z221" s="321">
        <v>0.54200000000000004</v>
      </c>
      <c r="AA221" s="322">
        <v>0.66100000000000003</v>
      </c>
      <c r="AB221" s="322" t="s">
        <v>271</v>
      </c>
      <c r="AC221" s="322">
        <v>0.46700000000000003</v>
      </c>
      <c r="AD221" s="322">
        <v>0.79800000000000004</v>
      </c>
      <c r="AE221" s="322">
        <v>0.32600000000000001</v>
      </c>
      <c r="AF221" s="322">
        <v>0.56999999999999995</v>
      </c>
      <c r="AG221" s="323">
        <v>5.8000000000000003E-2</v>
      </c>
    </row>
    <row r="222" spans="1:33" ht="21" customHeight="1">
      <c r="A222" s="35" t="s">
        <v>320</v>
      </c>
      <c r="B222" s="322">
        <v>0.60699999999999998</v>
      </c>
      <c r="C222" s="322">
        <v>0.72499999999999998</v>
      </c>
      <c r="D222" s="227" t="s">
        <v>271</v>
      </c>
      <c r="E222" s="322">
        <v>0.55200000000000005</v>
      </c>
      <c r="F222" s="322">
        <v>0.85799999999999998</v>
      </c>
      <c r="G222" s="322">
        <v>0.39100000000000001</v>
      </c>
      <c r="H222" s="322">
        <v>0.64800000000000002</v>
      </c>
      <c r="I222" s="323">
        <v>0.08</v>
      </c>
      <c r="J222" s="108"/>
      <c r="K222" s="108"/>
      <c r="M222" s="35" t="s">
        <v>320</v>
      </c>
      <c r="N222" s="321">
        <v>0.67200000000000004</v>
      </c>
      <c r="O222" s="322">
        <v>0.78700000000000003</v>
      </c>
      <c r="P222" s="322" t="s">
        <v>271</v>
      </c>
      <c r="Q222" s="322">
        <v>0.64700000000000002</v>
      </c>
      <c r="R222" s="322">
        <v>0.91500000000000004</v>
      </c>
      <c r="S222" s="322">
        <v>0.45600000000000002</v>
      </c>
      <c r="T222" s="322">
        <v>0.71699999999999997</v>
      </c>
      <c r="U222" s="323">
        <v>0.10299999999999999</v>
      </c>
      <c r="V222" s="108"/>
      <c r="W222" s="108"/>
      <c r="Y222" s="35" t="s">
        <v>320</v>
      </c>
      <c r="Z222" s="321">
        <v>0.54600000000000004</v>
      </c>
      <c r="AA222" s="322">
        <v>0.66500000000000004</v>
      </c>
      <c r="AB222" s="322" t="s">
        <v>271</v>
      </c>
      <c r="AC222" s="322">
        <v>0.45400000000000001</v>
      </c>
      <c r="AD222" s="322">
        <v>0.80400000000000005</v>
      </c>
      <c r="AE222" s="322">
        <v>0.33300000000000002</v>
      </c>
      <c r="AF222" s="322">
        <v>0.57899999999999996</v>
      </c>
      <c r="AG222" s="323">
        <v>6.2E-2</v>
      </c>
    </row>
    <row r="223" spans="1:33" ht="21" customHeight="1">
      <c r="A223" s="35" t="s">
        <v>321</v>
      </c>
      <c r="B223" s="322">
        <v>0.60599999999999998</v>
      </c>
      <c r="C223" s="322">
        <v>0.72599999999999998</v>
      </c>
      <c r="D223" s="227" t="s">
        <v>271</v>
      </c>
      <c r="E223" s="322">
        <v>0.56499999999999995</v>
      </c>
      <c r="F223" s="322">
        <v>0.85299999999999998</v>
      </c>
      <c r="G223" s="322">
        <v>0.39100000000000001</v>
      </c>
      <c r="H223" s="322">
        <v>0.65300000000000002</v>
      </c>
      <c r="I223" s="323">
        <v>7.3999999999999996E-2</v>
      </c>
      <c r="J223" s="108"/>
      <c r="K223" s="108"/>
      <c r="M223" s="35" t="s">
        <v>321</v>
      </c>
      <c r="N223" s="321">
        <v>0.67300000000000004</v>
      </c>
      <c r="O223" s="322">
        <v>0.78800000000000003</v>
      </c>
      <c r="P223" s="322" t="s">
        <v>271</v>
      </c>
      <c r="Q223" s="322">
        <v>0.65900000000000003</v>
      </c>
      <c r="R223" s="322">
        <v>0.91200000000000003</v>
      </c>
      <c r="S223" s="322">
        <v>0.45800000000000002</v>
      </c>
      <c r="T223" s="322">
        <v>0.72399999999999998</v>
      </c>
      <c r="U223" s="323">
        <v>0.1</v>
      </c>
      <c r="V223" s="108"/>
      <c r="W223" s="108"/>
      <c r="Y223" s="35" t="s">
        <v>321</v>
      </c>
      <c r="Z223" s="321">
        <v>0.54300000000000004</v>
      </c>
      <c r="AA223" s="322">
        <v>0.66500000000000004</v>
      </c>
      <c r="AB223" s="322" t="s">
        <v>271</v>
      </c>
      <c r="AC223" s="322">
        <v>0.46700000000000003</v>
      </c>
      <c r="AD223" s="322">
        <v>0.79600000000000004</v>
      </c>
      <c r="AE223" s="322">
        <v>0.33</v>
      </c>
      <c r="AF223" s="322">
        <v>0.58299999999999996</v>
      </c>
      <c r="AG223" s="323" t="s">
        <v>271</v>
      </c>
    </row>
    <row r="224" spans="1:33" ht="21" customHeight="1">
      <c r="A224" s="35" t="s">
        <v>322</v>
      </c>
      <c r="B224" s="322">
        <v>0.61</v>
      </c>
      <c r="C224" s="322">
        <v>0.73</v>
      </c>
      <c r="D224" s="322" t="s">
        <v>271</v>
      </c>
      <c r="E224" s="322">
        <v>0.59599999999999997</v>
      </c>
      <c r="F224" s="322">
        <v>0.85</v>
      </c>
      <c r="G224" s="322">
        <v>0.39600000000000002</v>
      </c>
      <c r="H224" s="322">
        <v>0.65800000000000003</v>
      </c>
      <c r="I224" s="323">
        <v>7.9000000000000001E-2</v>
      </c>
      <c r="J224" s="108"/>
      <c r="K224" s="108"/>
      <c r="L224" s="48"/>
      <c r="M224" s="35" t="s">
        <v>322</v>
      </c>
      <c r="N224" s="322">
        <v>0.67600000000000005</v>
      </c>
      <c r="O224" s="322">
        <v>0.79200000000000004</v>
      </c>
      <c r="P224" s="322" t="s">
        <v>271</v>
      </c>
      <c r="Q224" s="322">
        <v>0.67300000000000004</v>
      </c>
      <c r="R224" s="322">
        <v>0.91400000000000003</v>
      </c>
      <c r="S224" s="322">
        <v>0.46300000000000002</v>
      </c>
      <c r="T224" s="322">
        <v>0.73399999999999999</v>
      </c>
      <c r="U224" s="323">
        <v>9.8000000000000004E-2</v>
      </c>
      <c r="V224" s="108"/>
      <c r="W224" s="108"/>
      <c r="X224" s="48"/>
      <c r="Y224" s="35" t="s">
        <v>322</v>
      </c>
      <c r="Z224" s="322">
        <v>0.54900000000000004</v>
      </c>
      <c r="AA224" s="322">
        <v>0.66900000000000004</v>
      </c>
      <c r="AB224" s="322" t="s">
        <v>271</v>
      </c>
      <c r="AC224" s="322">
        <v>0.51800000000000002</v>
      </c>
      <c r="AD224" s="322">
        <v>0.79</v>
      </c>
      <c r="AE224" s="322">
        <v>0.33600000000000002</v>
      </c>
      <c r="AF224" s="322">
        <v>0.58399999999999996</v>
      </c>
      <c r="AG224" s="323">
        <v>6.3E-2</v>
      </c>
    </row>
    <row r="225" spans="1:33" ht="21" customHeight="1">
      <c r="A225" s="35" t="s">
        <v>323</v>
      </c>
      <c r="B225" s="324">
        <v>0.61</v>
      </c>
      <c r="C225" s="324">
        <v>0.72699999999999998</v>
      </c>
      <c r="D225" s="324" t="s">
        <v>271</v>
      </c>
      <c r="E225" s="324">
        <v>0.61</v>
      </c>
      <c r="F225" s="324">
        <v>0.84799999999999998</v>
      </c>
      <c r="G225" s="324">
        <v>0.39</v>
      </c>
      <c r="H225" s="324">
        <v>0.64100000000000001</v>
      </c>
      <c r="I225" s="309">
        <v>8.7999999999999995E-2</v>
      </c>
      <c r="J225" s="48"/>
      <c r="K225" s="48"/>
      <c r="L225" s="48"/>
      <c r="M225" s="35" t="s">
        <v>323</v>
      </c>
      <c r="N225" s="324">
        <v>0.67100000000000004</v>
      </c>
      <c r="O225" s="324">
        <v>0.78300000000000003</v>
      </c>
      <c r="P225" s="324" t="s">
        <v>271</v>
      </c>
      <c r="Q225" s="324">
        <v>0.64800000000000002</v>
      </c>
      <c r="R225" s="324">
        <v>0.90900000000000003</v>
      </c>
      <c r="S225" s="324">
        <v>0.46</v>
      </c>
      <c r="T225" s="324">
        <v>0.71499999999999997</v>
      </c>
      <c r="U225" s="309">
        <v>0.11700000000000001</v>
      </c>
      <c r="V225" s="48"/>
      <c r="W225" s="48"/>
      <c r="X225" s="48"/>
      <c r="Y225" s="35" t="s">
        <v>323</v>
      </c>
      <c r="Z225" s="324">
        <v>0.55200000000000005</v>
      </c>
      <c r="AA225" s="324">
        <v>0.67300000000000004</v>
      </c>
      <c r="AB225" s="324" t="s">
        <v>271</v>
      </c>
      <c r="AC225" s="324">
        <v>0.56999999999999995</v>
      </c>
      <c r="AD225" s="324">
        <v>0.79100000000000004</v>
      </c>
      <c r="AE225" s="324">
        <v>0.32800000000000001</v>
      </c>
      <c r="AF225" s="324">
        <v>0.56799999999999995</v>
      </c>
      <c r="AG225" s="309">
        <v>6.5000000000000002E-2</v>
      </c>
    </row>
    <row r="226" spans="1:33" ht="21" customHeight="1">
      <c r="A226" s="35" t="s">
        <v>324</v>
      </c>
      <c r="B226" s="324">
        <v>0.61399999999999999</v>
      </c>
      <c r="C226" s="324">
        <v>0.73199999999999998</v>
      </c>
      <c r="D226" s="324" t="s">
        <v>271</v>
      </c>
      <c r="E226" s="324">
        <v>0.60199999999999998</v>
      </c>
      <c r="F226" s="324">
        <v>0.85299999999999998</v>
      </c>
      <c r="G226" s="324">
        <v>0.39800000000000002</v>
      </c>
      <c r="H226" s="324">
        <v>0.65200000000000002</v>
      </c>
      <c r="I226" s="309">
        <v>9.1999999999999998E-2</v>
      </c>
      <c r="J226" s="48"/>
      <c r="K226" s="48"/>
      <c r="L226" s="48"/>
      <c r="M226" s="35" t="s">
        <v>324</v>
      </c>
      <c r="N226" s="324">
        <v>0.67400000000000004</v>
      </c>
      <c r="O226" s="324">
        <v>0.78600000000000003</v>
      </c>
      <c r="P226" s="324" t="s">
        <v>271</v>
      </c>
      <c r="Q226" s="324">
        <v>0.628</v>
      </c>
      <c r="R226" s="324">
        <v>0.91400000000000003</v>
      </c>
      <c r="S226" s="324">
        <v>0.46600000000000003</v>
      </c>
      <c r="T226" s="324">
        <v>0.72399999999999998</v>
      </c>
      <c r="U226" s="309">
        <v>0.11899999999999999</v>
      </c>
      <c r="V226" s="48"/>
      <c r="W226" s="48"/>
      <c r="X226" s="48"/>
      <c r="Y226" s="35" t="s">
        <v>324</v>
      </c>
      <c r="Z226" s="324">
        <v>0.55800000000000005</v>
      </c>
      <c r="AA226" s="324">
        <v>0.67800000000000005</v>
      </c>
      <c r="AB226" s="324" t="s">
        <v>271</v>
      </c>
      <c r="AC226" s="324">
        <v>0.57599999999999996</v>
      </c>
      <c r="AD226" s="324">
        <v>0.79500000000000004</v>
      </c>
      <c r="AE226" s="324">
        <v>0.33800000000000002</v>
      </c>
      <c r="AF226" s="324">
        <v>0.58099999999999996</v>
      </c>
      <c r="AG226" s="309">
        <v>7.0999999999999994E-2</v>
      </c>
    </row>
    <row r="227" spans="1:33" ht="21" customHeight="1">
      <c r="A227" s="35" t="s">
        <v>325</v>
      </c>
      <c r="B227" s="308">
        <v>0.61399999999999999</v>
      </c>
      <c r="C227" s="308">
        <v>0.73199999999999998</v>
      </c>
      <c r="D227" s="322" t="s">
        <v>271</v>
      </c>
      <c r="E227" s="308">
        <v>0.62</v>
      </c>
      <c r="F227" s="308">
        <v>0.84899999999999998</v>
      </c>
      <c r="G227" s="308">
        <v>0.40100000000000002</v>
      </c>
      <c r="H227" s="308">
        <v>0.65600000000000003</v>
      </c>
      <c r="I227" s="309">
        <v>9.2999999999999999E-2</v>
      </c>
      <c r="M227" s="35" t="s">
        <v>325</v>
      </c>
      <c r="N227" s="308">
        <v>0.67600000000000005</v>
      </c>
      <c r="O227" s="308">
        <v>0.78800000000000003</v>
      </c>
      <c r="P227" s="308" t="s">
        <v>271</v>
      </c>
      <c r="Q227" s="308">
        <v>0.66</v>
      </c>
      <c r="R227" s="308">
        <v>0.90600000000000003</v>
      </c>
      <c r="S227" s="308">
        <v>0.47199999999999998</v>
      </c>
      <c r="T227" s="308">
        <v>0.72899999999999998</v>
      </c>
      <c r="U227" s="309">
        <v>0.126</v>
      </c>
      <c r="Y227" s="35" t="s">
        <v>325</v>
      </c>
      <c r="Z227" s="308">
        <v>0.55700000000000005</v>
      </c>
      <c r="AA227" s="308">
        <v>0.67900000000000005</v>
      </c>
      <c r="AB227" s="308" t="s">
        <v>271</v>
      </c>
      <c r="AC227" s="308">
        <v>0.57899999999999996</v>
      </c>
      <c r="AD227" s="308">
        <v>0.79400000000000004</v>
      </c>
      <c r="AE227" s="308">
        <v>0.33800000000000002</v>
      </c>
      <c r="AF227" s="308">
        <v>0.58499999999999996</v>
      </c>
      <c r="AG227" s="309">
        <v>6.6000000000000003E-2</v>
      </c>
    </row>
    <row r="228" spans="1:33" ht="21" customHeight="1">
      <c r="A228" s="35" t="s">
        <v>326</v>
      </c>
      <c r="B228" s="308">
        <v>0.61299999999999999</v>
      </c>
      <c r="C228" s="308">
        <v>0.73</v>
      </c>
      <c r="D228" s="308" t="s">
        <v>271</v>
      </c>
      <c r="E228" s="308">
        <v>0.59899999999999998</v>
      </c>
      <c r="F228" s="308">
        <v>0.84699999999999998</v>
      </c>
      <c r="G228" s="308">
        <v>0.40899999999999997</v>
      </c>
      <c r="H228" s="308">
        <v>0.66800000000000004</v>
      </c>
      <c r="I228" s="309">
        <v>9.7000000000000003E-2</v>
      </c>
      <c r="M228" s="35" t="s">
        <v>326</v>
      </c>
      <c r="N228" s="308">
        <v>0.67900000000000005</v>
      </c>
      <c r="O228" s="308">
        <v>0.79</v>
      </c>
      <c r="P228" s="308" t="s">
        <v>271</v>
      </c>
      <c r="Q228" s="308">
        <v>0.63600000000000001</v>
      </c>
      <c r="R228" s="308">
        <v>0.90900000000000003</v>
      </c>
      <c r="S228" s="308">
        <v>0.49</v>
      </c>
      <c r="T228" s="308">
        <v>0.754</v>
      </c>
      <c r="U228" s="309">
        <v>0.13600000000000001</v>
      </c>
      <c r="Y228" s="35" t="s">
        <v>326</v>
      </c>
      <c r="Z228" s="308">
        <v>0.55100000000000005</v>
      </c>
      <c r="AA228" s="308">
        <v>0.67200000000000004</v>
      </c>
      <c r="AB228" s="308" t="s">
        <v>271</v>
      </c>
      <c r="AC228" s="308">
        <v>0.56100000000000005</v>
      </c>
      <c r="AD228" s="308">
        <v>0.78700000000000003</v>
      </c>
      <c r="AE228" s="308">
        <v>0.33700000000000002</v>
      </c>
      <c r="AF228" s="308">
        <v>0.58299999999999996</v>
      </c>
      <c r="AG228" s="309">
        <v>6.7000000000000004E-2</v>
      </c>
    </row>
    <row r="229" spans="1:33" ht="21" customHeight="1">
      <c r="A229" s="35" t="s">
        <v>327</v>
      </c>
      <c r="B229" s="308">
        <v>0.60599999999999998</v>
      </c>
      <c r="C229" s="308">
        <v>0.72499999999999998</v>
      </c>
      <c r="D229" s="308" t="s">
        <v>271</v>
      </c>
      <c r="E229" s="308">
        <v>0.59799999999999998</v>
      </c>
      <c r="F229" s="308">
        <v>0.83799999999999997</v>
      </c>
      <c r="G229" s="308">
        <v>0.40300000000000002</v>
      </c>
      <c r="H229" s="308">
        <v>0.66900000000000004</v>
      </c>
      <c r="I229" s="309">
        <v>8.2000000000000003E-2</v>
      </c>
      <c r="M229" s="35" t="s">
        <v>327</v>
      </c>
      <c r="N229" s="308">
        <v>0.67100000000000004</v>
      </c>
      <c r="O229" s="308">
        <v>0.78400000000000003</v>
      </c>
      <c r="P229" s="308" t="s">
        <v>271</v>
      </c>
      <c r="Q229" s="308">
        <v>0.61799999999999999</v>
      </c>
      <c r="R229" s="308">
        <v>0.90400000000000003</v>
      </c>
      <c r="S229" s="308">
        <v>0.48199999999999998</v>
      </c>
      <c r="T229" s="308">
        <v>0.752</v>
      </c>
      <c r="U229" s="309">
        <v>0.11899999999999999</v>
      </c>
      <c r="Y229" s="35" t="s">
        <v>327</v>
      </c>
      <c r="Z229" s="308">
        <v>0.54500000000000004</v>
      </c>
      <c r="AA229" s="308">
        <v>0.66700000000000004</v>
      </c>
      <c r="AB229" s="308" t="s">
        <v>271</v>
      </c>
      <c r="AC229" s="308">
        <v>0.57699999999999996</v>
      </c>
      <c r="AD229" s="308">
        <v>0.77600000000000002</v>
      </c>
      <c r="AE229" s="308">
        <v>0.33200000000000002</v>
      </c>
      <c r="AF229" s="308">
        <v>0.58799999999999997</v>
      </c>
      <c r="AG229" s="309" t="s">
        <v>271</v>
      </c>
    </row>
    <row r="230" spans="1:33" ht="21" customHeight="1">
      <c r="A230" s="35" t="s">
        <v>328</v>
      </c>
      <c r="B230" s="308">
        <v>0.60299999999999998</v>
      </c>
      <c r="C230" s="308">
        <v>0.72199999999999998</v>
      </c>
      <c r="D230" s="308" t="s">
        <v>271</v>
      </c>
      <c r="E230" s="308">
        <v>0.58199999999999996</v>
      </c>
      <c r="F230" s="308">
        <v>0.83799999999999997</v>
      </c>
      <c r="G230" s="308">
        <v>0.4</v>
      </c>
      <c r="H230" s="308">
        <v>0.66400000000000003</v>
      </c>
      <c r="I230" s="309">
        <v>8.2000000000000003E-2</v>
      </c>
      <c r="M230" s="35" t="s">
        <v>328</v>
      </c>
      <c r="N230" s="308">
        <v>0.67</v>
      </c>
      <c r="O230" s="308">
        <v>0.78200000000000003</v>
      </c>
      <c r="P230" s="308" t="s">
        <v>271</v>
      </c>
      <c r="Q230" s="308">
        <v>0.59199999999999997</v>
      </c>
      <c r="R230" s="308">
        <v>0.90200000000000002</v>
      </c>
      <c r="S230" s="308">
        <v>0.48599999999999999</v>
      </c>
      <c r="T230" s="308">
        <v>0.755</v>
      </c>
      <c r="U230" s="309">
        <v>0.126</v>
      </c>
      <c r="Y230" s="35" t="s">
        <v>328</v>
      </c>
      <c r="Z230" s="308">
        <v>0.54100000000000004</v>
      </c>
      <c r="AA230" s="308">
        <v>0.66400000000000003</v>
      </c>
      <c r="AB230" s="308" t="s">
        <v>271</v>
      </c>
      <c r="AC230" s="308">
        <v>0.57199999999999995</v>
      </c>
      <c r="AD230" s="308">
        <v>0.77800000000000002</v>
      </c>
      <c r="AE230" s="308">
        <v>0.32300000000000001</v>
      </c>
      <c r="AF230" s="308">
        <v>0.57499999999999996</v>
      </c>
      <c r="AG230" s="309" t="s">
        <v>271</v>
      </c>
    </row>
    <row r="231" spans="1:33" ht="21" customHeight="1">
      <c r="A231" s="35" t="s">
        <v>329</v>
      </c>
      <c r="B231" s="308">
        <v>0.6</v>
      </c>
      <c r="C231" s="308">
        <v>0.72099999999999997</v>
      </c>
      <c r="D231" s="308" t="s">
        <v>271</v>
      </c>
      <c r="E231" s="308">
        <v>0.58699999999999997</v>
      </c>
      <c r="F231" s="308">
        <v>0.83699999999999997</v>
      </c>
      <c r="G231" s="308">
        <v>0.39</v>
      </c>
      <c r="H231" s="308">
        <v>0.65900000000000003</v>
      </c>
      <c r="I231" s="309">
        <v>6.6000000000000003E-2</v>
      </c>
      <c r="M231" s="35" t="s">
        <v>329</v>
      </c>
      <c r="N231" s="308">
        <v>0.66600000000000004</v>
      </c>
      <c r="O231" s="308">
        <v>0.78400000000000003</v>
      </c>
      <c r="P231" s="308" t="s">
        <v>271</v>
      </c>
      <c r="Q231" s="308">
        <v>0.60599999999999998</v>
      </c>
      <c r="R231" s="308">
        <v>0.90700000000000003</v>
      </c>
      <c r="S231" s="308">
        <v>0.46600000000000003</v>
      </c>
      <c r="T231" s="308">
        <v>0.748</v>
      </c>
      <c r="U231" s="309">
        <v>8.7999999999999995E-2</v>
      </c>
      <c r="Y231" s="35" t="s">
        <v>329</v>
      </c>
      <c r="Z231" s="308">
        <v>0.53800000000000003</v>
      </c>
      <c r="AA231" s="308">
        <v>0.66</v>
      </c>
      <c r="AB231" s="308" t="s">
        <v>271</v>
      </c>
      <c r="AC231" s="308">
        <v>0.56699999999999995</v>
      </c>
      <c r="AD231" s="308">
        <v>0.77100000000000002</v>
      </c>
      <c r="AE231" s="308">
        <v>0.32200000000000001</v>
      </c>
      <c r="AF231" s="308">
        <v>0.57199999999999995</v>
      </c>
      <c r="AG231" s="309" t="s">
        <v>271</v>
      </c>
    </row>
    <row r="232" spans="1:33" ht="21" customHeight="1">
      <c r="A232" s="35" t="s">
        <v>330</v>
      </c>
      <c r="B232" s="308">
        <v>0.60399999999999998</v>
      </c>
      <c r="C232" s="308">
        <v>0.72499999999999998</v>
      </c>
      <c r="D232" s="308" t="s">
        <v>271</v>
      </c>
      <c r="E232" s="308">
        <v>0.60699999999999998</v>
      </c>
      <c r="F232" s="308">
        <v>0.84199999999999997</v>
      </c>
      <c r="G232" s="308">
        <v>0.38900000000000001</v>
      </c>
      <c r="H232" s="308">
        <v>0.65100000000000002</v>
      </c>
      <c r="I232" s="309">
        <v>7.3999999999999996E-2</v>
      </c>
      <c r="M232" s="35" t="s">
        <v>330</v>
      </c>
      <c r="N232" s="308">
        <v>0.66300000000000003</v>
      </c>
      <c r="O232" s="308">
        <v>0.78100000000000003</v>
      </c>
      <c r="P232" s="308" t="s">
        <v>271</v>
      </c>
      <c r="Q232" s="308">
        <v>0.62</v>
      </c>
      <c r="R232" s="308">
        <v>0.90400000000000003</v>
      </c>
      <c r="S232" s="308">
        <v>0.45600000000000002</v>
      </c>
      <c r="T232" s="308">
        <v>0.73</v>
      </c>
      <c r="U232" s="309">
        <v>8.8999999999999996E-2</v>
      </c>
      <c r="Y232" s="35" t="s">
        <v>330</v>
      </c>
      <c r="Z232" s="308">
        <v>0.54900000000000004</v>
      </c>
      <c r="AA232" s="308">
        <v>0.67</v>
      </c>
      <c r="AB232" s="308" t="s">
        <v>271</v>
      </c>
      <c r="AC232" s="308">
        <v>0.59399999999999997</v>
      </c>
      <c r="AD232" s="308">
        <v>0.78400000000000003</v>
      </c>
      <c r="AE232" s="308">
        <v>0.32900000000000001</v>
      </c>
      <c r="AF232" s="308">
        <v>0.57199999999999995</v>
      </c>
      <c r="AG232" s="309">
        <v>6.2E-2</v>
      </c>
    </row>
    <row r="233" spans="1:33" ht="21" customHeight="1">
      <c r="A233" s="35" t="s">
        <v>331</v>
      </c>
      <c r="B233" s="308">
        <v>0.60499999999999998</v>
      </c>
      <c r="C233" s="308">
        <v>0.72599999999999998</v>
      </c>
      <c r="D233" s="308" t="s">
        <v>271</v>
      </c>
      <c r="E233" s="308">
        <v>0.623</v>
      </c>
      <c r="F233" s="308">
        <v>0.84499999999999997</v>
      </c>
      <c r="G233" s="308">
        <v>0.38600000000000001</v>
      </c>
      <c r="H233" s="308">
        <v>0.64500000000000002</v>
      </c>
      <c r="I233" s="309">
        <v>7.5999999999999998E-2</v>
      </c>
      <c r="M233" s="35" t="s">
        <v>331</v>
      </c>
      <c r="N233" s="308">
        <v>0.66200000000000003</v>
      </c>
      <c r="O233" s="308">
        <v>0.78</v>
      </c>
      <c r="P233" s="308" t="s">
        <v>271</v>
      </c>
      <c r="Q233" s="308">
        <v>0.64700000000000002</v>
      </c>
      <c r="R233" s="308">
        <v>0.90200000000000002</v>
      </c>
      <c r="S233" s="308">
        <v>0.45200000000000001</v>
      </c>
      <c r="T233" s="308">
        <v>0.72199999999999998</v>
      </c>
      <c r="U233" s="309">
        <v>9.2999999999999999E-2</v>
      </c>
      <c r="Y233" s="35" t="s">
        <v>331</v>
      </c>
      <c r="Z233" s="308">
        <v>0.55100000000000005</v>
      </c>
      <c r="AA233" s="308">
        <v>0.67300000000000004</v>
      </c>
      <c r="AB233" s="308" t="s">
        <v>271</v>
      </c>
      <c r="AC233" s="308">
        <v>0.59799999999999998</v>
      </c>
      <c r="AD233" s="308">
        <v>0.79</v>
      </c>
      <c r="AE233" s="308">
        <v>0.32700000000000001</v>
      </c>
      <c r="AF233" s="308">
        <v>0.56899999999999995</v>
      </c>
      <c r="AG233" s="309">
        <v>6.2E-2</v>
      </c>
    </row>
    <row r="234" spans="1:33" ht="21" customHeight="1">
      <c r="A234" s="35" t="s">
        <v>332</v>
      </c>
      <c r="B234" s="308">
        <v>0.60499999999999998</v>
      </c>
      <c r="C234" s="308">
        <v>0.72199999999999998</v>
      </c>
      <c r="D234" s="308" t="s">
        <v>271</v>
      </c>
      <c r="E234" s="308">
        <v>0.65</v>
      </c>
      <c r="F234" s="308">
        <v>0.83099999999999996</v>
      </c>
      <c r="G234" s="308">
        <v>0.39500000000000002</v>
      </c>
      <c r="H234" s="308">
        <v>0.64400000000000002</v>
      </c>
      <c r="I234" s="309">
        <v>9.4E-2</v>
      </c>
      <c r="L234" s="33"/>
      <c r="M234" s="35" t="s">
        <v>332</v>
      </c>
      <c r="N234" s="308">
        <v>0.66900000000000004</v>
      </c>
      <c r="O234" s="308">
        <v>0.78100000000000003</v>
      </c>
      <c r="P234" s="308" t="s">
        <v>271</v>
      </c>
      <c r="Q234" s="308">
        <v>0.67400000000000004</v>
      </c>
      <c r="R234" s="308">
        <v>0.89900000000000002</v>
      </c>
      <c r="S234" s="308">
        <v>0.46400000000000002</v>
      </c>
      <c r="T234" s="308">
        <v>0.71899999999999997</v>
      </c>
      <c r="U234" s="309">
        <v>0.124</v>
      </c>
      <c r="Y234" s="35" t="s">
        <v>332</v>
      </c>
      <c r="Z234" s="308">
        <v>0.54500000000000004</v>
      </c>
      <c r="AA234" s="308">
        <v>0.66400000000000003</v>
      </c>
      <c r="AB234" s="308" t="s">
        <v>271</v>
      </c>
      <c r="AC234" s="308">
        <v>0.626</v>
      </c>
      <c r="AD234" s="308">
        <v>0.76600000000000001</v>
      </c>
      <c r="AE234" s="308">
        <v>0.33200000000000002</v>
      </c>
      <c r="AF234" s="308">
        <v>0.57199999999999995</v>
      </c>
      <c r="AG234" s="309">
        <v>7.0000000000000007E-2</v>
      </c>
    </row>
    <row r="235" spans="1:33" ht="21" customHeight="1">
      <c r="A235" s="35" t="s">
        <v>333</v>
      </c>
      <c r="B235" s="308">
        <v>0.59899999999999998</v>
      </c>
      <c r="C235" s="308">
        <v>0.71499999999999997</v>
      </c>
      <c r="D235" s="308" t="s">
        <v>271</v>
      </c>
      <c r="E235" s="308">
        <v>0.64</v>
      </c>
      <c r="F235" s="308">
        <v>0.82699999999999996</v>
      </c>
      <c r="G235" s="308">
        <v>0.39</v>
      </c>
      <c r="H235" s="308">
        <v>0.63600000000000001</v>
      </c>
      <c r="I235" s="309">
        <v>9.2999999999999999E-2</v>
      </c>
      <c r="L235" s="33"/>
      <c r="M235" s="35" t="s">
        <v>333</v>
      </c>
      <c r="N235" s="308">
        <v>0.67100000000000004</v>
      </c>
      <c r="O235" s="308">
        <v>0.78400000000000003</v>
      </c>
      <c r="P235" s="308" t="s">
        <v>271</v>
      </c>
      <c r="Q235" s="308">
        <v>0.68500000000000005</v>
      </c>
      <c r="R235" s="308">
        <v>0.90200000000000002</v>
      </c>
      <c r="S235" s="308">
        <v>0.46600000000000003</v>
      </c>
      <c r="T235" s="308">
        <v>0.72099999999999997</v>
      </c>
      <c r="U235" s="309">
        <v>0.127</v>
      </c>
      <c r="Y235" s="35" t="s">
        <v>333</v>
      </c>
      <c r="Z235" s="308">
        <v>0.53100000000000003</v>
      </c>
      <c r="AA235" s="308">
        <v>0.64800000000000002</v>
      </c>
      <c r="AB235" s="308" t="s">
        <v>271</v>
      </c>
      <c r="AC235" s="308">
        <v>0.59299999999999997</v>
      </c>
      <c r="AD235" s="308">
        <v>0.755</v>
      </c>
      <c r="AE235" s="308">
        <v>0.32100000000000001</v>
      </c>
      <c r="AF235" s="308">
        <v>0.55300000000000005</v>
      </c>
      <c r="AG235" s="309">
        <v>6.6000000000000003E-2</v>
      </c>
    </row>
    <row r="236" spans="1:33" ht="21" customHeight="1">
      <c r="A236" s="35" t="s">
        <v>334</v>
      </c>
      <c r="B236" s="308">
        <v>0.60899999999999999</v>
      </c>
      <c r="C236" s="308">
        <v>0.72599999999999998</v>
      </c>
      <c r="D236" s="308" t="s">
        <v>271</v>
      </c>
      <c r="E236" s="308">
        <v>0.65800000000000003</v>
      </c>
      <c r="F236" s="308">
        <v>0.83099999999999996</v>
      </c>
      <c r="G236" s="308">
        <v>0.40100000000000002</v>
      </c>
      <c r="H236" s="308">
        <v>0.65</v>
      </c>
      <c r="I236" s="309">
        <v>0.10199999999999999</v>
      </c>
      <c r="L236" s="33"/>
      <c r="M236" s="35" t="s">
        <v>334</v>
      </c>
      <c r="N236" s="308">
        <v>0.67600000000000005</v>
      </c>
      <c r="O236" s="308">
        <v>0.79200000000000004</v>
      </c>
      <c r="P236" s="308" t="s">
        <v>271</v>
      </c>
      <c r="Q236" s="308">
        <v>0.69199999999999995</v>
      </c>
      <c r="R236" s="308">
        <v>0.90500000000000003</v>
      </c>
      <c r="S236" s="308">
        <v>0.46899999999999997</v>
      </c>
      <c r="T236" s="308">
        <v>0.73099999999999998</v>
      </c>
      <c r="U236" s="309">
        <v>0.12</v>
      </c>
      <c r="Y236" s="35" t="s">
        <v>334</v>
      </c>
      <c r="Z236" s="308">
        <v>0.54600000000000004</v>
      </c>
      <c r="AA236" s="308">
        <v>0.66100000000000003</v>
      </c>
      <c r="AB236" s="308" t="s">
        <v>271</v>
      </c>
      <c r="AC236" s="308">
        <v>0.622</v>
      </c>
      <c r="AD236" s="308">
        <v>0.76</v>
      </c>
      <c r="AE236" s="308">
        <v>0.34</v>
      </c>
      <c r="AF236" s="308">
        <v>0.57099999999999995</v>
      </c>
      <c r="AG236" s="309">
        <v>8.6999999999999994E-2</v>
      </c>
    </row>
    <row r="237" spans="1:33" ht="21" customHeight="1">
      <c r="A237" s="35" t="s">
        <v>335</v>
      </c>
      <c r="B237" s="308">
        <v>0.60099999999999998</v>
      </c>
      <c r="C237" s="308">
        <v>0.72</v>
      </c>
      <c r="D237" s="308" t="s">
        <v>271</v>
      </c>
      <c r="E237" s="308">
        <v>0.64</v>
      </c>
      <c r="F237" s="308">
        <v>0.82799999999999996</v>
      </c>
      <c r="G237" s="308">
        <v>0.39100000000000001</v>
      </c>
      <c r="H237" s="308">
        <v>0.64400000000000002</v>
      </c>
      <c r="I237" s="309">
        <v>8.7999999999999995E-2</v>
      </c>
      <c r="L237" s="33"/>
      <c r="M237" s="35" t="s">
        <v>335</v>
      </c>
      <c r="N237" s="308">
        <v>0.66800000000000004</v>
      </c>
      <c r="O237" s="308">
        <v>0.78800000000000003</v>
      </c>
      <c r="P237" s="308" t="s">
        <v>271</v>
      </c>
      <c r="Q237" s="308">
        <v>0.68500000000000005</v>
      </c>
      <c r="R237" s="308">
        <v>0.90700000000000003</v>
      </c>
      <c r="S237" s="308">
        <v>0.44800000000000001</v>
      </c>
      <c r="T237" s="308">
        <v>0.71299999999999997</v>
      </c>
      <c r="U237" s="309">
        <v>9.5000000000000001E-2</v>
      </c>
      <c r="Y237" s="35" t="s">
        <v>335</v>
      </c>
      <c r="Z237" s="308">
        <v>0.53800000000000003</v>
      </c>
      <c r="AA237" s="308">
        <v>0.65300000000000002</v>
      </c>
      <c r="AB237" s="308" t="s">
        <v>271</v>
      </c>
      <c r="AC237" s="308">
        <v>0.59299999999999997</v>
      </c>
      <c r="AD237" s="308">
        <v>0.752</v>
      </c>
      <c r="AE237" s="308">
        <v>0.34100000000000003</v>
      </c>
      <c r="AF237" s="308">
        <v>0.57699999999999996</v>
      </c>
      <c r="AG237" s="309">
        <v>8.1000000000000003E-2</v>
      </c>
    </row>
    <row r="238" spans="1:33" ht="21" customHeight="1">
      <c r="A238" s="35" t="s">
        <v>357</v>
      </c>
      <c r="B238" s="325">
        <v>0.61</v>
      </c>
      <c r="C238" s="324">
        <v>0.72699999999999998</v>
      </c>
      <c r="D238" s="324" t="s">
        <v>271</v>
      </c>
      <c r="E238" s="324">
        <v>0.65700000000000003</v>
      </c>
      <c r="F238" s="324">
        <v>0.83099999999999996</v>
      </c>
      <c r="G238" s="324">
        <v>0.40400000000000003</v>
      </c>
      <c r="H238" s="324">
        <v>0.65300000000000002</v>
      </c>
      <c r="I238" s="309">
        <v>0.104</v>
      </c>
      <c r="L238" s="33"/>
      <c r="M238" s="35" t="s">
        <v>357</v>
      </c>
      <c r="N238" s="325">
        <v>0.67400000000000004</v>
      </c>
      <c r="O238" s="324">
        <v>0.79100000000000004</v>
      </c>
      <c r="P238" s="324" t="s">
        <v>271</v>
      </c>
      <c r="Q238" s="324">
        <v>0.69</v>
      </c>
      <c r="R238" s="324">
        <v>0.90900000000000003</v>
      </c>
      <c r="S238" s="324">
        <v>0.46100000000000002</v>
      </c>
      <c r="T238" s="324">
        <v>0.72199999999999998</v>
      </c>
      <c r="U238" s="309">
        <v>0.113</v>
      </c>
      <c r="Y238" s="35" t="s">
        <v>357</v>
      </c>
      <c r="Z238" s="325">
        <v>0.54900000000000004</v>
      </c>
      <c r="AA238" s="324">
        <v>0.66400000000000003</v>
      </c>
      <c r="AB238" s="324" t="s">
        <v>271</v>
      </c>
      <c r="AC238" s="324">
        <v>0.624</v>
      </c>
      <c r="AD238" s="324">
        <v>0.75600000000000001</v>
      </c>
      <c r="AE238" s="324">
        <v>0.35199999999999998</v>
      </c>
      <c r="AF238" s="324">
        <v>0.58599999999999997</v>
      </c>
      <c r="AG238" s="309">
        <v>9.6000000000000002E-2</v>
      </c>
    </row>
    <row r="239" spans="1:33" ht="21" customHeight="1">
      <c r="A239" s="35" t="s">
        <v>358</v>
      </c>
      <c r="B239" s="325">
        <v>0.60599999999999998</v>
      </c>
      <c r="C239" s="324">
        <v>0.72599999999999998</v>
      </c>
      <c r="D239" s="324" t="s">
        <v>271</v>
      </c>
      <c r="E239" s="324">
        <v>0.64700000000000002</v>
      </c>
      <c r="F239" s="324">
        <v>0.83699999999999997</v>
      </c>
      <c r="G239" s="324">
        <v>0.39300000000000002</v>
      </c>
      <c r="H239" s="324">
        <v>0.64500000000000002</v>
      </c>
      <c r="I239" s="309">
        <v>8.8999999999999996E-2</v>
      </c>
      <c r="L239" s="33"/>
      <c r="M239" s="35" t="s">
        <v>358</v>
      </c>
      <c r="N239" s="325">
        <v>0.67200000000000004</v>
      </c>
      <c r="O239" s="324">
        <v>0.78900000000000003</v>
      </c>
      <c r="P239" s="324" t="s">
        <v>271</v>
      </c>
      <c r="Q239" s="324">
        <v>0.67500000000000004</v>
      </c>
      <c r="R239" s="324">
        <v>0.90900000000000003</v>
      </c>
      <c r="S239" s="324">
        <v>0.46300000000000002</v>
      </c>
      <c r="T239" s="324">
        <v>0.72599999999999998</v>
      </c>
      <c r="U239" s="309">
        <v>0.113</v>
      </c>
      <c r="Y239" s="35" t="s">
        <v>358</v>
      </c>
      <c r="Z239" s="325">
        <v>0.54500000000000004</v>
      </c>
      <c r="AA239" s="324">
        <v>0.66500000000000004</v>
      </c>
      <c r="AB239" s="308" t="s">
        <v>271</v>
      </c>
      <c r="AC239" s="324">
        <v>0.61899999999999999</v>
      </c>
      <c r="AD239" s="324">
        <v>0.76900000000000002</v>
      </c>
      <c r="AE239" s="324">
        <v>0.33</v>
      </c>
      <c r="AF239" s="324">
        <v>0.56599999999999995</v>
      </c>
      <c r="AG239" s="309">
        <v>7.0000000000000007E-2</v>
      </c>
    </row>
    <row r="240" spans="1:33" ht="21" customHeight="1">
      <c r="A240" s="35" t="s">
        <v>359</v>
      </c>
      <c r="B240" s="325">
        <v>0.60499999999999998</v>
      </c>
      <c r="C240" s="324">
        <v>0.72799999999999998</v>
      </c>
      <c r="D240" s="324" t="s">
        <v>271</v>
      </c>
      <c r="E240" s="324">
        <v>0.65200000000000002</v>
      </c>
      <c r="F240" s="324">
        <v>0.84</v>
      </c>
      <c r="G240" s="324">
        <v>0.38400000000000001</v>
      </c>
      <c r="H240" s="324">
        <v>0.64300000000000002</v>
      </c>
      <c r="I240" s="309">
        <v>7.2999999999999995E-2</v>
      </c>
      <c r="L240" s="33"/>
      <c r="M240" s="35" t="s">
        <v>359</v>
      </c>
      <c r="N240" s="325">
        <v>0.66400000000000003</v>
      </c>
      <c r="O240" s="324">
        <v>0.78700000000000003</v>
      </c>
      <c r="P240" s="324" t="s">
        <v>271</v>
      </c>
      <c r="Q240" s="324">
        <v>0.69299999999999995</v>
      </c>
      <c r="R240" s="324">
        <v>0.90600000000000003</v>
      </c>
      <c r="S240" s="324">
        <v>0.442</v>
      </c>
      <c r="T240" s="324">
        <v>0.71599999999999997</v>
      </c>
      <c r="U240" s="309">
        <v>7.8E-2</v>
      </c>
      <c r="Y240" s="35" t="s">
        <v>359</v>
      </c>
      <c r="Z240" s="325">
        <v>0.54900000000000004</v>
      </c>
      <c r="AA240" s="324">
        <v>0.67</v>
      </c>
      <c r="AB240" s="324" t="s">
        <v>271</v>
      </c>
      <c r="AC240" s="324">
        <v>0.60899999999999999</v>
      </c>
      <c r="AD240" s="324">
        <v>0.77600000000000002</v>
      </c>
      <c r="AE240" s="324">
        <v>0.33200000000000002</v>
      </c>
      <c r="AF240" s="324">
        <v>0.57099999999999995</v>
      </c>
      <c r="AG240" s="309">
        <v>6.9000000000000006E-2</v>
      </c>
    </row>
    <row r="241" spans="1:33" ht="21" customHeight="1">
      <c r="A241" s="35" t="s">
        <v>360</v>
      </c>
      <c r="B241" s="325">
        <v>0.60499999999999998</v>
      </c>
      <c r="C241" s="324">
        <v>0.72799999999999998</v>
      </c>
      <c r="D241" s="324">
        <v>0.16500000000000001</v>
      </c>
      <c r="E241" s="324">
        <v>0.66500000000000004</v>
      </c>
      <c r="F241" s="324">
        <v>0.83399999999999996</v>
      </c>
      <c r="G241" s="324">
        <v>0.38600000000000001</v>
      </c>
      <c r="H241" s="324">
        <v>0.64400000000000002</v>
      </c>
      <c r="I241" s="309">
        <v>7.5999999999999998E-2</v>
      </c>
      <c r="L241" s="33"/>
      <c r="M241" s="35" t="s">
        <v>360</v>
      </c>
      <c r="N241" s="325">
        <v>0.66400000000000003</v>
      </c>
      <c r="O241" s="324">
        <v>0.78800000000000003</v>
      </c>
      <c r="P241" s="324" t="s">
        <v>271</v>
      </c>
      <c r="Q241" s="324">
        <v>0.71899999999999997</v>
      </c>
      <c r="R241" s="324">
        <v>0.89400000000000002</v>
      </c>
      <c r="S241" s="324">
        <v>0.44600000000000001</v>
      </c>
      <c r="T241" s="324">
        <v>0.72499999999999998</v>
      </c>
      <c r="U241" s="309">
        <v>7.4999999999999997E-2</v>
      </c>
      <c r="Y241" s="35" t="s">
        <v>360</v>
      </c>
      <c r="Z241" s="325">
        <v>0.55000000000000004</v>
      </c>
      <c r="AA241" s="324">
        <v>0.67</v>
      </c>
      <c r="AB241" s="324" t="s">
        <v>271</v>
      </c>
      <c r="AC241" s="324">
        <v>0.60899999999999999</v>
      </c>
      <c r="AD241" s="324">
        <v>0.77700000000000002</v>
      </c>
      <c r="AE241" s="324">
        <v>0.33200000000000002</v>
      </c>
      <c r="AF241" s="324">
        <v>0.56399999999999995</v>
      </c>
      <c r="AG241" s="309">
        <v>7.6999999999999999E-2</v>
      </c>
    </row>
    <row r="242" spans="1:33" ht="21" customHeight="1">
      <c r="A242" s="35" t="s">
        <v>361</v>
      </c>
      <c r="B242" s="325">
        <v>0.60499999999999998</v>
      </c>
      <c r="C242" s="324">
        <v>0.72799999999999998</v>
      </c>
      <c r="D242" s="324">
        <v>0.17899999999999999</v>
      </c>
      <c r="E242" s="324">
        <v>0.64900000000000002</v>
      </c>
      <c r="F242" s="324">
        <v>0.83399999999999996</v>
      </c>
      <c r="G242" s="324">
        <v>0.38800000000000001</v>
      </c>
      <c r="H242" s="324">
        <v>0.65100000000000002</v>
      </c>
      <c r="I242" s="309">
        <v>7.2999999999999995E-2</v>
      </c>
      <c r="L242" s="33"/>
      <c r="M242" s="35" t="s">
        <v>361</v>
      </c>
      <c r="N242" s="325">
        <v>0.66400000000000003</v>
      </c>
      <c r="O242" s="324">
        <v>0.78800000000000003</v>
      </c>
      <c r="P242" s="324" t="s">
        <v>271</v>
      </c>
      <c r="Q242" s="324">
        <v>0.67900000000000005</v>
      </c>
      <c r="R242" s="324">
        <v>0.90100000000000002</v>
      </c>
      <c r="S242" s="324">
        <v>0.45400000000000001</v>
      </c>
      <c r="T242" s="324">
        <v>0.73699999999999999</v>
      </c>
      <c r="U242" s="309">
        <v>7.9000000000000001E-2</v>
      </c>
      <c r="Y242" s="35" t="s">
        <v>361</v>
      </c>
      <c r="Z242" s="325">
        <v>0.54900000000000004</v>
      </c>
      <c r="AA242" s="324">
        <v>0.67100000000000004</v>
      </c>
      <c r="AB242" s="324" t="s">
        <v>271</v>
      </c>
      <c r="AC242" s="324">
        <v>0.61799999999999999</v>
      </c>
      <c r="AD242" s="324">
        <v>0.77100000000000002</v>
      </c>
      <c r="AE242" s="324">
        <v>0.32900000000000001</v>
      </c>
      <c r="AF242" s="324">
        <v>0.56599999999999995</v>
      </c>
      <c r="AG242" s="309">
        <v>6.9000000000000006E-2</v>
      </c>
    </row>
    <row r="243" spans="1:33" ht="21" customHeight="1">
      <c r="A243" s="35" t="s">
        <v>362</v>
      </c>
      <c r="B243" s="325">
        <v>0.61</v>
      </c>
      <c r="C243" s="324">
        <v>0.73399999999999999</v>
      </c>
      <c r="D243" s="324">
        <v>0.192</v>
      </c>
      <c r="E243" s="324">
        <v>0.66200000000000003</v>
      </c>
      <c r="F243" s="324">
        <v>0.83699999999999997</v>
      </c>
      <c r="G243" s="324">
        <v>0.39400000000000002</v>
      </c>
      <c r="H243" s="324">
        <v>0.65700000000000003</v>
      </c>
      <c r="I243" s="309">
        <v>7.8E-2</v>
      </c>
      <c r="L243" s="33"/>
      <c r="M243" s="35" t="s">
        <v>362</v>
      </c>
      <c r="N243" s="325">
        <v>0.66600000000000004</v>
      </c>
      <c r="O243" s="324">
        <v>0.78800000000000003</v>
      </c>
      <c r="P243" s="324" t="s">
        <v>271</v>
      </c>
      <c r="Q243" s="324">
        <v>0.67800000000000005</v>
      </c>
      <c r="R243" s="324">
        <v>0.89800000000000002</v>
      </c>
      <c r="S243" s="324">
        <v>0.45900000000000002</v>
      </c>
      <c r="T243" s="324">
        <v>0.73799999999999999</v>
      </c>
      <c r="U243" s="309">
        <v>8.8999999999999996E-2</v>
      </c>
      <c r="Y243" s="35" t="s">
        <v>362</v>
      </c>
      <c r="Z243" s="325">
        <v>0.55700000000000005</v>
      </c>
      <c r="AA243" s="324">
        <v>0.68100000000000005</v>
      </c>
      <c r="AB243" s="324" t="s">
        <v>271</v>
      </c>
      <c r="AC243" s="324">
        <v>0.64500000000000002</v>
      </c>
      <c r="AD243" s="324">
        <v>0.77900000000000003</v>
      </c>
      <c r="AE243" s="324">
        <v>0.33500000000000002</v>
      </c>
      <c r="AF243" s="324">
        <v>0.57799999999999996</v>
      </c>
      <c r="AG243" s="309">
        <v>6.8000000000000005E-2</v>
      </c>
    </row>
    <row r="244" spans="1:33" ht="21" customHeight="1">
      <c r="A244" s="35" t="s">
        <v>363</v>
      </c>
      <c r="B244" s="325">
        <v>0.60699999999999998</v>
      </c>
      <c r="C244" s="324">
        <v>0.73099999999999998</v>
      </c>
      <c r="D244" s="324">
        <v>0.20699999999999999</v>
      </c>
      <c r="E244" s="324">
        <v>0.63600000000000001</v>
      </c>
      <c r="F244" s="324">
        <v>0.84099999999999997</v>
      </c>
      <c r="G244" s="324">
        <v>0.39</v>
      </c>
      <c r="H244" s="324">
        <v>0.65100000000000002</v>
      </c>
      <c r="I244" s="309">
        <v>7.5999999999999998E-2</v>
      </c>
      <c r="L244" s="33"/>
      <c r="M244" s="35" t="s">
        <v>363</v>
      </c>
      <c r="N244" s="325">
        <v>0.66600000000000004</v>
      </c>
      <c r="O244" s="324">
        <v>0.78800000000000003</v>
      </c>
      <c r="P244" s="324" t="s">
        <v>271</v>
      </c>
      <c r="Q244" s="324">
        <v>0.65</v>
      </c>
      <c r="R244" s="324">
        <v>0.90400000000000003</v>
      </c>
      <c r="S244" s="324">
        <v>0.45700000000000002</v>
      </c>
      <c r="T244" s="324">
        <v>0.73299999999999998</v>
      </c>
      <c r="U244" s="309">
        <v>9.1999999999999998E-2</v>
      </c>
      <c r="Y244" s="35" t="s">
        <v>363</v>
      </c>
      <c r="Z244" s="325">
        <v>0.55200000000000005</v>
      </c>
      <c r="AA244" s="324">
        <v>0.67600000000000005</v>
      </c>
      <c r="AB244" s="324" t="s">
        <v>271</v>
      </c>
      <c r="AC244" s="324">
        <v>0.621</v>
      </c>
      <c r="AD244" s="324">
        <v>0.78</v>
      </c>
      <c r="AE244" s="324">
        <v>0.33</v>
      </c>
      <c r="AF244" s="324">
        <v>0.57199999999999995</v>
      </c>
      <c r="AG244" s="309">
        <v>6.3E-2</v>
      </c>
    </row>
    <row r="245" spans="1:33" ht="21" customHeight="1">
      <c r="A245" s="35" t="s">
        <v>364</v>
      </c>
      <c r="B245" s="325">
        <v>0.61</v>
      </c>
      <c r="C245" s="324">
        <v>0.72899999999999998</v>
      </c>
      <c r="D245" s="324">
        <v>0.17100000000000001</v>
      </c>
      <c r="E245" s="324">
        <v>0.63800000000000001</v>
      </c>
      <c r="F245" s="324">
        <v>0.84199999999999997</v>
      </c>
      <c r="G245" s="324">
        <v>0.39800000000000002</v>
      </c>
      <c r="H245" s="324">
        <v>0.64600000000000002</v>
      </c>
      <c r="I245" s="309">
        <v>0.10100000000000001</v>
      </c>
      <c r="L245" s="33"/>
      <c r="M245" s="35" t="s">
        <v>364</v>
      </c>
      <c r="N245" s="325">
        <v>0.67300000000000004</v>
      </c>
      <c r="O245" s="324">
        <v>0.78800000000000003</v>
      </c>
      <c r="P245" s="324" t="s">
        <v>271</v>
      </c>
      <c r="Q245" s="324">
        <v>0.67800000000000005</v>
      </c>
      <c r="R245" s="324">
        <v>0.90900000000000003</v>
      </c>
      <c r="S245" s="324">
        <v>0.46800000000000003</v>
      </c>
      <c r="T245" s="324">
        <v>0.72299999999999998</v>
      </c>
      <c r="U245" s="309">
        <v>0.13</v>
      </c>
      <c r="Y245" s="35" t="s">
        <v>364</v>
      </c>
      <c r="Z245" s="325">
        <v>0.55100000000000005</v>
      </c>
      <c r="AA245" s="324">
        <v>0.67100000000000004</v>
      </c>
      <c r="AB245" s="324" t="s">
        <v>271</v>
      </c>
      <c r="AC245" s="324">
        <v>0.59599999999999997</v>
      </c>
      <c r="AD245" s="324">
        <v>0.77800000000000002</v>
      </c>
      <c r="AE245" s="324">
        <v>0.33500000000000002</v>
      </c>
      <c r="AF245" s="324">
        <v>0.56999999999999995</v>
      </c>
      <c r="AG245" s="309">
        <v>7.6999999999999999E-2</v>
      </c>
    </row>
    <row r="246" spans="1:33" ht="21" customHeight="1">
      <c r="A246" s="35" t="s">
        <v>365</v>
      </c>
      <c r="B246" s="325">
        <v>0.61099999999999999</v>
      </c>
      <c r="C246" s="324">
        <v>0.73</v>
      </c>
      <c r="D246" s="324">
        <v>0.18099999999999999</v>
      </c>
      <c r="E246" s="324">
        <v>0.61799999999999999</v>
      </c>
      <c r="F246" s="324">
        <v>0.84199999999999997</v>
      </c>
      <c r="G246" s="324">
        <v>0.40500000000000003</v>
      </c>
      <c r="H246" s="324">
        <v>0.65700000000000003</v>
      </c>
      <c r="I246" s="309">
        <v>0.10299999999999999</v>
      </c>
      <c r="L246" s="33"/>
      <c r="M246" s="35" t="s">
        <v>365</v>
      </c>
      <c r="N246" s="325">
        <v>0.67800000000000005</v>
      </c>
      <c r="O246" s="324">
        <v>0.79500000000000004</v>
      </c>
      <c r="P246" s="324" t="s">
        <v>271</v>
      </c>
      <c r="Q246" s="324">
        <v>0.67700000000000005</v>
      </c>
      <c r="R246" s="324">
        <v>0.90600000000000003</v>
      </c>
      <c r="S246" s="324">
        <v>0.48199999999999998</v>
      </c>
      <c r="T246" s="324">
        <v>0.748</v>
      </c>
      <c r="U246" s="309">
        <v>0.13</v>
      </c>
      <c r="Y246" s="35" t="s">
        <v>365</v>
      </c>
      <c r="Z246" s="325">
        <v>0.54700000000000004</v>
      </c>
      <c r="AA246" s="324">
        <v>0.66600000000000004</v>
      </c>
      <c r="AB246" s="324" t="s">
        <v>271</v>
      </c>
      <c r="AC246" s="324">
        <v>0.55700000000000005</v>
      </c>
      <c r="AD246" s="324">
        <v>0.78100000000000003</v>
      </c>
      <c r="AE246" s="324">
        <v>0.33600000000000002</v>
      </c>
      <c r="AF246" s="324">
        <v>0.56899999999999995</v>
      </c>
      <c r="AG246" s="309">
        <v>8.1000000000000003E-2</v>
      </c>
    </row>
    <row r="247" spans="1:33" ht="21" customHeight="1">
      <c r="A247" s="35" t="s">
        <v>366</v>
      </c>
      <c r="B247" s="325">
        <v>0.61</v>
      </c>
      <c r="C247" s="324">
        <v>0.73099999999999998</v>
      </c>
      <c r="D247" s="324">
        <v>0.19900000000000001</v>
      </c>
      <c r="E247" s="324">
        <v>0.60799999999999998</v>
      </c>
      <c r="F247" s="324">
        <v>0.84599999999999997</v>
      </c>
      <c r="G247" s="324">
        <v>0.40100000000000002</v>
      </c>
      <c r="H247" s="324">
        <v>0.65500000000000003</v>
      </c>
      <c r="I247" s="309">
        <v>9.7000000000000003E-2</v>
      </c>
      <c r="L247" s="33"/>
      <c r="M247" s="35" t="s">
        <v>366</v>
      </c>
      <c r="N247" s="325">
        <v>0.67700000000000005</v>
      </c>
      <c r="O247" s="324">
        <v>0.79400000000000004</v>
      </c>
      <c r="P247" s="324" t="s">
        <v>271</v>
      </c>
      <c r="Q247" s="324">
        <v>0.67600000000000005</v>
      </c>
      <c r="R247" s="324">
        <v>0.91100000000000003</v>
      </c>
      <c r="S247" s="324">
        <v>0.47299999999999998</v>
      </c>
      <c r="T247" s="324">
        <v>0.73499999999999999</v>
      </c>
      <c r="U247" s="309">
        <v>0.126</v>
      </c>
      <c r="Y247" s="35" t="s">
        <v>366</v>
      </c>
      <c r="Z247" s="325">
        <v>0.54700000000000004</v>
      </c>
      <c r="AA247" s="324">
        <v>0.66800000000000004</v>
      </c>
      <c r="AB247" s="324" t="s">
        <v>271</v>
      </c>
      <c r="AC247" s="324">
        <v>0.53800000000000003</v>
      </c>
      <c r="AD247" s="324">
        <v>0.78400000000000003</v>
      </c>
      <c r="AE247" s="324">
        <v>0.33700000000000002</v>
      </c>
      <c r="AF247" s="324">
        <v>0.57699999999999996</v>
      </c>
      <c r="AG247" s="309">
        <v>7.2999999999999995E-2</v>
      </c>
    </row>
    <row r="248" spans="1:33" ht="21" customHeight="1">
      <c r="A248" s="35" t="s">
        <v>367</v>
      </c>
      <c r="B248" s="325">
        <v>0.60299999999999998</v>
      </c>
      <c r="C248" s="324">
        <v>0.72799999999999998</v>
      </c>
      <c r="D248" s="324">
        <v>0.185</v>
      </c>
      <c r="E248" s="324">
        <v>0.60099999999999998</v>
      </c>
      <c r="F248" s="324">
        <v>0.84099999999999997</v>
      </c>
      <c r="G248" s="324">
        <v>0.39300000000000002</v>
      </c>
      <c r="H248" s="324">
        <v>0.65900000000000003</v>
      </c>
      <c r="I248" s="309">
        <v>7.2999999999999995E-2</v>
      </c>
      <c r="L248" s="33"/>
      <c r="M248" s="35" t="s">
        <v>367</v>
      </c>
      <c r="N248" s="325">
        <v>0.66600000000000004</v>
      </c>
      <c r="O248" s="324">
        <v>0.79</v>
      </c>
      <c r="P248" s="324" t="s">
        <v>271</v>
      </c>
      <c r="Q248" s="324">
        <v>0.65200000000000002</v>
      </c>
      <c r="R248" s="324">
        <v>0.90900000000000003</v>
      </c>
      <c r="S248" s="324">
        <v>0.45500000000000002</v>
      </c>
      <c r="T248" s="324">
        <v>0.73699999999999999</v>
      </c>
      <c r="U248" s="309">
        <v>8.4000000000000005E-2</v>
      </c>
      <c r="Y248" s="35" t="s">
        <v>367</v>
      </c>
      <c r="Z248" s="325">
        <v>0.54400000000000004</v>
      </c>
      <c r="AA248" s="324">
        <v>0.66700000000000004</v>
      </c>
      <c r="AB248" s="324" t="s">
        <v>271</v>
      </c>
      <c r="AC248" s="324">
        <v>0.54800000000000004</v>
      </c>
      <c r="AD248" s="324">
        <v>0.77700000000000002</v>
      </c>
      <c r="AE248" s="324">
        <v>0.33600000000000002</v>
      </c>
      <c r="AF248" s="324">
        <v>0.58299999999999996</v>
      </c>
      <c r="AG248" s="309">
        <v>6.4000000000000001E-2</v>
      </c>
    </row>
    <row r="249" spans="1:33" ht="21" customHeight="1">
      <c r="A249" s="35" t="s">
        <v>368</v>
      </c>
      <c r="B249" s="325">
        <v>0.60499999999999998</v>
      </c>
      <c r="C249" s="324">
        <v>0.72699999999999998</v>
      </c>
      <c r="D249" s="324" t="s">
        <v>271</v>
      </c>
      <c r="E249" s="324">
        <v>0.62</v>
      </c>
      <c r="F249" s="324">
        <v>0.83599999999999997</v>
      </c>
      <c r="G249" s="324">
        <v>0.40100000000000002</v>
      </c>
      <c r="H249" s="324">
        <v>0.66400000000000003</v>
      </c>
      <c r="I249" s="309">
        <v>8.6999999999999994E-2</v>
      </c>
      <c r="L249" s="33"/>
      <c r="M249" s="35" t="s">
        <v>368</v>
      </c>
      <c r="N249" s="325">
        <v>0.66</v>
      </c>
      <c r="O249" s="324">
        <v>0.78</v>
      </c>
      <c r="P249" s="324" t="s">
        <v>271</v>
      </c>
      <c r="Q249" s="324">
        <v>0.65600000000000003</v>
      </c>
      <c r="R249" s="324">
        <v>0.89700000000000002</v>
      </c>
      <c r="S249" s="324">
        <v>0.45800000000000002</v>
      </c>
      <c r="T249" s="324">
        <v>0.73</v>
      </c>
      <c r="U249" s="309">
        <v>0.1</v>
      </c>
      <c r="Y249" s="35" t="s">
        <v>368</v>
      </c>
      <c r="Z249" s="325">
        <v>0.55400000000000005</v>
      </c>
      <c r="AA249" s="324">
        <v>0.67600000000000005</v>
      </c>
      <c r="AB249" s="324" t="s">
        <v>271</v>
      </c>
      <c r="AC249" s="324">
        <v>0.58299999999999996</v>
      </c>
      <c r="AD249" s="324">
        <v>0.77700000000000002</v>
      </c>
      <c r="AE249" s="324">
        <v>0.35</v>
      </c>
      <c r="AF249" s="324">
        <v>0.59899999999999998</v>
      </c>
      <c r="AG249" s="309">
        <v>7.5999999999999998E-2</v>
      </c>
    </row>
    <row r="250" spans="1:33" ht="21" customHeight="1">
      <c r="A250" s="35" t="s">
        <v>369</v>
      </c>
      <c r="B250" s="325">
        <v>0.60899999999999999</v>
      </c>
      <c r="C250" s="324">
        <v>0.73099999999999998</v>
      </c>
      <c r="D250" s="324" t="s">
        <v>271</v>
      </c>
      <c r="E250" s="324">
        <v>0.63</v>
      </c>
      <c r="F250" s="324">
        <v>0.84199999999999997</v>
      </c>
      <c r="G250" s="324">
        <v>0.40200000000000002</v>
      </c>
      <c r="H250" s="324">
        <v>0.66</v>
      </c>
      <c r="I250" s="309">
        <v>9.2999999999999999E-2</v>
      </c>
      <c r="L250" s="33"/>
      <c r="M250" s="35" t="s">
        <v>369</v>
      </c>
      <c r="N250" s="325">
        <v>0.66600000000000004</v>
      </c>
      <c r="O250" s="324">
        <v>0.78500000000000003</v>
      </c>
      <c r="P250" s="324" t="s">
        <v>271</v>
      </c>
      <c r="Q250" s="324">
        <v>0.65900000000000003</v>
      </c>
      <c r="R250" s="324">
        <v>0.90200000000000002</v>
      </c>
      <c r="S250" s="324">
        <v>0.46700000000000003</v>
      </c>
      <c r="T250" s="324">
        <v>0.73299999999999998</v>
      </c>
      <c r="U250" s="309">
        <v>0.11600000000000001</v>
      </c>
      <c r="Y250" s="35" t="s">
        <v>369</v>
      </c>
      <c r="Z250" s="325">
        <v>0.55500000000000005</v>
      </c>
      <c r="AA250" s="324">
        <v>0.67900000000000005</v>
      </c>
      <c r="AB250" s="324" t="s">
        <v>271</v>
      </c>
      <c r="AC250" s="324">
        <v>0.60099999999999998</v>
      </c>
      <c r="AD250" s="324">
        <v>0.78500000000000003</v>
      </c>
      <c r="AE250" s="324">
        <v>0.34300000000000003</v>
      </c>
      <c r="AF250" s="324">
        <v>0.58799999999999997</v>
      </c>
      <c r="AG250" s="309">
        <v>7.3999999999999996E-2</v>
      </c>
    </row>
    <row r="251" spans="1:33" ht="21" customHeight="1">
      <c r="A251" s="35" t="s">
        <v>370</v>
      </c>
      <c r="B251" s="325">
        <v>0.60899999999999999</v>
      </c>
      <c r="C251" s="324">
        <v>0.73</v>
      </c>
      <c r="D251" s="324">
        <v>0.18099999999999999</v>
      </c>
      <c r="E251" s="324">
        <v>0.64</v>
      </c>
      <c r="F251" s="324">
        <v>0.83899999999999997</v>
      </c>
      <c r="G251" s="324">
        <v>0.39900000000000002</v>
      </c>
      <c r="H251" s="324">
        <v>0.65200000000000002</v>
      </c>
      <c r="I251" s="309">
        <v>9.6000000000000002E-2</v>
      </c>
      <c r="M251" s="35" t="s">
        <v>370</v>
      </c>
      <c r="N251" s="325">
        <v>0.67</v>
      </c>
      <c r="O251" s="324">
        <v>0.78800000000000003</v>
      </c>
      <c r="P251" s="324" t="s">
        <v>271</v>
      </c>
      <c r="Q251" s="324">
        <v>0.68799999999999994</v>
      </c>
      <c r="R251" s="324">
        <v>0.89800000000000002</v>
      </c>
      <c r="S251" s="324">
        <v>0.46600000000000003</v>
      </c>
      <c r="T251" s="324">
        <v>0.72799999999999998</v>
      </c>
      <c r="U251" s="309">
        <v>0.121</v>
      </c>
      <c r="Y251" s="35" t="s">
        <v>370</v>
      </c>
      <c r="Z251" s="325">
        <v>0.55100000000000005</v>
      </c>
      <c r="AA251" s="324">
        <v>0.67400000000000004</v>
      </c>
      <c r="AB251" s="324" t="s">
        <v>271</v>
      </c>
      <c r="AC251" s="324">
        <v>0.58899999999999997</v>
      </c>
      <c r="AD251" s="324">
        <v>0.78300000000000003</v>
      </c>
      <c r="AE251" s="324">
        <v>0.33900000000000002</v>
      </c>
      <c r="AF251" s="324">
        <v>0.57799999999999996</v>
      </c>
      <c r="AG251" s="309">
        <v>7.4999999999999997E-2</v>
      </c>
    </row>
    <row r="252" spans="1:33" ht="21" customHeight="1">
      <c r="A252" s="35" t="s">
        <v>371</v>
      </c>
      <c r="B252" s="325">
        <v>0.60099999999999998</v>
      </c>
      <c r="C252" s="324">
        <v>0.72099999999999997</v>
      </c>
      <c r="D252" s="324">
        <v>0.17199999999999999</v>
      </c>
      <c r="E252" s="324">
        <v>0.60499999999999998</v>
      </c>
      <c r="F252" s="324">
        <v>0.83799999999999997</v>
      </c>
      <c r="G252" s="324">
        <v>0.39300000000000002</v>
      </c>
      <c r="H252" s="324">
        <v>0.64200000000000002</v>
      </c>
      <c r="I252" s="309">
        <v>9.5000000000000001E-2</v>
      </c>
      <c r="J252" s="40"/>
      <c r="K252" s="40"/>
      <c r="M252" s="35" t="s">
        <v>371</v>
      </c>
      <c r="N252" s="325">
        <v>0.66</v>
      </c>
      <c r="O252" s="324">
        <v>0.77500000000000002</v>
      </c>
      <c r="P252" s="324" t="s">
        <v>271</v>
      </c>
      <c r="Q252" s="324">
        <v>0.626</v>
      </c>
      <c r="R252" s="324">
        <v>0.90200000000000002</v>
      </c>
      <c r="S252" s="324">
        <v>0.45800000000000002</v>
      </c>
      <c r="T252" s="324">
        <v>0.71299999999999997</v>
      </c>
      <c r="U252" s="309">
        <v>0.122</v>
      </c>
      <c r="V252" s="40"/>
      <c r="W252" s="40"/>
      <c r="Y252" s="35" t="s">
        <v>371</v>
      </c>
      <c r="Z252" s="325">
        <v>0.54600000000000004</v>
      </c>
      <c r="AA252" s="324">
        <v>0.66700000000000004</v>
      </c>
      <c r="AB252" s="324" t="s">
        <v>271</v>
      </c>
      <c r="AC252" s="324">
        <v>0.58399999999999996</v>
      </c>
      <c r="AD252" s="324">
        <v>0.77700000000000002</v>
      </c>
      <c r="AE252" s="324">
        <v>0.33500000000000002</v>
      </c>
      <c r="AF252" s="324">
        <v>0.57199999999999995</v>
      </c>
      <c r="AG252" s="309">
        <v>7.2999999999999995E-2</v>
      </c>
    </row>
    <row r="253" spans="1:33" ht="21" customHeight="1">
      <c r="A253" s="35" t="s">
        <v>372</v>
      </c>
      <c r="B253" s="325">
        <v>0.59699999999999998</v>
      </c>
      <c r="C253" s="324">
        <v>0.71799999999999997</v>
      </c>
      <c r="D253" s="324">
        <v>0.16700000000000001</v>
      </c>
      <c r="E253" s="324">
        <v>0.61699999999999999</v>
      </c>
      <c r="F253" s="324">
        <v>0.82899999999999996</v>
      </c>
      <c r="G253" s="324">
        <v>0.39</v>
      </c>
      <c r="H253" s="324">
        <v>0.64300000000000002</v>
      </c>
      <c r="I253" s="309">
        <v>8.6999999999999994E-2</v>
      </c>
      <c r="J253" s="40"/>
      <c r="K253" s="40"/>
      <c r="M253" s="35" t="s">
        <v>372</v>
      </c>
      <c r="N253" s="325">
        <v>0.65800000000000003</v>
      </c>
      <c r="O253" s="324">
        <v>0.77400000000000002</v>
      </c>
      <c r="P253" s="324" t="s">
        <v>271</v>
      </c>
      <c r="Q253" s="324">
        <v>0.64900000000000002</v>
      </c>
      <c r="R253" s="324">
        <v>0.89100000000000001</v>
      </c>
      <c r="S253" s="324">
        <v>0.46200000000000002</v>
      </c>
      <c r="T253" s="324">
        <v>0.72</v>
      </c>
      <c r="U253" s="309">
        <v>0.122</v>
      </c>
      <c r="V253" s="40"/>
      <c r="W253" s="40"/>
      <c r="Y253" s="35" t="s">
        <v>372</v>
      </c>
      <c r="Z253" s="325">
        <v>0.53900000000000003</v>
      </c>
      <c r="AA253" s="324">
        <v>0.66300000000000003</v>
      </c>
      <c r="AB253" s="324" t="s">
        <v>271</v>
      </c>
      <c r="AC253" s="324">
        <v>0.58399999999999996</v>
      </c>
      <c r="AD253" s="324">
        <v>0.77</v>
      </c>
      <c r="AE253" s="324">
        <v>0.32600000000000001</v>
      </c>
      <c r="AF253" s="324">
        <v>0.56799999999999995</v>
      </c>
      <c r="AG253" s="309">
        <v>5.8999999999999997E-2</v>
      </c>
    </row>
    <row r="254" spans="1:33" ht="21" customHeight="1">
      <c r="A254" s="35" t="s">
        <v>453</v>
      </c>
      <c r="B254" s="325">
        <v>0.59699999999999998</v>
      </c>
      <c r="C254" s="324">
        <v>0.71799999999999997</v>
      </c>
      <c r="D254" s="324">
        <v>0.16900000000000001</v>
      </c>
      <c r="E254" s="324">
        <v>0.61499999999999999</v>
      </c>
      <c r="F254" s="324">
        <v>0.82899999999999996</v>
      </c>
      <c r="G254" s="324">
        <v>0.39200000000000002</v>
      </c>
      <c r="H254" s="324">
        <v>0.64600000000000002</v>
      </c>
      <c r="I254" s="309">
        <v>8.7999999999999995E-2</v>
      </c>
      <c r="J254" s="40"/>
      <c r="K254" s="40"/>
      <c r="M254" s="35" t="s">
        <v>453</v>
      </c>
      <c r="N254" s="325">
        <v>0.66300000000000003</v>
      </c>
      <c r="O254" s="324">
        <v>0.77900000000000003</v>
      </c>
      <c r="P254" s="324" t="s">
        <v>271</v>
      </c>
      <c r="Q254" s="324">
        <v>0.66100000000000003</v>
      </c>
      <c r="R254" s="324">
        <v>0.89400000000000002</v>
      </c>
      <c r="S254" s="324">
        <v>0.46700000000000003</v>
      </c>
      <c r="T254" s="324">
        <v>0.72699999999999998</v>
      </c>
      <c r="U254" s="309">
        <v>0.124</v>
      </c>
      <c r="V254" s="40"/>
      <c r="W254" s="40"/>
      <c r="Y254" s="35" t="s">
        <v>453</v>
      </c>
      <c r="Z254" s="325">
        <v>0.53600000000000003</v>
      </c>
      <c r="AA254" s="324">
        <v>0.65900000000000003</v>
      </c>
      <c r="AB254" s="324" t="s">
        <v>271</v>
      </c>
      <c r="AC254" s="324">
        <v>0.56699999999999995</v>
      </c>
      <c r="AD254" s="324">
        <v>0.76700000000000002</v>
      </c>
      <c r="AE254" s="324">
        <v>0.32400000000000001</v>
      </c>
      <c r="AF254" s="324">
        <v>0.56599999999999995</v>
      </c>
      <c r="AG254" s="309">
        <v>5.8000000000000003E-2</v>
      </c>
    </row>
    <row r="255" spans="1:33" ht="21" customHeight="1">
      <c r="A255" s="35" t="s">
        <v>454</v>
      </c>
      <c r="B255" s="325">
        <v>0.61399999999999999</v>
      </c>
      <c r="C255" s="324">
        <v>0.73199999999999998</v>
      </c>
      <c r="D255" s="324">
        <v>0.16500000000000001</v>
      </c>
      <c r="E255" s="324">
        <v>0.624</v>
      </c>
      <c r="F255" s="324">
        <v>0.84499999999999997</v>
      </c>
      <c r="G255" s="324">
        <v>0.41199999999999998</v>
      </c>
      <c r="H255" s="324">
        <v>0.66</v>
      </c>
      <c r="I255" s="309">
        <v>0.115</v>
      </c>
      <c r="J255" s="40"/>
      <c r="K255" s="40"/>
      <c r="M255" s="35" t="s">
        <v>454</v>
      </c>
      <c r="N255" s="325">
        <v>0.68100000000000005</v>
      </c>
      <c r="O255" s="324">
        <v>0.79400000000000004</v>
      </c>
      <c r="P255" s="324" t="s">
        <v>271</v>
      </c>
      <c r="Q255" s="324">
        <v>0.67800000000000005</v>
      </c>
      <c r="R255" s="324">
        <v>0.91</v>
      </c>
      <c r="S255" s="324">
        <v>0.48899999999999999</v>
      </c>
      <c r="T255" s="324">
        <v>0.73899999999999999</v>
      </c>
      <c r="U255" s="309">
        <v>0.161</v>
      </c>
      <c r="V255" s="40"/>
      <c r="W255" s="40"/>
      <c r="Y255" s="35" t="s">
        <v>454</v>
      </c>
      <c r="Z255" s="325">
        <v>0.55000000000000004</v>
      </c>
      <c r="AA255" s="324">
        <v>0.67200000000000004</v>
      </c>
      <c r="AB255" s="324" t="s">
        <v>271</v>
      </c>
      <c r="AC255" s="324">
        <v>0.56799999999999995</v>
      </c>
      <c r="AD255" s="324">
        <v>0.78300000000000003</v>
      </c>
      <c r="AE255" s="324">
        <v>0.34200000000000003</v>
      </c>
      <c r="AF255" s="324">
        <v>0.58199999999999996</v>
      </c>
      <c r="AG255" s="309">
        <v>7.6999999999999999E-2</v>
      </c>
    </row>
    <row r="256" spans="1:33" ht="21" customHeight="1">
      <c r="A256" s="35" t="s">
        <v>455</v>
      </c>
      <c r="B256" s="325">
        <v>0.61299999999999999</v>
      </c>
      <c r="C256" s="324">
        <v>0.73099999999999998</v>
      </c>
      <c r="D256" s="324" t="s">
        <v>271</v>
      </c>
      <c r="E256" s="324">
        <v>0.629</v>
      </c>
      <c r="F256" s="324">
        <v>0.84399999999999997</v>
      </c>
      <c r="G256" s="324">
        <v>0.41299999999999998</v>
      </c>
      <c r="H256" s="324">
        <v>0.65900000000000003</v>
      </c>
      <c r="I256" s="309">
        <v>0.11700000000000001</v>
      </c>
      <c r="J256" s="40"/>
      <c r="K256" s="40"/>
      <c r="M256" s="35" t="s">
        <v>455</v>
      </c>
      <c r="N256" s="325">
        <v>0.67900000000000005</v>
      </c>
      <c r="O256" s="324">
        <v>0.79200000000000004</v>
      </c>
      <c r="P256" s="324" t="s">
        <v>271</v>
      </c>
      <c r="Q256" s="324">
        <v>0.69299999999999995</v>
      </c>
      <c r="R256" s="324">
        <v>0.91500000000000004</v>
      </c>
      <c r="S256" s="324">
        <v>0.47799999999999998</v>
      </c>
      <c r="T256" s="324">
        <v>0.72099999999999997</v>
      </c>
      <c r="U256" s="309">
        <v>0.158</v>
      </c>
      <c r="V256" s="40"/>
      <c r="W256" s="40"/>
      <c r="Y256" s="35" t="s">
        <v>455</v>
      </c>
      <c r="Z256" s="325">
        <v>0.55100000000000005</v>
      </c>
      <c r="AA256" s="324">
        <v>0.67100000000000004</v>
      </c>
      <c r="AB256" s="324" t="s">
        <v>271</v>
      </c>
      <c r="AC256" s="324">
        <v>0.56200000000000006</v>
      </c>
      <c r="AD256" s="324">
        <v>0.77500000000000002</v>
      </c>
      <c r="AE256" s="324">
        <v>0.35399999999999998</v>
      </c>
      <c r="AF256" s="324">
        <v>0.59899999999999998</v>
      </c>
      <c r="AG256" s="309">
        <v>8.4000000000000005E-2</v>
      </c>
    </row>
    <row r="257" spans="1:33" ht="21" customHeight="1">
      <c r="A257" s="35" t="s">
        <v>456</v>
      </c>
      <c r="B257" s="325">
        <v>0.60799999999999998</v>
      </c>
      <c r="C257" s="324">
        <v>0.72799999999999998</v>
      </c>
      <c r="D257" s="324" t="s">
        <v>271</v>
      </c>
      <c r="E257" s="324">
        <v>0.627</v>
      </c>
      <c r="F257" s="324">
        <v>0.83899999999999997</v>
      </c>
      <c r="G257" s="324">
        <v>0.40899999999999997</v>
      </c>
      <c r="H257" s="324">
        <v>0.66100000000000003</v>
      </c>
      <c r="I257" s="309">
        <v>0.107</v>
      </c>
      <c r="J257" s="40"/>
      <c r="K257" s="40"/>
      <c r="M257" s="35" t="s">
        <v>456</v>
      </c>
      <c r="N257" s="325">
        <v>0.67300000000000004</v>
      </c>
      <c r="O257" s="324">
        <v>0.78900000000000003</v>
      </c>
      <c r="P257" s="324" t="s">
        <v>271</v>
      </c>
      <c r="Q257" s="324">
        <v>0.69699999999999995</v>
      </c>
      <c r="R257" s="324">
        <v>0.91100000000000003</v>
      </c>
      <c r="S257" s="324">
        <v>0.46500000000000002</v>
      </c>
      <c r="T257" s="324">
        <v>0.71399999999999997</v>
      </c>
      <c r="U257" s="309">
        <v>0.13800000000000001</v>
      </c>
      <c r="V257" s="40"/>
      <c r="W257" s="40"/>
      <c r="Y257" s="35" t="s">
        <v>456</v>
      </c>
      <c r="Z257" s="325">
        <v>0.54800000000000004</v>
      </c>
      <c r="AA257" s="324">
        <v>0.66800000000000004</v>
      </c>
      <c r="AB257" s="324" t="s">
        <v>271</v>
      </c>
      <c r="AC257" s="324">
        <v>0.55400000000000005</v>
      </c>
      <c r="AD257" s="324">
        <v>0.77</v>
      </c>
      <c r="AE257" s="324">
        <v>0.35899999999999999</v>
      </c>
      <c r="AF257" s="324">
        <v>0.61</v>
      </c>
      <c r="AG257" s="309">
        <v>8.2000000000000003E-2</v>
      </c>
    </row>
    <row r="258" spans="1:33" ht="21" customHeight="1">
      <c r="A258" s="35" t="s">
        <v>457</v>
      </c>
      <c r="B258" s="325">
        <v>0.60099999999999998</v>
      </c>
      <c r="C258" s="324">
        <v>0.72299999999999998</v>
      </c>
      <c r="D258" s="324" t="s">
        <v>271</v>
      </c>
      <c r="E258" s="324">
        <v>0.63900000000000001</v>
      </c>
      <c r="F258" s="324">
        <v>0.83</v>
      </c>
      <c r="G258" s="324">
        <v>0.39900000000000002</v>
      </c>
      <c r="H258" s="324">
        <v>0.65500000000000003</v>
      </c>
      <c r="I258" s="309">
        <v>9.1999999999999998E-2</v>
      </c>
      <c r="J258" s="40"/>
      <c r="K258" s="40"/>
      <c r="M258" s="35" t="s">
        <v>457</v>
      </c>
      <c r="N258" s="325">
        <v>0.66800000000000004</v>
      </c>
      <c r="O258" s="324">
        <v>0.78300000000000003</v>
      </c>
      <c r="P258" s="324" t="s">
        <v>271</v>
      </c>
      <c r="Q258" s="324">
        <v>0.71299999999999997</v>
      </c>
      <c r="R258" s="324">
        <v>0.89400000000000002</v>
      </c>
      <c r="S258" s="324">
        <v>0.46899999999999997</v>
      </c>
      <c r="T258" s="324">
        <v>0.72</v>
      </c>
      <c r="U258" s="309">
        <v>0.13900000000000001</v>
      </c>
      <c r="V258" s="40"/>
      <c r="W258" s="40"/>
      <c r="Y258" s="35" t="s">
        <v>457</v>
      </c>
      <c r="Z258" s="325">
        <v>0.53800000000000003</v>
      </c>
      <c r="AA258" s="324">
        <v>0.66400000000000003</v>
      </c>
      <c r="AB258" s="324" t="s">
        <v>271</v>
      </c>
      <c r="AC258" s="324">
        <v>0.56200000000000006</v>
      </c>
      <c r="AD258" s="324">
        <v>0.76900000000000002</v>
      </c>
      <c r="AE258" s="324">
        <v>0.33600000000000002</v>
      </c>
      <c r="AF258" s="324">
        <v>0.59099999999999997</v>
      </c>
      <c r="AG258" s="309">
        <v>5.3999999999999999E-2</v>
      </c>
    </row>
    <row r="259" spans="1:33" ht="21" customHeight="1">
      <c r="A259" s="35" t="s">
        <v>458</v>
      </c>
      <c r="B259" s="325">
        <v>0.60099999999999998</v>
      </c>
      <c r="C259" s="324">
        <v>0.72399999999999998</v>
      </c>
      <c r="D259" s="324" t="s">
        <v>271</v>
      </c>
      <c r="E259" s="324">
        <v>0.64800000000000002</v>
      </c>
      <c r="F259" s="324">
        <v>0.83099999999999996</v>
      </c>
      <c r="G259" s="324">
        <v>0.39700000000000002</v>
      </c>
      <c r="H259" s="324">
        <v>0.65500000000000003</v>
      </c>
      <c r="I259" s="309">
        <v>8.7999999999999995E-2</v>
      </c>
      <c r="J259" s="40"/>
      <c r="K259" s="40"/>
      <c r="M259" s="35" t="s">
        <v>458</v>
      </c>
      <c r="N259" s="325">
        <v>0.67</v>
      </c>
      <c r="O259" s="324">
        <v>0.78700000000000003</v>
      </c>
      <c r="P259" s="324" t="s">
        <v>271</v>
      </c>
      <c r="Q259" s="324">
        <v>0.71499999999999997</v>
      </c>
      <c r="R259" s="324">
        <v>0.89700000000000002</v>
      </c>
      <c r="S259" s="324">
        <v>0.47199999999999998</v>
      </c>
      <c r="T259" s="324">
        <v>0.73099999999999998</v>
      </c>
      <c r="U259" s="309">
        <v>0.13200000000000001</v>
      </c>
      <c r="V259" s="40"/>
      <c r="W259" s="40"/>
      <c r="Y259" s="35" t="s">
        <v>458</v>
      </c>
      <c r="Z259" s="325">
        <v>0.53700000000000003</v>
      </c>
      <c r="AA259" s="324">
        <v>0.66200000000000003</v>
      </c>
      <c r="AB259" s="324" t="s">
        <v>271</v>
      </c>
      <c r="AC259" s="324">
        <v>0.57899999999999996</v>
      </c>
      <c r="AD259" s="324">
        <v>0.76800000000000002</v>
      </c>
      <c r="AE259" s="324">
        <v>0.32900000000000001</v>
      </c>
      <c r="AF259" s="324">
        <v>0.58099999999999996</v>
      </c>
      <c r="AG259" s="309" t="s">
        <v>271</v>
      </c>
    </row>
    <row r="260" spans="1:33" ht="21" customHeight="1">
      <c r="A260" s="35" t="s">
        <v>459</v>
      </c>
      <c r="B260" s="325">
        <v>0.60099999999999998</v>
      </c>
      <c r="C260" s="324">
        <v>0.72399999999999998</v>
      </c>
      <c r="D260" s="324" t="s">
        <v>271</v>
      </c>
      <c r="E260" s="324">
        <v>0.64300000000000002</v>
      </c>
      <c r="F260" s="324">
        <v>0.83199999999999996</v>
      </c>
      <c r="G260" s="324">
        <v>0.39900000000000002</v>
      </c>
      <c r="H260" s="324">
        <v>0.65600000000000003</v>
      </c>
      <c r="I260" s="309">
        <v>8.8999999999999996E-2</v>
      </c>
      <c r="J260" s="40"/>
      <c r="K260" s="40"/>
      <c r="M260" s="35" t="s">
        <v>459</v>
      </c>
      <c r="N260" s="325">
        <v>0.67</v>
      </c>
      <c r="O260" s="324">
        <v>0.78700000000000003</v>
      </c>
      <c r="P260" s="324" t="s">
        <v>271</v>
      </c>
      <c r="Q260" s="324">
        <v>0.71899999999999997</v>
      </c>
      <c r="R260" s="324">
        <v>0.89600000000000002</v>
      </c>
      <c r="S260" s="324">
        <v>0.47499999999999998</v>
      </c>
      <c r="T260" s="324">
        <v>0.73299999999999998</v>
      </c>
      <c r="U260" s="309">
        <v>0.13700000000000001</v>
      </c>
      <c r="V260" s="40"/>
      <c r="W260" s="40"/>
      <c r="Y260" s="35" t="s">
        <v>459</v>
      </c>
      <c r="Z260" s="325">
        <v>0.53600000000000003</v>
      </c>
      <c r="AA260" s="324">
        <v>0.66200000000000003</v>
      </c>
      <c r="AB260" s="324" t="s">
        <v>271</v>
      </c>
      <c r="AC260" s="324">
        <v>0.56399999999999995</v>
      </c>
      <c r="AD260" s="324">
        <v>0.77</v>
      </c>
      <c r="AE260" s="324">
        <v>0.32900000000000001</v>
      </c>
      <c r="AF260" s="324">
        <v>0.58199999999999996</v>
      </c>
      <c r="AG260" s="309" t="s">
        <v>271</v>
      </c>
    </row>
    <row r="261" spans="1:33" ht="21" customHeight="1">
      <c r="A261" s="35" t="s">
        <v>460</v>
      </c>
      <c r="B261" s="325">
        <v>0.59899999999999998</v>
      </c>
      <c r="C261" s="324">
        <v>0.72299999999999998</v>
      </c>
      <c r="D261" s="324" t="s">
        <v>271</v>
      </c>
      <c r="E261" s="324">
        <v>0.66</v>
      </c>
      <c r="F261" s="324">
        <v>0.82399999999999995</v>
      </c>
      <c r="G261" s="324">
        <v>0.39600000000000002</v>
      </c>
      <c r="H261" s="324">
        <v>0.65500000000000003</v>
      </c>
      <c r="I261" s="309">
        <v>8.5999999999999993E-2</v>
      </c>
      <c r="J261" s="40"/>
      <c r="K261" s="40"/>
      <c r="M261" s="35" t="s">
        <v>460</v>
      </c>
      <c r="N261" s="325">
        <v>0.67</v>
      </c>
      <c r="O261" s="324">
        <v>0.78600000000000003</v>
      </c>
      <c r="P261" s="324" t="s">
        <v>271</v>
      </c>
      <c r="Q261" s="324">
        <v>0.71599999999999997</v>
      </c>
      <c r="R261" s="324">
        <v>0.89400000000000002</v>
      </c>
      <c r="S261" s="324">
        <v>0.47599999999999998</v>
      </c>
      <c r="T261" s="324">
        <v>0.73099999999999998</v>
      </c>
      <c r="U261" s="309">
        <v>0.14099999999999999</v>
      </c>
      <c r="V261" s="40"/>
      <c r="W261" s="40"/>
      <c r="Y261" s="35" t="s">
        <v>460</v>
      </c>
      <c r="Z261" s="325">
        <v>0.53300000000000003</v>
      </c>
      <c r="AA261" s="324">
        <v>0.66100000000000003</v>
      </c>
      <c r="AB261" s="324" t="s">
        <v>271</v>
      </c>
      <c r="AC261" s="324">
        <v>0.60199999999999998</v>
      </c>
      <c r="AD261" s="324">
        <v>0.75700000000000001</v>
      </c>
      <c r="AE261" s="324">
        <v>0.32400000000000001</v>
      </c>
      <c r="AF261" s="324">
        <v>0.57999999999999996</v>
      </c>
      <c r="AG261" s="309" t="s">
        <v>271</v>
      </c>
    </row>
    <row r="262" spans="1:33" ht="21" customHeight="1">
      <c r="A262" s="35" t="s">
        <v>461</v>
      </c>
      <c r="B262" s="325">
        <v>0.60199999999999998</v>
      </c>
      <c r="C262" s="324">
        <v>0.72399999999999998</v>
      </c>
      <c r="D262" s="324" t="s">
        <v>271</v>
      </c>
      <c r="E262" s="324">
        <v>0.65</v>
      </c>
      <c r="F262" s="324">
        <v>0.82499999999999996</v>
      </c>
      <c r="G262" s="324">
        <v>0.40400000000000003</v>
      </c>
      <c r="H262" s="324">
        <v>0.66500000000000004</v>
      </c>
      <c r="I262" s="309">
        <v>0.09</v>
      </c>
      <c r="J262" s="40"/>
      <c r="K262" s="40"/>
      <c r="M262" s="35" t="s">
        <v>461</v>
      </c>
      <c r="N262" s="325">
        <v>0.67100000000000004</v>
      </c>
      <c r="O262" s="324">
        <v>0.78600000000000003</v>
      </c>
      <c r="P262" s="324" t="s">
        <v>271</v>
      </c>
      <c r="Q262" s="324">
        <v>0.69799999999999995</v>
      </c>
      <c r="R262" s="324">
        <v>0.89800000000000002</v>
      </c>
      <c r="S262" s="324">
        <v>0.48</v>
      </c>
      <c r="T262" s="324">
        <v>0.73599999999999999</v>
      </c>
      <c r="U262" s="309">
        <v>0.14499999999999999</v>
      </c>
      <c r="V262" s="40"/>
      <c r="W262" s="40"/>
      <c r="Y262" s="35" t="s">
        <v>461</v>
      </c>
      <c r="Z262" s="325">
        <v>0.53600000000000003</v>
      </c>
      <c r="AA262" s="324">
        <v>0.66400000000000003</v>
      </c>
      <c r="AB262" s="324" t="s">
        <v>271</v>
      </c>
      <c r="AC262" s="324">
        <v>0.59899999999999998</v>
      </c>
      <c r="AD262" s="324">
        <v>0.755</v>
      </c>
      <c r="AE262" s="324">
        <v>0.33500000000000002</v>
      </c>
      <c r="AF262" s="324">
        <v>0.59599999999999997</v>
      </c>
      <c r="AG262" s="309" t="s">
        <v>271</v>
      </c>
    </row>
    <row r="263" spans="1:33" ht="21" customHeight="1">
      <c r="A263" s="35" t="s">
        <v>462</v>
      </c>
      <c r="B263" s="325">
        <v>0.60799999999999998</v>
      </c>
      <c r="C263" s="324">
        <v>0.73199999999999998</v>
      </c>
      <c r="D263" s="324" t="s">
        <v>271</v>
      </c>
      <c r="E263" s="324">
        <v>0.67300000000000004</v>
      </c>
      <c r="F263" s="324">
        <v>0.83</v>
      </c>
      <c r="G263" s="324">
        <v>0.40400000000000003</v>
      </c>
      <c r="H263" s="324">
        <v>0.66400000000000003</v>
      </c>
      <c r="I263" s="309">
        <v>9.1999999999999998E-2</v>
      </c>
      <c r="J263" s="40"/>
      <c r="K263" s="40"/>
      <c r="M263" s="35" t="s">
        <v>462</v>
      </c>
      <c r="N263" s="325">
        <v>0.68200000000000005</v>
      </c>
      <c r="O263" s="324">
        <v>0.79900000000000004</v>
      </c>
      <c r="P263" s="324" t="s">
        <v>271</v>
      </c>
      <c r="Q263" s="324">
        <v>0.70699999999999996</v>
      </c>
      <c r="R263" s="324">
        <v>0.90700000000000003</v>
      </c>
      <c r="S263" s="324">
        <v>0.49</v>
      </c>
      <c r="T263" s="324">
        <v>0.752</v>
      </c>
      <c r="U263" s="309">
        <v>0.14599999999999999</v>
      </c>
      <c r="V263" s="40"/>
      <c r="W263" s="40"/>
      <c r="Y263" s="35" t="s">
        <v>462</v>
      </c>
      <c r="Z263" s="325">
        <v>0.53800000000000003</v>
      </c>
      <c r="AA263" s="324">
        <v>0.66500000000000004</v>
      </c>
      <c r="AB263" s="324" t="s">
        <v>271</v>
      </c>
      <c r="AC263" s="324">
        <v>0.63600000000000001</v>
      </c>
      <c r="AD263" s="324">
        <v>0.75700000000000001</v>
      </c>
      <c r="AE263" s="324">
        <v>0.32600000000000001</v>
      </c>
      <c r="AF263" s="324">
        <v>0.57799999999999996</v>
      </c>
      <c r="AG263" s="309" t="s">
        <v>271</v>
      </c>
    </row>
    <row r="264" spans="1:33" ht="21" customHeight="1">
      <c r="A264" s="35" t="s">
        <v>463</v>
      </c>
      <c r="B264" s="325">
        <v>0.60699999999999998</v>
      </c>
      <c r="C264" s="324">
        <v>0.73199999999999998</v>
      </c>
      <c r="D264" s="324">
        <v>0.16600000000000001</v>
      </c>
      <c r="E264" s="324">
        <v>0.68500000000000005</v>
      </c>
      <c r="F264" s="324">
        <v>0.83099999999999996</v>
      </c>
      <c r="G264" s="324">
        <v>0.39700000000000002</v>
      </c>
      <c r="H264" s="324">
        <v>0.65700000000000003</v>
      </c>
      <c r="I264" s="309">
        <v>8.5000000000000006E-2</v>
      </c>
      <c r="J264" s="40"/>
      <c r="K264" s="40"/>
      <c r="M264" s="35" t="s">
        <v>463</v>
      </c>
      <c r="N264" s="325">
        <v>0.68200000000000005</v>
      </c>
      <c r="O264" s="324">
        <v>0.80200000000000005</v>
      </c>
      <c r="P264" s="324" t="s">
        <v>271</v>
      </c>
      <c r="Q264" s="324">
        <v>0.72899999999999998</v>
      </c>
      <c r="R264" s="324">
        <v>0.90400000000000003</v>
      </c>
      <c r="S264" s="324">
        <v>0.48399999999999999</v>
      </c>
      <c r="T264" s="324">
        <v>0.746</v>
      </c>
      <c r="U264" s="309">
        <v>0.14099999999999999</v>
      </c>
      <c r="V264" s="40"/>
      <c r="W264" s="40"/>
      <c r="Y264" s="35" t="s">
        <v>463</v>
      </c>
      <c r="Z264" s="325">
        <v>0.53500000000000003</v>
      </c>
      <c r="AA264" s="324">
        <v>0.66400000000000003</v>
      </c>
      <c r="AB264" s="324" t="s">
        <v>271</v>
      </c>
      <c r="AC264" s="324">
        <v>0.64</v>
      </c>
      <c r="AD264" s="324">
        <v>0.76100000000000001</v>
      </c>
      <c r="AE264" s="324">
        <v>0.318</v>
      </c>
      <c r="AF264" s="324">
        <v>0.56899999999999995</v>
      </c>
      <c r="AG264" s="309" t="s">
        <v>271</v>
      </c>
    </row>
    <row r="265" spans="1:33" ht="21" customHeight="1">
      <c r="A265" s="35" t="s">
        <v>464</v>
      </c>
      <c r="B265" s="325">
        <v>0.60499999999999998</v>
      </c>
      <c r="C265" s="324">
        <v>0.73</v>
      </c>
      <c r="D265" s="324">
        <v>0.19900000000000001</v>
      </c>
      <c r="E265" s="324">
        <v>0.68500000000000005</v>
      </c>
      <c r="F265" s="324">
        <v>0.82899999999999996</v>
      </c>
      <c r="G265" s="324">
        <v>0.39200000000000002</v>
      </c>
      <c r="H265" s="324">
        <v>0.64600000000000002</v>
      </c>
      <c r="I265" s="309">
        <v>8.7999999999999995E-2</v>
      </c>
      <c r="J265" s="40"/>
      <c r="K265" s="40"/>
      <c r="M265" s="35" t="s">
        <v>464</v>
      </c>
      <c r="N265" s="325">
        <v>0.68200000000000005</v>
      </c>
      <c r="O265" s="324">
        <v>0.80100000000000005</v>
      </c>
      <c r="P265" s="324" t="s">
        <v>271</v>
      </c>
      <c r="Q265" s="324">
        <v>0.71099999999999997</v>
      </c>
      <c r="R265" s="324">
        <v>0.90700000000000003</v>
      </c>
      <c r="S265" s="324">
        <v>0.48199999999999998</v>
      </c>
      <c r="T265" s="324">
        <v>0.73799999999999999</v>
      </c>
      <c r="U265" s="309">
        <v>0.14699999999999999</v>
      </c>
      <c r="V265" s="40"/>
      <c r="W265" s="40"/>
      <c r="Y265" s="35" t="s">
        <v>464</v>
      </c>
      <c r="Z265" s="325">
        <v>0.53200000000000003</v>
      </c>
      <c r="AA265" s="324">
        <v>0.66</v>
      </c>
      <c r="AB265" s="324" t="s">
        <v>271</v>
      </c>
      <c r="AC265" s="324">
        <v>0.65800000000000003</v>
      </c>
      <c r="AD265" s="324">
        <v>0.755</v>
      </c>
      <c r="AE265" s="324">
        <v>0.311</v>
      </c>
      <c r="AF265" s="324">
        <v>0.55600000000000005</v>
      </c>
      <c r="AG265" s="309" t="s">
        <v>271</v>
      </c>
    </row>
    <row r="266" spans="1:33" ht="21" customHeight="1">
      <c r="A266" s="35" t="s">
        <v>465</v>
      </c>
      <c r="B266" s="325">
        <v>0.60899999999999999</v>
      </c>
      <c r="C266" s="324">
        <v>0.73299999999999998</v>
      </c>
      <c r="D266" s="324" t="s">
        <v>271</v>
      </c>
      <c r="E266" s="324">
        <v>0.69</v>
      </c>
      <c r="F266" s="324">
        <v>0.83</v>
      </c>
      <c r="G266" s="324">
        <v>0.40500000000000003</v>
      </c>
      <c r="H266" s="324">
        <v>0.66100000000000003</v>
      </c>
      <c r="I266" s="309">
        <v>9.8000000000000004E-2</v>
      </c>
      <c r="J266" s="40"/>
      <c r="K266" s="40"/>
      <c r="M266" s="35" t="s">
        <v>465</v>
      </c>
      <c r="N266" s="325">
        <v>0.68500000000000005</v>
      </c>
      <c r="O266" s="324">
        <v>0.8</v>
      </c>
      <c r="P266" s="324" t="s">
        <v>271</v>
      </c>
      <c r="Q266" s="324">
        <v>0.70499999999999996</v>
      </c>
      <c r="R266" s="324">
        <v>0.91</v>
      </c>
      <c r="S266" s="324">
        <v>0.49199999999999999</v>
      </c>
      <c r="T266" s="324">
        <v>0.74399999999999999</v>
      </c>
      <c r="U266" s="309">
        <v>0.16400000000000001</v>
      </c>
      <c r="V266" s="40"/>
      <c r="W266" s="40"/>
      <c r="Y266" s="35" t="s">
        <v>465</v>
      </c>
      <c r="Z266" s="325">
        <v>0.53800000000000003</v>
      </c>
      <c r="AA266" s="324">
        <v>0.66700000000000004</v>
      </c>
      <c r="AB266" s="324" t="s">
        <v>271</v>
      </c>
      <c r="AC266" s="324">
        <v>0.67400000000000004</v>
      </c>
      <c r="AD266" s="324">
        <v>0.753</v>
      </c>
      <c r="AE266" s="324">
        <v>0.32500000000000001</v>
      </c>
      <c r="AF266" s="324">
        <v>0.57999999999999996</v>
      </c>
      <c r="AG266" s="309" t="s">
        <v>271</v>
      </c>
    </row>
    <row r="267" spans="1:33" ht="21" customHeight="1">
      <c r="A267" s="35" t="s">
        <v>466</v>
      </c>
      <c r="B267" s="325">
        <v>0.61499999999999999</v>
      </c>
      <c r="C267" s="324">
        <v>0.73899999999999999</v>
      </c>
      <c r="D267" s="324" t="s">
        <v>271</v>
      </c>
      <c r="E267" s="324">
        <v>0.71599999999999997</v>
      </c>
      <c r="F267" s="324">
        <v>0.82799999999999996</v>
      </c>
      <c r="G267" s="324">
        <v>0.41599999999999998</v>
      </c>
      <c r="H267" s="324">
        <v>0.67500000000000004</v>
      </c>
      <c r="I267" s="309">
        <v>0.105</v>
      </c>
      <c r="J267" s="40"/>
      <c r="K267" s="40"/>
      <c r="M267" s="35" t="s">
        <v>466</v>
      </c>
      <c r="N267" s="325">
        <v>0.69299999999999995</v>
      </c>
      <c r="O267" s="324">
        <v>0.80700000000000005</v>
      </c>
      <c r="P267" s="324" t="s">
        <v>271</v>
      </c>
      <c r="Q267" s="324">
        <v>0.73299999999999998</v>
      </c>
      <c r="R267" s="324">
        <v>0.91</v>
      </c>
      <c r="S267" s="324">
        <v>0.504</v>
      </c>
      <c r="T267" s="324">
        <v>0.753</v>
      </c>
      <c r="U267" s="309">
        <v>0.18</v>
      </c>
      <c r="V267" s="40"/>
      <c r="W267" s="40"/>
      <c r="Y267" s="35" t="s">
        <v>466</v>
      </c>
      <c r="Z267" s="325">
        <v>0.54200000000000004</v>
      </c>
      <c r="AA267" s="324">
        <v>0.67300000000000004</v>
      </c>
      <c r="AB267" s="324" t="s">
        <v>271</v>
      </c>
      <c r="AC267" s="324">
        <v>0.69799999999999995</v>
      </c>
      <c r="AD267" s="324">
        <v>0.75</v>
      </c>
      <c r="AE267" s="324">
        <v>0.33600000000000002</v>
      </c>
      <c r="AF267" s="324">
        <v>0.59899999999999998</v>
      </c>
      <c r="AG267" s="309" t="s">
        <v>271</v>
      </c>
    </row>
    <row r="268" spans="1:33" ht="21" customHeight="1">
      <c r="A268" s="35" t="s">
        <v>467</v>
      </c>
      <c r="B268" s="325">
        <v>0.61599999999999999</v>
      </c>
      <c r="C268" s="324">
        <v>0.74</v>
      </c>
      <c r="D268" s="324" t="s">
        <v>271</v>
      </c>
      <c r="E268" s="324">
        <v>0.71399999999999997</v>
      </c>
      <c r="F268" s="324">
        <v>0.83399999999999996</v>
      </c>
      <c r="G268" s="324">
        <v>0.41299999999999998</v>
      </c>
      <c r="H268" s="324">
        <v>0.66800000000000004</v>
      </c>
      <c r="I268" s="309">
        <v>0.107</v>
      </c>
      <c r="J268" s="40"/>
      <c r="K268" s="40"/>
      <c r="M268" s="35" t="s">
        <v>467</v>
      </c>
      <c r="N268" s="325">
        <v>0.69099999999999995</v>
      </c>
      <c r="O268" s="324">
        <v>0.80700000000000005</v>
      </c>
      <c r="P268" s="324" t="s">
        <v>271</v>
      </c>
      <c r="Q268" s="324">
        <v>0.73799999999999999</v>
      </c>
      <c r="R268" s="324">
        <v>0.90800000000000003</v>
      </c>
      <c r="S268" s="324">
        <v>0.5</v>
      </c>
      <c r="T268" s="324">
        <v>0.751</v>
      </c>
      <c r="U268" s="309">
        <v>0.17199999999999999</v>
      </c>
      <c r="V268" s="40"/>
      <c r="W268" s="40"/>
      <c r="Y268" s="35" t="s">
        <v>467</v>
      </c>
      <c r="Z268" s="325">
        <v>0.54600000000000004</v>
      </c>
      <c r="AA268" s="324">
        <v>0.67500000000000004</v>
      </c>
      <c r="AB268" s="324" t="s">
        <v>271</v>
      </c>
      <c r="AC268" s="324">
        <v>0.69</v>
      </c>
      <c r="AD268" s="324">
        <v>0.76200000000000001</v>
      </c>
      <c r="AE268" s="324">
        <v>0.33400000000000002</v>
      </c>
      <c r="AF268" s="324">
        <v>0.58799999999999997</v>
      </c>
      <c r="AG268" s="309">
        <v>5.1999999999999998E-2</v>
      </c>
    </row>
    <row r="269" spans="1:33" ht="21" customHeight="1">
      <c r="A269" s="35" t="s">
        <v>468</v>
      </c>
      <c r="B269" s="325">
        <v>0.61599999999999999</v>
      </c>
      <c r="C269" s="324">
        <v>0.74099999999999999</v>
      </c>
      <c r="D269" s="324" t="s">
        <v>271</v>
      </c>
      <c r="E269" s="324">
        <v>0.71299999999999997</v>
      </c>
      <c r="F269" s="324">
        <v>0.83499999999999996</v>
      </c>
      <c r="G269" s="324">
        <v>0.41099999999999998</v>
      </c>
      <c r="H269" s="324">
        <v>0.66900000000000004</v>
      </c>
      <c r="I269" s="309">
        <v>0.10199999999999999</v>
      </c>
      <c r="J269" s="40"/>
      <c r="K269" s="40"/>
      <c r="M269" s="35" t="s">
        <v>468</v>
      </c>
      <c r="N269" s="325">
        <v>0.68500000000000005</v>
      </c>
      <c r="O269" s="324">
        <v>0.79900000000000004</v>
      </c>
      <c r="P269" s="324" t="s">
        <v>271</v>
      </c>
      <c r="Q269" s="324">
        <v>0.72299999999999998</v>
      </c>
      <c r="R269" s="324">
        <v>0.90400000000000003</v>
      </c>
      <c r="S269" s="324">
        <v>0.49299999999999999</v>
      </c>
      <c r="T269" s="324">
        <v>0.74</v>
      </c>
      <c r="U269" s="309">
        <v>0.16900000000000001</v>
      </c>
      <c r="V269" s="40"/>
      <c r="W269" s="40"/>
      <c r="Y269" s="35" t="s">
        <v>468</v>
      </c>
      <c r="Z269" s="325">
        <v>0.55200000000000005</v>
      </c>
      <c r="AA269" s="324">
        <v>0.68500000000000005</v>
      </c>
      <c r="AB269" s="324" t="s">
        <v>271</v>
      </c>
      <c r="AC269" s="324">
        <v>0.70299999999999996</v>
      </c>
      <c r="AD269" s="324">
        <v>0.76800000000000002</v>
      </c>
      <c r="AE269" s="324">
        <v>0.33800000000000002</v>
      </c>
      <c r="AF269" s="324">
        <v>0.6</v>
      </c>
      <c r="AG269" s="309" t="s">
        <v>271</v>
      </c>
    </row>
    <row r="270" spans="1:33" ht="21" customHeight="1">
      <c r="A270" s="35" t="s">
        <v>469</v>
      </c>
      <c r="B270" s="325">
        <v>0.60799999999999998</v>
      </c>
      <c r="C270" s="324">
        <v>0.73199999999999998</v>
      </c>
      <c r="D270" s="324" t="s">
        <v>271</v>
      </c>
      <c r="E270" s="324">
        <v>0.68700000000000006</v>
      </c>
      <c r="F270" s="324">
        <v>0.83</v>
      </c>
      <c r="G270" s="324">
        <v>0.40300000000000002</v>
      </c>
      <c r="H270" s="324">
        <v>0.65900000000000003</v>
      </c>
      <c r="I270" s="309">
        <v>9.7000000000000003E-2</v>
      </c>
      <c r="J270" s="40"/>
      <c r="K270" s="40"/>
      <c r="M270" s="35" t="s">
        <v>469</v>
      </c>
      <c r="N270" s="325">
        <v>0.68200000000000005</v>
      </c>
      <c r="O270" s="324">
        <v>0.79800000000000004</v>
      </c>
      <c r="P270" s="324" t="s">
        <v>271</v>
      </c>
      <c r="Q270" s="324">
        <v>0.70899999999999996</v>
      </c>
      <c r="R270" s="324">
        <v>0.91</v>
      </c>
      <c r="S270" s="324">
        <v>0.48599999999999999</v>
      </c>
      <c r="T270" s="324">
        <v>0.73399999999999999</v>
      </c>
      <c r="U270" s="309">
        <v>0.16200000000000001</v>
      </c>
      <c r="V270" s="40"/>
      <c r="W270" s="40"/>
      <c r="Y270" s="35" t="s">
        <v>469</v>
      </c>
      <c r="Z270" s="325">
        <v>0.53800000000000003</v>
      </c>
      <c r="AA270" s="324">
        <v>0.66800000000000004</v>
      </c>
      <c r="AB270" s="324" t="s">
        <v>271</v>
      </c>
      <c r="AC270" s="324">
        <v>0.66400000000000003</v>
      </c>
      <c r="AD270" s="324">
        <v>0.753</v>
      </c>
      <c r="AE270" s="324">
        <v>0.32800000000000001</v>
      </c>
      <c r="AF270" s="324">
        <v>0.58499999999999996</v>
      </c>
      <c r="AG270" s="309" t="s">
        <v>271</v>
      </c>
    </row>
    <row r="271" spans="1:33" ht="21" customHeight="1">
      <c r="A271" s="35" t="s">
        <v>470</v>
      </c>
      <c r="B271" s="325">
        <v>0.60899999999999999</v>
      </c>
      <c r="C271" s="324">
        <v>0.73399999999999999</v>
      </c>
      <c r="D271" s="324" t="s">
        <v>271</v>
      </c>
      <c r="E271" s="324">
        <v>0.68899999999999995</v>
      </c>
      <c r="F271" s="324">
        <v>0.83399999999999996</v>
      </c>
      <c r="G271" s="324">
        <v>0.40300000000000002</v>
      </c>
      <c r="H271" s="324">
        <v>0.65900000000000003</v>
      </c>
      <c r="I271" s="309">
        <v>9.7000000000000003E-2</v>
      </c>
      <c r="J271" s="40"/>
      <c r="K271" s="40"/>
      <c r="M271" s="35" t="s">
        <v>470</v>
      </c>
      <c r="N271" s="325">
        <v>0.68</v>
      </c>
      <c r="O271" s="324">
        <v>0.79400000000000004</v>
      </c>
      <c r="P271" s="324" t="s">
        <v>271</v>
      </c>
      <c r="Q271" s="324">
        <v>0.70099999999999996</v>
      </c>
      <c r="R271" s="324">
        <v>0.91</v>
      </c>
      <c r="S271" s="324">
        <v>0.48699999999999999</v>
      </c>
      <c r="T271" s="324">
        <v>0.73099999999999998</v>
      </c>
      <c r="U271" s="309">
        <v>0.16800000000000001</v>
      </c>
      <c r="V271" s="40"/>
      <c r="W271" s="40"/>
      <c r="Y271" s="35" t="s">
        <v>470</v>
      </c>
      <c r="Z271" s="325">
        <v>0.54300000000000004</v>
      </c>
      <c r="AA271" s="324">
        <v>0.67600000000000005</v>
      </c>
      <c r="AB271" s="324" t="s">
        <v>271</v>
      </c>
      <c r="AC271" s="324">
        <v>0.67700000000000005</v>
      </c>
      <c r="AD271" s="324">
        <v>0.76200000000000001</v>
      </c>
      <c r="AE271" s="324">
        <v>0.32800000000000001</v>
      </c>
      <c r="AF271" s="324">
        <v>0.58799999999999997</v>
      </c>
      <c r="AG271" s="309" t="s">
        <v>271</v>
      </c>
    </row>
    <row r="272" spans="1:33" ht="21" customHeight="1">
      <c r="A272" s="35" t="s">
        <v>471</v>
      </c>
      <c r="B272" s="325">
        <v>0.60899999999999999</v>
      </c>
      <c r="C272" s="324">
        <v>0.73599999999999999</v>
      </c>
      <c r="D272" s="324" t="s">
        <v>271</v>
      </c>
      <c r="E272" s="324">
        <v>0.69499999999999995</v>
      </c>
      <c r="F272" s="324">
        <v>0.83499999999999996</v>
      </c>
      <c r="G272" s="324">
        <v>0.4</v>
      </c>
      <c r="H272" s="324">
        <v>0.66</v>
      </c>
      <c r="I272" s="309">
        <v>8.7999999999999995E-2</v>
      </c>
      <c r="J272" s="40"/>
      <c r="K272" s="40"/>
      <c r="M272" s="35" t="s">
        <v>471</v>
      </c>
      <c r="N272" s="325">
        <v>0.67100000000000004</v>
      </c>
      <c r="O272" s="324">
        <v>0.78800000000000003</v>
      </c>
      <c r="P272" s="324" t="s">
        <v>271</v>
      </c>
      <c r="Q272" s="324">
        <v>0.69099999999999995</v>
      </c>
      <c r="R272" s="324">
        <v>0.90200000000000002</v>
      </c>
      <c r="S272" s="324">
        <v>0.47499999999999998</v>
      </c>
      <c r="T272" s="324">
        <v>0.72599999999999998</v>
      </c>
      <c r="U272" s="309">
        <v>0.14699999999999999</v>
      </c>
      <c r="V272" s="40"/>
      <c r="W272" s="40"/>
      <c r="Y272" s="35" t="s">
        <v>471</v>
      </c>
      <c r="Z272" s="325">
        <v>0.55000000000000004</v>
      </c>
      <c r="AA272" s="324">
        <v>0.68500000000000005</v>
      </c>
      <c r="AB272" s="324" t="s">
        <v>271</v>
      </c>
      <c r="AC272" s="324">
        <v>0.7</v>
      </c>
      <c r="AD272" s="324">
        <v>0.77</v>
      </c>
      <c r="AE272" s="324">
        <v>0.33200000000000002</v>
      </c>
      <c r="AF272" s="324">
        <v>0.59599999999999997</v>
      </c>
      <c r="AG272" s="309" t="s">
        <v>271</v>
      </c>
    </row>
    <row r="273" spans="1:34" ht="21" customHeight="1">
      <c r="A273" s="35" t="s">
        <v>472</v>
      </c>
      <c r="B273" s="325">
        <v>0.61399999999999999</v>
      </c>
      <c r="C273" s="324">
        <v>0.74199999999999999</v>
      </c>
      <c r="D273" s="324" t="s">
        <v>271</v>
      </c>
      <c r="E273" s="324">
        <v>0.70499999999999996</v>
      </c>
      <c r="F273" s="324">
        <v>0.83699999999999997</v>
      </c>
      <c r="G273" s="324">
        <v>0.40699999999999997</v>
      </c>
      <c r="H273" s="324">
        <v>0.67100000000000004</v>
      </c>
      <c r="I273" s="309">
        <v>0.09</v>
      </c>
      <c r="J273" s="40"/>
      <c r="K273" s="40"/>
      <c r="M273" s="35" t="s">
        <v>472</v>
      </c>
      <c r="N273" s="325">
        <v>0.67</v>
      </c>
      <c r="O273" s="324">
        <v>0.78800000000000003</v>
      </c>
      <c r="P273" s="324" t="s">
        <v>271</v>
      </c>
      <c r="Q273" s="324">
        <v>0.69899999999999995</v>
      </c>
      <c r="R273" s="324">
        <v>0.89500000000000002</v>
      </c>
      <c r="S273" s="324">
        <v>0.48099999999999998</v>
      </c>
      <c r="T273" s="324">
        <v>0.74</v>
      </c>
      <c r="U273" s="309">
        <v>0.14499999999999999</v>
      </c>
      <c r="V273" s="40"/>
      <c r="W273" s="40"/>
      <c r="Y273" s="35" t="s">
        <v>472</v>
      </c>
      <c r="Z273" s="325">
        <v>0.56100000000000005</v>
      </c>
      <c r="AA273" s="324">
        <v>0.69699999999999995</v>
      </c>
      <c r="AB273" s="324" t="s">
        <v>271</v>
      </c>
      <c r="AC273" s="324">
        <v>0.71099999999999997</v>
      </c>
      <c r="AD273" s="324">
        <v>0.78100000000000003</v>
      </c>
      <c r="AE273" s="324">
        <v>0.33900000000000002</v>
      </c>
      <c r="AF273" s="324">
        <v>0.60399999999999998</v>
      </c>
      <c r="AG273" s="309" t="s">
        <v>271</v>
      </c>
    </row>
    <row r="274" spans="1:34" ht="21" customHeight="1">
      <c r="A274" s="35" t="s">
        <v>473</v>
      </c>
      <c r="B274" s="325">
        <v>0.61299999999999999</v>
      </c>
      <c r="C274" s="324">
        <v>0.74299999999999999</v>
      </c>
      <c r="D274" s="324" t="s">
        <v>271</v>
      </c>
      <c r="E274" s="324">
        <v>0.69699999999999995</v>
      </c>
      <c r="F274" s="324">
        <v>0.83499999999999996</v>
      </c>
      <c r="G274" s="324">
        <v>0.40899999999999997</v>
      </c>
      <c r="H274" s="324">
        <v>0.68300000000000005</v>
      </c>
      <c r="I274" s="309">
        <v>0.08</v>
      </c>
      <c r="J274" s="40"/>
      <c r="K274" s="40"/>
      <c r="M274" s="35" t="s">
        <v>473</v>
      </c>
      <c r="N274" s="325">
        <v>0.66700000000000004</v>
      </c>
      <c r="O274" s="324">
        <v>0.78900000000000003</v>
      </c>
      <c r="P274" s="324" t="s">
        <v>271</v>
      </c>
      <c r="Q274" s="324">
        <v>0.68600000000000005</v>
      </c>
      <c r="R274" s="324">
        <v>0.89300000000000002</v>
      </c>
      <c r="S274" s="324">
        <v>0.47899999999999998</v>
      </c>
      <c r="T274" s="324">
        <v>0.751</v>
      </c>
      <c r="U274" s="309">
        <v>0.125</v>
      </c>
      <c r="V274" s="40"/>
      <c r="W274" s="40"/>
      <c r="Y274" s="35" t="s">
        <v>473</v>
      </c>
      <c r="Z274" s="325">
        <v>0.56200000000000006</v>
      </c>
      <c r="AA274" s="324">
        <v>0.69899999999999995</v>
      </c>
      <c r="AB274" s="324" t="s">
        <v>271</v>
      </c>
      <c r="AC274" s="324">
        <v>0.70899999999999996</v>
      </c>
      <c r="AD274" s="324">
        <v>0.78</v>
      </c>
      <c r="AE274" s="324">
        <v>0.34499999999999997</v>
      </c>
      <c r="AF274" s="324">
        <v>0.61699999999999999</v>
      </c>
      <c r="AG274" s="309" t="s">
        <v>271</v>
      </c>
    </row>
    <row r="275" spans="1:34" ht="21" customHeight="1">
      <c r="A275" s="35" t="s">
        <v>474</v>
      </c>
      <c r="B275" s="325">
        <v>0.61099999999999999</v>
      </c>
      <c r="C275" s="324">
        <v>0.74</v>
      </c>
      <c r="D275" s="324" t="s">
        <v>271</v>
      </c>
      <c r="E275" s="324">
        <v>0.67700000000000005</v>
      </c>
      <c r="F275" s="324">
        <v>0.84</v>
      </c>
      <c r="G275" s="324">
        <v>0.40500000000000003</v>
      </c>
      <c r="H275" s="324">
        <v>0.67200000000000004</v>
      </c>
      <c r="I275" s="309">
        <v>8.5000000000000006E-2</v>
      </c>
      <c r="J275" s="40"/>
      <c r="K275" s="40"/>
      <c r="M275" s="35" t="s">
        <v>474</v>
      </c>
      <c r="N275" s="325">
        <v>0.67</v>
      </c>
      <c r="O275" s="324">
        <v>0.79100000000000004</v>
      </c>
      <c r="P275" s="324" t="s">
        <v>271</v>
      </c>
      <c r="Q275" s="324">
        <v>0.70799999999999996</v>
      </c>
      <c r="R275" s="324">
        <v>0.9</v>
      </c>
      <c r="S275" s="324">
        <v>0.47399999999999998</v>
      </c>
      <c r="T275" s="324">
        <v>0.73399999999999999</v>
      </c>
      <c r="U275" s="309">
        <v>0.13600000000000001</v>
      </c>
      <c r="V275" s="40"/>
      <c r="W275" s="40"/>
      <c r="Y275" s="35" t="s">
        <v>474</v>
      </c>
      <c r="Z275" s="325">
        <v>0.55400000000000005</v>
      </c>
      <c r="AA275" s="324">
        <v>0.68899999999999995</v>
      </c>
      <c r="AB275" s="324" t="s">
        <v>271</v>
      </c>
      <c r="AC275" s="324">
        <v>0.64400000000000002</v>
      </c>
      <c r="AD275" s="324">
        <v>0.78300000000000003</v>
      </c>
      <c r="AE275" s="324">
        <v>0.34200000000000003</v>
      </c>
      <c r="AF275" s="324">
        <v>0.61099999999999999</v>
      </c>
      <c r="AG275" s="309" t="s">
        <v>271</v>
      </c>
    </row>
    <row r="276" spans="1:34" ht="21" customHeight="1">
      <c r="A276" s="35" t="s">
        <v>475</v>
      </c>
      <c r="B276" s="325">
        <v>0.60699999999999998</v>
      </c>
      <c r="C276" s="324">
        <v>0.73399999999999999</v>
      </c>
      <c r="D276" s="324">
        <v>0.19</v>
      </c>
      <c r="E276" s="324">
        <v>0.67700000000000005</v>
      </c>
      <c r="F276" s="324">
        <v>0.83399999999999996</v>
      </c>
      <c r="G276" s="324">
        <v>0.39800000000000002</v>
      </c>
      <c r="H276" s="324">
        <v>0.65700000000000003</v>
      </c>
      <c r="I276" s="309">
        <v>8.7999999999999995E-2</v>
      </c>
      <c r="J276" s="40"/>
      <c r="K276" s="40"/>
      <c r="M276" s="35" t="s">
        <v>475</v>
      </c>
      <c r="N276" s="325">
        <v>0.66200000000000003</v>
      </c>
      <c r="O276" s="324">
        <v>0.78100000000000003</v>
      </c>
      <c r="P276" s="324" t="s">
        <v>271</v>
      </c>
      <c r="Q276" s="324">
        <v>0.67900000000000005</v>
      </c>
      <c r="R276" s="324">
        <v>0.89200000000000002</v>
      </c>
      <c r="S276" s="324">
        <v>0.46200000000000002</v>
      </c>
      <c r="T276" s="324">
        <v>0.71199999999999997</v>
      </c>
      <c r="U276" s="309">
        <v>0.13800000000000001</v>
      </c>
      <c r="V276" s="40"/>
      <c r="W276" s="40"/>
      <c r="Y276" s="35" t="s">
        <v>475</v>
      </c>
      <c r="Z276" s="325">
        <v>0.55400000000000005</v>
      </c>
      <c r="AA276" s="324">
        <v>0.68899999999999995</v>
      </c>
      <c r="AB276" s="324" t="s">
        <v>271</v>
      </c>
      <c r="AC276" s="324">
        <v>0.67600000000000005</v>
      </c>
      <c r="AD276" s="324">
        <v>0.77800000000000002</v>
      </c>
      <c r="AE276" s="324">
        <v>0.34</v>
      </c>
      <c r="AF276" s="324">
        <v>0.60399999999999998</v>
      </c>
      <c r="AG276" s="309" t="s">
        <v>271</v>
      </c>
    </row>
    <row r="277" spans="1:34" ht="21" customHeight="1">
      <c r="A277" s="35" t="s">
        <v>476</v>
      </c>
      <c r="B277" s="325">
        <v>0.61</v>
      </c>
      <c r="C277" s="324">
        <v>0.73799999999999999</v>
      </c>
      <c r="D277" s="324">
        <v>0.20399999999999999</v>
      </c>
      <c r="E277" s="324">
        <v>0.68</v>
      </c>
      <c r="F277" s="324">
        <v>0.83699999999999997</v>
      </c>
      <c r="G277" s="324">
        <v>0.40200000000000002</v>
      </c>
      <c r="H277" s="324">
        <v>0.66200000000000003</v>
      </c>
      <c r="I277" s="309">
        <v>0.09</v>
      </c>
      <c r="J277" s="40"/>
      <c r="K277" s="40"/>
      <c r="M277" s="35" t="s">
        <v>476</v>
      </c>
      <c r="N277" s="325">
        <v>0.67</v>
      </c>
      <c r="O277" s="324">
        <v>0.78800000000000003</v>
      </c>
      <c r="P277" s="324" t="s">
        <v>271</v>
      </c>
      <c r="Q277" s="324">
        <v>0.69199999999999995</v>
      </c>
      <c r="R277" s="324">
        <v>0.89700000000000002</v>
      </c>
      <c r="S277" s="324">
        <v>0.47099999999999997</v>
      </c>
      <c r="T277" s="324">
        <v>0.71799999999999997</v>
      </c>
      <c r="U277" s="309">
        <v>0.15</v>
      </c>
      <c r="V277" s="40"/>
      <c r="W277" s="40"/>
      <c r="Y277" s="35" t="s">
        <v>476</v>
      </c>
      <c r="Z277" s="325">
        <v>0.55400000000000005</v>
      </c>
      <c r="AA277" s="324">
        <v>0.69</v>
      </c>
      <c r="AB277" s="324" t="s">
        <v>271</v>
      </c>
      <c r="AC277" s="324">
        <v>0.66900000000000004</v>
      </c>
      <c r="AD277" s="324">
        <v>0.78</v>
      </c>
      <c r="AE277" s="324">
        <v>0.33900000000000002</v>
      </c>
      <c r="AF277" s="324">
        <v>0.60699999999999998</v>
      </c>
      <c r="AG277" s="309" t="s">
        <v>271</v>
      </c>
    </row>
    <row r="278" spans="1:34" ht="21" customHeight="1">
      <c r="A278" s="35" t="s">
        <v>477</v>
      </c>
      <c r="B278" s="325">
        <v>0.60799999999999998</v>
      </c>
      <c r="C278" s="324">
        <v>0.73499999999999999</v>
      </c>
      <c r="D278" s="324">
        <v>0.19700000000000001</v>
      </c>
      <c r="E278" s="324">
        <v>0.67100000000000004</v>
      </c>
      <c r="F278" s="324">
        <v>0.83299999999999996</v>
      </c>
      <c r="G278" s="324">
        <v>0.40400000000000003</v>
      </c>
      <c r="H278" s="324">
        <v>0.66500000000000004</v>
      </c>
      <c r="I278" s="309">
        <v>0.09</v>
      </c>
      <c r="J278" s="40"/>
      <c r="K278" s="40"/>
      <c r="M278" s="35" t="s">
        <v>477</v>
      </c>
      <c r="N278" s="325">
        <v>0.66300000000000003</v>
      </c>
      <c r="O278" s="324">
        <v>0.78200000000000003</v>
      </c>
      <c r="P278" s="324" t="s">
        <v>271</v>
      </c>
      <c r="Q278" s="324">
        <v>0.67200000000000004</v>
      </c>
      <c r="R278" s="324">
        <v>0.89200000000000002</v>
      </c>
      <c r="S278" s="324">
        <v>0.46899999999999997</v>
      </c>
      <c r="T278" s="324">
        <v>0.72399999999999998</v>
      </c>
      <c r="U278" s="309">
        <v>0.13800000000000001</v>
      </c>
      <c r="V278" s="40"/>
      <c r="W278" s="40"/>
      <c r="Y278" s="35" t="s">
        <v>477</v>
      </c>
      <c r="Z278" s="325">
        <v>0.55600000000000005</v>
      </c>
      <c r="AA278" s="324">
        <v>0.69</v>
      </c>
      <c r="AB278" s="324" t="s">
        <v>271</v>
      </c>
      <c r="AC278" s="324">
        <v>0.66900000000000004</v>
      </c>
      <c r="AD278" s="324">
        <v>0.77800000000000002</v>
      </c>
      <c r="AE278" s="324">
        <v>0.34399999999999997</v>
      </c>
      <c r="AF278" s="324">
        <v>0.60799999999999998</v>
      </c>
      <c r="AG278" s="309" t="s">
        <v>271</v>
      </c>
    </row>
    <row r="279" spans="1:34" ht="21" customHeight="1">
      <c r="A279" s="35" t="s">
        <v>478</v>
      </c>
      <c r="B279" s="325">
        <v>0.6</v>
      </c>
      <c r="C279" s="324">
        <v>0.72799999999999998</v>
      </c>
      <c r="D279" s="324" t="s">
        <v>271</v>
      </c>
      <c r="E279" s="324">
        <v>0.64</v>
      </c>
      <c r="F279" s="324">
        <v>0.83799999999999997</v>
      </c>
      <c r="G279" s="324">
        <v>0.39500000000000002</v>
      </c>
      <c r="H279" s="324">
        <v>0.65600000000000003</v>
      </c>
      <c r="I279" s="309">
        <v>8.2000000000000003E-2</v>
      </c>
      <c r="J279" s="40"/>
      <c r="K279" s="40"/>
      <c r="M279" s="35" t="s">
        <v>478</v>
      </c>
      <c r="N279" s="325">
        <v>0.65500000000000003</v>
      </c>
      <c r="O279" s="324">
        <v>0.77500000000000002</v>
      </c>
      <c r="P279" s="324" t="s">
        <v>271</v>
      </c>
      <c r="Q279" s="324">
        <v>0.65400000000000003</v>
      </c>
      <c r="R279" s="324">
        <v>0.89100000000000001</v>
      </c>
      <c r="S279" s="324">
        <v>0.46200000000000002</v>
      </c>
      <c r="T279" s="324">
        <v>0.72099999999999997</v>
      </c>
      <c r="U279" s="309">
        <v>0.125</v>
      </c>
      <c r="V279" s="40"/>
      <c r="W279" s="40"/>
      <c r="Y279" s="35" t="s">
        <v>478</v>
      </c>
      <c r="Z279" s="325">
        <v>0.54900000000000004</v>
      </c>
      <c r="AA279" s="324">
        <v>0.68300000000000005</v>
      </c>
      <c r="AB279" s="324" t="s">
        <v>271</v>
      </c>
      <c r="AC279" s="324">
        <v>0.625</v>
      </c>
      <c r="AD279" s="324">
        <v>0.78700000000000003</v>
      </c>
      <c r="AE279" s="324">
        <v>0.33400000000000002</v>
      </c>
      <c r="AF279" s="324">
        <v>0.59299999999999997</v>
      </c>
      <c r="AG279" s="309" t="s">
        <v>271</v>
      </c>
    </row>
    <row r="280" spans="1:34" ht="21" customHeight="1">
      <c r="A280" s="35" t="s">
        <v>479</v>
      </c>
      <c r="B280" s="325">
        <v>0.59799999999999998</v>
      </c>
      <c r="C280" s="324">
        <v>0.72499999999999998</v>
      </c>
      <c r="D280" s="324" t="s">
        <v>271</v>
      </c>
      <c r="E280" s="324">
        <v>0.63700000000000001</v>
      </c>
      <c r="F280" s="324">
        <v>0.82899999999999996</v>
      </c>
      <c r="G280" s="324">
        <v>0.39700000000000002</v>
      </c>
      <c r="H280" s="324">
        <v>0.65700000000000003</v>
      </c>
      <c r="I280" s="309">
        <v>8.5000000000000006E-2</v>
      </c>
      <c r="J280" s="40"/>
      <c r="K280" s="40"/>
      <c r="M280" s="35" t="s">
        <v>479</v>
      </c>
      <c r="N280" s="325">
        <v>0.65500000000000003</v>
      </c>
      <c r="O280" s="324">
        <v>0.77400000000000002</v>
      </c>
      <c r="P280" s="324" t="s">
        <v>271</v>
      </c>
      <c r="Q280" s="324">
        <v>0.66400000000000003</v>
      </c>
      <c r="R280" s="324">
        <v>0.88900000000000001</v>
      </c>
      <c r="S280" s="324">
        <v>0.46200000000000002</v>
      </c>
      <c r="T280" s="324">
        <v>0.71899999999999997</v>
      </c>
      <c r="U280" s="309">
        <v>0.13</v>
      </c>
      <c r="V280" s="40"/>
      <c r="W280" s="40"/>
      <c r="Y280" s="35" t="s">
        <v>479</v>
      </c>
      <c r="Z280" s="325">
        <v>0.54400000000000004</v>
      </c>
      <c r="AA280" s="324">
        <v>0.67600000000000005</v>
      </c>
      <c r="AB280" s="324" t="s">
        <v>271</v>
      </c>
      <c r="AC280" s="324">
        <v>0.60799999999999998</v>
      </c>
      <c r="AD280" s="324">
        <v>0.77200000000000002</v>
      </c>
      <c r="AE280" s="324">
        <v>0.33700000000000002</v>
      </c>
      <c r="AF280" s="324">
        <v>0.59699999999999998</v>
      </c>
      <c r="AG280" s="309" t="s">
        <v>271</v>
      </c>
    </row>
    <row r="281" spans="1:34" ht="21" customHeight="1">
      <c r="A281" s="35" t="s">
        <v>480</v>
      </c>
      <c r="B281" s="325">
        <v>0.60099999999999998</v>
      </c>
      <c r="C281" s="324">
        <v>0.72799999999999998</v>
      </c>
      <c r="D281" s="324" t="s">
        <v>271</v>
      </c>
      <c r="E281" s="324">
        <v>0.64800000000000002</v>
      </c>
      <c r="F281" s="324">
        <v>0.83199999999999996</v>
      </c>
      <c r="G281" s="324">
        <v>0.39600000000000002</v>
      </c>
      <c r="H281" s="324">
        <v>0.65600000000000003</v>
      </c>
      <c r="I281" s="309">
        <v>8.4000000000000005E-2</v>
      </c>
      <c r="J281" s="40"/>
      <c r="K281" s="40"/>
      <c r="M281" s="35" t="s">
        <v>480</v>
      </c>
      <c r="N281" s="325">
        <v>0.66400000000000003</v>
      </c>
      <c r="O281" s="324">
        <v>0.78300000000000003</v>
      </c>
      <c r="P281" s="324" t="s">
        <v>271</v>
      </c>
      <c r="Q281" s="324">
        <v>0.66900000000000004</v>
      </c>
      <c r="R281" s="324">
        <v>0.9</v>
      </c>
      <c r="S281" s="324">
        <v>0.47099999999999997</v>
      </c>
      <c r="T281" s="324">
        <v>0.72499999999999998</v>
      </c>
      <c r="U281" s="309">
        <v>0.14199999999999999</v>
      </c>
      <c r="V281" s="40"/>
      <c r="W281" s="40"/>
      <c r="Y281" s="35" t="s">
        <v>480</v>
      </c>
      <c r="Z281" s="325">
        <v>0.54100000000000004</v>
      </c>
      <c r="AA281" s="324">
        <v>0.67500000000000004</v>
      </c>
      <c r="AB281" s="324" t="s">
        <v>271</v>
      </c>
      <c r="AC281" s="324">
        <v>0.626</v>
      </c>
      <c r="AD281" s="324">
        <v>0.76800000000000002</v>
      </c>
      <c r="AE281" s="324">
        <v>0.32900000000000001</v>
      </c>
      <c r="AF281" s="324">
        <v>0.59</v>
      </c>
      <c r="AG281" s="309" t="s">
        <v>271</v>
      </c>
    </row>
    <row r="282" spans="1:34" ht="21" customHeight="1">
      <c r="A282" s="35" t="s">
        <v>481</v>
      </c>
      <c r="B282" s="325">
        <v>0.59499999999999997</v>
      </c>
      <c r="C282" s="324">
        <v>0.72499999999999998</v>
      </c>
      <c r="D282" s="324" t="s">
        <v>271</v>
      </c>
      <c r="E282" s="324">
        <v>0.628</v>
      </c>
      <c r="F282" s="324">
        <v>0.83899999999999997</v>
      </c>
      <c r="G282" s="324">
        <v>0.38300000000000001</v>
      </c>
      <c r="H282" s="324">
        <v>0.64500000000000002</v>
      </c>
      <c r="I282" s="309">
        <v>6.9000000000000006E-2</v>
      </c>
      <c r="J282" s="40"/>
      <c r="K282" s="40"/>
      <c r="M282" s="35" t="s">
        <v>481</v>
      </c>
      <c r="N282" s="325">
        <v>0.65300000000000002</v>
      </c>
      <c r="O282" s="324">
        <v>0.77700000000000002</v>
      </c>
      <c r="P282" s="324" t="s">
        <v>271</v>
      </c>
      <c r="Q282" s="324">
        <v>0.67200000000000004</v>
      </c>
      <c r="R282" s="324">
        <v>0.89600000000000002</v>
      </c>
      <c r="S282" s="324">
        <v>0.44700000000000001</v>
      </c>
      <c r="T282" s="324">
        <v>0.71</v>
      </c>
      <c r="U282" s="309">
        <v>0.107</v>
      </c>
      <c r="V282" s="40"/>
      <c r="W282" s="40"/>
      <c r="Y282" s="35" t="s">
        <v>481</v>
      </c>
      <c r="Z282" s="325">
        <v>0.54</v>
      </c>
      <c r="AA282" s="324">
        <v>0.67400000000000004</v>
      </c>
      <c r="AB282" s="324" t="s">
        <v>271</v>
      </c>
      <c r="AC282" s="324">
        <v>0.58199999999999996</v>
      </c>
      <c r="AD282" s="324">
        <v>0.78400000000000003</v>
      </c>
      <c r="AE282" s="324">
        <v>0.32400000000000001</v>
      </c>
      <c r="AF282" s="324">
        <v>0.58099999999999996</v>
      </c>
      <c r="AG282" s="309" t="s">
        <v>271</v>
      </c>
    </row>
    <row r="283" spans="1:34" ht="21" customHeight="1">
      <c r="A283" s="35" t="s">
        <v>482</v>
      </c>
      <c r="B283" s="325">
        <v>0.60199999999999998</v>
      </c>
      <c r="C283" s="324">
        <v>0.73</v>
      </c>
      <c r="D283" s="324" t="s">
        <v>271</v>
      </c>
      <c r="E283" s="324">
        <v>0.66700000000000004</v>
      </c>
      <c r="F283" s="324">
        <v>0.83799999999999997</v>
      </c>
      <c r="G283" s="324">
        <v>0.39100000000000001</v>
      </c>
      <c r="H283" s="324">
        <v>0.64500000000000002</v>
      </c>
      <c r="I283" s="309">
        <v>8.5999999999999993E-2</v>
      </c>
      <c r="J283" s="40"/>
      <c r="K283" s="40"/>
      <c r="M283" s="35" t="s">
        <v>482</v>
      </c>
      <c r="N283" s="325">
        <v>0.65900000000000003</v>
      </c>
      <c r="O283" s="324">
        <v>0.78</v>
      </c>
      <c r="P283" s="324" t="s">
        <v>271</v>
      </c>
      <c r="Q283" s="324">
        <v>0.71099999999999997</v>
      </c>
      <c r="R283" s="324">
        <v>0.89</v>
      </c>
      <c r="S283" s="324">
        <v>0.45800000000000002</v>
      </c>
      <c r="T283" s="324">
        <v>0.70799999999999996</v>
      </c>
      <c r="U283" s="309">
        <v>0.13400000000000001</v>
      </c>
      <c r="V283" s="40"/>
      <c r="W283" s="40"/>
      <c r="Y283" s="35" t="s">
        <v>482</v>
      </c>
      <c r="Z283" s="325">
        <v>0.54700000000000004</v>
      </c>
      <c r="AA283" s="324">
        <v>0.68100000000000005</v>
      </c>
      <c r="AB283" s="324" t="s">
        <v>271</v>
      </c>
      <c r="AC283" s="324">
        <v>0.62</v>
      </c>
      <c r="AD283" s="324">
        <v>0.78900000000000003</v>
      </c>
      <c r="AE283" s="324">
        <v>0.33</v>
      </c>
      <c r="AF283" s="324">
        <v>0.58299999999999996</v>
      </c>
      <c r="AG283" s="309" t="s">
        <v>271</v>
      </c>
    </row>
    <row r="284" spans="1:34" ht="21" customHeight="1">
      <c r="A284" s="35" t="s">
        <v>483</v>
      </c>
      <c r="B284" s="325">
        <v>0.59499999999999997</v>
      </c>
      <c r="C284" s="324">
        <v>0.71899999999999997</v>
      </c>
      <c r="D284" s="324" t="s">
        <v>271</v>
      </c>
      <c r="E284" s="324">
        <v>0.64400000000000002</v>
      </c>
      <c r="F284" s="324">
        <v>0.83099999999999996</v>
      </c>
      <c r="G284" s="324">
        <v>0.38800000000000001</v>
      </c>
      <c r="H284" s="324">
        <v>0.63300000000000001</v>
      </c>
      <c r="I284" s="309">
        <v>9.2999999999999999E-2</v>
      </c>
      <c r="J284" s="40"/>
      <c r="K284" s="40"/>
      <c r="M284" s="35" t="s">
        <v>483</v>
      </c>
      <c r="N284" s="325">
        <v>0.65400000000000003</v>
      </c>
      <c r="O284" s="324">
        <v>0.77100000000000002</v>
      </c>
      <c r="P284" s="324" t="s">
        <v>271</v>
      </c>
      <c r="Q284" s="324">
        <v>0.71299999999999997</v>
      </c>
      <c r="R284" s="324">
        <v>0.88400000000000001</v>
      </c>
      <c r="S284" s="324">
        <v>0.45</v>
      </c>
      <c r="T284" s="324">
        <v>0.68799999999999994</v>
      </c>
      <c r="U284" s="309">
        <v>0.14199999999999999</v>
      </c>
      <c r="V284" s="40"/>
      <c r="W284" s="40"/>
      <c r="Y284" s="35" t="s">
        <v>483</v>
      </c>
      <c r="Z284" s="325">
        <v>0.53800000000000003</v>
      </c>
      <c r="AA284" s="324">
        <v>0.66800000000000004</v>
      </c>
      <c r="AB284" s="324" t="s">
        <v>271</v>
      </c>
      <c r="AC284" s="324">
        <v>0.57299999999999995</v>
      </c>
      <c r="AD284" s="324">
        <v>0.78</v>
      </c>
      <c r="AE284" s="324">
        <v>0.33100000000000002</v>
      </c>
      <c r="AF284" s="324">
        <v>0.57999999999999996</v>
      </c>
      <c r="AG284" s="309">
        <v>5.1999999999999998E-2</v>
      </c>
    </row>
    <row r="285" spans="1:34" ht="21" customHeight="1">
      <c r="A285" s="35" t="s">
        <v>484</v>
      </c>
      <c r="B285" s="325">
        <v>0.59399999999999997</v>
      </c>
      <c r="C285" s="324">
        <v>0.71699999999999997</v>
      </c>
      <c r="D285" s="324" t="s">
        <v>271</v>
      </c>
      <c r="E285" s="324">
        <v>0.63900000000000001</v>
      </c>
      <c r="F285" s="324">
        <v>0.82699999999999996</v>
      </c>
      <c r="G285" s="324">
        <v>0.39300000000000002</v>
      </c>
      <c r="H285" s="324">
        <v>0.63500000000000001</v>
      </c>
      <c r="I285" s="309">
        <v>0.10199999999999999</v>
      </c>
      <c r="J285" s="40"/>
      <c r="K285" s="40"/>
      <c r="M285" s="35" t="s">
        <v>484</v>
      </c>
      <c r="N285" s="325">
        <v>0.65300000000000002</v>
      </c>
      <c r="O285" s="324">
        <v>0.76900000000000002</v>
      </c>
      <c r="P285" s="324" t="s">
        <v>271</v>
      </c>
      <c r="Q285" s="324">
        <v>0.68600000000000005</v>
      </c>
      <c r="R285" s="324">
        <v>0.88900000000000001</v>
      </c>
      <c r="S285" s="324">
        <v>0.44900000000000001</v>
      </c>
      <c r="T285" s="324">
        <v>0.68300000000000005</v>
      </c>
      <c r="U285" s="309">
        <v>0.14699999999999999</v>
      </c>
      <c r="V285" s="40"/>
      <c r="W285" s="40"/>
      <c r="Y285" s="35" t="s">
        <v>484</v>
      </c>
      <c r="Z285" s="325">
        <v>0.53900000000000003</v>
      </c>
      <c r="AA285" s="324">
        <v>0.66600000000000004</v>
      </c>
      <c r="AB285" s="324" t="s">
        <v>271</v>
      </c>
      <c r="AC285" s="324">
        <v>0.59</v>
      </c>
      <c r="AD285" s="324">
        <v>0.76700000000000002</v>
      </c>
      <c r="AE285" s="324">
        <v>0.34200000000000003</v>
      </c>
      <c r="AF285" s="324">
        <v>0.58899999999999997</v>
      </c>
      <c r="AG285" s="309">
        <v>6.5000000000000002E-2</v>
      </c>
    </row>
    <row r="286" spans="1:34" ht="21" customHeight="1">
      <c r="A286" s="35" t="s">
        <v>485</v>
      </c>
      <c r="B286" s="325">
        <v>0.58699999999999997</v>
      </c>
      <c r="C286" s="324">
        <v>0.71099999999999997</v>
      </c>
      <c r="D286" s="324" t="s">
        <v>271</v>
      </c>
      <c r="E286" s="324">
        <v>0.60099999999999998</v>
      </c>
      <c r="F286" s="324">
        <v>0.82699999999999996</v>
      </c>
      <c r="G286" s="324">
        <v>0.38600000000000001</v>
      </c>
      <c r="H286" s="324">
        <v>0.63400000000000001</v>
      </c>
      <c r="I286" s="309">
        <v>8.8999999999999996E-2</v>
      </c>
      <c r="J286" s="40"/>
      <c r="K286" s="40"/>
      <c r="M286" s="35" t="s">
        <v>485</v>
      </c>
      <c r="N286" s="325">
        <v>0.64</v>
      </c>
      <c r="O286" s="324">
        <v>0.76</v>
      </c>
      <c r="P286" s="324" t="s">
        <v>271</v>
      </c>
      <c r="Q286" s="324">
        <v>0.621</v>
      </c>
      <c r="R286" s="324">
        <v>0.89100000000000001</v>
      </c>
      <c r="S286" s="324">
        <v>0.437</v>
      </c>
      <c r="T286" s="324">
        <v>0.68500000000000005</v>
      </c>
      <c r="U286" s="309">
        <v>0.11799999999999999</v>
      </c>
      <c r="V286" s="40"/>
      <c r="W286" s="40"/>
      <c r="Y286" s="35" t="s">
        <v>485</v>
      </c>
      <c r="Z286" s="325">
        <v>0.53600000000000003</v>
      </c>
      <c r="AA286" s="324">
        <v>0.66200000000000003</v>
      </c>
      <c r="AB286" s="324" t="s">
        <v>271</v>
      </c>
      <c r="AC286" s="324">
        <v>0.57999999999999996</v>
      </c>
      <c r="AD286" s="324">
        <v>0.76600000000000001</v>
      </c>
      <c r="AE286" s="324">
        <v>0.33900000000000002</v>
      </c>
      <c r="AF286" s="324">
        <v>0.58399999999999996</v>
      </c>
      <c r="AG286" s="309">
        <v>6.4000000000000001E-2</v>
      </c>
    </row>
    <row r="287" spans="1:34" ht="21" customHeight="1">
      <c r="A287" s="35" t="s">
        <v>486</v>
      </c>
      <c r="B287" s="325">
        <v>0.58699999999999997</v>
      </c>
      <c r="C287" s="324">
        <v>0.71099999999999997</v>
      </c>
      <c r="D287" s="324" t="s">
        <v>271</v>
      </c>
      <c r="E287" s="324">
        <v>0.61199999999999999</v>
      </c>
      <c r="F287" s="324">
        <v>0.82499999999999996</v>
      </c>
      <c r="G287" s="324">
        <v>0.38400000000000001</v>
      </c>
      <c r="H287" s="324">
        <v>0.63</v>
      </c>
      <c r="I287" s="309">
        <v>0.09</v>
      </c>
      <c r="J287" s="40"/>
      <c r="K287" s="40"/>
      <c r="M287" s="35" t="s">
        <v>486</v>
      </c>
      <c r="N287" s="325">
        <v>0.63500000000000001</v>
      </c>
      <c r="O287" s="324">
        <v>0.755</v>
      </c>
      <c r="P287" s="324" t="s">
        <v>271</v>
      </c>
      <c r="Q287" s="324">
        <v>0.58899999999999997</v>
      </c>
      <c r="R287" s="324">
        <v>0.89200000000000002</v>
      </c>
      <c r="S287" s="324">
        <v>0.435</v>
      </c>
      <c r="T287" s="324">
        <v>0.68300000000000005</v>
      </c>
      <c r="U287" s="309">
        <v>0.114</v>
      </c>
      <c r="V287" s="40"/>
      <c r="W287" s="40"/>
      <c r="Y287" s="35" t="s">
        <v>486</v>
      </c>
      <c r="Z287" s="325">
        <v>0.54100000000000004</v>
      </c>
      <c r="AA287" s="324">
        <v>0.66700000000000004</v>
      </c>
      <c r="AB287" s="324" t="s">
        <v>271</v>
      </c>
      <c r="AC287" s="324">
        <v>0.63600000000000001</v>
      </c>
      <c r="AD287" s="324">
        <v>0.76100000000000001</v>
      </c>
      <c r="AE287" s="324">
        <v>0.33900000000000002</v>
      </c>
      <c r="AF287" s="324">
        <v>0.57999999999999996</v>
      </c>
      <c r="AG287" s="309">
        <v>6.9000000000000006E-2</v>
      </c>
    </row>
    <row r="288" spans="1:34" s="48" customFormat="1" ht="21" customHeight="1">
      <c r="A288" s="35" t="s">
        <v>496</v>
      </c>
      <c r="B288" s="486">
        <v>0.59399999999999997</v>
      </c>
      <c r="C288" s="487">
        <v>0.71799999999999997</v>
      </c>
      <c r="D288" s="487">
        <v>0.19</v>
      </c>
      <c r="E288" s="487">
        <v>0.61</v>
      </c>
      <c r="F288" s="487">
        <v>0.83499999999999996</v>
      </c>
      <c r="G288" s="487">
        <v>0.38900000000000001</v>
      </c>
      <c r="H288" s="487">
        <v>0.63200000000000001</v>
      </c>
      <c r="I288" s="488">
        <v>9.8000000000000004E-2</v>
      </c>
      <c r="M288" s="35" t="s">
        <v>496</v>
      </c>
      <c r="N288" s="486">
        <v>0.64300000000000002</v>
      </c>
      <c r="O288" s="487">
        <v>0.76300000000000001</v>
      </c>
      <c r="P288" s="324" t="s">
        <v>271</v>
      </c>
      <c r="Q288" s="487">
        <v>0.57699999999999996</v>
      </c>
      <c r="R288" s="487">
        <v>0.90400000000000003</v>
      </c>
      <c r="S288" s="487">
        <v>0.441</v>
      </c>
      <c r="T288" s="487">
        <v>0.68700000000000006</v>
      </c>
      <c r="U288" s="488">
        <v>0.124</v>
      </c>
      <c r="Y288" s="35" t="s">
        <v>496</v>
      </c>
      <c r="Z288" s="486">
        <v>0.54700000000000004</v>
      </c>
      <c r="AA288" s="487">
        <v>0.67300000000000004</v>
      </c>
      <c r="AB288" s="324" t="s">
        <v>271</v>
      </c>
      <c r="AC288" s="487">
        <v>0.64500000000000002</v>
      </c>
      <c r="AD288" s="487">
        <v>0.76800000000000002</v>
      </c>
      <c r="AE288" s="487">
        <v>0.34100000000000003</v>
      </c>
      <c r="AF288" s="487">
        <v>0.57899999999999996</v>
      </c>
      <c r="AG288" s="488">
        <v>7.4999999999999997E-2</v>
      </c>
      <c r="AH288" s="413"/>
    </row>
    <row r="289" spans="1:33" ht="21" customHeight="1">
      <c r="A289" s="35" t="s">
        <v>497</v>
      </c>
      <c r="B289" s="325" t="s">
        <v>494</v>
      </c>
      <c r="I289" s="166"/>
      <c r="M289" s="35" t="s">
        <v>497</v>
      </c>
      <c r="N289" s="325" t="s">
        <v>494</v>
      </c>
      <c r="U289" s="166"/>
      <c r="Y289" s="35" t="s">
        <v>497</v>
      </c>
      <c r="Z289" s="325" t="s">
        <v>494</v>
      </c>
      <c r="AG289" s="166"/>
    </row>
    <row r="290" spans="1:33" ht="21" customHeight="1">
      <c r="A290" s="35" t="s">
        <v>498</v>
      </c>
      <c r="B290" s="325" t="s">
        <v>495</v>
      </c>
      <c r="I290" s="166"/>
      <c r="M290" s="35" t="s">
        <v>498</v>
      </c>
      <c r="N290" s="325" t="s">
        <v>495</v>
      </c>
      <c r="U290" s="166"/>
      <c r="Y290" s="35" t="s">
        <v>498</v>
      </c>
      <c r="Z290" s="325" t="s">
        <v>495</v>
      </c>
      <c r="AG290" s="166"/>
    </row>
    <row r="291" spans="1:33" ht="21" customHeight="1" thickBot="1">
      <c r="A291" s="36" t="s">
        <v>506</v>
      </c>
      <c r="B291" s="414" t="s">
        <v>507</v>
      </c>
      <c r="C291" s="133"/>
      <c r="D291" s="133"/>
      <c r="E291" s="133"/>
      <c r="F291" s="133"/>
      <c r="G291" s="133"/>
      <c r="H291" s="133"/>
      <c r="I291" s="463"/>
      <c r="M291" s="36" t="s">
        <v>506</v>
      </c>
      <c r="N291" s="414" t="s">
        <v>507</v>
      </c>
      <c r="O291" s="133"/>
      <c r="P291" s="133"/>
      <c r="Q291" s="133"/>
      <c r="R291" s="133"/>
      <c r="S291" s="133"/>
      <c r="T291" s="133"/>
      <c r="U291" s="463"/>
      <c r="Y291" s="36" t="s">
        <v>506</v>
      </c>
      <c r="Z291" s="414" t="s">
        <v>507</v>
      </c>
      <c r="AA291" s="133"/>
      <c r="AB291" s="133"/>
      <c r="AC291" s="133"/>
      <c r="AD291" s="133"/>
      <c r="AE291" s="133"/>
      <c r="AF291" s="133"/>
      <c r="AG291" s="463"/>
    </row>
    <row r="292" spans="1:33" ht="21" customHeight="1" thickTop="1">
      <c r="M292" s="13"/>
      <c r="Y292" s="13"/>
    </row>
    <row r="293" spans="1:33" ht="21" customHeight="1">
      <c r="L293" s="33"/>
      <c r="M293" s="13"/>
      <c r="Y293" s="13"/>
    </row>
    <row r="294" spans="1:33" ht="21" customHeight="1">
      <c r="L294" s="33"/>
      <c r="M294" s="13"/>
      <c r="Y294" s="13"/>
    </row>
    <row r="295" spans="1:33" ht="21" customHeight="1">
      <c r="A295" s="410" t="s">
        <v>448</v>
      </c>
      <c r="B295" s="48" t="s">
        <v>433</v>
      </c>
      <c r="C295" s="48"/>
      <c r="D295" s="48"/>
      <c r="E295" s="48"/>
      <c r="F295" s="48"/>
      <c r="G295" s="48"/>
      <c r="L295" s="33"/>
    </row>
    <row r="296" spans="1:33" ht="21" customHeight="1">
      <c r="B296" s="25" t="s">
        <v>434</v>
      </c>
      <c r="L296" s="33"/>
    </row>
    <row r="297" spans="1:33" ht="21" customHeight="1">
      <c r="A297" s="381">
        <v>1</v>
      </c>
      <c r="B297" s="25" t="s">
        <v>442</v>
      </c>
      <c r="D297" s="40"/>
      <c r="L297" s="33"/>
    </row>
    <row r="298" spans="1:33" ht="21" customHeight="1">
      <c r="A298" s="381">
        <v>2</v>
      </c>
      <c r="B298" s="39" t="s">
        <v>189</v>
      </c>
      <c r="C298" s="40"/>
      <c r="L298" s="33"/>
    </row>
    <row r="299" spans="1:33" ht="21" customHeight="1">
      <c r="A299" s="381">
        <v>3</v>
      </c>
      <c r="B299" s="13" t="s">
        <v>267</v>
      </c>
      <c r="L299" s="33"/>
    </row>
    <row r="300" spans="1:33" ht="21" customHeight="1">
      <c r="A300" s="381">
        <v>4</v>
      </c>
      <c r="B300" s="13" t="s">
        <v>288</v>
      </c>
      <c r="L300" s="33"/>
    </row>
    <row r="301" spans="1:33" ht="21" customHeight="1">
      <c r="A301" s="381">
        <v>5</v>
      </c>
      <c r="B301" s="13" t="s">
        <v>291</v>
      </c>
      <c r="L301" s="33"/>
    </row>
    <row r="302" spans="1:33" ht="21" customHeight="1">
      <c r="A302" s="381">
        <v>6</v>
      </c>
      <c r="B302" s="13" t="s">
        <v>292</v>
      </c>
      <c r="L302" s="33"/>
    </row>
    <row r="303" spans="1:33" ht="21" customHeight="1">
      <c r="A303" s="381">
        <v>7</v>
      </c>
      <c r="B303" s="13" t="s">
        <v>293</v>
      </c>
      <c r="L303" s="33"/>
    </row>
    <row r="304" spans="1:33" ht="21" customHeight="1">
      <c r="A304" s="381">
        <v>8</v>
      </c>
      <c r="L304" s="33"/>
    </row>
    <row r="305" spans="1:12" ht="21" customHeight="1">
      <c r="A305" s="381">
        <v>9</v>
      </c>
      <c r="L305" s="33"/>
    </row>
    <row r="306" spans="1:12" ht="21" customHeight="1">
      <c r="L306" s="33"/>
    </row>
    <row r="307" spans="1:12" ht="21" customHeight="1">
      <c r="L307" s="33"/>
    </row>
    <row r="308" spans="1:12" ht="21" customHeight="1">
      <c r="L308" s="33"/>
    </row>
    <row r="309" spans="1:12" ht="21" customHeight="1">
      <c r="L309" s="33"/>
    </row>
    <row r="310" spans="1:12" ht="21" customHeight="1">
      <c r="L310" s="33"/>
    </row>
    <row r="311" spans="1:12" ht="21" customHeight="1">
      <c r="L311" s="33"/>
    </row>
    <row r="312" spans="1:12" ht="21" customHeight="1">
      <c r="L312" s="33"/>
    </row>
    <row r="313" spans="1:12" ht="21" customHeight="1">
      <c r="L313" s="33"/>
    </row>
    <row r="314" spans="1:12" ht="21" customHeight="1">
      <c r="L314" s="33"/>
    </row>
    <row r="315" spans="1:12" ht="21" customHeight="1">
      <c r="L315" s="33"/>
    </row>
    <row r="316" spans="1:12" ht="21" customHeight="1">
      <c r="L316" s="33"/>
    </row>
    <row r="317" spans="1:12" ht="21" customHeight="1">
      <c r="L317" s="33"/>
    </row>
    <row r="318" spans="1:12" ht="21" customHeight="1">
      <c r="L318" s="33"/>
    </row>
    <row r="319" spans="1:12" ht="21" customHeight="1">
      <c r="L319" s="33"/>
    </row>
    <row r="320" spans="1:12" ht="21" customHeight="1">
      <c r="L320" s="33"/>
    </row>
    <row r="321" spans="12:12" ht="21" customHeight="1">
      <c r="L321" s="33"/>
    </row>
    <row r="322" spans="12:12" ht="21" customHeight="1">
      <c r="L322" s="33"/>
    </row>
    <row r="323" spans="12:12" ht="21" customHeight="1">
      <c r="L323" s="33"/>
    </row>
    <row r="324" spans="12:12" ht="21" customHeight="1">
      <c r="L324" s="33"/>
    </row>
    <row r="325" spans="12:12" ht="21" customHeight="1">
      <c r="L325" s="33"/>
    </row>
    <row r="326" spans="12:12" ht="21" customHeight="1">
      <c r="L326" s="33"/>
    </row>
    <row r="327" spans="12:12" ht="21" customHeight="1">
      <c r="L327" s="33"/>
    </row>
    <row r="328" spans="12:12" ht="21" customHeight="1">
      <c r="L328" s="33"/>
    </row>
    <row r="329" spans="12:12" ht="21" customHeight="1">
      <c r="L329" s="33"/>
    </row>
    <row r="330" spans="12:12" ht="21" customHeight="1">
      <c r="L330" s="33"/>
    </row>
    <row r="331" spans="12:12" ht="21" customHeight="1">
      <c r="L331" s="33"/>
    </row>
    <row r="332" spans="12:12" ht="21" customHeight="1">
      <c r="L332" s="33"/>
    </row>
    <row r="333" spans="12:12" ht="21" customHeight="1">
      <c r="L333" s="33"/>
    </row>
    <row r="334" spans="12:12" ht="21" customHeight="1">
      <c r="L334" s="33"/>
    </row>
    <row r="335" spans="12:12" ht="21" customHeight="1">
      <c r="L335" s="33"/>
    </row>
    <row r="336" spans="12:12" ht="21" customHeight="1">
      <c r="L336" s="33"/>
    </row>
    <row r="337" spans="12:12" ht="21" customHeight="1">
      <c r="L337" s="33"/>
    </row>
    <row r="338" spans="12:12" ht="21" customHeight="1">
      <c r="L338" s="33"/>
    </row>
    <row r="339" spans="12:12" ht="21" customHeight="1">
      <c r="L339" s="33"/>
    </row>
    <row r="340" spans="12:12" ht="21" customHeight="1">
      <c r="L340" s="33"/>
    </row>
    <row r="341" spans="12:12" ht="21" customHeight="1">
      <c r="L341" s="33"/>
    </row>
    <row r="342" spans="12:12" ht="21" customHeight="1">
      <c r="L342" s="33"/>
    </row>
    <row r="343" spans="12:12" ht="21" customHeight="1">
      <c r="L343" s="33"/>
    </row>
    <row r="344" spans="12:12" ht="21" customHeight="1">
      <c r="L344" s="33"/>
    </row>
    <row r="345" spans="12:12" ht="21" customHeight="1">
      <c r="L345" s="33"/>
    </row>
    <row r="346" spans="12:12" ht="21" customHeight="1">
      <c r="L346" s="33"/>
    </row>
    <row r="347" spans="12:12" ht="21" customHeight="1">
      <c r="L347" s="33"/>
    </row>
    <row r="348" spans="12:12" ht="21" customHeight="1">
      <c r="L348" s="33"/>
    </row>
    <row r="349" spans="12:12" ht="21" customHeight="1">
      <c r="L349" s="33"/>
    </row>
    <row r="350" spans="12:12" ht="21" customHeight="1">
      <c r="L350" s="33"/>
    </row>
    <row r="351" spans="12:12" ht="21" customHeight="1">
      <c r="L351" s="33"/>
    </row>
    <row r="352" spans="12:12" ht="21" customHeight="1">
      <c r="L352" s="33"/>
    </row>
    <row r="353" spans="12:12" ht="21" customHeight="1">
      <c r="L353" s="33"/>
    </row>
    <row r="354" spans="12:12" ht="21" customHeight="1">
      <c r="L354" s="33"/>
    </row>
    <row r="355" spans="12:12" ht="21" customHeight="1">
      <c r="L355" s="33"/>
    </row>
    <row r="356" spans="12:12" ht="21" customHeight="1">
      <c r="L356" s="33"/>
    </row>
    <row r="357" spans="12:12" ht="21" customHeight="1">
      <c r="L357" s="33"/>
    </row>
    <row r="358" spans="12:12" ht="21" customHeight="1">
      <c r="L358" s="33"/>
    </row>
    <row r="359" spans="12:12" ht="21" customHeight="1">
      <c r="L359" s="33"/>
    </row>
    <row r="360" spans="12:12" ht="21" customHeight="1">
      <c r="L360" s="33"/>
    </row>
    <row r="361" spans="12:12" ht="21" customHeight="1">
      <c r="L361" s="33"/>
    </row>
    <row r="362" spans="12:12" ht="21" customHeight="1">
      <c r="L362" s="33"/>
    </row>
    <row r="363" spans="12:12" ht="21" customHeight="1">
      <c r="L363" s="33"/>
    </row>
    <row r="364" spans="12:12" ht="21" customHeight="1">
      <c r="L364" s="33"/>
    </row>
    <row r="365" spans="12:12" ht="21" customHeight="1">
      <c r="L365" s="33"/>
    </row>
    <row r="366" spans="12:12" ht="21" customHeight="1">
      <c r="L366" s="33"/>
    </row>
    <row r="367" spans="12:12" ht="21" customHeight="1">
      <c r="L367" s="33"/>
    </row>
    <row r="368" spans="12:12" ht="21" customHeight="1">
      <c r="L368" s="33"/>
    </row>
    <row r="369" spans="12:12" ht="21" customHeight="1">
      <c r="L369" s="33"/>
    </row>
    <row r="370" spans="12:12" ht="21" customHeight="1">
      <c r="L370" s="33"/>
    </row>
    <row r="371" spans="12:12" ht="21" customHeight="1">
      <c r="L371" s="33"/>
    </row>
    <row r="372" spans="12:12" ht="21" customHeight="1">
      <c r="L372" s="33"/>
    </row>
    <row r="373" spans="12:12" ht="21" customHeight="1">
      <c r="L373" s="33"/>
    </row>
    <row r="374" spans="12:12" ht="21" customHeight="1">
      <c r="L374" s="33"/>
    </row>
    <row r="375" spans="12:12" ht="21" customHeight="1">
      <c r="L375" s="33"/>
    </row>
    <row r="376" spans="12:12" ht="21" customHeight="1">
      <c r="L376" s="33"/>
    </row>
    <row r="377" spans="12:12" ht="21" customHeight="1">
      <c r="L377" s="33"/>
    </row>
    <row r="378" spans="12:12" ht="21" customHeight="1">
      <c r="L378" s="33"/>
    </row>
    <row r="379" spans="12:12" ht="21" customHeight="1">
      <c r="L379" s="33"/>
    </row>
    <row r="380" spans="12:12" ht="21" customHeight="1">
      <c r="L380" s="33"/>
    </row>
    <row r="381" spans="12:12" ht="21" customHeight="1">
      <c r="L381" s="33"/>
    </row>
    <row r="382" spans="12:12" ht="21" customHeight="1">
      <c r="L382" s="33"/>
    </row>
    <row r="383" spans="12:12" ht="21" customHeight="1">
      <c r="L383" s="33"/>
    </row>
    <row r="384" spans="12:12">
      <c r="L384" s="33"/>
    </row>
    <row r="385" spans="12:12">
      <c r="L385" s="33"/>
    </row>
    <row r="386" spans="12:12">
      <c r="L386" s="33"/>
    </row>
    <row r="387" spans="12:12">
      <c r="L387" s="33"/>
    </row>
    <row r="388" spans="12:12">
      <c r="L388" s="33"/>
    </row>
    <row r="389" spans="12:12">
      <c r="L389" s="33"/>
    </row>
    <row r="390" spans="12:12">
      <c r="L390" s="33"/>
    </row>
    <row r="391" spans="12:12">
      <c r="L391" s="33"/>
    </row>
    <row r="392" spans="12:12">
      <c r="L392" s="33"/>
    </row>
    <row r="393" spans="12:12">
      <c r="L393" s="33"/>
    </row>
    <row r="394" spans="12:12">
      <c r="L394" s="33"/>
    </row>
    <row r="395" spans="12:12">
      <c r="L395" s="33"/>
    </row>
    <row r="396" spans="12:12">
      <c r="L396" s="33"/>
    </row>
    <row r="397" spans="12:12">
      <c r="L397" s="33"/>
    </row>
    <row r="398" spans="12:12">
      <c r="L398" s="33"/>
    </row>
    <row r="399" spans="12:12">
      <c r="L399" s="33"/>
    </row>
    <row r="400" spans="12:12">
      <c r="L400" s="33"/>
    </row>
    <row r="401" spans="12:12">
      <c r="L401" s="33"/>
    </row>
    <row r="402" spans="12:12">
      <c r="L402" s="33"/>
    </row>
    <row r="403" spans="12:12">
      <c r="L403" s="33"/>
    </row>
    <row r="404" spans="12:12">
      <c r="L404" s="33"/>
    </row>
    <row r="405" spans="12:12" ht="12" customHeight="1">
      <c r="L405" s="33"/>
    </row>
    <row r="406" spans="12:12">
      <c r="L406" s="33"/>
    </row>
    <row r="407" spans="12:12">
      <c r="L407" s="33"/>
    </row>
    <row r="408" spans="12:12">
      <c r="L408" s="33"/>
    </row>
    <row r="409" spans="12:12">
      <c r="L409" s="33"/>
    </row>
    <row r="410" spans="12:12">
      <c r="L410" s="33"/>
    </row>
    <row r="411" spans="12:12">
      <c r="L411" s="33"/>
    </row>
    <row r="412" spans="12:12">
      <c r="L412" s="33"/>
    </row>
    <row r="413" spans="12:12">
      <c r="L413" s="33"/>
    </row>
    <row r="414" spans="12:12">
      <c r="L414" s="33"/>
    </row>
    <row r="415" spans="12:12">
      <c r="L415" s="33"/>
    </row>
    <row r="416" spans="12:12" ht="12" customHeight="1">
      <c r="L416" s="33"/>
    </row>
    <row r="417" spans="12:12">
      <c r="L417" s="33"/>
    </row>
    <row r="418" spans="12:12">
      <c r="L418" s="33"/>
    </row>
    <row r="419" spans="12:12">
      <c r="L419" s="33"/>
    </row>
    <row r="420" spans="12:12">
      <c r="L420" s="33"/>
    </row>
    <row r="421" spans="12:12">
      <c r="L421" s="33"/>
    </row>
    <row r="422" spans="12:12">
      <c r="L422" s="33"/>
    </row>
    <row r="423" spans="12:12">
      <c r="L423" s="33"/>
    </row>
    <row r="424" spans="12:12">
      <c r="L424" s="33"/>
    </row>
    <row r="425" spans="12:12">
      <c r="L425" s="33"/>
    </row>
    <row r="426" spans="12:12">
      <c r="L426" s="33"/>
    </row>
    <row r="427" spans="12:12">
      <c r="L427" s="33"/>
    </row>
    <row r="428" spans="12:12">
      <c r="L428" s="33"/>
    </row>
    <row r="429" spans="12:12" ht="13.5" customHeight="1">
      <c r="L429" s="33"/>
    </row>
    <row r="430" spans="12:12">
      <c r="L430" s="33"/>
    </row>
    <row r="431" spans="12:12">
      <c r="L431" s="33"/>
    </row>
    <row r="432" spans="12:12">
      <c r="L432" s="33"/>
    </row>
    <row r="433" spans="12:12">
      <c r="L433" s="33"/>
    </row>
    <row r="434" spans="12:12">
      <c r="L434" s="33"/>
    </row>
    <row r="435" spans="12:12">
      <c r="L435" s="33"/>
    </row>
    <row r="436" spans="12:12">
      <c r="L436" s="33"/>
    </row>
    <row r="437" spans="12:12">
      <c r="L437" s="33"/>
    </row>
    <row r="438" spans="12:12">
      <c r="L438" s="33"/>
    </row>
    <row r="439" spans="12:12">
      <c r="L439" s="33"/>
    </row>
    <row r="440" spans="12:12">
      <c r="L440" s="33"/>
    </row>
    <row r="441" spans="12:12">
      <c r="L441" s="33"/>
    </row>
    <row r="442" spans="12:12">
      <c r="L442" s="33"/>
    </row>
    <row r="443" spans="12:12">
      <c r="L443" s="33"/>
    </row>
    <row r="444" spans="12:12">
      <c r="L444" s="33"/>
    </row>
    <row r="445" spans="12:12">
      <c r="L445" s="33"/>
    </row>
    <row r="446" spans="12:12">
      <c r="L446" s="33"/>
    </row>
    <row r="447" spans="12:12">
      <c r="L447" s="33"/>
    </row>
    <row r="448" spans="12:12">
      <c r="L448" s="33"/>
    </row>
    <row r="449" spans="12:12">
      <c r="L449" s="33"/>
    </row>
    <row r="450" spans="12:12">
      <c r="L450" s="33"/>
    </row>
    <row r="451" spans="12:12">
      <c r="L451" s="33"/>
    </row>
    <row r="452" spans="12:12">
      <c r="L452" s="33"/>
    </row>
    <row r="453" spans="12:12">
      <c r="L453" s="33"/>
    </row>
    <row r="454" spans="12:12">
      <c r="L454" s="33"/>
    </row>
    <row r="455" spans="12:12">
      <c r="L455" s="33"/>
    </row>
    <row r="456" spans="12:12">
      <c r="L456" s="33"/>
    </row>
    <row r="457" spans="12:12">
      <c r="L457" s="33"/>
    </row>
    <row r="458" spans="12:12">
      <c r="L458" s="33"/>
    </row>
    <row r="459" spans="12:12">
      <c r="L459" s="33"/>
    </row>
    <row r="460" spans="12:12">
      <c r="L460" s="33"/>
    </row>
    <row r="461" spans="12:12">
      <c r="L461" s="33"/>
    </row>
    <row r="462" spans="12:12">
      <c r="L462" s="33"/>
    </row>
    <row r="463" spans="12:12">
      <c r="L463" s="33"/>
    </row>
    <row r="464" spans="12:12">
      <c r="L464" s="33"/>
    </row>
    <row r="465" spans="12:12">
      <c r="L465" s="33"/>
    </row>
    <row r="466" spans="12:12">
      <c r="L466" s="33"/>
    </row>
    <row r="467" spans="12:12">
      <c r="L467" s="33"/>
    </row>
    <row r="468" spans="12:12">
      <c r="L468" s="33"/>
    </row>
    <row r="469" spans="12:12">
      <c r="L469" s="33"/>
    </row>
    <row r="470" spans="12:12">
      <c r="L470" s="33"/>
    </row>
    <row r="471" spans="12:12">
      <c r="L471" s="33"/>
    </row>
    <row r="472" spans="12:12">
      <c r="L472" s="33"/>
    </row>
    <row r="473" spans="12:12">
      <c r="L473" s="33"/>
    </row>
    <row r="474" spans="12:12">
      <c r="L474" s="33"/>
    </row>
    <row r="475" spans="12:12">
      <c r="L475" s="33"/>
    </row>
    <row r="476" spans="12:12">
      <c r="L476" s="33"/>
    </row>
    <row r="477" spans="12:12">
      <c r="L477" s="33"/>
    </row>
    <row r="481" ht="43.5" customHeight="1"/>
  </sheetData>
  <phoneticPr fontId="5"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2:AI485"/>
  <sheetViews>
    <sheetView showGridLines="0" topLeftCell="A264" zoomScale="60" zoomScaleNormal="60" workbookViewId="0">
      <selection activeCell="B287" sqref="B287"/>
    </sheetView>
  </sheetViews>
  <sheetFormatPr defaultColWidth="8.85546875" defaultRowHeight="18.75"/>
  <cols>
    <col min="1" max="1" width="23" style="25" customWidth="1"/>
    <col min="2" max="2" width="20.28515625" style="25" customWidth="1"/>
    <col min="3" max="4" width="17.28515625" style="25" customWidth="1"/>
    <col min="5" max="5" width="18.140625" style="25" customWidth="1"/>
    <col min="6" max="7" width="17.28515625" style="25" customWidth="1"/>
    <col min="8" max="8" width="18.5703125" style="25" customWidth="1"/>
    <col min="9" max="9" width="17.28515625" style="25" customWidth="1"/>
    <col min="10" max="10" width="21.28515625" style="25" customWidth="1"/>
    <col min="11" max="11" width="15.28515625" style="25" customWidth="1"/>
    <col min="12" max="12" width="5.7109375" style="25" customWidth="1"/>
    <col min="13" max="13" width="23" style="25" customWidth="1"/>
    <col min="14" max="14" width="20.28515625" style="25" customWidth="1"/>
    <col min="15" max="16" width="17.28515625" style="25" customWidth="1"/>
    <col min="17" max="17" width="18.140625" style="25" customWidth="1"/>
    <col min="18" max="19" width="17.28515625" style="25" customWidth="1"/>
    <col min="20" max="20" width="18.5703125" style="25" customWidth="1"/>
    <col min="21" max="21" width="17.28515625" style="25" customWidth="1"/>
    <col min="22" max="22" width="21.28515625" style="25" customWidth="1"/>
    <col min="23" max="23" width="15.28515625" style="25" customWidth="1"/>
    <col min="24" max="24" width="8.85546875" style="25"/>
    <col min="25" max="25" width="23" style="25" customWidth="1"/>
    <col min="26" max="26" width="20.28515625" style="25" customWidth="1"/>
    <col min="27" max="27" width="17.28515625" style="25" customWidth="1"/>
    <col min="28" max="28" width="17.28515625" style="144" customWidth="1"/>
    <col min="29" max="29" width="18.140625" style="25" customWidth="1"/>
    <col min="30" max="31" width="17.28515625" style="25" customWidth="1"/>
    <col min="32" max="32" width="18.5703125" style="25" customWidth="1"/>
    <col min="33" max="33" width="17.28515625" style="25" customWidth="1"/>
    <col min="34" max="34" width="21.28515625" style="25" customWidth="1"/>
    <col min="35" max="35" width="15.28515625" style="25" customWidth="1"/>
    <col min="36" max="16384" width="8.85546875" style="25"/>
  </cols>
  <sheetData>
    <row r="2" spans="1:35" ht="14.25" customHeight="1"/>
    <row r="3" spans="1:35" ht="14.25" customHeight="1">
      <c r="A3" s="26" t="s">
        <v>23</v>
      </c>
      <c r="B3" s="26"/>
      <c r="M3" s="26" t="s">
        <v>23</v>
      </c>
      <c r="N3" s="26"/>
      <c r="Y3" s="26" t="s">
        <v>23</v>
      </c>
      <c r="Z3" s="26"/>
    </row>
    <row r="4" spans="1:35" ht="14.25" customHeight="1" thickBot="1">
      <c r="A4" s="196" t="s">
        <v>300</v>
      </c>
      <c r="B4" s="197"/>
      <c r="C4" s="133"/>
      <c r="D4" s="133"/>
      <c r="E4" s="133"/>
      <c r="F4" s="194"/>
      <c r="G4" s="133"/>
      <c r="H4" s="133"/>
      <c r="I4" s="133"/>
      <c r="J4" s="133"/>
      <c r="K4" s="133"/>
      <c r="M4" s="196" t="s">
        <v>301</v>
      </c>
      <c r="N4" s="197"/>
      <c r="O4" s="133"/>
      <c r="P4" s="133"/>
      <c r="Q4" s="133"/>
      <c r="R4" s="194"/>
      <c r="S4" s="133"/>
      <c r="T4" s="133"/>
      <c r="U4" s="133"/>
      <c r="V4" s="133"/>
      <c r="W4" s="133"/>
      <c r="Y4" s="196" t="s">
        <v>302</v>
      </c>
      <c r="Z4" s="197"/>
      <c r="AA4" s="133"/>
      <c r="AB4" s="165"/>
      <c r="AC4" s="133"/>
      <c r="AD4" s="194"/>
      <c r="AE4" s="133"/>
      <c r="AF4" s="133"/>
      <c r="AG4" s="133"/>
      <c r="AH4" s="133"/>
      <c r="AI4" s="133"/>
    </row>
    <row r="5" spans="1:35" ht="26.25" customHeight="1" thickTop="1">
      <c r="A5" s="387">
        <v>1</v>
      </c>
      <c r="B5" s="190"/>
      <c r="C5" s="77"/>
      <c r="D5" s="191" t="s">
        <v>381</v>
      </c>
      <c r="E5" s="67" t="s">
        <v>380</v>
      </c>
      <c r="F5" s="191" t="s">
        <v>382</v>
      </c>
      <c r="G5" s="195"/>
      <c r="H5" s="192"/>
      <c r="I5" s="193"/>
      <c r="J5" s="114" t="s">
        <v>373</v>
      </c>
      <c r="K5" s="86" t="s">
        <v>26</v>
      </c>
      <c r="M5" s="390">
        <v>1</v>
      </c>
      <c r="N5" s="49"/>
      <c r="O5" s="77"/>
      <c r="P5" s="191" t="s">
        <v>381</v>
      </c>
      <c r="Q5" s="67" t="s">
        <v>380</v>
      </c>
      <c r="R5" s="191" t="s">
        <v>382</v>
      </c>
      <c r="S5" s="192"/>
      <c r="T5" s="192"/>
      <c r="U5" s="193"/>
      <c r="V5" s="122" t="s">
        <v>373</v>
      </c>
      <c r="W5" s="198" t="s">
        <v>26</v>
      </c>
      <c r="Y5" s="387">
        <v>1</v>
      </c>
      <c r="Z5" s="190"/>
      <c r="AA5" s="77"/>
      <c r="AB5" s="191" t="s">
        <v>381</v>
      </c>
      <c r="AC5" s="67" t="s">
        <v>380</v>
      </c>
      <c r="AD5" s="191" t="s">
        <v>382</v>
      </c>
      <c r="AE5" s="195"/>
      <c r="AF5" s="192"/>
      <c r="AG5" s="193"/>
      <c r="AH5" s="114" t="s">
        <v>373</v>
      </c>
      <c r="AI5" s="86" t="s">
        <v>26</v>
      </c>
    </row>
    <row r="6" spans="1:35" ht="36.6" customHeight="1">
      <c r="A6" s="388">
        <v>2</v>
      </c>
      <c r="B6" s="146" t="s">
        <v>379</v>
      </c>
      <c r="C6" s="148" t="s">
        <v>31</v>
      </c>
      <c r="D6" s="146" t="s">
        <v>24</v>
      </c>
      <c r="E6" s="45" t="s">
        <v>25</v>
      </c>
      <c r="F6" s="147" t="s">
        <v>26</v>
      </c>
      <c r="G6" s="45" t="s">
        <v>27</v>
      </c>
      <c r="H6" s="45" t="s">
        <v>264</v>
      </c>
      <c r="I6" s="148" t="s">
        <v>443</v>
      </c>
      <c r="J6" s="87" t="s">
        <v>374</v>
      </c>
      <c r="K6" s="88" t="s">
        <v>394</v>
      </c>
      <c r="M6" s="388">
        <v>2</v>
      </c>
      <c r="N6" s="146" t="s">
        <v>379</v>
      </c>
      <c r="O6" s="148" t="s">
        <v>31</v>
      </c>
      <c r="P6" s="146" t="s">
        <v>24</v>
      </c>
      <c r="Q6" s="45" t="s">
        <v>25</v>
      </c>
      <c r="R6" s="147" t="s">
        <v>26</v>
      </c>
      <c r="S6" s="45" t="s">
        <v>27</v>
      </c>
      <c r="T6" s="68" t="s">
        <v>264</v>
      </c>
      <c r="U6" s="148" t="s">
        <v>452</v>
      </c>
      <c r="V6" s="87" t="s">
        <v>374</v>
      </c>
      <c r="W6" s="88" t="s">
        <v>394</v>
      </c>
      <c r="Y6" s="388">
        <v>2</v>
      </c>
      <c r="Z6" s="281" t="s">
        <v>379</v>
      </c>
      <c r="AA6" s="148" t="s">
        <v>31</v>
      </c>
      <c r="AB6" s="281" t="s">
        <v>24</v>
      </c>
      <c r="AC6" s="216" t="s">
        <v>25</v>
      </c>
      <c r="AD6" s="147" t="s">
        <v>26</v>
      </c>
      <c r="AE6" s="216" t="s">
        <v>27</v>
      </c>
      <c r="AF6" s="216" t="s">
        <v>264</v>
      </c>
      <c r="AG6" s="148" t="s">
        <v>443</v>
      </c>
      <c r="AH6" s="87" t="s">
        <v>374</v>
      </c>
      <c r="AI6" s="88" t="s">
        <v>394</v>
      </c>
    </row>
    <row r="7" spans="1:35" ht="21" customHeight="1">
      <c r="A7" s="389">
        <v>3</v>
      </c>
      <c r="B7" s="28" t="s">
        <v>3</v>
      </c>
      <c r="C7" s="29" t="s">
        <v>4</v>
      </c>
      <c r="D7" s="28" t="s">
        <v>5</v>
      </c>
      <c r="E7" s="29" t="s">
        <v>6</v>
      </c>
      <c r="F7" s="91" t="s">
        <v>7</v>
      </c>
      <c r="G7" s="29" t="s">
        <v>8</v>
      </c>
      <c r="H7" s="29" t="s">
        <v>9</v>
      </c>
      <c r="I7" s="77" t="s">
        <v>10</v>
      </c>
      <c r="J7" s="91" t="s">
        <v>11</v>
      </c>
      <c r="K7" s="30" t="s">
        <v>29</v>
      </c>
      <c r="M7" s="389">
        <v>3</v>
      </c>
      <c r="N7" s="49" t="s">
        <v>3</v>
      </c>
      <c r="O7" s="29" t="s">
        <v>4</v>
      </c>
      <c r="P7" s="49" t="s">
        <v>5</v>
      </c>
      <c r="Q7" s="29" t="s">
        <v>6</v>
      </c>
      <c r="R7" s="91" t="s">
        <v>7</v>
      </c>
      <c r="S7" s="29" t="s">
        <v>8</v>
      </c>
      <c r="T7" s="29" t="s">
        <v>9</v>
      </c>
      <c r="U7" s="77" t="s">
        <v>10</v>
      </c>
      <c r="V7" s="91" t="s">
        <v>11</v>
      </c>
      <c r="W7" s="30" t="s">
        <v>29</v>
      </c>
      <c r="Y7" s="389">
        <v>3</v>
      </c>
      <c r="Z7" s="276" t="s">
        <v>3</v>
      </c>
      <c r="AA7" s="29" t="s">
        <v>4</v>
      </c>
      <c r="AB7" s="276" t="s">
        <v>5</v>
      </c>
      <c r="AC7" s="29" t="s">
        <v>6</v>
      </c>
      <c r="AD7" s="91" t="s">
        <v>7</v>
      </c>
      <c r="AE7" s="29" t="s">
        <v>8</v>
      </c>
      <c r="AF7" s="29" t="s">
        <v>9</v>
      </c>
      <c r="AG7" s="77" t="s">
        <v>10</v>
      </c>
      <c r="AH7" s="91" t="s">
        <v>11</v>
      </c>
      <c r="AI7" s="30" t="s">
        <v>29</v>
      </c>
    </row>
    <row r="8" spans="1:35" ht="21" customHeight="1">
      <c r="A8" s="78" t="s">
        <v>21</v>
      </c>
      <c r="B8" s="92"/>
      <c r="C8" s="92"/>
      <c r="D8" s="93"/>
      <c r="E8" s="92"/>
      <c r="F8" s="93"/>
      <c r="G8" s="93"/>
      <c r="H8" s="92"/>
      <c r="I8" s="92"/>
      <c r="J8" s="94"/>
      <c r="K8" s="95"/>
      <c r="M8" s="78" t="s">
        <v>22</v>
      </c>
      <c r="N8" s="96"/>
      <c r="O8" s="96"/>
      <c r="P8" s="97"/>
      <c r="Q8" s="96"/>
      <c r="R8" s="97"/>
      <c r="S8" s="97"/>
      <c r="T8" s="96"/>
      <c r="U8" s="96"/>
      <c r="V8" s="98"/>
      <c r="W8" s="99"/>
      <c r="Y8" s="78" t="s">
        <v>19</v>
      </c>
      <c r="Z8" s="96"/>
      <c r="AA8" s="96"/>
      <c r="AB8" s="57"/>
      <c r="AC8" s="96"/>
      <c r="AD8" s="97"/>
      <c r="AE8" s="97"/>
      <c r="AF8" s="96"/>
      <c r="AG8" s="96"/>
      <c r="AH8" s="98"/>
      <c r="AI8" s="99"/>
    </row>
    <row r="9" spans="1:35" ht="21" customHeight="1">
      <c r="A9" s="35" t="s">
        <v>47</v>
      </c>
      <c r="B9" s="178">
        <v>416000</v>
      </c>
      <c r="C9" s="179">
        <v>59000</v>
      </c>
      <c r="D9" s="180">
        <v>22000</v>
      </c>
      <c r="E9" s="179">
        <v>30000</v>
      </c>
      <c r="F9" s="180">
        <v>52000</v>
      </c>
      <c r="G9" s="180" t="s">
        <v>271</v>
      </c>
      <c r="H9" s="179">
        <v>27000</v>
      </c>
      <c r="I9" s="179">
        <v>18000</v>
      </c>
      <c r="J9" s="181">
        <v>475000</v>
      </c>
      <c r="K9" s="182">
        <v>289000</v>
      </c>
      <c r="M9" s="35" t="s">
        <v>47</v>
      </c>
      <c r="N9" s="227">
        <v>142000</v>
      </c>
      <c r="O9" s="326">
        <v>18000</v>
      </c>
      <c r="P9" s="287" t="s">
        <v>271</v>
      </c>
      <c r="Q9" s="326" t="s">
        <v>271</v>
      </c>
      <c r="R9" s="287">
        <v>14000</v>
      </c>
      <c r="S9" s="287" t="s">
        <v>271</v>
      </c>
      <c r="T9" s="326" t="s">
        <v>271</v>
      </c>
      <c r="U9" s="326">
        <v>8000</v>
      </c>
      <c r="V9" s="327">
        <v>160000</v>
      </c>
      <c r="W9" s="230">
        <v>88000</v>
      </c>
      <c r="Y9" s="35" t="s">
        <v>47</v>
      </c>
      <c r="Z9" s="243">
        <v>274000</v>
      </c>
      <c r="AA9" s="335">
        <v>41000</v>
      </c>
      <c r="AB9" s="336">
        <v>16000</v>
      </c>
      <c r="AC9" s="335">
        <v>23000</v>
      </c>
      <c r="AD9" s="336">
        <v>39000</v>
      </c>
      <c r="AE9" s="336" t="s">
        <v>271</v>
      </c>
      <c r="AF9" s="335">
        <v>26000</v>
      </c>
      <c r="AG9" s="335">
        <v>10000</v>
      </c>
      <c r="AH9" s="337">
        <v>315000</v>
      </c>
      <c r="AI9" s="244">
        <v>201000</v>
      </c>
    </row>
    <row r="10" spans="1:35" ht="21" customHeight="1">
      <c r="A10" s="35" t="s">
        <v>48</v>
      </c>
      <c r="B10" s="178">
        <v>427000</v>
      </c>
      <c r="C10" s="179">
        <v>70000</v>
      </c>
      <c r="D10" s="180">
        <v>30000</v>
      </c>
      <c r="E10" s="179">
        <v>32000</v>
      </c>
      <c r="F10" s="180">
        <v>62000</v>
      </c>
      <c r="G10" s="180">
        <v>10000</v>
      </c>
      <c r="H10" s="179">
        <v>26000</v>
      </c>
      <c r="I10" s="179">
        <v>26000</v>
      </c>
      <c r="J10" s="181">
        <v>497000</v>
      </c>
      <c r="K10" s="182">
        <v>308000</v>
      </c>
      <c r="M10" s="35" t="s">
        <v>48</v>
      </c>
      <c r="N10" s="227">
        <v>139000</v>
      </c>
      <c r="O10" s="326">
        <v>23000</v>
      </c>
      <c r="P10" s="287">
        <v>10000</v>
      </c>
      <c r="Q10" s="326">
        <v>9000</v>
      </c>
      <c r="R10" s="287">
        <v>19000</v>
      </c>
      <c r="S10" s="287" t="s">
        <v>271</v>
      </c>
      <c r="T10" s="326" t="s">
        <v>271</v>
      </c>
      <c r="U10" s="326">
        <v>13000</v>
      </c>
      <c r="V10" s="327">
        <v>162000</v>
      </c>
      <c r="W10" s="230">
        <v>89000</v>
      </c>
      <c r="Y10" s="35" t="s">
        <v>48</v>
      </c>
      <c r="Z10" s="243">
        <v>288000</v>
      </c>
      <c r="AA10" s="335">
        <v>47000</v>
      </c>
      <c r="AB10" s="336">
        <v>20000</v>
      </c>
      <c r="AC10" s="335">
        <v>23000</v>
      </c>
      <c r="AD10" s="336">
        <v>43000</v>
      </c>
      <c r="AE10" s="336" t="s">
        <v>271</v>
      </c>
      <c r="AF10" s="335">
        <v>25000</v>
      </c>
      <c r="AG10" s="335">
        <v>13000</v>
      </c>
      <c r="AH10" s="337">
        <v>335000</v>
      </c>
      <c r="AI10" s="244">
        <v>219000</v>
      </c>
    </row>
    <row r="11" spans="1:35" ht="21" customHeight="1">
      <c r="A11" s="35" t="s">
        <v>49</v>
      </c>
      <c r="B11" s="178">
        <v>443000</v>
      </c>
      <c r="C11" s="179">
        <v>68000</v>
      </c>
      <c r="D11" s="180">
        <v>26000</v>
      </c>
      <c r="E11" s="179">
        <v>35000</v>
      </c>
      <c r="F11" s="180">
        <v>61000</v>
      </c>
      <c r="G11" s="180">
        <v>13000</v>
      </c>
      <c r="H11" s="179">
        <v>26000</v>
      </c>
      <c r="I11" s="179">
        <v>22000</v>
      </c>
      <c r="J11" s="181">
        <v>511000</v>
      </c>
      <c r="K11" s="182">
        <v>321000</v>
      </c>
      <c r="M11" s="35" t="s">
        <v>49</v>
      </c>
      <c r="N11" s="227">
        <v>151000</v>
      </c>
      <c r="O11" s="326">
        <v>23000</v>
      </c>
      <c r="P11" s="287">
        <v>9000</v>
      </c>
      <c r="Q11" s="326">
        <v>11000</v>
      </c>
      <c r="R11" s="287">
        <v>20000</v>
      </c>
      <c r="S11" s="287" t="s">
        <v>271</v>
      </c>
      <c r="T11" s="326" t="s">
        <v>271</v>
      </c>
      <c r="U11" s="326">
        <v>12000</v>
      </c>
      <c r="V11" s="327">
        <v>174000</v>
      </c>
      <c r="W11" s="230">
        <v>101000</v>
      </c>
      <c r="Y11" s="35" t="s">
        <v>49</v>
      </c>
      <c r="Z11" s="243">
        <v>292000</v>
      </c>
      <c r="AA11" s="335">
        <v>45000</v>
      </c>
      <c r="AB11" s="336">
        <v>17000</v>
      </c>
      <c r="AC11" s="335">
        <v>24000</v>
      </c>
      <c r="AD11" s="336">
        <v>41000</v>
      </c>
      <c r="AE11" s="336" t="s">
        <v>271</v>
      </c>
      <c r="AF11" s="335">
        <v>25000</v>
      </c>
      <c r="AG11" s="335">
        <v>11000</v>
      </c>
      <c r="AH11" s="337">
        <v>336000</v>
      </c>
      <c r="AI11" s="244">
        <v>220000</v>
      </c>
    </row>
    <row r="12" spans="1:35" ht="21" customHeight="1">
      <c r="A12" s="35" t="s">
        <v>265</v>
      </c>
      <c r="B12" s="178" t="s">
        <v>46</v>
      </c>
      <c r="C12" s="179" t="s">
        <v>46</v>
      </c>
      <c r="D12" s="180" t="s">
        <v>46</v>
      </c>
      <c r="E12" s="179" t="s">
        <v>46</v>
      </c>
      <c r="F12" s="180" t="s">
        <v>46</v>
      </c>
      <c r="G12" s="180" t="s">
        <v>46</v>
      </c>
      <c r="H12" s="179" t="s">
        <v>46</v>
      </c>
      <c r="I12" s="179" t="s">
        <v>46</v>
      </c>
      <c r="J12" s="181" t="s">
        <v>46</v>
      </c>
      <c r="K12" s="182" t="s">
        <v>46</v>
      </c>
      <c r="M12" s="35" t="s">
        <v>265</v>
      </c>
      <c r="N12" s="178" t="s">
        <v>46</v>
      </c>
      <c r="O12" s="179" t="s">
        <v>46</v>
      </c>
      <c r="P12" s="180" t="s">
        <v>46</v>
      </c>
      <c r="Q12" s="179" t="s">
        <v>46</v>
      </c>
      <c r="R12" s="180" t="s">
        <v>46</v>
      </c>
      <c r="S12" s="180" t="s">
        <v>46</v>
      </c>
      <c r="T12" s="179" t="s">
        <v>46</v>
      </c>
      <c r="U12" s="179" t="s">
        <v>46</v>
      </c>
      <c r="V12" s="181" t="s">
        <v>46</v>
      </c>
      <c r="W12" s="182" t="s">
        <v>46</v>
      </c>
      <c r="Y12" s="35" t="s">
        <v>265</v>
      </c>
      <c r="Z12" s="178" t="s">
        <v>46</v>
      </c>
      <c r="AA12" s="179" t="s">
        <v>46</v>
      </c>
      <c r="AB12" s="180" t="s">
        <v>46</v>
      </c>
      <c r="AC12" s="179" t="s">
        <v>46</v>
      </c>
      <c r="AD12" s="180" t="s">
        <v>46</v>
      </c>
      <c r="AE12" s="180" t="s">
        <v>46</v>
      </c>
      <c r="AF12" s="179" t="s">
        <v>46</v>
      </c>
      <c r="AG12" s="179" t="s">
        <v>46</v>
      </c>
      <c r="AH12" s="181" t="s">
        <v>46</v>
      </c>
      <c r="AI12" s="182" t="s">
        <v>46</v>
      </c>
    </row>
    <row r="13" spans="1:35" ht="21" customHeight="1">
      <c r="A13" s="35" t="s">
        <v>198</v>
      </c>
      <c r="B13" s="178">
        <v>446000</v>
      </c>
      <c r="C13" s="179">
        <v>66000</v>
      </c>
      <c r="D13" s="180">
        <v>31000</v>
      </c>
      <c r="E13" s="179">
        <v>31000</v>
      </c>
      <c r="F13" s="180">
        <v>62000</v>
      </c>
      <c r="G13" s="180">
        <v>9000</v>
      </c>
      <c r="H13" s="179">
        <v>26000</v>
      </c>
      <c r="I13" s="179">
        <v>27000</v>
      </c>
      <c r="J13" s="181">
        <v>512000</v>
      </c>
      <c r="K13" s="182">
        <v>323000</v>
      </c>
      <c r="M13" s="35" t="s">
        <v>198</v>
      </c>
      <c r="N13" s="227">
        <v>152000</v>
      </c>
      <c r="O13" s="326">
        <v>24000</v>
      </c>
      <c r="P13" s="287">
        <v>13000</v>
      </c>
      <c r="Q13" s="326">
        <v>9000</v>
      </c>
      <c r="R13" s="287">
        <v>22000</v>
      </c>
      <c r="S13" s="287" t="s">
        <v>271</v>
      </c>
      <c r="T13" s="326" t="s">
        <v>271</v>
      </c>
      <c r="U13" s="326">
        <v>15000</v>
      </c>
      <c r="V13" s="327">
        <v>175000</v>
      </c>
      <c r="W13" s="230">
        <v>103000</v>
      </c>
      <c r="Y13" s="35" t="s">
        <v>198</v>
      </c>
      <c r="Z13" s="243">
        <v>295000</v>
      </c>
      <c r="AA13" s="335">
        <v>42000</v>
      </c>
      <c r="AB13" s="336">
        <v>18000</v>
      </c>
      <c r="AC13" s="335">
        <v>22000</v>
      </c>
      <c r="AD13" s="336">
        <v>40000</v>
      </c>
      <c r="AE13" s="336" t="s">
        <v>271</v>
      </c>
      <c r="AF13" s="335">
        <v>23000</v>
      </c>
      <c r="AG13" s="335">
        <v>13000</v>
      </c>
      <c r="AH13" s="337">
        <v>337000</v>
      </c>
      <c r="AI13" s="244">
        <v>221000</v>
      </c>
    </row>
    <row r="14" spans="1:35" ht="21" customHeight="1">
      <c r="A14" s="35" t="s">
        <v>50</v>
      </c>
      <c r="B14" s="178">
        <v>442000</v>
      </c>
      <c r="C14" s="179">
        <v>67000</v>
      </c>
      <c r="D14" s="180">
        <v>30000</v>
      </c>
      <c r="E14" s="179">
        <v>31000</v>
      </c>
      <c r="F14" s="180">
        <v>61000</v>
      </c>
      <c r="G14" s="180">
        <v>9000</v>
      </c>
      <c r="H14" s="179">
        <v>25000</v>
      </c>
      <c r="I14" s="179">
        <v>27000</v>
      </c>
      <c r="J14" s="181">
        <v>509000</v>
      </c>
      <c r="K14" s="182">
        <v>320000</v>
      </c>
      <c r="M14" s="35" t="s">
        <v>50</v>
      </c>
      <c r="N14" s="227">
        <v>152000</v>
      </c>
      <c r="O14" s="326">
        <v>24000</v>
      </c>
      <c r="P14" s="287">
        <v>12000</v>
      </c>
      <c r="Q14" s="326">
        <v>10000</v>
      </c>
      <c r="R14" s="287">
        <v>22000</v>
      </c>
      <c r="S14" s="287" t="s">
        <v>271</v>
      </c>
      <c r="T14" s="326" t="s">
        <v>271</v>
      </c>
      <c r="U14" s="326">
        <v>14000</v>
      </c>
      <c r="V14" s="327">
        <v>175000</v>
      </c>
      <c r="W14" s="230">
        <v>102000</v>
      </c>
      <c r="Y14" s="35" t="s">
        <v>50</v>
      </c>
      <c r="Z14" s="243">
        <v>290000</v>
      </c>
      <c r="AA14" s="335">
        <v>43000</v>
      </c>
      <c r="AB14" s="336">
        <v>18000</v>
      </c>
      <c r="AC14" s="335">
        <v>21000</v>
      </c>
      <c r="AD14" s="336">
        <v>40000</v>
      </c>
      <c r="AE14" s="336" t="s">
        <v>271</v>
      </c>
      <c r="AF14" s="335">
        <v>23000</v>
      </c>
      <c r="AG14" s="335">
        <v>13000</v>
      </c>
      <c r="AH14" s="337">
        <v>334000</v>
      </c>
      <c r="AI14" s="244">
        <v>218000</v>
      </c>
    </row>
    <row r="15" spans="1:35" ht="21" customHeight="1">
      <c r="A15" s="35" t="s">
        <v>51</v>
      </c>
      <c r="B15" s="178">
        <v>433000</v>
      </c>
      <c r="C15" s="179">
        <v>67000</v>
      </c>
      <c r="D15" s="180">
        <v>28000</v>
      </c>
      <c r="E15" s="179">
        <v>33000</v>
      </c>
      <c r="F15" s="180">
        <v>61000</v>
      </c>
      <c r="G15" s="180">
        <v>9000</v>
      </c>
      <c r="H15" s="179">
        <v>27000</v>
      </c>
      <c r="I15" s="179">
        <v>25000</v>
      </c>
      <c r="J15" s="181">
        <v>501000</v>
      </c>
      <c r="K15" s="182">
        <v>313000</v>
      </c>
      <c r="M15" s="35" t="s">
        <v>51</v>
      </c>
      <c r="N15" s="227">
        <v>149000</v>
      </c>
      <c r="O15" s="326">
        <v>23000</v>
      </c>
      <c r="P15" s="287">
        <v>10000</v>
      </c>
      <c r="Q15" s="326">
        <v>10000</v>
      </c>
      <c r="R15" s="287">
        <v>20000</v>
      </c>
      <c r="S15" s="287" t="s">
        <v>271</v>
      </c>
      <c r="T15" s="326" t="s">
        <v>271</v>
      </c>
      <c r="U15" s="326">
        <v>13000</v>
      </c>
      <c r="V15" s="327">
        <v>172000</v>
      </c>
      <c r="W15" s="230">
        <v>99000</v>
      </c>
      <c r="Y15" s="35" t="s">
        <v>51</v>
      </c>
      <c r="Z15" s="243">
        <v>285000</v>
      </c>
      <c r="AA15" s="335">
        <v>44000</v>
      </c>
      <c r="AB15" s="336">
        <v>17000</v>
      </c>
      <c r="AC15" s="335">
        <v>24000</v>
      </c>
      <c r="AD15" s="336">
        <v>41000</v>
      </c>
      <c r="AE15" s="336" t="s">
        <v>271</v>
      </c>
      <c r="AF15" s="335">
        <v>25000</v>
      </c>
      <c r="AG15" s="335">
        <v>12000</v>
      </c>
      <c r="AH15" s="337">
        <v>329000</v>
      </c>
      <c r="AI15" s="244">
        <v>214000</v>
      </c>
    </row>
    <row r="16" spans="1:35" ht="21" customHeight="1">
      <c r="A16" s="35" t="s">
        <v>52</v>
      </c>
      <c r="B16" s="178">
        <v>433000</v>
      </c>
      <c r="C16" s="179">
        <v>68000</v>
      </c>
      <c r="D16" s="180">
        <v>27000</v>
      </c>
      <c r="E16" s="179">
        <v>35000</v>
      </c>
      <c r="F16" s="180">
        <v>61000</v>
      </c>
      <c r="G16" s="180">
        <v>9000</v>
      </c>
      <c r="H16" s="179">
        <v>27000</v>
      </c>
      <c r="I16" s="179">
        <v>25000</v>
      </c>
      <c r="J16" s="181">
        <v>501000</v>
      </c>
      <c r="K16" s="182">
        <v>313000</v>
      </c>
      <c r="M16" s="35" t="s">
        <v>52</v>
      </c>
      <c r="N16" s="227">
        <v>150000</v>
      </c>
      <c r="O16" s="326">
        <v>23000</v>
      </c>
      <c r="P16" s="287">
        <v>10000</v>
      </c>
      <c r="Q16" s="326">
        <v>10000</v>
      </c>
      <c r="R16" s="287">
        <v>20000</v>
      </c>
      <c r="S16" s="287" t="s">
        <v>271</v>
      </c>
      <c r="T16" s="326" t="s">
        <v>271</v>
      </c>
      <c r="U16" s="326">
        <v>13000</v>
      </c>
      <c r="V16" s="327">
        <v>173000</v>
      </c>
      <c r="W16" s="230">
        <v>101000</v>
      </c>
      <c r="Y16" s="35" t="s">
        <v>52</v>
      </c>
      <c r="Z16" s="243">
        <v>282000</v>
      </c>
      <c r="AA16" s="335">
        <v>45000</v>
      </c>
      <c r="AB16" s="336">
        <v>17000</v>
      </c>
      <c r="AC16" s="335">
        <v>25000</v>
      </c>
      <c r="AD16" s="336">
        <v>42000</v>
      </c>
      <c r="AE16" s="336" t="s">
        <v>271</v>
      </c>
      <c r="AF16" s="335">
        <v>25000</v>
      </c>
      <c r="AG16" s="335">
        <v>12000</v>
      </c>
      <c r="AH16" s="337">
        <v>327000</v>
      </c>
      <c r="AI16" s="244">
        <v>212000</v>
      </c>
    </row>
    <row r="17" spans="1:35" ht="21" customHeight="1">
      <c r="A17" s="35" t="s">
        <v>53</v>
      </c>
      <c r="B17" s="178">
        <v>432000</v>
      </c>
      <c r="C17" s="179">
        <v>70000</v>
      </c>
      <c r="D17" s="180">
        <v>27000</v>
      </c>
      <c r="E17" s="179">
        <v>36000</v>
      </c>
      <c r="F17" s="180">
        <v>63000</v>
      </c>
      <c r="G17" s="180">
        <v>9000</v>
      </c>
      <c r="H17" s="179">
        <v>30000</v>
      </c>
      <c r="I17" s="179">
        <v>24000</v>
      </c>
      <c r="J17" s="181">
        <v>503000</v>
      </c>
      <c r="K17" s="182">
        <v>315000</v>
      </c>
      <c r="M17" s="35" t="s">
        <v>53</v>
      </c>
      <c r="N17" s="227">
        <v>149000</v>
      </c>
      <c r="O17" s="326">
        <v>24000</v>
      </c>
      <c r="P17" s="287">
        <v>10000</v>
      </c>
      <c r="Q17" s="326">
        <v>9000</v>
      </c>
      <c r="R17" s="287">
        <v>19000</v>
      </c>
      <c r="S17" s="287" t="s">
        <v>271</v>
      </c>
      <c r="T17" s="326" t="s">
        <v>271</v>
      </c>
      <c r="U17" s="326">
        <v>12000</v>
      </c>
      <c r="V17" s="327">
        <v>173000</v>
      </c>
      <c r="W17" s="230">
        <v>101000</v>
      </c>
      <c r="Y17" s="35" t="s">
        <v>53</v>
      </c>
      <c r="Z17" s="243">
        <v>283000</v>
      </c>
      <c r="AA17" s="335">
        <v>47000</v>
      </c>
      <c r="AB17" s="336">
        <v>17000</v>
      </c>
      <c r="AC17" s="335">
        <v>27000</v>
      </c>
      <c r="AD17" s="336">
        <v>44000</v>
      </c>
      <c r="AE17" s="336" t="s">
        <v>271</v>
      </c>
      <c r="AF17" s="335">
        <v>27000</v>
      </c>
      <c r="AG17" s="335">
        <v>12000</v>
      </c>
      <c r="AH17" s="337">
        <v>330000</v>
      </c>
      <c r="AI17" s="244">
        <v>214000</v>
      </c>
    </row>
    <row r="18" spans="1:35" ht="21" customHeight="1">
      <c r="A18" s="35" t="s">
        <v>54</v>
      </c>
      <c r="B18" s="178">
        <v>433000</v>
      </c>
      <c r="C18" s="179">
        <v>67000</v>
      </c>
      <c r="D18" s="180">
        <v>27000</v>
      </c>
      <c r="E18" s="179">
        <v>34000</v>
      </c>
      <c r="F18" s="180">
        <v>61000</v>
      </c>
      <c r="G18" s="180">
        <v>10000</v>
      </c>
      <c r="H18" s="179">
        <v>28000</v>
      </c>
      <c r="I18" s="179">
        <v>23000</v>
      </c>
      <c r="J18" s="181">
        <v>500000</v>
      </c>
      <c r="K18" s="182">
        <v>310000</v>
      </c>
      <c r="M18" s="35" t="s">
        <v>54</v>
      </c>
      <c r="N18" s="227">
        <v>152000</v>
      </c>
      <c r="O18" s="326">
        <v>22000</v>
      </c>
      <c r="P18" s="287">
        <v>10000</v>
      </c>
      <c r="Q18" s="326">
        <v>9000</v>
      </c>
      <c r="R18" s="287">
        <v>19000</v>
      </c>
      <c r="S18" s="287" t="s">
        <v>271</v>
      </c>
      <c r="T18" s="326" t="s">
        <v>271</v>
      </c>
      <c r="U18" s="326">
        <v>11000</v>
      </c>
      <c r="V18" s="327">
        <v>174000</v>
      </c>
      <c r="W18" s="230">
        <v>100000</v>
      </c>
      <c r="Y18" s="35" t="s">
        <v>54</v>
      </c>
      <c r="Z18" s="243">
        <v>281000</v>
      </c>
      <c r="AA18" s="335">
        <v>44000</v>
      </c>
      <c r="AB18" s="336">
        <v>17000</v>
      </c>
      <c r="AC18" s="335">
        <v>25000</v>
      </c>
      <c r="AD18" s="336">
        <v>42000</v>
      </c>
      <c r="AE18" s="336" t="s">
        <v>271</v>
      </c>
      <c r="AF18" s="335">
        <v>26000</v>
      </c>
      <c r="AG18" s="335">
        <v>12000</v>
      </c>
      <c r="AH18" s="337">
        <v>326000</v>
      </c>
      <c r="AI18" s="244">
        <v>210000</v>
      </c>
    </row>
    <row r="19" spans="1:35" ht="21" customHeight="1">
      <c r="A19" s="35" t="s">
        <v>55</v>
      </c>
      <c r="B19" s="178">
        <v>427000</v>
      </c>
      <c r="C19" s="179">
        <v>69000</v>
      </c>
      <c r="D19" s="180">
        <v>30000</v>
      </c>
      <c r="E19" s="179">
        <v>34000</v>
      </c>
      <c r="F19" s="180">
        <v>64000</v>
      </c>
      <c r="G19" s="180">
        <v>10000</v>
      </c>
      <c r="H19" s="179">
        <v>29000</v>
      </c>
      <c r="I19" s="179">
        <v>25000</v>
      </c>
      <c r="J19" s="181">
        <v>495000</v>
      </c>
      <c r="K19" s="182">
        <v>305000</v>
      </c>
      <c r="M19" s="35" t="s">
        <v>55</v>
      </c>
      <c r="N19" s="227">
        <v>148000</v>
      </c>
      <c r="O19" s="326">
        <v>23000</v>
      </c>
      <c r="P19" s="287">
        <v>11000</v>
      </c>
      <c r="Q19" s="326">
        <v>9000</v>
      </c>
      <c r="R19" s="287">
        <v>20000</v>
      </c>
      <c r="S19" s="287" t="s">
        <v>271</v>
      </c>
      <c r="T19" s="326" t="s">
        <v>271</v>
      </c>
      <c r="U19" s="326">
        <v>12000</v>
      </c>
      <c r="V19" s="327">
        <v>171000</v>
      </c>
      <c r="W19" s="230">
        <v>96000</v>
      </c>
      <c r="Y19" s="35" t="s">
        <v>55</v>
      </c>
      <c r="Z19" s="243">
        <v>279000</v>
      </c>
      <c r="AA19" s="335">
        <v>46000</v>
      </c>
      <c r="AB19" s="336">
        <v>19000</v>
      </c>
      <c r="AC19" s="335">
        <v>25000</v>
      </c>
      <c r="AD19" s="336">
        <v>44000</v>
      </c>
      <c r="AE19" s="336" t="s">
        <v>271</v>
      </c>
      <c r="AF19" s="335">
        <v>27000</v>
      </c>
      <c r="AG19" s="335">
        <v>13000</v>
      </c>
      <c r="AH19" s="337">
        <v>324000</v>
      </c>
      <c r="AI19" s="244">
        <v>209000</v>
      </c>
    </row>
    <row r="20" spans="1:35" ht="21" customHeight="1">
      <c r="A20" s="35" t="s">
        <v>56</v>
      </c>
      <c r="B20" s="178">
        <v>428000</v>
      </c>
      <c r="C20" s="179">
        <v>69000</v>
      </c>
      <c r="D20" s="180">
        <v>31000</v>
      </c>
      <c r="E20" s="179">
        <v>34000</v>
      </c>
      <c r="F20" s="180">
        <v>64000</v>
      </c>
      <c r="G20" s="180">
        <v>12000</v>
      </c>
      <c r="H20" s="179">
        <v>26000</v>
      </c>
      <c r="I20" s="179">
        <v>26000</v>
      </c>
      <c r="J20" s="181">
        <v>497000</v>
      </c>
      <c r="K20" s="182">
        <v>306000</v>
      </c>
      <c r="M20" s="35" t="s">
        <v>56</v>
      </c>
      <c r="N20" s="227">
        <v>151000</v>
      </c>
      <c r="O20" s="326">
        <v>24000</v>
      </c>
      <c r="P20" s="287">
        <v>11000</v>
      </c>
      <c r="Q20" s="326">
        <v>10000</v>
      </c>
      <c r="R20" s="287">
        <v>22000</v>
      </c>
      <c r="S20" s="287" t="s">
        <v>271</v>
      </c>
      <c r="T20" s="326" t="s">
        <v>271</v>
      </c>
      <c r="U20" s="326">
        <v>13000</v>
      </c>
      <c r="V20" s="327">
        <v>175000</v>
      </c>
      <c r="W20" s="230">
        <v>100000</v>
      </c>
      <c r="Y20" s="35" t="s">
        <v>56</v>
      </c>
      <c r="Z20" s="243">
        <v>277000</v>
      </c>
      <c r="AA20" s="335">
        <v>45000</v>
      </c>
      <c r="AB20" s="336">
        <v>19000</v>
      </c>
      <c r="AC20" s="335">
        <v>23000</v>
      </c>
      <c r="AD20" s="336">
        <v>43000</v>
      </c>
      <c r="AE20" s="336" t="s">
        <v>271</v>
      </c>
      <c r="AF20" s="335">
        <v>25000</v>
      </c>
      <c r="AG20" s="335">
        <v>13000</v>
      </c>
      <c r="AH20" s="337">
        <v>322000</v>
      </c>
      <c r="AI20" s="244">
        <v>206000</v>
      </c>
    </row>
    <row r="21" spans="1:35" ht="21" customHeight="1">
      <c r="A21" s="35" t="s">
        <v>57</v>
      </c>
      <c r="B21" s="178">
        <v>424000</v>
      </c>
      <c r="C21" s="179">
        <v>65000</v>
      </c>
      <c r="D21" s="180">
        <v>28000</v>
      </c>
      <c r="E21" s="179">
        <v>32000</v>
      </c>
      <c r="F21" s="180">
        <v>60000</v>
      </c>
      <c r="G21" s="180">
        <v>12000</v>
      </c>
      <c r="H21" s="179">
        <v>25000</v>
      </c>
      <c r="I21" s="179">
        <v>23000</v>
      </c>
      <c r="J21" s="181">
        <v>489000</v>
      </c>
      <c r="K21" s="182">
        <v>299000</v>
      </c>
      <c r="M21" s="35" t="s">
        <v>57</v>
      </c>
      <c r="N21" s="227">
        <v>149000</v>
      </c>
      <c r="O21" s="326">
        <v>22000</v>
      </c>
      <c r="P21" s="287">
        <v>10000</v>
      </c>
      <c r="Q21" s="326">
        <v>10000</v>
      </c>
      <c r="R21" s="287">
        <v>20000</v>
      </c>
      <c r="S21" s="287" t="s">
        <v>271</v>
      </c>
      <c r="T21" s="326" t="s">
        <v>271</v>
      </c>
      <c r="U21" s="326">
        <v>12000</v>
      </c>
      <c r="V21" s="327">
        <v>171000</v>
      </c>
      <c r="W21" s="230">
        <v>97000</v>
      </c>
      <c r="Y21" s="35" t="s">
        <v>57</v>
      </c>
      <c r="Z21" s="243">
        <v>276000</v>
      </c>
      <c r="AA21" s="335">
        <v>42000</v>
      </c>
      <c r="AB21" s="336">
        <v>18000</v>
      </c>
      <c r="AC21" s="335">
        <v>22000</v>
      </c>
      <c r="AD21" s="336">
        <v>40000</v>
      </c>
      <c r="AE21" s="336" t="s">
        <v>271</v>
      </c>
      <c r="AF21" s="335">
        <v>24000</v>
      </c>
      <c r="AG21" s="335">
        <v>11000</v>
      </c>
      <c r="AH21" s="337">
        <v>318000</v>
      </c>
      <c r="AI21" s="244">
        <v>202000</v>
      </c>
    </row>
    <row r="22" spans="1:35" ht="21" customHeight="1">
      <c r="A22" s="35" t="s">
        <v>58</v>
      </c>
      <c r="B22" s="178">
        <v>425000</v>
      </c>
      <c r="C22" s="179">
        <v>62000</v>
      </c>
      <c r="D22" s="180">
        <v>26000</v>
      </c>
      <c r="E22" s="179">
        <v>31000</v>
      </c>
      <c r="F22" s="180">
        <v>57000</v>
      </c>
      <c r="G22" s="180">
        <v>10000</v>
      </c>
      <c r="H22" s="179">
        <v>24000</v>
      </c>
      <c r="I22" s="179">
        <v>23000</v>
      </c>
      <c r="J22" s="181">
        <v>487000</v>
      </c>
      <c r="K22" s="182">
        <v>298000</v>
      </c>
      <c r="M22" s="35" t="s">
        <v>58</v>
      </c>
      <c r="N22" s="227">
        <v>149000</v>
      </c>
      <c r="O22" s="326">
        <v>21000</v>
      </c>
      <c r="P22" s="287">
        <v>10000</v>
      </c>
      <c r="Q22" s="326">
        <v>9000</v>
      </c>
      <c r="R22" s="287">
        <v>19000</v>
      </c>
      <c r="S22" s="287" t="s">
        <v>271</v>
      </c>
      <c r="T22" s="326" t="s">
        <v>271</v>
      </c>
      <c r="U22" s="326">
        <v>12000</v>
      </c>
      <c r="V22" s="327">
        <v>170000</v>
      </c>
      <c r="W22" s="230">
        <v>96000</v>
      </c>
      <c r="Y22" s="35" t="s">
        <v>58</v>
      </c>
      <c r="Z22" s="243">
        <v>276000</v>
      </c>
      <c r="AA22" s="335">
        <v>40000</v>
      </c>
      <c r="AB22" s="336">
        <v>17000</v>
      </c>
      <c r="AC22" s="335">
        <v>22000</v>
      </c>
      <c r="AD22" s="336">
        <v>39000</v>
      </c>
      <c r="AE22" s="336" t="s">
        <v>271</v>
      </c>
      <c r="AF22" s="335">
        <v>23000</v>
      </c>
      <c r="AG22" s="335">
        <v>11000</v>
      </c>
      <c r="AH22" s="337">
        <v>317000</v>
      </c>
      <c r="AI22" s="244">
        <v>201000</v>
      </c>
    </row>
    <row r="23" spans="1:35" ht="21" customHeight="1">
      <c r="A23" s="35" t="s">
        <v>59</v>
      </c>
      <c r="B23" s="178">
        <v>427000</v>
      </c>
      <c r="C23" s="179">
        <v>57000</v>
      </c>
      <c r="D23" s="180">
        <v>23000</v>
      </c>
      <c r="E23" s="179">
        <v>30000</v>
      </c>
      <c r="F23" s="180">
        <v>54000</v>
      </c>
      <c r="G23" s="180">
        <v>10000</v>
      </c>
      <c r="H23" s="179">
        <v>24000</v>
      </c>
      <c r="I23" s="179">
        <v>20000</v>
      </c>
      <c r="J23" s="181">
        <v>484000</v>
      </c>
      <c r="K23" s="182">
        <v>295000</v>
      </c>
      <c r="M23" s="35" t="s">
        <v>59</v>
      </c>
      <c r="N23" s="227">
        <v>151000</v>
      </c>
      <c r="O23" s="326">
        <v>19000</v>
      </c>
      <c r="P23" s="287">
        <v>9000</v>
      </c>
      <c r="Q23" s="326" t="s">
        <v>271</v>
      </c>
      <c r="R23" s="287">
        <v>16000</v>
      </c>
      <c r="S23" s="287" t="s">
        <v>271</v>
      </c>
      <c r="T23" s="326" t="s">
        <v>271</v>
      </c>
      <c r="U23" s="326">
        <v>10000</v>
      </c>
      <c r="V23" s="327">
        <v>169000</v>
      </c>
      <c r="W23" s="230">
        <v>95000</v>
      </c>
      <c r="Y23" s="35" t="s">
        <v>59</v>
      </c>
      <c r="Z23" s="243">
        <v>276000</v>
      </c>
      <c r="AA23" s="335">
        <v>39000</v>
      </c>
      <c r="AB23" s="336">
        <v>15000</v>
      </c>
      <c r="AC23" s="335">
        <v>23000</v>
      </c>
      <c r="AD23" s="336">
        <v>37000</v>
      </c>
      <c r="AE23" s="336" t="s">
        <v>271</v>
      </c>
      <c r="AF23" s="335">
        <v>23000</v>
      </c>
      <c r="AG23" s="335">
        <v>10000</v>
      </c>
      <c r="AH23" s="337">
        <v>315000</v>
      </c>
      <c r="AI23" s="244">
        <v>200000</v>
      </c>
    </row>
    <row r="24" spans="1:35" ht="21" customHeight="1">
      <c r="A24" s="35" t="s">
        <v>199</v>
      </c>
      <c r="B24" s="178">
        <v>424000</v>
      </c>
      <c r="C24" s="179">
        <v>57000</v>
      </c>
      <c r="D24" s="180">
        <v>26000</v>
      </c>
      <c r="E24" s="179">
        <v>28000</v>
      </c>
      <c r="F24" s="180">
        <v>54000</v>
      </c>
      <c r="G24" s="180">
        <v>10000</v>
      </c>
      <c r="H24" s="179">
        <v>23000</v>
      </c>
      <c r="I24" s="179">
        <v>21000</v>
      </c>
      <c r="J24" s="181">
        <v>481000</v>
      </c>
      <c r="K24" s="182">
        <v>292000</v>
      </c>
      <c r="M24" s="35" t="s">
        <v>199</v>
      </c>
      <c r="N24" s="227">
        <v>149000</v>
      </c>
      <c r="O24" s="326">
        <v>20000</v>
      </c>
      <c r="P24" s="287">
        <v>11000</v>
      </c>
      <c r="Q24" s="326" t="s">
        <v>271</v>
      </c>
      <c r="R24" s="287">
        <v>18000</v>
      </c>
      <c r="S24" s="287" t="s">
        <v>271</v>
      </c>
      <c r="T24" s="326" t="s">
        <v>271</v>
      </c>
      <c r="U24" s="326">
        <v>12000</v>
      </c>
      <c r="V24" s="327">
        <v>169000</v>
      </c>
      <c r="W24" s="230">
        <v>95000</v>
      </c>
      <c r="Y24" s="35" t="s">
        <v>199</v>
      </c>
      <c r="Z24" s="243">
        <v>275000</v>
      </c>
      <c r="AA24" s="335">
        <v>37000</v>
      </c>
      <c r="AB24" s="336">
        <v>15000</v>
      </c>
      <c r="AC24" s="335">
        <v>21000</v>
      </c>
      <c r="AD24" s="336">
        <v>36000</v>
      </c>
      <c r="AE24" s="336" t="s">
        <v>271</v>
      </c>
      <c r="AF24" s="335">
        <v>22000</v>
      </c>
      <c r="AG24" s="335">
        <v>9000</v>
      </c>
      <c r="AH24" s="337">
        <v>312000</v>
      </c>
      <c r="AI24" s="244">
        <v>197000</v>
      </c>
    </row>
    <row r="25" spans="1:35" ht="21" customHeight="1">
      <c r="A25" s="35" t="s">
        <v>200</v>
      </c>
      <c r="B25" s="178">
        <v>430000</v>
      </c>
      <c r="C25" s="179">
        <v>57000</v>
      </c>
      <c r="D25" s="180">
        <v>24000</v>
      </c>
      <c r="E25" s="179">
        <v>31000</v>
      </c>
      <c r="F25" s="180">
        <v>55000</v>
      </c>
      <c r="G25" s="180">
        <v>11000</v>
      </c>
      <c r="H25" s="179">
        <v>24000</v>
      </c>
      <c r="I25" s="179">
        <v>19000</v>
      </c>
      <c r="J25" s="181">
        <v>486000</v>
      </c>
      <c r="K25" s="182">
        <v>298000</v>
      </c>
      <c r="M25" s="35" t="s">
        <v>200</v>
      </c>
      <c r="N25" s="227">
        <v>152000</v>
      </c>
      <c r="O25" s="326">
        <v>19000</v>
      </c>
      <c r="P25" s="287">
        <v>10000</v>
      </c>
      <c r="Q25" s="326">
        <v>8000</v>
      </c>
      <c r="R25" s="287">
        <v>18000</v>
      </c>
      <c r="S25" s="287" t="s">
        <v>271</v>
      </c>
      <c r="T25" s="326" t="s">
        <v>271</v>
      </c>
      <c r="U25" s="326">
        <v>11000</v>
      </c>
      <c r="V25" s="327">
        <v>170000</v>
      </c>
      <c r="W25" s="230">
        <v>97000</v>
      </c>
      <c r="Y25" s="35" t="s">
        <v>200</v>
      </c>
      <c r="Z25" s="243">
        <v>278000</v>
      </c>
      <c r="AA25" s="335">
        <v>38000</v>
      </c>
      <c r="AB25" s="336">
        <v>15000</v>
      </c>
      <c r="AC25" s="335">
        <v>22000</v>
      </c>
      <c r="AD25" s="336">
        <v>37000</v>
      </c>
      <c r="AE25" s="336" t="s">
        <v>271</v>
      </c>
      <c r="AF25" s="335">
        <v>22000</v>
      </c>
      <c r="AG25" s="335">
        <v>9000</v>
      </c>
      <c r="AH25" s="337">
        <v>316000</v>
      </c>
      <c r="AI25" s="244">
        <v>201000</v>
      </c>
    </row>
    <row r="26" spans="1:35" ht="21" customHeight="1">
      <c r="A26" s="35" t="s">
        <v>60</v>
      </c>
      <c r="B26" s="178">
        <v>433000</v>
      </c>
      <c r="C26" s="179">
        <v>56000</v>
      </c>
      <c r="D26" s="180">
        <v>23000</v>
      </c>
      <c r="E26" s="179">
        <v>30000</v>
      </c>
      <c r="F26" s="180">
        <v>53000</v>
      </c>
      <c r="G26" s="180">
        <v>9000</v>
      </c>
      <c r="H26" s="179">
        <v>24000</v>
      </c>
      <c r="I26" s="179">
        <v>20000</v>
      </c>
      <c r="J26" s="181">
        <v>488000</v>
      </c>
      <c r="K26" s="182">
        <v>300000</v>
      </c>
      <c r="M26" s="35" t="s">
        <v>60</v>
      </c>
      <c r="N26" s="227">
        <v>150000</v>
      </c>
      <c r="O26" s="326">
        <v>17000</v>
      </c>
      <c r="P26" s="287">
        <v>9000</v>
      </c>
      <c r="Q26" s="326" t="s">
        <v>271</v>
      </c>
      <c r="R26" s="287">
        <v>16000</v>
      </c>
      <c r="S26" s="287" t="s">
        <v>271</v>
      </c>
      <c r="T26" s="326" t="s">
        <v>271</v>
      </c>
      <c r="U26" s="326">
        <v>10000</v>
      </c>
      <c r="V26" s="327">
        <v>167000</v>
      </c>
      <c r="W26" s="230">
        <v>95000</v>
      </c>
      <c r="Y26" s="35" t="s">
        <v>60</v>
      </c>
      <c r="Z26" s="243">
        <v>283000</v>
      </c>
      <c r="AA26" s="335">
        <v>38000</v>
      </c>
      <c r="AB26" s="336">
        <v>14000</v>
      </c>
      <c r="AC26" s="335">
        <v>23000</v>
      </c>
      <c r="AD26" s="336">
        <v>37000</v>
      </c>
      <c r="AE26" s="336" t="s">
        <v>271</v>
      </c>
      <c r="AF26" s="335">
        <v>23000</v>
      </c>
      <c r="AG26" s="335">
        <v>9000</v>
      </c>
      <c r="AH26" s="337">
        <v>321000</v>
      </c>
      <c r="AI26" s="244">
        <v>205000</v>
      </c>
    </row>
    <row r="27" spans="1:35" ht="21" customHeight="1">
      <c r="A27" s="35" t="s">
        <v>61</v>
      </c>
      <c r="B27" s="178">
        <v>438000</v>
      </c>
      <c r="C27" s="179">
        <v>57000</v>
      </c>
      <c r="D27" s="180">
        <v>21000</v>
      </c>
      <c r="E27" s="179">
        <v>32000</v>
      </c>
      <c r="F27" s="180">
        <v>53000</v>
      </c>
      <c r="G27" s="180">
        <v>10000</v>
      </c>
      <c r="H27" s="179">
        <v>25000</v>
      </c>
      <c r="I27" s="179">
        <v>19000</v>
      </c>
      <c r="J27" s="181">
        <v>495000</v>
      </c>
      <c r="K27" s="182">
        <v>306000</v>
      </c>
      <c r="M27" s="35" t="s">
        <v>61</v>
      </c>
      <c r="N27" s="227">
        <v>153000</v>
      </c>
      <c r="O27" s="326">
        <v>17000</v>
      </c>
      <c r="P27" s="287" t="s">
        <v>271</v>
      </c>
      <c r="Q27" s="326" t="s">
        <v>271</v>
      </c>
      <c r="R27" s="287">
        <v>15000</v>
      </c>
      <c r="S27" s="287" t="s">
        <v>271</v>
      </c>
      <c r="T27" s="326" t="s">
        <v>271</v>
      </c>
      <c r="U27" s="326">
        <v>9000</v>
      </c>
      <c r="V27" s="327">
        <v>170000</v>
      </c>
      <c r="W27" s="230">
        <v>96000</v>
      </c>
      <c r="Y27" s="35" t="s">
        <v>61</v>
      </c>
      <c r="Z27" s="243">
        <v>286000</v>
      </c>
      <c r="AA27" s="335">
        <v>40000</v>
      </c>
      <c r="AB27" s="336">
        <v>14000</v>
      </c>
      <c r="AC27" s="335">
        <v>25000</v>
      </c>
      <c r="AD27" s="336">
        <v>38000</v>
      </c>
      <c r="AE27" s="336" t="s">
        <v>271</v>
      </c>
      <c r="AF27" s="335">
        <v>24000</v>
      </c>
      <c r="AG27" s="335">
        <v>10000</v>
      </c>
      <c r="AH27" s="337">
        <v>326000</v>
      </c>
      <c r="AI27" s="244">
        <v>209000</v>
      </c>
    </row>
    <row r="28" spans="1:35" ht="21" customHeight="1">
      <c r="A28" s="35" t="s">
        <v>62</v>
      </c>
      <c r="B28" s="178">
        <v>442000</v>
      </c>
      <c r="C28" s="179">
        <v>57000</v>
      </c>
      <c r="D28" s="180">
        <v>20000</v>
      </c>
      <c r="E28" s="179">
        <v>34000</v>
      </c>
      <c r="F28" s="180">
        <v>54000</v>
      </c>
      <c r="G28" s="180">
        <v>11000</v>
      </c>
      <c r="H28" s="179">
        <v>25000</v>
      </c>
      <c r="I28" s="179">
        <v>19000</v>
      </c>
      <c r="J28" s="181">
        <v>500000</v>
      </c>
      <c r="K28" s="182">
        <v>308000</v>
      </c>
      <c r="M28" s="35" t="s">
        <v>62</v>
      </c>
      <c r="N28" s="227">
        <v>156000</v>
      </c>
      <c r="O28" s="326">
        <v>17000</v>
      </c>
      <c r="P28" s="287" t="s">
        <v>271</v>
      </c>
      <c r="Q28" s="326">
        <v>9000</v>
      </c>
      <c r="R28" s="287">
        <v>15000</v>
      </c>
      <c r="S28" s="287" t="s">
        <v>271</v>
      </c>
      <c r="T28" s="326" t="s">
        <v>271</v>
      </c>
      <c r="U28" s="326">
        <v>9000</v>
      </c>
      <c r="V28" s="327">
        <v>173000</v>
      </c>
      <c r="W28" s="230">
        <v>99000</v>
      </c>
      <c r="Y28" s="35" t="s">
        <v>62</v>
      </c>
      <c r="Z28" s="243">
        <v>286000</v>
      </c>
      <c r="AA28" s="335">
        <v>40000</v>
      </c>
      <c r="AB28" s="336">
        <v>14000</v>
      </c>
      <c r="AC28" s="335">
        <v>25000</v>
      </c>
      <c r="AD28" s="336">
        <v>39000</v>
      </c>
      <c r="AE28" s="336" t="s">
        <v>271</v>
      </c>
      <c r="AF28" s="335">
        <v>25000</v>
      </c>
      <c r="AG28" s="335">
        <v>9000</v>
      </c>
      <c r="AH28" s="337">
        <v>326000</v>
      </c>
      <c r="AI28" s="244">
        <v>209000</v>
      </c>
    </row>
    <row r="29" spans="1:35" ht="21" customHeight="1">
      <c r="A29" s="35" t="s">
        <v>63</v>
      </c>
      <c r="B29" s="178">
        <v>442000</v>
      </c>
      <c r="C29" s="179">
        <v>59000</v>
      </c>
      <c r="D29" s="180">
        <v>21000</v>
      </c>
      <c r="E29" s="179">
        <v>35000</v>
      </c>
      <c r="F29" s="180">
        <v>57000</v>
      </c>
      <c r="G29" s="180">
        <v>12000</v>
      </c>
      <c r="H29" s="179">
        <v>25000</v>
      </c>
      <c r="I29" s="179">
        <v>20000</v>
      </c>
      <c r="J29" s="181">
        <v>501000</v>
      </c>
      <c r="K29" s="182">
        <v>309000</v>
      </c>
      <c r="M29" s="35" t="s">
        <v>63</v>
      </c>
      <c r="N29" s="227">
        <v>156000</v>
      </c>
      <c r="O29" s="326">
        <v>18000</v>
      </c>
      <c r="P29" s="287" t="s">
        <v>271</v>
      </c>
      <c r="Q29" s="326">
        <v>9000</v>
      </c>
      <c r="R29" s="287">
        <v>16000</v>
      </c>
      <c r="S29" s="287" t="s">
        <v>271</v>
      </c>
      <c r="T29" s="326" t="s">
        <v>271</v>
      </c>
      <c r="U29" s="326">
        <v>10000</v>
      </c>
      <c r="V29" s="327">
        <v>174000</v>
      </c>
      <c r="W29" s="230">
        <v>99000</v>
      </c>
      <c r="Y29" s="35" t="s">
        <v>63</v>
      </c>
      <c r="Z29" s="243">
        <v>285000</v>
      </c>
      <c r="AA29" s="335">
        <v>42000</v>
      </c>
      <c r="AB29" s="336">
        <v>14000</v>
      </c>
      <c r="AC29" s="335">
        <v>26000</v>
      </c>
      <c r="AD29" s="336">
        <v>40000</v>
      </c>
      <c r="AE29" s="336" t="s">
        <v>271</v>
      </c>
      <c r="AF29" s="335">
        <v>24000</v>
      </c>
      <c r="AG29" s="335">
        <v>10000</v>
      </c>
      <c r="AH29" s="337">
        <v>327000</v>
      </c>
      <c r="AI29" s="244">
        <v>209000</v>
      </c>
    </row>
    <row r="30" spans="1:35" ht="21" customHeight="1">
      <c r="A30" s="35" t="s">
        <v>64</v>
      </c>
      <c r="B30" s="178">
        <v>439000</v>
      </c>
      <c r="C30" s="179">
        <v>58000</v>
      </c>
      <c r="D30" s="180">
        <v>20000</v>
      </c>
      <c r="E30" s="179">
        <v>36000</v>
      </c>
      <c r="F30" s="180">
        <v>56000</v>
      </c>
      <c r="G30" s="180">
        <v>12000</v>
      </c>
      <c r="H30" s="179">
        <v>24000</v>
      </c>
      <c r="I30" s="179">
        <v>20000</v>
      </c>
      <c r="J30" s="181">
        <v>497000</v>
      </c>
      <c r="K30" s="182">
        <v>306000</v>
      </c>
      <c r="M30" s="35" t="s">
        <v>64</v>
      </c>
      <c r="N30" s="227">
        <v>155000</v>
      </c>
      <c r="O30" s="326">
        <v>18000</v>
      </c>
      <c r="P30" s="287" t="s">
        <v>271</v>
      </c>
      <c r="Q30" s="326">
        <v>9000</v>
      </c>
      <c r="R30" s="287">
        <v>17000</v>
      </c>
      <c r="S30" s="287" t="s">
        <v>271</v>
      </c>
      <c r="T30" s="326" t="s">
        <v>271</v>
      </c>
      <c r="U30" s="326">
        <v>10000</v>
      </c>
      <c r="V30" s="327">
        <v>173000</v>
      </c>
      <c r="W30" s="230">
        <v>99000</v>
      </c>
      <c r="Y30" s="35" t="s">
        <v>64</v>
      </c>
      <c r="Z30" s="243">
        <v>284000</v>
      </c>
      <c r="AA30" s="335">
        <v>40000</v>
      </c>
      <c r="AB30" s="336">
        <v>12000</v>
      </c>
      <c r="AC30" s="335">
        <v>26000</v>
      </c>
      <c r="AD30" s="336">
        <v>39000</v>
      </c>
      <c r="AE30" s="336" t="s">
        <v>271</v>
      </c>
      <c r="AF30" s="335">
        <v>24000</v>
      </c>
      <c r="AG30" s="335">
        <v>10000</v>
      </c>
      <c r="AH30" s="337">
        <v>324000</v>
      </c>
      <c r="AI30" s="244">
        <v>207000</v>
      </c>
    </row>
    <row r="31" spans="1:35" ht="21" customHeight="1">
      <c r="A31" s="35" t="s">
        <v>65</v>
      </c>
      <c r="B31" s="178">
        <v>432000</v>
      </c>
      <c r="C31" s="179">
        <v>60000</v>
      </c>
      <c r="D31" s="180">
        <v>20000</v>
      </c>
      <c r="E31" s="179">
        <v>37000</v>
      </c>
      <c r="F31" s="180">
        <v>56000</v>
      </c>
      <c r="G31" s="180">
        <v>12000</v>
      </c>
      <c r="H31" s="179">
        <v>26000</v>
      </c>
      <c r="I31" s="179">
        <v>18000</v>
      </c>
      <c r="J31" s="181">
        <v>491000</v>
      </c>
      <c r="K31" s="182">
        <v>299000</v>
      </c>
      <c r="M31" s="35" t="s">
        <v>65</v>
      </c>
      <c r="N31" s="227">
        <v>154000</v>
      </c>
      <c r="O31" s="326">
        <v>17000</v>
      </c>
      <c r="P31" s="287" t="s">
        <v>271</v>
      </c>
      <c r="Q31" s="326">
        <v>9000</v>
      </c>
      <c r="R31" s="287">
        <v>16000</v>
      </c>
      <c r="S31" s="287" t="s">
        <v>271</v>
      </c>
      <c r="T31" s="326" t="s">
        <v>271</v>
      </c>
      <c r="U31" s="326">
        <v>9000</v>
      </c>
      <c r="V31" s="327">
        <v>171000</v>
      </c>
      <c r="W31" s="230">
        <v>96000</v>
      </c>
      <c r="Y31" s="35" t="s">
        <v>65</v>
      </c>
      <c r="Z31" s="243">
        <v>278000</v>
      </c>
      <c r="AA31" s="335">
        <v>43000</v>
      </c>
      <c r="AB31" s="336">
        <v>12000</v>
      </c>
      <c r="AC31" s="335">
        <v>28000</v>
      </c>
      <c r="AD31" s="336">
        <v>40000</v>
      </c>
      <c r="AE31" s="336" t="s">
        <v>271</v>
      </c>
      <c r="AF31" s="335">
        <v>25000</v>
      </c>
      <c r="AG31" s="335">
        <v>9000</v>
      </c>
      <c r="AH31" s="337">
        <v>321000</v>
      </c>
      <c r="AI31" s="244">
        <v>203000</v>
      </c>
    </row>
    <row r="32" spans="1:35" ht="21" customHeight="1">
      <c r="A32" s="35" t="s">
        <v>66</v>
      </c>
      <c r="B32" s="178">
        <v>431000</v>
      </c>
      <c r="C32" s="179">
        <v>59000</v>
      </c>
      <c r="D32" s="180">
        <v>18000</v>
      </c>
      <c r="E32" s="179">
        <v>37000</v>
      </c>
      <c r="F32" s="180">
        <v>55000</v>
      </c>
      <c r="G32" s="180">
        <v>12000</v>
      </c>
      <c r="H32" s="179">
        <v>26000</v>
      </c>
      <c r="I32" s="179">
        <v>17000</v>
      </c>
      <c r="J32" s="181">
        <v>490000</v>
      </c>
      <c r="K32" s="182">
        <v>299000</v>
      </c>
      <c r="M32" s="35" t="s">
        <v>66</v>
      </c>
      <c r="N32" s="227">
        <v>156000</v>
      </c>
      <c r="O32" s="326">
        <v>17000</v>
      </c>
      <c r="P32" s="287" t="s">
        <v>271</v>
      </c>
      <c r="Q32" s="326">
        <v>8000</v>
      </c>
      <c r="R32" s="287">
        <v>15000</v>
      </c>
      <c r="S32" s="287" t="s">
        <v>271</v>
      </c>
      <c r="T32" s="326" t="s">
        <v>271</v>
      </c>
      <c r="U32" s="326" t="s">
        <v>271</v>
      </c>
      <c r="V32" s="327">
        <v>172000</v>
      </c>
      <c r="W32" s="230">
        <v>98000</v>
      </c>
      <c r="Y32" s="35" t="s">
        <v>66</v>
      </c>
      <c r="Z32" s="243">
        <v>275000</v>
      </c>
      <c r="AA32" s="335">
        <v>43000</v>
      </c>
      <c r="AB32" s="336">
        <v>11000</v>
      </c>
      <c r="AC32" s="335">
        <v>29000</v>
      </c>
      <c r="AD32" s="336">
        <v>40000</v>
      </c>
      <c r="AE32" s="336" t="s">
        <v>271</v>
      </c>
      <c r="AF32" s="335">
        <v>25000</v>
      </c>
      <c r="AG32" s="335">
        <v>9000</v>
      </c>
      <c r="AH32" s="337">
        <v>318000</v>
      </c>
      <c r="AI32" s="244">
        <v>201000</v>
      </c>
    </row>
    <row r="33" spans="1:35" ht="21" customHeight="1">
      <c r="A33" s="35" t="s">
        <v>67</v>
      </c>
      <c r="B33" s="178">
        <v>434000</v>
      </c>
      <c r="C33" s="179">
        <v>59000</v>
      </c>
      <c r="D33" s="180">
        <v>16000</v>
      </c>
      <c r="E33" s="179">
        <v>38000</v>
      </c>
      <c r="F33" s="180">
        <v>54000</v>
      </c>
      <c r="G33" s="180">
        <v>13000</v>
      </c>
      <c r="H33" s="179">
        <v>26000</v>
      </c>
      <c r="I33" s="179">
        <v>16000</v>
      </c>
      <c r="J33" s="181">
        <v>492000</v>
      </c>
      <c r="K33" s="182">
        <v>302000</v>
      </c>
      <c r="M33" s="35" t="s">
        <v>67</v>
      </c>
      <c r="N33" s="227">
        <v>157000</v>
      </c>
      <c r="O33" s="326">
        <v>16000</v>
      </c>
      <c r="P33" s="287" t="s">
        <v>271</v>
      </c>
      <c r="Q33" s="326">
        <v>9000</v>
      </c>
      <c r="R33" s="287">
        <v>14000</v>
      </c>
      <c r="S33" s="287" t="s">
        <v>271</v>
      </c>
      <c r="T33" s="326" t="s">
        <v>271</v>
      </c>
      <c r="U33" s="326" t="s">
        <v>271</v>
      </c>
      <c r="V33" s="327">
        <v>173000</v>
      </c>
      <c r="W33" s="230">
        <v>99000</v>
      </c>
      <c r="Y33" s="35" t="s">
        <v>67</v>
      </c>
      <c r="Z33" s="243">
        <v>277000</v>
      </c>
      <c r="AA33" s="335">
        <v>43000</v>
      </c>
      <c r="AB33" s="336">
        <v>11000</v>
      </c>
      <c r="AC33" s="335">
        <v>29000</v>
      </c>
      <c r="AD33" s="336">
        <v>40000</v>
      </c>
      <c r="AE33" s="336" t="s">
        <v>271</v>
      </c>
      <c r="AF33" s="335">
        <v>24000</v>
      </c>
      <c r="AG33" s="335">
        <v>8000</v>
      </c>
      <c r="AH33" s="337">
        <v>320000</v>
      </c>
      <c r="AI33" s="244">
        <v>203000</v>
      </c>
    </row>
    <row r="34" spans="1:35" ht="21" customHeight="1">
      <c r="A34" s="35" t="s">
        <v>68</v>
      </c>
      <c r="B34" s="178">
        <v>437000</v>
      </c>
      <c r="C34" s="179">
        <v>59000</v>
      </c>
      <c r="D34" s="180">
        <v>17000</v>
      </c>
      <c r="E34" s="179">
        <v>39000</v>
      </c>
      <c r="F34" s="180">
        <v>56000</v>
      </c>
      <c r="G34" s="180">
        <v>13000</v>
      </c>
      <c r="H34" s="179">
        <v>26000</v>
      </c>
      <c r="I34" s="179">
        <v>17000</v>
      </c>
      <c r="J34" s="181">
        <v>496000</v>
      </c>
      <c r="K34" s="182">
        <v>306000</v>
      </c>
      <c r="M34" s="35" t="s">
        <v>68</v>
      </c>
      <c r="N34" s="227">
        <v>154000</v>
      </c>
      <c r="O34" s="326">
        <v>17000</v>
      </c>
      <c r="P34" s="287" t="s">
        <v>271</v>
      </c>
      <c r="Q34" s="326">
        <v>11000</v>
      </c>
      <c r="R34" s="287">
        <v>16000</v>
      </c>
      <c r="S34" s="287" t="s">
        <v>271</v>
      </c>
      <c r="T34" s="326" t="s">
        <v>271</v>
      </c>
      <c r="U34" s="326" t="s">
        <v>271</v>
      </c>
      <c r="V34" s="327">
        <v>171000</v>
      </c>
      <c r="W34" s="230">
        <v>98000</v>
      </c>
      <c r="Y34" s="35" t="s">
        <v>68</v>
      </c>
      <c r="Z34" s="243">
        <v>282000</v>
      </c>
      <c r="AA34" s="335">
        <v>42000</v>
      </c>
      <c r="AB34" s="336">
        <v>13000</v>
      </c>
      <c r="AC34" s="335">
        <v>28000</v>
      </c>
      <c r="AD34" s="336">
        <v>40000</v>
      </c>
      <c r="AE34" s="336" t="s">
        <v>271</v>
      </c>
      <c r="AF34" s="335">
        <v>24000</v>
      </c>
      <c r="AG34" s="335">
        <v>10000</v>
      </c>
      <c r="AH34" s="337">
        <v>325000</v>
      </c>
      <c r="AI34" s="244">
        <v>208000</v>
      </c>
    </row>
    <row r="35" spans="1:35" ht="21" customHeight="1">
      <c r="A35" s="35" t="s">
        <v>69</v>
      </c>
      <c r="B35" s="178">
        <v>438000</v>
      </c>
      <c r="C35" s="179">
        <v>58000</v>
      </c>
      <c r="D35" s="180">
        <v>17000</v>
      </c>
      <c r="E35" s="179">
        <v>38000</v>
      </c>
      <c r="F35" s="180">
        <v>55000</v>
      </c>
      <c r="G35" s="180">
        <v>13000</v>
      </c>
      <c r="H35" s="179">
        <v>24000</v>
      </c>
      <c r="I35" s="179">
        <v>18000</v>
      </c>
      <c r="J35" s="181">
        <v>496000</v>
      </c>
      <c r="K35" s="182">
        <v>307000</v>
      </c>
      <c r="M35" s="35" t="s">
        <v>69</v>
      </c>
      <c r="N35" s="227">
        <v>154000</v>
      </c>
      <c r="O35" s="326">
        <v>16000</v>
      </c>
      <c r="P35" s="287" t="s">
        <v>271</v>
      </c>
      <c r="Q35" s="326">
        <v>11000</v>
      </c>
      <c r="R35" s="287">
        <v>15000</v>
      </c>
      <c r="S35" s="287" t="s">
        <v>271</v>
      </c>
      <c r="T35" s="326" t="s">
        <v>271</v>
      </c>
      <c r="U35" s="326" t="s">
        <v>271</v>
      </c>
      <c r="V35" s="327">
        <v>170000</v>
      </c>
      <c r="W35" s="230">
        <v>97000</v>
      </c>
      <c r="Y35" s="35" t="s">
        <v>69</v>
      </c>
      <c r="Z35" s="243">
        <v>285000</v>
      </c>
      <c r="AA35" s="335">
        <v>41000</v>
      </c>
      <c r="AB35" s="336">
        <v>12000</v>
      </c>
      <c r="AC35" s="335">
        <v>27000</v>
      </c>
      <c r="AD35" s="336">
        <v>39000</v>
      </c>
      <c r="AE35" s="336" t="s">
        <v>271</v>
      </c>
      <c r="AF35" s="335">
        <v>22000</v>
      </c>
      <c r="AG35" s="335">
        <v>10000</v>
      </c>
      <c r="AH35" s="337">
        <v>326000</v>
      </c>
      <c r="AI35" s="244">
        <v>209000</v>
      </c>
    </row>
    <row r="36" spans="1:35" ht="21" customHeight="1">
      <c r="A36" s="35" t="s">
        <v>201</v>
      </c>
      <c r="B36" s="178">
        <v>433000</v>
      </c>
      <c r="C36" s="179">
        <v>60000</v>
      </c>
      <c r="D36" s="180">
        <v>16000</v>
      </c>
      <c r="E36" s="179">
        <v>40000</v>
      </c>
      <c r="F36" s="180">
        <v>57000</v>
      </c>
      <c r="G36" s="180">
        <v>14000</v>
      </c>
      <c r="H36" s="179">
        <v>25000</v>
      </c>
      <c r="I36" s="179">
        <v>18000</v>
      </c>
      <c r="J36" s="181">
        <v>493000</v>
      </c>
      <c r="K36" s="182">
        <v>303000</v>
      </c>
      <c r="M36" s="35" t="s">
        <v>201</v>
      </c>
      <c r="N36" s="227">
        <v>151000</v>
      </c>
      <c r="O36" s="326">
        <v>17000</v>
      </c>
      <c r="P36" s="287" t="s">
        <v>271</v>
      </c>
      <c r="Q36" s="326">
        <v>12000</v>
      </c>
      <c r="R36" s="287">
        <v>16000</v>
      </c>
      <c r="S36" s="287" t="s">
        <v>271</v>
      </c>
      <c r="T36" s="326" t="s">
        <v>271</v>
      </c>
      <c r="U36" s="326" t="s">
        <v>271</v>
      </c>
      <c r="V36" s="327">
        <v>168000</v>
      </c>
      <c r="W36" s="230">
        <v>95000</v>
      </c>
      <c r="Y36" s="35" t="s">
        <v>201</v>
      </c>
      <c r="Z36" s="243">
        <v>282000</v>
      </c>
      <c r="AA36" s="335">
        <v>43000</v>
      </c>
      <c r="AB36" s="336">
        <v>12000</v>
      </c>
      <c r="AC36" s="335">
        <v>28000</v>
      </c>
      <c r="AD36" s="336">
        <v>40000</v>
      </c>
      <c r="AE36" s="336" t="s">
        <v>271</v>
      </c>
      <c r="AF36" s="335">
        <v>23000</v>
      </c>
      <c r="AG36" s="335">
        <v>10000</v>
      </c>
      <c r="AH36" s="337">
        <v>325000</v>
      </c>
      <c r="AI36" s="244">
        <v>208000</v>
      </c>
    </row>
    <row r="37" spans="1:35" ht="21" customHeight="1">
      <c r="A37" s="35" t="s">
        <v>202</v>
      </c>
      <c r="B37" s="178">
        <v>431000</v>
      </c>
      <c r="C37" s="179">
        <v>62000</v>
      </c>
      <c r="D37" s="180">
        <v>16000</v>
      </c>
      <c r="E37" s="179">
        <v>43000</v>
      </c>
      <c r="F37" s="180">
        <v>59000</v>
      </c>
      <c r="G37" s="180">
        <v>17000</v>
      </c>
      <c r="H37" s="179">
        <v>25000</v>
      </c>
      <c r="I37" s="179">
        <v>17000</v>
      </c>
      <c r="J37" s="181">
        <v>494000</v>
      </c>
      <c r="K37" s="182">
        <v>302000</v>
      </c>
      <c r="M37" s="35" t="s">
        <v>202</v>
      </c>
      <c r="N37" s="227">
        <v>153000</v>
      </c>
      <c r="O37" s="326">
        <v>20000</v>
      </c>
      <c r="P37" s="287" t="s">
        <v>271</v>
      </c>
      <c r="Q37" s="326">
        <v>14000</v>
      </c>
      <c r="R37" s="287">
        <v>18000</v>
      </c>
      <c r="S37" s="287">
        <v>8000</v>
      </c>
      <c r="T37" s="326" t="s">
        <v>271</v>
      </c>
      <c r="U37" s="326" t="s">
        <v>271</v>
      </c>
      <c r="V37" s="327">
        <v>173000</v>
      </c>
      <c r="W37" s="230">
        <v>99000</v>
      </c>
      <c r="Y37" s="35" t="s">
        <v>202</v>
      </c>
      <c r="Z37" s="243">
        <v>278000</v>
      </c>
      <c r="AA37" s="335">
        <v>42000</v>
      </c>
      <c r="AB37" s="336">
        <v>11000</v>
      </c>
      <c r="AC37" s="335">
        <v>29000</v>
      </c>
      <c r="AD37" s="336">
        <v>40000</v>
      </c>
      <c r="AE37" s="336">
        <v>8000</v>
      </c>
      <c r="AF37" s="335">
        <v>22000</v>
      </c>
      <c r="AG37" s="335">
        <v>10000</v>
      </c>
      <c r="AH37" s="337">
        <v>320000</v>
      </c>
      <c r="AI37" s="244">
        <v>203000</v>
      </c>
    </row>
    <row r="38" spans="1:35" ht="21" customHeight="1">
      <c r="A38" s="35" t="s">
        <v>70</v>
      </c>
      <c r="B38" s="178">
        <v>435000</v>
      </c>
      <c r="C38" s="179">
        <v>61000</v>
      </c>
      <c r="D38" s="180">
        <v>15000</v>
      </c>
      <c r="E38" s="179">
        <v>41000</v>
      </c>
      <c r="F38" s="180">
        <v>56000</v>
      </c>
      <c r="G38" s="180">
        <v>16000</v>
      </c>
      <c r="H38" s="179">
        <v>23000</v>
      </c>
      <c r="I38" s="179">
        <v>17000</v>
      </c>
      <c r="J38" s="181">
        <v>495000</v>
      </c>
      <c r="K38" s="182">
        <v>303000</v>
      </c>
      <c r="M38" s="35" t="s">
        <v>70</v>
      </c>
      <c r="N38" s="227">
        <v>156000</v>
      </c>
      <c r="O38" s="326">
        <v>20000</v>
      </c>
      <c r="P38" s="287" t="s">
        <v>271</v>
      </c>
      <c r="Q38" s="326">
        <v>13000</v>
      </c>
      <c r="R38" s="287">
        <v>17000</v>
      </c>
      <c r="S38" s="287">
        <v>8000</v>
      </c>
      <c r="T38" s="326" t="s">
        <v>271</v>
      </c>
      <c r="U38" s="326" t="s">
        <v>271</v>
      </c>
      <c r="V38" s="327">
        <v>176000</v>
      </c>
      <c r="W38" s="230">
        <v>101000</v>
      </c>
      <c r="Y38" s="35" t="s">
        <v>70</v>
      </c>
      <c r="Z38" s="243">
        <v>279000</v>
      </c>
      <c r="AA38" s="335">
        <v>40000</v>
      </c>
      <c r="AB38" s="336">
        <v>11000</v>
      </c>
      <c r="AC38" s="335">
        <v>28000</v>
      </c>
      <c r="AD38" s="336">
        <v>39000</v>
      </c>
      <c r="AE38" s="336">
        <v>8000</v>
      </c>
      <c r="AF38" s="335">
        <v>21000</v>
      </c>
      <c r="AG38" s="335">
        <v>9000</v>
      </c>
      <c r="AH38" s="337">
        <v>319000</v>
      </c>
      <c r="AI38" s="244">
        <v>202000</v>
      </c>
    </row>
    <row r="39" spans="1:35" ht="21" customHeight="1">
      <c r="A39" s="35" t="s">
        <v>71</v>
      </c>
      <c r="B39" s="178">
        <v>438000</v>
      </c>
      <c r="C39" s="179">
        <v>58000</v>
      </c>
      <c r="D39" s="180">
        <v>14000</v>
      </c>
      <c r="E39" s="179">
        <v>41000</v>
      </c>
      <c r="F39" s="180">
        <v>55000</v>
      </c>
      <c r="G39" s="180">
        <v>17000</v>
      </c>
      <c r="H39" s="179">
        <v>23000</v>
      </c>
      <c r="I39" s="179">
        <v>15000</v>
      </c>
      <c r="J39" s="181">
        <v>497000</v>
      </c>
      <c r="K39" s="182">
        <v>304000</v>
      </c>
      <c r="M39" s="35" t="s">
        <v>71</v>
      </c>
      <c r="N39" s="227">
        <v>158000</v>
      </c>
      <c r="O39" s="326">
        <v>20000</v>
      </c>
      <c r="P39" s="287" t="s">
        <v>271</v>
      </c>
      <c r="Q39" s="326">
        <v>13000</v>
      </c>
      <c r="R39" s="287">
        <v>17000</v>
      </c>
      <c r="S39" s="287">
        <v>10000</v>
      </c>
      <c r="T39" s="326" t="s">
        <v>271</v>
      </c>
      <c r="U39" s="326" t="s">
        <v>271</v>
      </c>
      <c r="V39" s="327">
        <v>178000</v>
      </c>
      <c r="W39" s="230">
        <v>102000</v>
      </c>
      <c r="Y39" s="35" t="s">
        <v>71</v>
      </c>
      <c r="Z39" s="243">
        <v>280000</v>
      </c>
      <c r="AA39" s="335">
        <v>39000</v>
      </c>
      <c r="AB39" s="336">
        <v>11000</v>
      </c>
      <c r="AC39" s="335">
        <v>28000</v>
      </c>
      <c r="AD39" s="336">
        <v>38000</v>
      </c>
      <c r="AE39" s="336" t="s">
        <v>271</v>
      </c>
      <c r="AF39" s="335">
        <v>21000</v>
      </c>
      <c r="AG39" s="335">
        <v>9000</v>
      </c>
      <c r="AH39" s="337">
        <v>319000</v>
      </c>
      <c r="AI39" s="244">
        <v>202000</v>
      </c>
    </row>
    <row r="40" spans="1:35" ht="21" customHeight="1">
      <c r="A40" s="35" t="s">
        <v>72</v>
      </c>
      <c r="B40" s="178">
        <v>441000</v>
      </c>
      <c r="C40" s="179">
        <v>59000</v>
      </c>
      <c r="D40" s="180">
        <v>14000</v>
      </c>
      <c r="E40" s="179">
        <v>40000</v>
      </c>
      <c r="F40" s="180">
        <v>55000</v>
      </c>
      <c r="G40" s="180">
        <v>16000</v>
      </c>
      <c r="H40" s="179">
        <v>23000</v>
      </c>
      <c r="I40" s="179">
        <v>16000</v>
      </c>
      <c r="J40" s="181">
        <v>500000</v>
      </c>
      <c r="K40" s="182">
        <v>307000</v>
      </c>
      <c r="M40" s="35" t="s">
        <v>72</v>
      </c>
      <c r="N40" s="227">
        <v>157000</v>
      </c>
      <c r="O40" s="326">
        <v>22000</v>
      </c>
      <c r="P40" s="287" t="s">
        <v>271</v>
      </c>
      <c r="Q40" s="326">
        <v>15000</v>
      </c>
      <c r="R40" s="287">
        <v>19000</v>
      </c>
      <c r="S40" s="287">
        <v>9000</v>
      </c>
      <c r="T40" s="326" t="s">
        <v>271</v>
      </c>
      <c r="U40" s="326" t="s">
        <v>271</v>
      </c>
      <c r="V40" s="327">
        <v>178000</v>
      </c>
      <c r="W40" s="230">
        <v>103000</v>
      </c>
      <c r="Y40" s="35" t="s">
        <v>72</v>
      </c>
      <c r="Z40" s="243">
        <v>284000</v>
      </c>
      <c r="AA40" s="335">
        <v>37000</v>
      </c>
      <c r="AB40" s="336">
        <v>10000</v>
      </c>
      <c r="AC40" s="335">
        <v>26000</v>
      </c>
      <c r="AD40" s="336">
        <v>36000</v>
      </c>
      <c r="AE40" s="336" t="s">
        <v>271</v>
      </c>
      <c r="AF40" s="335">
        <v>21000</v>
      </c>
      <c r="AG40" s="335">
        <v>8000</v>
      </c>
      <c r="AH40" s="337">
        <v>321000</v>
      </c>
      <c r="AI40" s="244">
        <v>204000</v>
      </c>
    </row>
    <row r="41" spans="1:35" ht="21" customHeight="1">
      <c r="A41" s="35" t="s">
        <v>73</v>
      </c>
      <c r="B41" s="178">
        <v>432000</v>
      </c>
      <c r="C41" s="179">
        <v>60000</v>
      </c>
      <c r="D41" s="180">
        <v>14000</v>
      </c>
      <c r="E41" s="179">
        <v>43000</v>
      </c>
      <c r="F41" s="180">
        <v>56000</v>
      </c>
      <c r="G41" s="180">
        <v>16000</v>
      </c>
      <c r="H41" s="179">
        <v>24000</v>
      </c>
      <c r="I41" s="179">
        <v>17000</v>
      </c>
      <c r="J41" s="181">
        <v>491000</v>
      </c>
      <c r="K41" s="182">
        <v>298000</v>
      </c>
      <c r="M41" s="35" t="s">
        <v>73</v>
      </c>
      <c r="N41" s="227">
        <v>151000</v>
      </c>
      <c r="O41" s="326">
        <v>20000</v>
      </c>
      <c r="P41" s="287" t="s">
        <v>271</v>
      </c>
      <c r="Q41" s="326">
        <v>15000</v>
      </c>
      <c r="R41" s="287">
        <v>19000</v>
      </c>
      <c r="S41" s="287">
        <v>9000</v>
      </c>
      <c r="T41" s="326" t="s">
        <v>271</v>
      </c>
      <c r="U41" s="326">
        <v>8000</v>
      </c>
      <c r="V41" s="327">
        <v>171000</v>
      </c>
      <c r="W41" s="230">
        <v>96000</v>
      </c>
      <c r="Y41" s="35" t="s">
        <v>73</v>
      </c>
      <c r="Z41" s="243">
        <v>281000</v>
      </c>
      <c r="AA41" s="335">
        <v>39000</v>
      </c>
      <c r="AB41" s="336">
        <v>10000</v>
      </c>
      <c r="AC41" s="335">
        <v>28000</v>
      </c>
      <c r="AD41" s="336">
        <v>38000</v>
      </c>
      <c r="AE41" s="336" t="s">
        <v>271</v>
      </c>
      <c r="AF41" s="335">
        <v>23000</v>
      </c>
      <c r="AG41" s="335">
        <v>9000</v>
      </c>
      <c r="AH41" s="337">
        <v>320000</v>
      </c>
      <c r="AI41" s="244">
        <v>202000</v>
      </c>
    </row>
    <row r="42" spans="1:35" ht="21" customHeight="1">
      <c r="A42" s="35" t="s">
        <v>74</v>
      </c>
      <c r="B42" s="178">
        <v>427000</v>
      </c>
      <c r="C42" s="179">
        <v>62000</v>
      </c>
      <c r="D42" s="180">
        <v>15000</v>
      </c>
      <c r="E42" s="179">
        <v>44000</v>
      </c>
      <c r="F42" s="180">
        <v>59000</v>
      </c>
      <c r="G42" s="180">
        <v>15000</v>
      </c>
      <c r="H42" s="179">
        <v>25000</v>
      </c>
      <c r="I42" s="179">
        <v>19000</v>
      </c>
      <c r="J42" s="181">
        <v>489000</v>
      </c>
      <c r="K42" s="182">
        <v>295000</v>
      </c>
      <c r="M42" s="35" t="s">
        <v>74</v>
      </c>
      <c r="N42" s="227">
        <v>148000</v>
      </c>
      <c r="O42" s="326">
        <v>21000</v>
      </c>
      <c r="P42" s="287" t="s">
        <v>271</v>
      </c>
      <c r="Q42" s="326">
        <v>15000</v>
      </c>
      <c r="R42" s="287">
        <v>19000</v>
      </c>
      <c r="S42" s="287">
        <v>9000</v>
      </c>
      <c r="T42" s="326" t="s">
        <v>271</v>
      </c>
      <c r="U42" s="326">
        <v>9000</v>
      </c>
      <c r="V42" s="327">
        <v>169000</v>
      </c>
      <c r="W42" s="230">
        <v>95000</v>
      </c>
      <c r="Y42" s="35" t="s">
        <v>74</v>
      </c>
      <c r="Z42" s="243">
        <v>278000</v>
      </c>
      <c r="AA42" s="335">
        <v>41000</v>
      </c>
      <c r="AB42" s="336">
        <v>11000</v>
      </c>
      <c r="AC42" s="335">
        <v>29000</v>
      </c>
      <c r="AD42" s="336">
        <v>40000</v>
      </c>
      <c r="AE42" s="336" t="s">
        <v>271</v>
      </c>
      <c r="AF42" s="335">
        <v>24000</v>
      </c>
      <c r="AG42" s="335">
        <v>10000</v>
      </c>
      <c r="AH42" s="337">
        <v>319000</v>
      </c>
      <c r="AI42" s="244">
        <v>201000</v>
      </c>
    </row>
    <row r="43" spans="1:35" ht="21" customHeight="1">
      <c r="A43" s="35" t="s">
        <v>75</v>
      </c>
      <c r="B43" s="178">
        <v>423000</v>
      </c>
      <c r="C43" s="179">
        <v>58000</v>
      </c>
      <c r="D43" s="180">
        <v>14000</v>
      </c>
      <c r="E43" s="179">
        <v>41000</v>
      </c>
      <c r="F43" s="180">
        <v>55000</v>
      </c>
      <c r="G43" s="180">
        <v>15000</v>
      </c>
      <c r="H43" s="179">
        <v>23000</v>
      </c>
      <c r="I43" s="179">
        <v>17000</v>
      </c>
      <c r="J43" s="181">
        <v>480000</v>
      </c>
      <c r="K43" s="182">
        <v>288000</v>
      </c>
      <c r="M43" s="35" t="s">
        <v>75</v>
      </c>
      <c r="N43" s="227">
        <v>145000</v>
      </c>
      <c r="O43" s="326">
        <v>19000</v>
      </c>
      <c r="P43" s="287" t="s">
        <v>271</v>
      </c>
      <c r="Q43" s="326">
        <v>14000</v>
      </c>
      <c r="R43" s="287">
        <v>18000</v>
      </c>
      <c r="S43" s="287">
        <v>9000</v>
      </c>
      <c r="T43" s="326" t="s">
        <v>271</v>
      </c>
      <c r="U43" s="326" t="s">
        <v>271</v>
      </c>
      <c r="V43" s="327">
        <v>164000</v>
      </c>
      <c r="W43" s="230">
        <v>90000</v>
      </c>
      <c r="Y43" s="35" t="s">
        <v>75</v>
      </c>
      <c r="Z43" s="243">
        <v>277000</v>
      </c>
      <c r="AA43" s="335">
        <v>39000</v>
      </c>
      <c r="AB43" s="336">
        <v>10000</v>
      </c>
      <c r="AC43" s="335">
        <v>28000</v>
      </c>
      <c r="AD43" s="336">
        <v>37000</v>
      </c>
      <c r="AE43" s="336" t="s">
        <v>271</v>
      </c>
      <c r="AF43" s="335">
        <v>22000</v>
      </c>
      <c r="AG43" s="335">
        <v>10000</v>
      </c>
      <c r="AH43" s="337">
        <v>316000</v>
      </c>
      <c r="AI43" s="244">
        <v>198000</v>
      </c>
    </row>
    <row r="44" spans="1:35" ht="21" customHeight="1">
      <c r="A44" s="35" t="s">
        <v>76</v>
      </c>
      <c r="B44" s="178">
        <v>421000</v>
      </c>
      <c r="C44" s="179">
        <v>58000</v>
      </c>
      <c r="D44" s="180">
        <v>14000</v>
      </c>
      <c r="E44" s="179">
        <v>41000</v>
      </c>
      <c r="F44" s="180">
        <v>55000</v>
      </c>
      <c r="G44" s="180">
        <v>15000</v>
      </c>
      <c r="H44" s="179">
        <v>25000</v>
      </c>
      <c r="I44" s="179">
        <v>16000</v>
      </c>
      <c r="J44" s="181">
        <v>478000</v>
      </c>
      <c r="K44" s="182">
        <v>285000</v>
      </c>
      <c r="M44" s="35" t="s">
        <v>76</v>
      </c>
      <c r="N44" s="227">
        <v>144000</v>
      </c>
      <c r="O44" s="326">
        <v>19000</v>
      </c>
      <c r="P44" s="287" t="s">
        <v>271</v>
      </c>
      <c r="Q44" s="326">
        <v>13000</v>
      </c>
      <c r="R44" s="287">
        <v>17000</v>
      </c>
      <c r="S44" s="287">
        <v>9000</v>
      </c>
      <c r="T44" s="326" t="s">
        <v>271</v>
      </c>
      <c r="U44" s="326" t="s">
        <v>271</v>
      </c>
      <c r="V44" s="327">
        <v>163000</v>
      </c>
      <c r="W44" s="230">
        <v>88000</v>
      </c>
      <c r="Y44" s="35" t="s">
        <v>76</v>
      </c>
      <c r="Z44" s="243">
        <v>276000</v>
      </c>
      <c r="AA44" s="335">
        <v>39000</v>
      </c>
      <c r="AB44" s="336">
        <v>10000</v>
      </c>
      <c r="AC44" s="335">
        <v>28000</v>
      </c>
      <c r="AD44" s="336">
        <v>38000</v>
      </c>
      <c r="AE44" s="336" t="s">
        <v>271</v>
      </c>
      <c r="AF44" s="335">
        <v>23000</v>
      </c>
      <c r="AG44" s="335">
        <v>9000</v>
      </c>
      <c r="AH44" s="337">
        <v>315000</v>
      </c>
      <c r="AI44" s="244">
        <v>197000</v>
      </c>
    </row>
    <row r="45" spans="1:35" ht="21" customHeight="1">
      <c r="A45" s="35" t="s">
        <v>77</v>
      </c>
      <c r="B45" s="178">
        <v>420000</v>
      </c>
      <c r="C45" s="179">
        <v>57000</v>
      </c>
      <c r="D45" s="180">
        <v>14000</v>
      </c>
      <c r="E45" s="179">
        <v>40000</v>
      </c>
      <c r="F45" s="180">
        <v>54000</v>
      </c>
      <c r="G45" s="180">
        <v>14000</v>
      </c>
      <c r="H45" s="179">
        <v>25000</v>
      </c>
      <c r="I45" s="179">
        <v>15000</v>
      </c>
      <c r="J45" s="181">
        <v>476000</v>
      </c>
      <c r="K45" s="182">
        <v>284000</v>
      </c>
      <c r="M45" s="35" t="s">
        <v>77</v>
      </c>
      <c r="N45" s="227">
        <v>142000</v>
      </c>
      <c r="O45" s="326">
        <v>17000</v>
      </c>
      <c r="P45" s="287" t="s">
        <v>271</v>
      </c>
      <c r="Q45" s="326">
        <v>12000</v>
      </c>
      <c r="R45" s="287">
        <v>15000</v>
      </c>
      <c r="S45" s="287">
        <v>8000</v>
      </c>
      <c r="T45" s="326" t="s">
        <v>271</v>
      </c>
      <c r="U45" s="326" t="s">
        <v>271</v>
      </c>
      <c r="V45" s="327">
        <v>159000</v>
      </c>
      <c r="W45" s="230">
        <v>84000</v>
      </c>
      <c r="Y45" s="35" t="s">
        <v>77</v>
      </c>
      <c r="Z45" s="243">
        <v>277000</v>
      </c>
      <c r="AA45" s="335">
        <v>40000</v>
      </c>
      <c r="AB45" s="336">
        <v>10000</v>
      </c>
      <c r="AC45" s="335">
        <v>28000</v>
      </c>
      <c r="AD45" s="336">
        <v>38000</v>
      </c>
      <c r="AE45" s="336" t="s">
        <v>271</v>
      </c>
      <c r="AF45" s="335">
        <v>24000</v>
      </c>
      <c r="AG45" s="335">
        <v>9000</v>
      </c>
      <c r="AH45" s="337">
        <v>317000</v>
      </c>
      <c r="AI45" s="244">
        <v>200000</v>
      </c>
    </row>
    <row r="46" spans="1:35" ht="21" customHeight="1">
      <c r="A46" s="35" t="s">
        <v>78</v>
      </c>
      <c r="B46" s="178">
        <v>418000</v>
      </c>
      <c r="C46" s="179">
        <v>58000</v>
      </c>
      <c r="D46" s="180">
        <v>15000</v>
      </c>
      <c r="E46" s="179">
        <v>39000</v>
      </c>
      <c r="F46" s="180">
        <v>54000</v>
      </c>
      <c r="G46" s="180">
        <v>14000</v>
      </c>
      <c r="H46" s="179">
        <v>25000</v>
      </c>
      <c r="I46" s="179">
        <v>15000</v>
      </c>
      <c r="J46" s="181">
        <v>476000</v>
      </c>
      <c r="K46" s="182">
        <v>283000</v>
      </c>
      <c r="M46" s="35" t="s">
        <v>78</v>
      </c>
      <c r="N46" s="227">
        <v>143000</v>
      </c>
      <c r="O46" s="326">
        <v>16000</v>
      </c>
      <c r="P46" s="287" t="s">
        <v>271</v>
      </c>
      <c r="Q46" s="326">
        <v>11000</v>
      </c>
      <c r="R46" s="287">
        <v>14000</v>
      </c>
      <c r="S46" s="287">
        <v>8000</v>
      </c>
      <c r="T46" s="326" t="s">
        <v>271</v>
      </c>
      <c r="U46" s="326" t="s">
        <v>271</v>
      </c>
      <c r="V46" s="327">
        <v>159000</v>
      </c>
      <c r="W46" s="230">
        <v>84000</v>
      </c>
      <c r="Y46" s="35" t="s">
        <v>78</v>
      </c>
      <c r="Z46" s="243">
        <v>275000</v>
      </c>
      <c r="AA46" s="335">
        <v>42000</v>
      </c>
      <c r="AB46" s="336">
        <v>13000</v>
      </c>
      <c r="AC46" s="335">
        <v>28000</v>
      </c>
      <c r="AD46" s="336">
        <v>40000</v>
      </c>
      <c r="AE46" s="336" t="s">
        <v>271</v>
      </c>
      <c r="AF46" s="335">
        <v>25000</v>
      </c>
      <c r="AG46" s="335">
        <v>10000</v>
      </c>
      <c r="AH46" s="337">
        <v>317000</v>
      </c>
      <c r="AI46" s="244">
        <v>199000</v>
      </c>
    </row>
    <row r="47" spans="1:35" ht="21" customHeight="1">
      <c r="A47" s="35" t="s">
        <v>79</v>
      </c>
      <c r="B47" s="178">
        <v>416000</v>
      </c>
      <c r="C47" s="179">
        <v>62000</v>
      </c>
      <c r="D47" s="180">
        <v>17000</v>
      </c>
      <c r="E47" s="179">
        <v>41000</v>
      </c>
      <c r="F47" s="180">
        <v>58000</v>
      </c>
      <c r="G47" s="180">
        <v>15000</v>
      </c>
      <c r="H47" s="179">
        <v>26000</v>
      </c>
      <c r="I47" s="179">
        <v>16000</v>
      </c>
      <c r="J47" s="181">
        <v>478000</v>
      </c>
      <c r="K47" s="182">
        <v>285000</v>
      </c>
      <c r="M47" s="35" t="s">
        <v>79</v>
      </c>
      <c r="N47" s="227">
        <v>143000</v>
      </c>
      <c r="O47" s="326">
        <v>18000</v>
      </c>
      <c r="P47" s="287" t="s">
        <v>271</v>
      </c>
      <c r="Q47" s="326">
        <v>12000</v>
      </c>
      <c r="R47" s="287">
        <v>16000</v>
      </c>
      <c r="S47" s="287">
        <v>9000</v>
      </c>
      <c r="T47" s="326" t="s">
        <v>271</v>
      </c>
      <c r="U47" s="326" t="s">
        <v>271</v>
      </c>
      <c r="V47" s="327">
        <v>161000</v>
      </c>
      <c r="W47" s="230">
        <v>86000</v>
      </c>
      <c r="Y47" s="35" t="s">
        <v>79</v>
      </c>
      <c r="Z47" s="243">
        <v>273000</v>
      </c>
      <c r="AA47" s="335">
        <v>45000</v>
      </c>
      <c r="AB47" s="336">
        <v>14000</v>
      </c>
      <c r="AC47" s="335">
        <v>28000</v>
      </c>
      <c r="AD47" s="336">
        <v>42000</v>
      </c>
      <c r="AE47" s="336" t="s">
        <v>271</v>
      </c>
      <c r="AF47" s="335">
        <v>25000</v>
      </c>
      <c r="AG47" s="335">
        <v>11000</v>
      </c>
      <c r="AH47" s="337">
        <v>318000</v>
      </c>
      <c r="AI47" s="244">
        <v>199000</v>
      </c>
    </row>
    <row r="48" spans="1:35" ht="21" customHeight="1">
      <c r="A48" s="35" t="s">
        <v>203</v>
      </c>
      <c r="B48" s="178">
        <v>421000</v>
      </c>
      <c r="C48" s="179">
        <v>62000</v>
      </c>
      <c r="D48" s="180">
        <v>17000</v>
      </c>
      <c r="E48" s="179">
        <v>41000</v>
      </c>
      <c r="F48" s="180">
        <v>58000</v>
      </c>
      <c r="G48" s="180">
        <v>15000</v>
      </c>
      <c r="H48" s="179">
        <v>27000</v>
      </c>
      <c r="I48" s="179">
        <v>16000</v>
      </c>
      <c r="J48" s="181">
        <v>483000</v>
      </c>
      <c r="K48" s="182">
        <v>290000</v>
      </c>
      <c r="M48" s="35" t="s">
        <v>203</v>
      </c>
      <c r="N48" s="227">
        <v>145000</v>
      </c>
      <c r="O48" s="326">
        <v>17000</v>
      </c>
      <c r="P48" s="287" t="s">
        <v>271</v>
      </c>
      <c r="Q48" s="326">
        <v>12000</v>
      </c>
      <c r="R48" s="287">
        <v>15000</v>
      </c>
      <c r="S48" s="287">
        <v>9000</v>
      </c>
      <c r="T48" s="326" t="s">
        <v>271</v>
      </c>
      <c r="U48" s="326" t="s">
        <v>271</v>
      </c>
      <c r="V48" s="327">
        <v>162000</v>
      </c>
      <c r="W48" s="230">
        <v>89000</v>
      </c>
      <c r="Y48" s="35" t="s">
        <v>203</v>
      </c>
      <c r="Z48" s="243">
        <v>276000</v>
      </c>
      <c r="AA48" s="335">
        <v>45000</v>
      </c>
      <c r="AB48" s="336">
        <v>14000</v>
      </c>
      <c r="AC48" s="335">
        <v>29000</v>
      </c>
      <c r="AD48" s="336">
        <v>43000</v>
      </c>
      <c r="AE48" s="336" t="s">
        <v>271</v>
      </c>
      <c r="AF48" s="335">
        <v>26000</v>
      </c>
      <c r="AG48" s="335">
        <v>11000</v>
      </c>
      <c r="AH48" s="337">
        <v>320000</v>
      </c>
      <c r="AI48" s="244">
        <v>202000</v>
      </c>
    </row>
    <row r="49" spans="1:35" ht="21" customHeight="1">
      <c r="A49" s="35" t="s">
        <v>204</v>
      </c>
      <c r="B49" s="178">
        <v>425000</v>
      </c>
      <c r="C49" s="179">
        <v>64000</v>
      </c>
      <c r="D49" s="180">
        <v>17000</v>
      </c>
      <c r="E49" s="179">
        <v>43000</v>
      </c>
      <c r="F49" s="180">
        <v>60000</v>
      </c>
      <c r="G49" s="180">
        <v>17000</v>
      </c>
      <c r="H49" s="179">
        <v>28000</v>
      </c>
      <c r="I49" s="179">
        <v>15000</v>
      </c>
      <c r="J49" s="181">
        <v>490000</v>
      </c>
      <c r="K49" s="182">
        <v>297000</v>
      </c>
      <c r="M49" s="35" t="s">
        <v>204</v>
      </c>
      <c r="N49" s="227">
        <v>148000</v>
      </c>
      <c r="O49" s="326">
        <v>18000</v>
      </c>
      <c r="P49" s="287" t="s">
        <v>271</v>
      </c>
      <c r="Q49" s="326">
        <v>13000</v>
      </c>
      <c r="R49" s="287">
        <v>16000</v>
      </c>
      <c r="S49" s="287">
        <v>10000</v>
      </c>
      <c r="T49" s="326" t="s">
        <v>271</v>
      </c>
      <c r="U49" s="326" t="s">
        <v>271</v>
      </c>
      <c r="V49" s="327">
        <v>166000</v>
      </c>
      <c r="W49" s="230">
        <v>92000</v>
      </c>
      <c r="Y49" s="35" t="s">
        <v>204</v>
      </c>
      <c r="Z49" s="243">
        <v>278000</v>
      </c>
      <c r="AA49" s="335">
        <v>46000</v>
      </c>
      <c r="AB49" s="336">
        <v>14000</v>
      </c>
      <c r="AC49" s="335">
        <v>30000</v>
      </c>
      <c r="AD49" s="336">
        <v>44000</v>
      </c>
      <c r="AE49" s="336" t="s">
        <v>271</v>
      </c>
      <c r="AF49" s="335">
        <v>27000</v>
      </c>
      <c r="AG49" s="335">
        <v>10000</v>
      </c>
      <c r="AH49" s="337">
        <v>324000</v>
      </c>
      <c r="AI49" s="244">
        <v>205000</v>
      </c>
    </row>
    <row r="50" spans="1:35" ht="21" customHeight="1">
      <c r="A50" s="35" t="s">
        <v>80</v>
      </c>
      <c r="B50" s="178">
        <v>439000</v>
      </c>
      <c r="C50" s="179">
        <v>57000</v>
      </c>
      <c r="D50" s="180">
        <v>15000</v>
      </c>
      <c r="E50" s="179">
        <v>38000</v>
      </c>
      <c r="F50" s="180">
        <v>53000</v>
      </c>
      <c r="G50" s="180">
        <v>16000</v>
      </c>
      <c r="H50" s="179">
        <v>24000</v>
      </c>
      <c r="I50" s="179">
        <v>13000</v>
      </c>
      <c r="J50" s="181">
        <v>495000</v>
      </c>
      <c r="K50" s="182">
        <v>301000</v>
      </c>
      <c r="M50" s="35" t="s">
        <v>80</v>
      </c>
      <c r="N50" s="227">
        <v>151000</v>
      </c>
      <c r="O50" s="326">
        <v>17000</v>
      </c>
      <c r="P50" s="287" t="s">
        <v>271</v>
      </c>
      <c r="Q50" s="326">
        <v>12000</v>
      </c>
      <c r="R50" s="287">
        <v>15000</v>
      </c>
      <c r="S50" s="287">
        <v>9000</v>
      </c>
      <c r="T50" s="326" t="s">
        <v>271</v>
      </c>
      <c r="U50" s="326" t="s">
        <v>271</v>
      </c>
      <c r="V50" s="327">
        <v>168000</v>
      </c>
      <c r="W50" s="230">
        <v>93000</v>
      </c>
      <c r="Y50" s="35" t="s">
        <v>80</v>
      </c>
      <c r="Z50" s="243">
        <v>287000</v>
      </c>
      <c r="AA50" s="335">
        <v>40000</v>
      </c>
      <c r="AB50" s="336">
        <v>11000</v>
      </c>
      <c r="AC50" s="335">
        <v>26000</v>
      </c>
      <c r="AD50" s="336">
        <v>38000</v>
      </c>
      <c r="AE50" s="336" t="s">
        <v>271</v>
      </c>
      <c r="AF50" s="335">
        <v>23000</v>
      </c>
      <c r="AG50" s="335" t="s">
        <v>271</v>
      </c>
      <c r="AH50" s="337">
        <v>327000</v>
      </c>
      <c r="AI50" s="244">
        <v>207000</v>
      </c>
    </row>
    <row r="51" spans="1:35" ht="21" customHeight="1">
      <c r="A51" s="35" t="s">
        <v>81</v>
      </c>
      <c r="B51" s="178">
        <v>453000</v>
      </c>
      <c r="C51" s="179">
        <v>49000</v>
      </c>
      <c r="D51" s="180">
        <v>14000</v>
      </c>
      <c r="E51" s="179">
        <v>32000</v>
      </c>
      <c r="F51" s="180">
        <v>45000</v>
      </c>
      <c r="G51" s="180">
        <v>15000</v>
      </c>
      <c r="H51" s="179">
        <v>20000</v>
      </c>
      <c r="I51" s="179">
        <v>11000</v>
      </c>
      <c r="J51" s="181">
        <v>502000</v>
      </c>
      <c r="K51" s="182">
        <v>306000</v>
      </c>
      <c r="M51" s="35" t="s">
        <v>81</v>
      </c>
      <c r="N51" s="227">
        <v>155000</v>
      </c>
      <c r="O51" s="326">
        <v>18000</v>
      </c>
      <c r="P51" s="287" t="s">
        <v>271</v>
      </c>
      <c r="Q51" s="326">
        <v>12000</v>
      </c>
      <c r="R51" s="287">
        <v>15000</v>
      </c>
      <c r="S51" s="287">
        <v>9000</v>
      </c>
      <c r="T51" s="326" t="s">
        <v>271</v>
      </c>
      <c r="U51" s="326" t="s">
        <v>271</v>
      </c>
      <c r="V51" s="327">
        <v>173000</v>
      </c>
      <c r="W51" s="230">
        <v>98000</v>
      </c>
      <c r="Y51" s="35" t="s">
        <v>81</v>
      </c>
      <c r="Z51" s="243">
        <v>298000</v>
      </c>
      <c r="AA51" s="335">
        <v>32000</v>
      </c>
      <c r="AB51" s="336">
        <v>10000</v>
      </c>
      <c r="AC51" s="335">
        <v>20000</v>
      </c>
      <c r="AD51" s="336">
        <v>30000</v>
      </c>
      <c r="AE51" s="336" t="s">
        <v>271</v>
      </c>
      <c r="AF51" s="335">
        <v>19000</v>
      </c>
      <c r="AG51" s="335" t="s">
        <v>271</v>
      </c>
      <c r="AH51" s="337">
        <v>329000</v>
      </c>
      <c r="AI51" s="244">
        <v>209000</v>
      </c>
    </row>
    <row r="52" spans="1:35" ht="21" customHeight="1">
      <c r="A52" s="35" t="s">
        <v>82</v>
      </c>
      <c r="B52" s="178">
        <v>469000</v>
      </c>
      <c r="C52" s="179">
        <v>38000</v>
      </c>
      <c r="D52" s="180">
        <v>9000</v>
      </c>
      <c r="E52" s="179">
        <v>23000</v>
      </c>
      <c r="F52" s="180">
        <v>33000</v>
      </c>
      <c r="G52" s="180">
        <v>9000</v>
      </c>
      <c r="H52" s="179">
        <v>12000</v>
      </c>
      <c r="I52" s="179">
        <v>11000</v>
      </c>
      <c r="J52" s="181">
        <v>506000</v>
      </c>
      <c r="K52" s="182">
        <v>308000</v>
      </c>
      <c r="M52" s="35" t="s">
        <v>82</v>
      </c>
      <c r="N52" s="227">
        <v>162000</v>
      </c>
      <c r="O52" s="326">
        <v>14000</v>
      </c>
      <c r="P52" s="287" t="s">
        <v>271</v>
      </c>
      <c r="Q52" s="326">
        <v>9000</v>
      </c>
      <c r="R52" s="287">
        <v>12000</v>
      </c>
      <c r="S52" s="287" t="s">
        <v>271</v>
      </c>
      <c r="T52" s="326" t="s">
        <v>271</v>
      </c>
      <c r="U52" s="326" t="s">
        <v>271</v>
      </c>
      <c r="V52" s="327">
        <v>176000</v>
      </c>
      <c r="W52" s="230">
        <v>99000</v>
      </c>
      <c r="Y52" s="35" t="s">
        <v>82</v>
      </c>
      <c r="Z52" s="243">
        <v>307000</v>
      </c>
      <c r="AA52" s="335">
        <v>24000</v>
      </c>
      <c r="AB52" s="336" t="s">
        <v>271</v>
      </c>
      <c r="AC52" s="335">
        <v>15000</v>
      </c>
      <c r="AD52" s="336">
        <v>21000</v>
      </c>
      <c r="AE52" s="336" t="s">
        <v>271</v>
      </c>
      <c r="AF52" s="335">
        <v>12000</v>
      </c>
      <c r="AG52" s="335" t="s">
        <v>271</v>
      </c>
      <c r="AH52" s="337">
        <v>330000</v>
      </c>
      <c r="AI52" s="244">
        <v>210000</v>
      </c>
    </row>
    <row r="53" spans="1:35" ht="21" customHeight="1">
      <c r="A53" s="35" t="s">
        <v>83</v>
      </c>
      <c r="B53" s="178">
        <v>466000</v>
      </c>
      <c r="C53" s="179">
        <v>40000</v>
      </c>
      <c r="D53" s="180">
        <v>11000</v>
      </c>
      <c r="E53" s="179">
        <v>23000</v>
      </c>
      <c r="F53" s="180">
        <v>34000</v>
      </c>
      <c r="G53" s="180">
        <v>10000</v>
      </c>
      <c r="H53" s="179">
        <v>12000</v>
      </c>
      <c r="I53" s="179">
        <v>12000</v>
      </c>
      <c r="J53" s="181">
        <v>506000</v>
      </c>
      <c r="K53" s="182">
        <v>309000</v>
      </c>
      <c r="M53" s="35" t="s">
        <v>83</v>
      </c>
      <c r="N53" s="227">
        <v>160000</v>
      </c>
      <c r="O53" s="326">
        <v>15000</v>
      </c>
      <c r="P53" s="287" t="s">
        <v>271</v>
      </c>
      <c r="Q53" s="326">
        <v>8000</v>
      </c>
      <c r="R53" s="287">
        <v>13000</v>
      </c>
      <c r="S53" s="287" t="s">
        <v>271</v>
      </c>
      <c r="T53" s="326" t="s">
        <v>271</v>
      </c>
      <c r="U53" s="326" t="s">
        <v>271</v>
      </c>
      <c r="V53" s="327">
        <v>175000</v>
      </c>
      <c r="W53" s="230">
        <v>98000</v>
      </c>
      <c r="Y53" s="35" t="s">
        <v>83</v>
      </c>
      <c r="Z53" s="243">
        <v>306000</v>
      </c>
      <c r="AA53" s="335">
        <v>25000</v>
      </c>
      <c r="AB53" s="336" t="s">
        <v>271</v>
      </c>
      <c r="AC53" s="335">
        <v>15000</v>
      </c>
      <c r="AD53" s="336">
        <v>22000</v>
      </c>
      <c r="AE53" s="336" t="s">
        <v>271</v>
      </c>
      <c r="AF53" s="335">
        <v>12000</v>
      </c>
      <c r="AG53" s="335" t="s">
        <v>271</v>
      </c>
      <c r="AH53" s="337">
        <v>331000</v>
      </c>
      <c r="AI53" s="244">
        <v>210000</v>
      </c>
    </row>
    <row r="54" spans="1:35" ht="21" customHeight="1">
      <c r="A54" s="35" t="s">
        <v>84</v>
      </c>
      <c r="B54" s="178">
        <v>460000</v>
      </c>
      <c r="C54" s="179">
        <v>41000</v>
      </c>
      <c r="D54" s="180">
        <v>10000</v>
      </c>
      <c r="E54" s="179">
        <v>25000</v>
      </c>
      <c r="F54" s="180">
        <v>35000</v>
      </c>
      <c r="G54" s="180">
        <v>10000</v>
      </c>
      <c r="H54" s="179">
        <v>12000</v>
      </c>
      <c r="I54" s="179">
        <v>14000</v>
      </c>
      <c r="J54" s="181">
        <v>501000</v>
      </c>
      <c r="K54" s="182">
        <v>303000</v>
      </c>
      <c r="M54" s="35" t="s">
        <v>84</v>
      </c>
      <c r="N54" s="227">
        <v>161000</v>
      </c>
      <c r="O54" s="326">
        <v>16000</v>
      </c>
      <c r="P54" s="287" t="s">
        <v>271</v>
      </c>
      <c r="Q54" s="326">
        <v>9000</v>
      </c>
      <c r="R54" s="287">
        <v>14000</v>
      </c>
      <c r="S54" s="287" t="s">
        <v>271</v>
      </c>
      <c r="T54" s="326" t="s">
        <v>271</v>
      </c>
      <c r="U54" s="326" t="s">
        <v>271</v>
      </c>
      <c r="V54" s="327">
        <v>176000</v>
      </c>
      <c r="W54" s="230">
        <v>99000</v>
      </c>
      <c r="Y54" s="35" t="s">
        <v>84</v>
      </c>
      <c r="Z54" s="243">
        <v>299000</v>
      </c>
      <c r="AA54" s="335">
        <v>25000</v>
      </c>
      <c r="AB54" s="336" t="s">
        <v>271</v>
      </c>
      <c r="AC54" s="335">
        <v>16000</v>
      </c>
      <c r="AD54" s="336">
        <v>22000</v>
      </c>
      <c r="AE54" s="336" t="s">
        <v>271</v>
      </c>
      <c r="AF54" s="335">
        <v>11000</v>
      </c>
      <c r="AG54" s="335" t="s">
        <v>271</v>
      </c>
      <c r="AH54" s="337">
        <v>324000</v>
      </c>
      <c r="AI54" s="244">
        <v>204000</v>
      </c>
    </row>
    <row r="55" spans="1:35" ht="21" customHeight="1">
      <c r="A55" s="35" t="s">
        <v>85</v>
      </c>
      <c r="B55" s="178">
        <v>455000</v>
      </c>
      <c r="C55" s="179">
        <v>46000</v>
      </c>
      <c r="D55" s="180">
        <v>12000</v>
      </c>
      <c r="E55" s="179">
        <v>29000</v>
      </c>
      <c r="F55" s="180">
        <v>40000</v>
      </c>
      <c r="G55" s="180">
        <v>11000</v>
      </c>
      <c r="H55" s="179">
        <v>15000</v>
      </c>
      <c r="I55" s="179">
        <v>15000</v>
      </c>
      <c r="J55" s="181">
        <v>500000</v>
      </c>
      <c r="K55" s="182">
        <v>302000</v>
      </c>
      <c r="M55" s="35" t="s">
        <v>85</v>
      </c>
      <c r="N55" s="227">
        <v>161000</v>
      </c>
      <c r="O55" s="326">
        <v>17000</v>
      </c>
      <c r="P55" s="287" t="s">
        <v>271</v>
      </c>
      <c r="Q55" s="326">
        <v>9000</v>
      </c>
      <c r="R55" s="287">
        <v>15000</v>
      </c>
      <c r="S55" s="287" t="s">
        <v>271</v>
      </c>
      <c r="T55" s="326" t="s">
        <v>271</v>
      </c>
      <c r="U55" s="326">
        <v>9000</v>
      </c>
      <c r="V55" s="327">
        <v>178000</v>
      </c>
      <c r="W55" s="230">
        <v>101000</v>
      </c>
      <c r="Y55" s="35" t="s">
        <v>85</v>
      </c>
      <c r="Z55" s="243">
        <v>294000</v>
      </c>
      <c r="AA55" s="335">
        <v>28000</v>
      </c>
      <c r="AB55" s="336" t="s">
        <v>271</v>
      </c>
      <c r="AC55" s="335">
        <v>19000</v>
      </c>
      <c r="AD55" s="336">
        <v>25000</v>
      </c>
      <c r="AE55" s="336" t="s">
        <v>271</v>
      </c>
      <c r="AF55" s="335">
        <v>15000</v>
      </c>
      <c r="AG55" s="335" t="s">
        <v>271</v>
      </c>
      <c r="AH55" s="337">
        <v>322000</v>
      </c>
      <c r="AI55" s="244">
        <v>202000</v>
      </c>
    </row>
    <row r="56" spans="1:35" ht="21" customHeight="1">
      <c r="A56" s="35" t="s">
        <v>86</v>
      </c>
      <c r="B56" s="178">
        <v>454000</v>
      </c>
      <c r="C56" s="179">
        <v>49000</v>
      </c>
      <c r="D56" s="180">
        <v>13000</v>
      </c>
      <c r="E56" s="179">
        <v>32000</v>
      </c>
      <c r="F56" s="180">
        <v>45000</v>
      </c>
      <c r="G56" s="180">
        <v>12000</v>
      </c>
      <c r="H56" s="179">
        <v>17000</v>
      </c>
      <c r="I56" s="179">
        <v>16000</v>
      </c>
      <c r="J56" s="181">
        <v>504000</v>
      </c>
      <c r="K56" s="182">
        <v>307000</v>
      </c>
      <c r="M56" s="35" t="s">
        <v>86</v>
      </c>
      <c r="N56" s="227">
        <v>162000</v>
      </c>
      <c r="O56" s="326">
        <v>18000</v>
      </c>
      <c r="P56" s="287" t="s">
        <v>271</v>
      </c>
      <c r="Q56" s="326">
        <v>10000</v>
      </c>
      <c r="R56" s="287">
        <v>16000</v>
      </c>
      <c r="S56" s="287" t="s">
        <v>271</v>
      </c>
      <c r="T56" s="326" t="s">
        <v>271</v>
      </c>
      <c r="U56" s="326">
        <v>9000</v>
      </c>
      <c r="V56" s="327">
        <v>181000</v>
      </c>
      <c r="W56" s="230">
        <v>103000</v>
      </c>
      <c r="Y56" s="35" t="s">
        <v>86</v>
      </c>
      <c r="Z56" s="243">
        <v>292000</v>
      </c>
      <c r="AA56" s="335">
        <v>31000</v>
      </c>
      <c r="AB56" s="336" t="s">
        <v>271</v>
      </c>
      <c r="AC56" s="335">
        <v>22000</v>
      </c>
      <c r="AD56" s="336">
        <v>29000</v>
      </c>
      <c r="AE56" s="336" t="s">
        <v>271</v>
      </c>
      <c r="AF56" s="335">
        <v>16000</v>
      </c>
      <c r="AG56" s="335" t="s">
        <v>271</v>
      </c>
      <c r="AH56" s="337">
        <v>323000</v>
      </c>
      <c r="AI56" s="244">
        <v>204000</v>
      </c>
    </row>
    <row r="57" spans="1:35" ht="21" customHeight="1">
      <c r="A57" s="35" t="s">
        <v>87</v>
      </c>
      <c r="B57" s="178">
        <v>454000</v>
      </c>
      <c r="C57" s="179">
        <v>52000</v>
      </c>
      <c r="D57" s="180">
        <v>14000</v>
      </c>
      <c r="E57" s="179">
        <v>34000</v>
      </c>
      <c r="F57" s="180">
        <v>48000</v>
      </c>
      <c r="G57" s="180">
        <v>12000</v>
      </c>
      <c r="H57" s="179">
        <v>18000</v>
      </c>
      <c r="I57" s="179">
        <v>18000</v>
      </c>
      <c r="J57" s="181">
        <v>506000</v>
      </c>
      <c r="K57" s="182">
        <v>309000</v>
      </c>
      <c r="M57" s="35" t="s">
        <v>87</v>
      </c>
      <c r="N57" s="227">
        <v>161000</v>
      </c>
      <c r="O57" s="326">
        <v>19000</v>
      </c>
      <c r="P57" s="287" t="s">
        <v>271</v>
      </c>
      <c r="Q57" s="326">
        <v>11000</v>
      </c>
      <c r="R57" s="287">
        <v>17000</v>
      </c>
      <c r="S57" s="287" t="s">
        <v>271</v>
      </c>
      <c r="T57" s="326" t="s">
        <v>271</v>
      </c>
      <c r="U57" s="326">
        <v>10000</v>
      </c>
      <c r="V57" s="327">
        <v>181000</v>
      </c>
      <c r="W57" s="230">
        <v>104000</v>
      </c>
      <c r="Y57" s="35" t="s">
        <v>87</v>
      </c>
      <c r="Z57" s="243">
        <v>292000</v>
      </c>
      <c r="AA57" s="335">
        <v>33000</v>
      </c>
      <c r="AB57" s="336" t="s">
        <v>271</v>
      </c>
      <c r="AC57" s="335">
        <v>22000</v>
      </c>
      <c r="AD57" s="336">
        <v>30000</v>
      </c>
      <c r="AE57" s="336" t="s">
        <v>271</v>
      </c>
      <c r="AF57" s="335">
        <v>17000</v>
      </c>
      <c r="AG57" s="335" t="s">
        <v>271</v>
      </c>
      <c r="AH57" s="337">
        <v>325000</v>
      </c>
      <c r="AI57" s="244">
        <v>205000</v>
      </c>
    </row>
    <row r="58" spans="1:35" ht="21" customHeight="1">
      <c r="A58" s="35" t="s">
        <v>88</v>
      </c>
      <c r="B58" s="178">
        <v>448000</v>
      </c>
      <c r="C58" s="179">
        <v>55000</v>
      </c>
      <c r="D58" s="180">
        <v>14000</v>
      </c>
      <c r="E58" s="179">
        <v>38000</v>
      </c>
      <c r="F58" s="180">
        <v>52000</v>
      </c>
      <c r="G58" s="180">
        <v>14000</v>
      </c>
      <c r="H58" s="179">
        <v>20000</v>
      </c>
      <c r="I58" s="179">
        <v>17000</v>
      </c>
      <c r="J58" s="181">
        <v>502000</v>
      </c>
      <c r="K58" s="182">
        <v>306000</v>
      </c>
      <c r="M58" s="35" t="s">
        <v>88</v>
      </c>
      <c r="N58" s="227">
        <v>158000</v>
      </c>
      <c r="O58" s="326">
        <v>22000</v>
      </c>
      <c r="P58" s="287" t="s">
        <v>271</v>
      </c>
      <c r="Q58" s="326">
        <v>14000</v>
      </c>
      <c r="R58" s="287">
        <v>20000</v>
      </c>
      <c r="S58" s="287">
        <v>8000</v>
      </c>
      <c r="T58" s="326" t="s">
        <v>271</v>
      </c>
      <c r="U58" s="326">
        <v>10000</v>
      </c>
      <c r="V58" s="327">
        <v>180000</v>
      </c>
      <c r="W58" s="230">
        <v>103000</v>
      </c>
      <c r="Y58" s="35" t="s">
        <v>88</v>
      </c>
      <c r="Z58" s="243">
        <v>289000</v>
      </c>
      <c r="AA58" s="335">
        <v>33000</v>
      </c>
      <c r="AB58" s="336" t="s">
        <v>271</v>
      </c>
      <c r="AC58" s="335">
        <v>24000</v>
      </c>
      <c r="AD58" s="336">
        <v>32000</v>
      </c>
      <c r="AE58" s="336" t="s">
        <v>271</v>
      </c>
      <c r="AF58" s="335">
        <v>19000</v>
      </c>
      <c r="AG58" s="335" t="s">
        <v>271</v>
      </c>
      <c r="AH58" s="337">
        <v>322000</v>
      </c>
      <c r="AI58" s="244">
        <v>203000</v>
      </c>
    </row>
    <row r="59" spans="1:35" ht="21" customHeight="1">
      <c r="A59" s="35" t="s">
        <v>89</v>
      </c>
      <c r="B59" s="178">
        <v>443000</v>
      </c>
      <c r="C59" s="179">
        <v>57000</v>
      </c>
      <c r="D59" s="180">
        <v>13000</v>
      </c>
      <c r="E59" s="179">
        <v>40000</v>
      </c>
      <c r="F59" s="180">
        <v>54000</v>
      </c>
      <c r="G59" s="180">
        <v>16000</v>
      </c>
      <c r="H59" s="179">
        <v>20000</v>
      </c>
      <c r="I59" s="179">
        <v>18000</v>
      </c>
      <c r="J59" s="181">
        <v>501000</v>
      </c>
      <c r="K59" s="182">
        <v>305000</v>
      </c>
      <c r="M59" s="35" t="s">
        <v>89</v>
      </c>
      <c r="N59" s="227">
        <v>156000</v>
      </c>
      <c r="O59" s="326">
        <v>24000</v>
      </c>
      <c r="P59" s="287" t="s">
        <v>271</v>
      </c>
      <c r="Q59" s="326">
        <v>17000</v>
      </c>
      <c r="R59" s="287">
        <v>23000</v>
      </c>
      <c r="S59" s="287">
        <v>10000</v>
      </c>
      <c r="T59" s="326" t="s">
        <v>271</v>
      </c>
      <c r="U59" s="326">
        <v>11000</v>
      </c>
      <c r="V59" s="327">
        <v>180000</v>
      </c>
      <c r="W59" s="230">
        <v>104000</v>
      </c>
      <c r="Y59" s="35" t="s">
        <v>89</v>
      </c>
      <c r="Z59" s="243">
        <v>287000</v>
      </c>
      <c r="AA59" s="335">
        <v>33000</v>
      </c>
      <c r="AB59" s="336" t="s">
        <v>271</v>
      </c>
      <c r="AC59" s="335">
        <v>23000</v>
      </c>
      <c r="AD59" s="336">
        <v>31000</v>
      </c>
      <c r="AE59" s="336" t="s">
        <v>271</v>
      </c>
      <c r="AF59" s="335">
        <v>19000</v>
      </c>
      <c r="AG59" s="335" t="s">
        <v>271</v>
      </c>
      <c r="AH59" s="337">
        <v>320000</v>
      </c>
      <c r="AI59" s="244">
        <v>201000</v>
      </c>
    </row>
    <row r="60" spans="1:35" ht="21" customHeight="1">
      <c r="A60" s="35" t="s">
        <v>205</v>
      </c>
      <c r="B60" s="178">
        <v>436000</v>
      </c>
      <c r="C60" s="179">
        <v>62000</v>
      </c>
      <c r="D60" s="180">
        <v>15000</v>
      </c>
      <c r="E60" s="179">
        <v>43000</v>
      </c>
      <c r="F60" s="180">
        <v>58000</v>
      </c>
      <c r="G60" s="180">
        <v>17000</v>
      </c>
      <c r="H60" s="179">
        <v>22000</v>
      </c>
      <c r="I60" s="179">
        <v>18000</v>
      </c>
      <c r="J60" s="181">
        <v>498000</v>
      </c>
      <c r="K60" s="182">
        <v>303000</v>
      </c>
      <c r="M60" s="35" t="s">
        <v>205</v>
      </c>
      <c r="N60" s="227">
        <v>156000</v>
      </c>
      <c r="O60" s="326">
        <v>26000</v>
      </c>
      <c r="P60" s="287" t="s">
        <v>271</v>
      </c>
      <c r="Q60" s="326">
        <v>17000</v>
      </c>
      <c r="R60" s="287">
        <v>24000</v>
      </c>
      <c r="S60" s="287">
        <v>11000</v>
      </c>
      <c r="T60" s="326" t="s">
        <v>271</v>
      </c>
      <c r="U60" s="326">
        <v>11000</v>
      </c>
      <c r="V60" s="327">
        <v>182000</v>
      </c>
      <c r="W60" s="230">
        <v>106000</v>
      </c>
      <c r="Y60" s="35" t="s">
        <v>205</v>
      </c>
      <c r="Z60" s="243">
        <v>280000</v>
      </c>
      <c r="AA60" s="335">
        <v>36000</v>
      </c>
      <c r="AB60" s="336" t="s">
        <v>271</v>
      </c>
      <c r="AC60" s="335">
        <v>26000</v>
      </c>
      <c r="AD60" s="336">
        <v>34000</v>
      </c>
      <c r="AE60" s="336" t="s">
        <v>271</v>
      </c>
      <c r="AF60" s="335">
        <v>21000</v>
      </c>
      <c r="AG60" s="335" t="s">
        <v>271</v>
      </c>
      <c r="AH60" s="337">
        <v>316000</v>
      </c>
      <c r="AI60" s="244">
        <v>197000</v>
      </c>
    </row>
    <row r="61" spans="1:35" ht="21" customHeight="1">
      <c r="A61" s="35" t="s">
        <v>206</v>
      </c>
      <c r="B61" s="178">
        <v>435000</v>
      </c>
      <c r="C61" s="179">
        <v>63000</v>
      </c>
      <c r="D61" s="180">
        <v>14000</v>
      </c>
      <c r="E61" s="179">
        <v>44000</v>
      </c>
      <c r="F61" s="180">
        <v>58000</v>
      </c>
      <c r="G61" s="180">
        <v>17000</v>
      </c>
      <c r="H61" s="179">
        <v>22000</v>
      </c>
      <c r="I61" s="179">
        <v>18000</v>
      </c>
      <c r="J61" s="181">
        <v>498000</v>
      </c>
      <c r="K61" s="182">
        <v>305000</v>
      </c>
      <c r="M61" s="35" t="s">
        <v>206</v>
      </c>
      <c r="N61" s="227">
        <v>157000</v>
      </c>
      <c r="O61" s="326">
        <v>26000</v>
      </c>
      <c r="P61" s="287" t="s">
        <v>271</v>
      </c>
      <c r="Q61" s="326">
        <v>17000</v>
      </c>
      <c r="R61" s="287">
        <v>23000</v>
      </c>
      <c r="S61" s="287">
        <v>10000</v>
      </c>
      <c r="T61" s="326" t="s">
        <v>271</v>
      </c>
      <c r="U61" s="326">
        <v>10000</v>
      </c>
      <c r="V61" s="327">
        <v>183000</v>
      </c>
      <c r="W61" s="230">
        <v>108000</v>
      </c>
      <c r="Y61" s="35" t="s">
        <v>206</v>
      </c>
      <c r="Z61" s="243">
        <v>278000</v>
      </c>
      <c r="AA61" s="335">
        <v>37000</v>
      </c>
      <c r="AB61" s="336" t="s">
        <v>271</v>
      </c>
      <c r="AC61" s="335">
        <v>27000</v>
      </c>
      <c r="AD61" s="336">
        <v>35000</v>
      </c>
      <c r="AE61" s="336" t="s">
        <v>271</v>
      </c>
      <c r="AF61" s="335">
        <v>20000</v>
      </c>
      <c r="AG61" s="335" t="s">
        <v>271</v>
      </c>
      <c r="AH61" s="337">
        <v>315000</v>
      </c>
      <c r="AI61" s="244">
        <v>196000</v>
      </c>
    </row>
    <row r="62" spans="1:35" ht="21" customHeight="1">
      <c r="A62" s="35" t="s">
        <v>90</v>
      </c>
      <c r="B62" s="178">
        <v>440000</v>
      </c>
      <c r="C62" s="179">
        <v>65000</v>
      </c>
      <c r="D62" s="180">
        <v>12000</v>
      </c>
      <c r="E62" s="179">
        <v>45000</v>
      </c>
      <c r="F62" s="180">
        <v>58000</v>
      </c>
      <c r="G62" s="180">
        <v>18000</v>
      </c>
      <c r="H62" s="179">
        <v>23000</v>
      </c>
      <c r="I62" s="179">
        <v>16000</v>
      </c>
      <c r="J62" s="181">
        <v>504000</v>
      </c>
      <c r="K62" s="182">
        <v>312000</v>
      </c>
      <c r="M62" s="35" t="s">
        <v>90</v>
      </c>
      <c r="N62" s="227">
        <v>161000</v>
      </c>
      <c r="O62" s="326">
        <v>26000</v>
      </c>
      <c r="P62" s="287" t="s">
        <v>271</v>
      </c>
      <c r="Q62" s="326">
        <v>16000</v>
      </c>
      <c r="R62" s="287">
        <v>21000</v>
      </c>
      <c r="S62" s="287">
        <v>10000</v>
      </c>
      <c r="T62" s="326" t="s">
        <v>271</v>
      </c>
      <c r="U62" s="326">
        <v>8000</v>
      </c>
      <c r="V62" s="327">
        <v>186000</v>
      </c>
      <c r="W62" s="230">
        <v>112000</v>
      </c>
      <c r="Y62" s="35" t="s">
        <v>90</v>
      </c>
      <c r="Z62" s="243">
        <v>279000</v>
      </c>
      <c r="AA62" s="335">
        <v>39000</v>
      </c>
      <c r="AB62" s="336" t="s">
        <v>271</v>
      </c>
      <c r="AC62" s="335">
        <v>30000</v>
      </c>
      <c r="AD62" s="336">
        <v>37000</v>
      </c>
      <c r="AE62" s="336">
        <v>8000</v>
      </c>
      <c r="AF62" s="335">
        <v>20000</v>
      </c>
      <c r="AG62" s="335">
        <v>8000</v>
      </c>
      <c r="AH62" s="337">
        <v>318000</v>
      </c>
      <c r="AI62" s="244">
        <v>200000</v>
      </c>
    </row>
    <row r="63" spans="1:35" ht="21" customHeight="1">
      <c r="A63" s="35" t="s">
        <v>91</v>
      </c>
      <c r="B63" s="178">
        <v>437000</v>
      </c>
      <c r="C63" s="179">
        <v>66000</v>
      </c>
      <c r="D63" s="180">
        <v>12000</v>
      </c>
      <c r="E63" s="179">
        <v>46000</v>
      </c>
      <c r="F63" s="180">
        <v>58000</v>
      </c>
      <c r="G63" s="180">
        <v>19000</v>
      </c>
      <c r="H63" s="179">
        <v>23000</v>
      </c>
      <c r="I63" s="179">
        <v>16000</v>
      </c>
      <c r="J63" s="181">
        <v>503000</v>
      </c>
      <c r="K63" s="182">
        <v>311000</v>
      </c>
      <c r="M63" s="35" t="s">
        <v>91</v>
      </c>
      <c r="N63" s="227">
        <v>160000</v>
      </c>
      <c r="O63" s="326">
        <v>25000</v>
      </c>
      <c r="P63" s="287" t="s">
        <v>271</v>
      </c>
      <c r="Q63" s="326">
        <v>16000</v>
      </c>
      <c r="R63" s="287">
        <v>20000</v>
      </c>
      <c r="S63" s="287">
        <v>10000</v>
      </c>
      <c r="T63" s="326" t="s">
        <v>271</v>
      </c>
      <c r="U63" s="326" t="s">
        <v>271</v>
      </c>
      <c r="V63" s="327">
        <v>185000</v>
      </c>
      <c r="W63" s="230">
        <v>111000</v>
      </c>
      <c r="Y63" s="35" t="s">
        <v>91</v>
      </c>
      <c r="Z63" s="243">
        <v>278000</v>
      </c>
      <c r="AA63" s="335">
        <v>41000</v>
      </c>
      <c r="AB63" s="336" t="s">
        <v>271</v>
      </c>
      <c r="AC63" s="335">
        <v>30000</v>
      </c>
      <c r="AD63" s="336">
        <v>38000</v>
      </c>
      <c r="AE63" s="336">
        <v>8000</v>
      </c>
      <c r="AF63" s="335">
        <v>21000</v>
      </c>
      <c r="AG63" s="335">
        <v>9000</v>
      </c>
      <c r="AH63" s="337">
        <v>318000</v>
      </c>
      <c r="AI63" s="244">
        <v>200000</v>
      </c>
    </row>
    <row r="64" spans="1:35" ht="21" customHeight="1">
      <c r="A64" s="35" t="s">
        <v>92</v>
      </c>
      <c r="B64" s="178">
        <v>440000</v>
      </c>
      <c r="C64" s="179">
        <v>67000</v>
      </c>
      <c r="D64" s="180">
        <v>12000</v>
      </c>
      <c r="E64" s="179">
        <v>45000</v>
      </c>
      <c r="F64" s="180">
        <v>58000</v>
      </c>
      <c r="G64" s="180">
        <v>17000</v>
      </c>
      <c r="H64" s="179">
        <v>25000</v>
      </c>
      <c r="I64" s="179">
        <v>16000</v>
      </c>
      <c r="J64" s="181">
        <v>507000</v>
      </c>
      <c r="K64" s="182">
        <v>313000</v>
      </c>
      <c r="M64" s="35" t="s">
        <v>92</v>
      </c>
      <c r="N64" s="227">
        <v>161000</v>
      </c>
      <c r="O64" s="326">
        <v>26000</v>
      </c>
      <c r="P64" s="287" t="s">
        <v>271</v>
      </c>
      <c r="Q64" s="326">
        <v>14000</v>
      </c>
      <c r="R64" s="287">
        <v>19000</v>
      </c>
      <c r="S64" s="287">
        <v>10000</v>
      </c>
      <c r="T64" s="326" t="s">
        <v>271</v>
      </c>
      <c r="U64" s="326" t="s">
        <v>271</v>
      </c>
      <c r="V64" s="327">
        <v>186000</v>
      </c>
      <c r="W64" s="230">
        <v>111000</v>
      </c>
      <c r="Y64" s="35" t="s">
        <v>92</v>
      </c>
      <c r="Z64" s="243">
        <v>279000</v>
      </c>
      <c r="AA64" s="335">
        <v>41000</v>
      </c>
      <c r="AB64" s="336" t="s">
        <v>271</v>
      </c>
      <c r="AC64" s="335">
        <v>31000</v>
      </c>
      <c r="AD64" s="336">
        <v>38000</v>
      </c>
      <c r="AE64" s="336" t="s">
        <v>271</v>
      </c>
      <c r="AF64" s="335">
        <v>22000</v>
      </c>
      <c r="AG64" s="335">
        <v>9000</v>
      </c>
      <c r="AH64" s="337">
        <v>320000</v>
      </c>
      <c r="AI64" s="244">
        <v>202000</v>
      </c>
    </row>
    <row r="65" spans="1:35" ht="21" customHeight="1">
      <c r="A65" s="35" t="s">
        <v>93</v>
      </c>
      <c r="B65" s="178">
        <v>438000</v>
      </c>
      <c r="C65" s="179">
        <v>66000</v>
      </c>
      <c r="D65" s="180">
        <v>14000</v>
      </c>
      <c r="E65" s="179">
        <v>45000</v>
      </c>
      <c r="F65" s="180">
        <v>59000</v>
      </c>
      <c r="G65" s="180">
        <v>17000</v>
      </c>
      <c r="H65" s="179">
        <v>26000</v>
      </c>
      <c r="I65" s="179">
        <v>16000</v>
      </c>
      <c r="J65" s="181">
        <v>504000</v>
      </c>
      <c r="K65" s="182">
        <v>312000</v>
      </c>
      <c r="M65" s="35" t="s">
        <v>93</v>
      </c>
      <c r="N65" s="227">
        <v>159000</v>
      </c>
      <c r="O65" s="326">
        <v>24000</v>
      </c>
      <c r="P65" s="287" t="s">
        <v>271</v>
      </c>
      <c r="Q65" s="326">
        <v>14000</v>
      </c>
      <c r="R65" s="287">
        <v>19000</v>
      </c>
      <c r="S65" s="287">
        <v>9000</v>
      </c>
      <c r="T65" s="326" t="s">
        <v>271</v>
      </c>
      <c r="U65" s="326" t="s">
        <v>271</v>
      </c>
      <c r="V65" s="327">
        <v>183000</v>
      </c>
      <c r="W65" s="230">
        <v>108000</v>
      </c>
      <c r="Y65" s="35" t="s">
        <v>93</v>
      </c>
      <c r="Z65" s="243">
        <v>279000</v>
      </c>
      <c r="AA65" s="335">
        <v>42000</v>
      </c>
      <c r="AB65" s="336">
        <v>9000</v>
      </c>
      <c r="AC65" s="335">
        <v>31000</v>
      </c>
      <c r="AD65" s="336">
        <v>40000</v>
      </c>
      <c r="AE65" s="336" t="s">
        <v>271</v>
      </c>
      <c r="AF65" s="335">
        <v>24000</v>
      </c>
      <c r="AG65" s="335">
        <v>9000</v>
      </c>
      <c r="AH65" s="337">
        <v>322000</v>
      </c>
      <c r="AI65" s="244">
        <v>204000</v>
      </c>
    </row>
    <row r="66" spans="1:35" ht="21" customHeight="1">
      <c r="A66" s="35" t="s">
        <v>94</v>
      </c>
      <c r="B66" s="178">
        <v>435000</v>
      </c>
      <c r="C66" s="179">
        <v>65000</v>
      </c>
      <c r="D66" s="180">
        <v>14000</v>
      </c>
      <c r="E66" s="179">
        <v>45000</v>
      </c>
      <c r="F66" s="180">
        <v>58000</v>
      </c>
      <c r="G66" s="180">
        <v>17000</v>
      </c>
      <c r="H66" s="179">
        <v>26000</v>
      </c>
      <c r="I66" s="179">
        <v>15000</v>
      </c>
      <c r="J66" s="181">
        <v>500000</v>
      </c>
      <c r="K66" s="182">
        <v>308000</v>
      </c>
      <c r="M66" s="35" t="s">
        <v>94</v>
      </c>
      <c r="N66" s="227">
        <v>158000</v>
      </c>
      <c r="O66" s="326">
        <v>24000</v>
      </c>
      <c r="P66" s="287" t="s">
        <v>271</v>
      </c>
      <c r="Q66" s="326">
        <v>15000</v>
      </c>
      <c r="R66" s="287">
        <v>19000</v>
      </c>
      <c r="S66" s="287">
        <v>9000</v>
      </c>
      <c r="T66" s="326" t="s">
        <v>271</v>
      </c>
      <c r="U66" s="326" t="s">
        <v>271</v>
      </c>
      <c r="V66" s="327">
        <v>182000</v>
      </c>
      <c r="W66" s="230">
        <v>108000</v>
      </c>
      <c r="Y66" s="35" t="s">
        <v>94</v>
      </c>
      <c r="Z66" s="243">
        <v>277000</v>
      </c>
      <c r="AA66" s="335">
        <v>41000</v>
      </c>
      <c r="AB66" s="336">
        <v>9000</v>
      </c>
      <c r="AC66" s="335">
        <v>30000</v>
      </c>
      <c r="AD66" s="336">
        <v>39000</v>
      </c>
      <c r="AE66" s="336" t="s">
        <v>271</v>
      </c>
      <c r="AF66" s="335">
        <v>23000</v>
      </c>
      <c r="AG66" s="335">
        <v>8000</v>
      </c>
      <c r="AH66" s="337">
        <v>318000</v>
      </c>
      <c r="AI66" s="244">
        <v>200000</v>
      </c>
    </row>
    <row r="67" spans="1:35" ht="21" customHeight="1">
      <c r="A67" s="35" t="s">
        <v>95</v>
      </c>
      <c r="B67" s="178">
        <v>434000</v>
      </c>
      <c r="C67" s="179">
        <v>64000</v>
      </c>
      <c r="D67" s="180">
        <v>14000</v>
      </c>
      <c r="E67" s="179">
        <v>44000</v>
      </c>
      <c r="F67" s="180">
        <v>59000</v>
      </c>
      <c r="G67" s="180">
        <v>17000</v>
      </c>
      <c r="H67" s="179">
        <v>26000</v>
      </c>
      <c r="I67" s="179">
        <v>15000</v>
      </c>
      <c r="J67" s="181">
        <v>497000</v>
      </c>
      <c r="K67" s="182">
        <v>304000</v>
      </c>
      <c r="M67" s="35" t="s">
        <v>95</v>
      </c>
      <c r="N67" s="227">
        <v>153000</v>
      </c>
      <c r="O67" s="326">
        <v>23000</v>
      </c>
      <c r="P67" s="287" t="s">
        <v>271</v>
      </c>
      <c r="Q67" s="326">
        <v>15000</v>
      </c>
      <c r="R67" s="287">
        <v>19000</v>
      </c>
      <c r="S67" s="287">
        <v>10000</v>
      </c>
      <c r="T67" s="326" t="s">
        <v>271</v>
      </c>
      <c r="U67" s="326" t="s">
        <v>271</v>
      </c>
      <c r="V67" s="327">
        <v>176000</v>
      </c>
      <c r="W67" s="230">
        <v>102000</v>
      </c>
      <c r="Y67" s="35" t="s">
        <v>95</v>
      </c>
      <c r="Z67" s="243">
        <v>280000</v>
      </c>
      <c r="AA67" s="335">
        <v>41000</v>
      </c>
      <c r="AB67" s="336">
        <v>10000</v>
      </c>
      <c r="AC67" s="335">
        <v>29000</v>
      </c>
      <c r="AD67" s="336">
        <v>39000</v>
      </c>
      <c r="AE67" s="336" t="s">
        <v>271</v>
      </c>
      <c r="AF67" s="335">
        <v>23000</v>
      </c>
      <c r="AG67" s="335">
        <v>9000</v>
      </c>
      <c r="AH67" s="337">
        <v>321000</v>
      </c>
      <c r="AI67" s="244">
        <v>203000</v>
      </c>
    </row>
    <row r="68" spans="1:35" ht="21" customHeight="1">
      <c r="A68" s="35" t="s">
        <v>96</v>
      </c>
      <c r="B68" s="178">
        <v>438000</v>
      </c>
      <c r="C68" s="179">
        <v>59000</v>
      </c>
      <c r="D68" s="180">
        <v>14000</v>
      </c>
      <c r="E68" s="179">
        <v>42000</v>
      </c>
      <c r="F68" s="180">
        <v>56000</v>
      </c>
      <c r="G68" s="180">
        <v>15000</v>
      </c>
      <c r="H68" s="179">
        <v>26000</v>
      </c>
      <c r="I68" s="179">
        <v>15000</v>
      </c>
      <c r="J68" s="181">
        <v>497000</v>
      </c>
      <c r="K68" s="182">
        <v>304000</v>
      </c>
      <c r="M68" s="35" t="s">
        <v>96</v>
      </c>
      <c r="N68" s="227">
        <v>153000</v>
      </c>
      <c r="O68" s="326">
        <v>21000</v>
      </c>
      <c r="P68" s="287" t="s">
        <v>271</v>
      </c>
      <c r="Q68" s="326">
        <v>14000</v>
      </c>
      <c r="R68" s="287">
        <v>19000</v>
      </c>
      <c r="S68" s="287">
        <v>8000</v>
      </c>
      <c r="T68" s="326" t="s">
        <v>271</v>
      </c>
      <c r="U68" s="326" t="s">
        <v>271</v>
      </c>
      <c r="V68" s="327">
        <v>175000</v>
      </c>
      <c r="W68" s="230">
        <v>101000</v>
      </c>
      <c r="Y68" s="35" t="s">
        <v>96</v>
      </c>
      <c r="Z68" s="243">
        <v>284000</v>
      </c>
      <c r="AA68" s="335">
        <v>38000</v>
      </c>
      <c r="AB68" s="336">
        <v>9000</v>
      </c>
      <c r="AC68" s="335">
        <v>27000</v>
      </c>
      <c r="AD68" s="336">
        <v>37000</v>
      </c>
      <c r="AE68" s="336" t="s">
        <v>271</v>
      </c>
      <c r="AF68" s="335">
        <v>22000</v>
      </c>
      <c r="AG68" s="335" t="s">
        <v>271</v>
      </c>
      <c r="AH68" s="337">
        <v>322000</v>
      </c>
      <c r="AI68" s="244">
        <v>203000</v>
      </c>
    </row>
    <row r="69" spans="1:35" ht="21" customHeight="1">
      <c r="A69" s="35" t="s">
        <v>97</v>
      </c>
      <c r="B69" s="178">
        <v>443000</v>
      </c>
      <c r="C69" s="179">
        <v>58000</v>
      </c>
      <c r="D69" s="180">
        <v>14000</v>
      </c>
      <c r="E69" s="179">
        <v>40000</v>
      </c>
      <c r="F69" s="180">
        <v>54000</v>
      </c>
      <c r="G69" s="180">
        <v>15000</v>
      </c>
      <c r="H69" s="179">
        <v>25000</v>
      </c>
      <c r="I69" s="179">
        <v>15000</v>
      </c>
      <c r="J69" s="181">
        <v>501000</v>
      </c>
      <c r="K69" s="182">
        <v>308000</v>
      </c>
      <c r="M69" s="35" t="s">
        <v>97</v>
      </c>
      <c r="N69" s="227">
        <v>157000</v>
      </c>
      <c r="O69" s="326">
        <v>21000</v>
      </c>
      <c r="P69" s="287" t="s">
        <v>271</v>
      </c>
      <c r="Q69" s="326">
        <v>14000</v>
      </c>
      <c r="R69" s="287">
        <v>19000</v>
      </c>
      <c r="S69" s="287">
        <v>9000</v>
      </c>
      <c r="T69" s="326" t="s">
        <v>271</v>
      </c>
      <c r="U69" s="326" t="s">
        <v>271</v>
      </c>
      <c r="V69" s="327">
        <v>178000</v>
      </c>
      <c r="W69" s="230">
        <v>104000</v>
      </c>
      <c r="Y69" s="35" t="s">
        <v>97</v>
      </c>
      <c r="Z69" s="243">
        <v>286000</v>
      </c>
      <c r="AA69" s="335">
        <v>37000</v>
      </c>
      <c r="AB69" s="336">
        <v>9000</v>
      </c>
      <c r="AC69" s="335">
        <v>26000</v>
      </c>
      <c r="AD69" s="336">
        <v>36000</v>
      </c>
      <c r="AE69" s="336" t="s">
        <v>271</v>
      </c>
      <c r="AF69" s="335">
        <v>22000</v>
      </c>
      <c r="AG69" s="335" t="s">
        <v>271</v>
      </c>
      <c r="AH69" s="337">
        <v>323000</v>
      </c>
      <c r="AI69" s="244">
        <v>204000</v>
      </c>
    </row>
    <row r="70" spans="1:35" ht="21" customHeight="1">
      <c r="A70" s="35" t="s">
        <v>98</v>
      </c>
      <c r="B70" s="178">
        <v>445000</v>
      </c>
      <c r="C70" s="179">
        <v>62000</v>
      </c>
      <c r="D70" s="180">
        <v>16000</v>
      </c>
      <c r="E70" s="179">
        <v>42000</v>
      </c>
      <c r="F70" s="180">
        <v>58000</v>
      </c>
      <c r="G70" s="180">
        <v>18000</v>
      </c>
      <c r="H70" s="179">
        <v>23000</v>
      </c>
      <c r="I70" s="179">
        <v>16000</v>
      </c>
      <c r="J70" s="181">
        <v>507000</v>
      </c>
      <c r="K70" s="182">
        <v>312000</v>
      </c>
      <c r="M70" s="35" t="s">
        <v>98</v>
      </c>
      <c r="N70" s="227">
        <v>160000</v>
      </c>
      <c r="O70" s="326">
        <v>25000</v>
      </c>
      <c r="P70" s="287" t="s">
        <v>271</v>
      </c>
      <c r="Q70" s="326">
        <v>17000</v>
      </c>
      <c r="R70" s="287">
        <v>22000</v>
      </c>
      <c r="S70" s="287">
        <v>12000</v>
      </c>
      <c r="T70" s="326" t="s">
        <v>271</v>
      </c>
      <c r="U70" s="326">
        <v>8000</v>
      </c>
      <c r="V70" s="327">
        <v>184000</v>
      </c>
      <c r="W70" s="230">
        <v>109000</v>
      </c>
      <c r="Y70" s="35" t="s">
        <v>98</v>
      </c>
      <c r="Z70" s="243">
        <v>285000</v>
      </c>
      <c r="AA70" s="335">
        <v>37000</v>
      </c>
      <c r="AB70" s="336">
        <v>10000</v>
      </c>
      <c r="AC70" s="335">
        <v>25000</v>
      </c>
      <c r="AD70" s="336">
        <v>35000</v>
      </c>
      <c r="AE70" s="336" t="s">
        <v>271</v>
      </c>
      <c r="AF70" s="335">
        <v>21000</v>
      </c>
      <c r="AG70" s="335">
        <v>8000</v>
      </c>
      <c r="AH70" s="337">
        <v>323000</v>
      </c>
      <c r="AI70" s="244">
        <v>204000</v>
      </c>
    </row>
    <row r="71" spans="1:35" ht="21" customHeight="1">
      <c r="A71" s="35" t="s">
        <v>99</v>
      </c>
      <c r="B71" s="178">
        <v>445000</v>
      </c>
      <c r="C71" s="179">
        <v>62000</v>
      </c>
      <c r="D71" s="180">
        <v>16000</v>
      </c>
      <c r="E71" s="179">
        <v>42000</v>
      </c>
      <c r="F71" s="180">
        <v>58000</v>
      </c>
      <c r="G71" s="180">
        <v>19000</v>
      </c>
      <c r="H71" s="179">
        <v>23000</v>
      </c>
      <c r="I71" s="179">
        <v>16000</v>
      </c>
      <c r="J71" s="181">
        <v>507000</v>
      </c>
      <c r="K71" s="182">
        <v>311000</v>
      </c>
      <c r="M71" s="35" t="s">
        <v>99</v>
      </c>
      <c r="N71" s="227">
        <v>161000</v>
      </c>
      <c r="O71" s="326">
        <v>24000</v>
      </c>
      <c r="P71" s="287" t="s">
        <v>271</v>
      </c>
      <c r="Q71" s="326">
        <v>17000</v>
      </c>
      <c r="R71" s="287">
        <v>22000</v>
      </c>
      <c r="S71" s="287">
        <v>12000</v>
      </c>
      <c r="T71" s="326" t="s">
        <v>271</v>
      </c>
      <c r="U71" s="326" t="s">
        <v>271</v>
      </c>
      <c r="V71" s="327">
        <v>185000</v>
      </c>
      <c r="W71" s="230">
        <v>108000</v>
      </c>
      <c r="Y71" s="35" t="s">
        <v>99</v>
      </c>
      <c r="Z71" s="243">
        <v>284000</v>
      </c>
      <c r="AA71" s="335">
        <v>38000</v>
      </c>
      <c r="AB71" s="336">
        <v>11000</v>
      </c>
      <c r="AC71" s="335">
        <v>25000</v>
      </c>
      <c r="AD71" s="336">
        <v>36000</v>
      </c>
      <c r="AE71" s="336" t="s">
        <v>271</v>
      </c>
      <c r="AF71" s="335">
        <v>20000</v>
      </c>
      <c r="AG71" s="335">
        <v>8000</v>
      </c>
      <c r="AH71" s="337">
        <v>322000</v>
      </c>
      <c r="AI71" s="244">
        <v>203000</v>
      </c>
    </row>
    <row r="72" spans="1:35" ht="21" customHeight="1">
      <c r="A72" s="35" t="s">
        <v>207</v>
      </c>
      <c r="B72" s="178">
        <v>447000</v>
      </c>
      <c r="C72" s="179">
        <v>62000</v>
      </c>
      <c r="D72" s="180">
        <v>15000</v>
      </c>
      <c r="E72" s="179">
        <v>43000</v>
      </c>
      <c r="F72" s="180">
        <v>59000</v>
      </c>
      <c r="G72" s="180">
        <v>20000</v>
      </c>
      <c r="H72" s="179">
        <v>23000</v>
      </c>
      <c r="I72" s="179">
        <v>16000</v>
      </c>
      <c r="J72" s="181">
        <v>509000</v>
      </c>
      <c r="K72" s="182">
        <v>312000</v>
      </c>
      <c r="M72" s="35" t="s">
        <v>207</v>
      </c>
      <c r="N72" s="227">
        <v>161000</v>
      </c>
      <c r="O72" s="326">
        <v>24000</v>
      </c>
      <c r="P72" s="287" t="s">
        <v>271</v>
      </c>
      <c r="Q72" s="326">
        <v>18000</v>
      </c>
      <c r="R72" s="287">
        <v>23000</v>
      </c>
      <c r="S72" s="287">
        <v>13000</v>
      </c>
      <c r="T72" s="326" t="s">
        <v>271</v>
      </c>
      <c r="U72" s="326" t="s">
        <v>271</v>
      </c>
      <c r="V72" s="327">
        <v>185000</v>
      </c>
      <c r="W72" s="230">
        <v>107000</v>
      </c>
      <c r="Y72" s="35" t="s">
        <v>207</v>
      </c>
      <c r="Z72" s="243">
        <v>286000</v>
      </c>
      <c r="AA72" s="335">
        <v>38000</v>
      </c>
      <c r="AB72" s="336">
        <v>11000</v>
      </c>
      <c r="AC72" s="335">
        <v>26000</v>
      </c>
      <c r="AD72" s="336">
        <v>36000</v>
      </c>
      <c r="AE72" s="336" t="s">
        <v>271</v>
      </c>
      <c r="AF72" s="335">
        <v>20000</v>
      </c>
      <c r="AG72" s="335">
        <v>8000</v>
      </c>
      <c r="AH72" s="337">
        <v>324000</v>
      </c>
      <c r="AI72" s="244">
        <v>205000</v>
      </c>
    </row>
    <row r="73" spans="1:35" ht="21" customHeight="1">
      <c r="A73" s="35" t="s">
        <v>208</v>
      </c>
      <c r="B73" s="178">
        <v>449000</v>
      </c>
      <c r="C73" s="179">
        <v>64000</v>
      </c>
      <c r="D73" s="180">
        <v>17000</v>
      </c>
      <c r="E73" s="179">
        <v>44000</v>
      </c>
      <c r="F73" s="180">
        <v>61000</v>
      </c>
      <c r="G73" s="180">
        <v>21000</v>
      </c>
      <c r="H73" s="179">
        <v>24000</v>
      </c>
      <c r="I73" s="179">
        <v>16000</v>
      </c>
      <c r="J73" s="181">
        <v>513000</v>
      </c>
      <c r="K73" s="182">
        <v>316000</v>
      </c>
      <c r="M73" s="35" t="s">
        <v>208</v>
      </c>
      <c r="N73" s="227">
        <v>163000</v>
      </c>
      <c r="O73" s="326">
        <v>24000</v>
      </c>
      <c r="P73" s="287" t="s">
        <v>271</v>
      </c>
      <c r="Q73" s="326">
        <v>17000</v>
      </c>
      <c r="R73" s="287">
        <v>22000</v>
      </c>
      <c r="S73" s="287">
        <v>12000</v>
      </c>
      <c r="T73" s="326" t="s">
        <v>271</v>
      </c>
      <c r="U73" s="326" t="s">
        <v>271</v>
      </c>
      <c r="V73" s="327">
        <v>187000</v>
      </c>
      <c r="W73" s="230">
        <v>109000</v>
      </c>
      <c r="Y73" s="35" t="s">
        <v>208</v>
      </c>
      <c r="Z73" s="243">
        <v>286000</v>
      </c>
      <c r="AA73" s="335">
        <v>40000</v>
      </c>
      <c r="AB73" s="336">
        <v>12000</v>
      </c>
      <c r="AC73" s="335">
        <v>27000</v>
      </c>
      <c r="AD73" s="336">
        <v>38000</v>
      </c>
      <c r="AE73" s="336">
        <v>8000</v>
      </c>
      <c r="AF73" s="335">
        <v>21000</v>
      </c>
      <c r="AG73" s="335">
        <v>9000</v>
      </c>
      <c r="AH73" s="337">
        <v>327000</v>
      </c>
      <c r="AI73" s="244">
        <v>208000</v>
      </c>
    </row>
    <row r="74" spans="1:35" ht="21" customHeight="1">
      <c r="A74" s="35" t="s">
        <v>100</v>
      </c>
      <c r="B74" s="178">
        <v>452000</v>
      </c>
      <c r="C74" s="179">
        <v>65000</v>
      </c>
      <c r="D74" s="180">
        <v>16000</v>
      </c>
      <c r="E74" s="179">
        <v>45000</v>
      </c>
      <c r="F74" s="180">
        <v>61000</v>
      </c>
      <c r="G74" s="180">
        <v>20000</v>
      </c>
      <c r="H74" s="179">
        <v>25000</v>
      </c>
      <c r="I74" s="179">
        <v>16000</v>
      </c>
      <c r="J74" s="181">
        <v>517000</v>
      </c>
      <c r="K74" s="182">
        <v>320000</v>
      </c>
      <c r="M74" s="35" t="s">
        <v>100</v>
      </c>
      <c r="N74" s="227">
        <v>165000</v>
      </c>
      <c r="O74" s="326">
        <v>24000</v>
      </c>
      <c r="P74" s="287" t="s">
        <v>271</v>
      </c>
      <c r="Q74" s="326">
        <v>17000</v>
      </c>
      <c r="R74" s="287">
        <v>22000</v>
      </c>
      <c r="S74" s="287">
        <v>11000</v>
      </c>
      <c r="T74" s="326" t="s">
        <v>271</v>
      </c>
      <c r="U74" s="326" t="s">
        <v>271</v>
      </c>
      <c r="V74" s="327">
        <v>189000</v>
      </c>
      <c r="W74" s="230">
        <v>111000</v>
      </c>
      <c r="Y74" s="35" t="s">
        <v>100</v>
      </c>
      <c r="Z74" s="243">
        <v>287000</v>
      </c>
      <c r="AA74" s="335">
        <v>41000</v>
      </c>
      <c r="AB74" s="336">
        <v>11000</v>
      </c>
      <c r="AC74" s="335">
        <v>28000</v>
      </c>
      <c r="AD74" s="336">
        <v>39000</v>
      </c>
      <c r="AE74" s="336">
        <v>9000</v>
      </c>
      <c r="AF74" s="335">
        <v>22000</v>
      </c>
      <c r="AG74" s="335">
        <v>9000</v>
      </c>
      <c r="AH74" s="337">
        <v>328000</v>
      </c>
      <c r="AI74" s="244">
        <v>209000</v>
      </c>
    </row>
    <row r="75" spans="1:35" ht="21" customHeight="1">
      <c r="A75" s="35" t="s">
        <v>101</v>
      </c>
      <c r="B75" s="178">
        <v>468000</v>
      </c>
      <c r="C75" s="179">
        <v>64000</v>
      </c>
      <c r="D75" s="180">
        <v>16000</v>
      </c>
      <c r="E75" s="179">
        <v>43000</v>
      </c>
      <c r="F75" s="180">
        <v>59000</v>
      </c>
      <c r="G75" s="180">
        <v>19000</v>
      </c>
      <c r="H75" s="179">
        <v>25000</v>
      </c>
      <c r="I75" s="179">
        <v>16000</v>
      </c>
      <c r="J75" s="181">
        <v>531000</v>
      </c>
      <c r="K75" s="182">
        <v>335000</v>
      </c>
      <c r="M75" s="35" t="s">
        <v>101</v>
      </c>
      <c r="N75" s="227">
        <v>168000</v>
      </c>
      <c r="O75" s="326">
        <v>23000</v>
      </c>
      <c r="P75" s="287" t="s">
        <v>271</v>
      </c>
      <c r="Q75" s="326">
        <v>16000</v>
      </c>
      <c r="R75" s="287">
        <v>21000</v>
      </c>
      <c r="S75" s="287">
        <v>11000</v>
      </c>
      <c r="T75" s="326" t="s">
        <v>271</v>
      </c>
      <c r="U75" s="326" t="s">
        <v>271</v>
      </c>
      <c r="V75" s="327">
        <v>190000</v>
      </c>
      <c r="W75" s="230">
        <v>114000</v>
      </c>
      <c r="Y75" s="35" t="s">
        <v>101</v>
      </c>
      <c r="Z75" s="243">
        <v>300000</v>
      </c>
      <c r="AA75" s="335">
        <v>41000</v>
      </c>
      <c r="AB75" s="336">
        <v>11000</v>
      </c>
      <c r="AC75" s="335">
        <v>28000</v>
      </c>
      <c r="AD75" s="336">
        <v>39000</v>
      </c>
      <c r="AE75" s="336">
        <v>8000</v>
      </c>
      <c r="AF75" s="335">
        <v>22000</v>
      </c>
      <c r="AG75" s="335">
        <v>8000</v>
      </c>
      <c r="AH75" s="337">
        <v>341000</v>
      </c>
      <c r="AI75" s="244">
        <v>221000</v>
      </c>
    </row>
    <row r="76" spans="1:35" ht="21" customHeight="1">
      <c r="A76" s="35" t="s">
        <v>102</v>
      </c>
      <c r="B76" s="178">
        <v>468000</v>
      </c>
      <c r="C76" s="179">
        <v>64000</v>
      </c>
      <c r="D76" s="180">
        <v>16000</v>
      </c>
      <c r="E76" s="179">
        <v>44000</v>
      </c>
      <c r="F76" s="180">
        <v>60000</v>
      </c>
      <c r="G76" s="180">
        <v>20000</v>
      </c>
      <c r="H76" s="179">
        <v>25000</v>
      </c>
      <c r="I76" s="179">
        <v>15000</v>
      </c>
      <c r="J76" s="181">
        <v>532000</v>
      </c>
      <c r="K76" s="182">
        <v>335000</v>
      </c>
      <c r="M76" s="35" t="s">
        <v>102</v>
      </c>
      <c r="N76" s="227">
        <v>167000</v>
      </c>
      <c r="O76" s="326">
        <v>24000</v>
      </c>
      <c r="P76" s="287" t="s">
        <v>271</v>
      </c>
      <c r="Q76" s="326">
        <v>16000</v>
      </c>
      <c r="R76" s="287">
        <v>22000</v>
      </c>
      <c r="S76" s="287">
        <v>11000</v>
      </c>
      <c r="T76" s="326" t="s">
        <v>271</v>
      </c>
      <c r="U76" s="326" t="s">
        <v>271</v>
      </c>
      <c r="V76" s="327">
        <v>191000</v>
      </c>
      <c r="W76" s="230">
        <v>115000</v>
      </c>
      <c r="Y76" s="35" t="s">
        <v>102</v>
      </c>
      <c r="Z76" s="243">
        <v>300000</v>
      </c>
      <c r="AA76" s="335">
        <v>40000</v>
      </c>
      <c r="AB76" s="336">
        <v>11000</v>
      </c>
      <c r="AC76" s="335">
        <v>27000</v>
      </c>
      <c r="AD76" s="336">
        <v>38000</v>
      </c>
      <c r="AE76" s="336">
        <v>9000</v>
      </c>
      <c r="AF76" s="335">
        <v>22000</v>
      </c>
      <c r="AG76" s="335" t="s">
        <v>271</v>
      </c>
      <c r="AH76" s="337">
        <v>340000</v>
      </c>
      <c r="AI76" s="244">
        <v>220000</v>
      </c>
    </row>
    <row r="77" spans="1:35" ht="21" customHeight="1">
      <c r="A77" s="35" t="s">
        <v>103</v>
      </c>
      <c r="B77" s="178">
        <v>470000</v>
      </c>
      <c r="C77" s="179">
        <v>65000</v>
      </c>
      <c r="D77" s="180">
        <v>17000</v>
      </c>
      <c r="E77" s="179">
        <v>43000</v>
      </c>
      <c r="F77" s="180">
        <v>60000</v>
      </c>
      <c r="G77" s="180">
        <v>20000</v>
      </c>
      <c r="H77" s="179">
        <v>23000</v>
      </c>
      <c r="I77" s="179">
        <v>17000</v>
      </c>
      <c r="J77" s="181">
        <v>535000</v>
      </c>
      <c r="K77" s="182">
        <v>338000</v>
      </c>
      <c r="M77" s="35" t="s">
        <v>103</v>
      </c>
      <c r="N77" s="227">
        <v>169000</v>
      </c>
      <c r="O77" s="326">
        <v>26000</v>
      </c>
      <c r="P77" s="287" t="s">
        <v>271</v>
      </c>
      <c r="Q77" s="326">
        <v>17000</v>
      </c>
      <c r="R77" s="287">
        <v>23000</v>
      </c>
      <c r="S77" s="287">
        <v>12000</v>
      </c>
      <c r="T77" s="326" t="s">
        <v>271</v>
      </c>
      <c r="U77" s="326">
        <v>8000</v>
      </c>
      <c r="V77" s="327">
        <v>195000</v>
      </c>
      <c r="W77" s="230">
        <v>119000</v>
      </c>
      <c r="Y77" s="35" t="s">
        <v>103</v>
      </c>
      <c r="Z77" s="243">
        <v>301000</v>
      </c>
      <c r="AA77" s="335">
        <v>39000</v>
      </c>
      <c r="AB77" s="336">
        <v>11000</v>
      </c>
      <c r="AC77" s="335">
        <v>26000</v>
      </c>
      <c r="AD77" s="336">
        <v>37000</v>
      </c>
      <c r="AE77" s="336" t="s">
        <v>271</v>
      </c>
      <c r="AF77" s="335">
        <v>20000</v>
      </c>
      <c r="AG77" s="335">
        <v>9000</v>
      </c>
      <c r="AH77" s="337">
        <v>339000</v>
      </c>
      <c r="AI77" s="244">
        <v>219000</v>
      </c>
    </row>
    <row r="78" spans="1:35" ht="21" customHeight="1">
      <c r="A78" s="35" t="s">
        <v>104</v>
      </c>
      <c r="B78" s="178">
        <v>464000</v>
      </c>
      <c r="C78" s="179">
        <v>67000</v>
      </c>
      <c r="D78" s="180">
        <v>17000</v>
      </c>
      <c r="E78" s="179">
        <v>45000</v>
      </c>
      <c r="F78" s="180">
        <v>62000</v>
      </c>
      <c r="G78" s="180">
        <v>21000</v>
      </c>
      <c r="H78" s="179">
        <v>23000</v>
      </c>
      <c r="I78" s="179">
        <v>18000</v>
      </c>
      <c r="J78" s="181">
        <v>531000</v>
      </c>
      <c r="K78" s="182">
        <v>335000</v>
      </c>
      <c r="M78" s="35" t="s">
        <v>104</v>
      </c>
      <c r="N78" s="227">
        <v>168000</v>
      </c>
      <c r="O78" s="326">
        <v>26000</v>
      </c>
      <c r="P78" s="287" t="s">
        <v>271</v>
      </c>
      <c r="Q78" s="326">
        <v>17000</v>
      </c>
      <c r="R78" s="287">
        <v>22000</v>
      </c>
      <c r="S78" s="287">
        <v>12000</v>
      </c>
      <c r="T78" s="326" t="s">
        <v>271</v>
      </c>
      <c r="U78" s="326">
        <v>8000</v>
      </c>
      <c r="V78" s="327">
        <v>194000</v>
      </c>
      <c r="W78" s="230">
        <v>117000</v>
      </c>
      <c r="Y78" s="35" t="s">
        <v>104</v>
      </c>
      <c r="Z78" s="243">
        <v>296000</v>
      </c>
      <c r="AA78" s="335">
        <v>41000</v>
      </c>
      <c r="AB78" s="336">
        <v>11000</v>
      </c>
      <c r="AC78" s="335">
        <v>28000</v>
      </c>
      <c r="AD78" s="336">
        <v>40000</v>
      </c>
      <c r="AE78" s="336">
        <v>9000</v>
      </c>
      <c r="AF78" s="335">
        <v>21000</v>
      </c>
      <c r="AG78" s="335">
        <v>10000</v>
      </c>
      <c r="AH78" s="337">
        <v>338000</v>
      </c>
      <c r="AI78" s="244">
        <v>217000</v>
      </c>
    </row>
    <row r="79" spans="1:35" ht="21" customHeight="1">
      <c r="A79" s="35" t="s">
        <v>105</v>
      </c>
      <c r="B79" s="178">
        <v>460000</v>
      </c>
      <c r="C79" s="179">
        <v>65000</v>
      </c>
      <c r="D79" s="180">
        <v>14000</v>
      </c>
      <c r="E79" s="179">
        <v>46000</v>
      </c>
      <c r="F79" s="180">
        <v>60000</v>
      </c>
      <c r="G79" s="180">
        <v>21000</v>
      </c>
      <c r="H79" s="179">
        <v>22000</v>
      </c>
      <c r="I79" s="179">
        <v>17000</v>
      </c>
      <c r="J79" s="181">
        <v>525000</v>
      </c>
      <c r="K79" s="182">
        <v>328000</v>
      </c>
      <c r="M79" s="35" t="s">
        <v>105</v>
      </c>
      <c r="N79" s="227">
        <v>166000</v>
      </c>
      <c r="O79" s="326">
        <v>25000</v>
      </c>
      <c r="P79" s="287" t="s">
        <v>271</v>
      </c>
      <c r="Q79" s="326">
        <v>18000</v>
      </c>
      <c r="R79" s="287">
        <v>22000</v>
      </c>
      <c r="S79" s="287">
        <v>13000</v>
      </c>
      <c r="T79" s="326" t="s">
        <v>271</v>
      </c>
      <c r="U79" s="326" t="s">
        <v>271</v>
      </c>
      <c r="V79" s="327">
        <v>190000</v>
      </c>
      <c r="W79" s="230">
        <v>114000</v>
      </c>
      <c r="Y79" s="35" t="s">
        <v>105</v>
      </c>
      <c r="Z79" s="243">
        <v>294000</v>
      </c>
      <c r="AA79" s="335">
        <v>40000</v>
      </c>
      <c r="AB79" s="336">
        <v>11000</v>
      </c>
      <c r="AC79" s="335">
        <v>27000</v>
      </c>
      <c r="AD79" s="336">
        <v>38000</v>
      </c>
      <c r="AE79" s="336">
        <v>8000</v>
      </c>
      <c r="AF79" s="335">
        <v>21000</v>
      </c>
      <c r="AG79" s="335">
        <v>9000</v>
      </c>
      <c r="AH79" s="337">
        <v>334000</v>
      </c>
      <c r="AI79" s="244">
        <v>214000</v>
      </c>
    </row>
    <row r="80" spans="1:35" ht="21" customHeight="1">
      <c r="A80" s="35" t="s">
        <v>106</v>
      </c>
      <c r="B80" s="178">
        <v>460000</v>
      </c>
      <c r="C80" s="179">
        <v>62000</v>
      </c>
      <c r="D80" s="180">
        <v>15000</v>
      </c>
      <c r="E80" s="179">
        <v>43000</v>
      </c>
      <c r="F80" s="180">
        <v>58000</v>
      </c>
      <c r="G80" s="180">
        <v>21000</v>
      </c>
      <c r="H80" s="179">
        <v>22000</v>
      </c>
      <c r="I80" s="179">
        <v>15000</v>
      </c>
      <c r="J80" s="181">
        <v>522000</v>
      </c>
      <c r="K80" s="182">
        <v>323000</v>
      </c>
      <c r="M80" s="35" t="s">
        <v>106</v>
      </c>
      <c r="N80" s="227">
        <v>169000</v>
      </c>
      <c r="O80" s="326">
        <v>23000</v>
      </c>
      <c r="P80" s="287" t="s">
        <v>271</v>
      </c>
      <c r="Q80" s="326">
        <v>18000</v>
      </c>
      <c r="R80" s="287">
        <v>21000</v>
      </c>
      <c r="S80" s="287">
        <v>14000</v>
      </c>
      <c r="T80" s="326" t="s">
        <v>271</v>
      </c>
      <c r="U80" s="326" t="s">
        <v>271</v>
      </c>
      <c r="V80" s="327">
        <v>192000</v>
      </c>
      <c r="W80" s="230">
        <v>114000</v>
      </c>
      <c r="Y80" s="35" t="s">
        <v>106</v>
      </c>
      <c r="Z80" s="243">
        <v>291000</v>
      </c>
      <c r="AA80" s="335">
        <v>39000</v>
      </c>
      <c r="AB80" s="336">
        <v>11000</v>
      </c>
      <c r="AC80" s="335">
        <v>26000</v>
      </c>
      <c r="AD80" s="336">
        <v>37000</v>
      </c>
      <c r="AE80" s="336" t="s">
        <v>271</v>
      </c>
      <c r="AF80" s="335">
        <v>20000</v>
      </c>
      <c r="AG80" s="335">
        <v>9000</v>
      </c>
      <c r="AH80" s="337">
        <v>330000</v>
      </c>
      <c r="AI80" s="244">
        <v>210000</v>
      </c>
    </row>
    <row r="81" spans="1:35" ht="21" customHeight="1">
      <c r="A81" s="35" t="s">
        <v>107</v>
      </c>
      <c r="B81" s="178">
        <v>462000</v>
      </c>
      <c r="C81" s="179">
        <v>58000</v>
      </c>
      <c r="D81" s="180">
        <v>15000</v>
      </c>
      <c r="E81" s="179">
        <v>40000</v>
      </c>
      <c r="F81" s="180">
        <v>55000</v>
      </c>
      <c r="G81" s="180">
        <v>21000</v>
      </c>
      <c r="H81" s="179">
        <v>20000</v>
      </c>
      <c r="I81" s="179">
        <v>14000</v>
      </c>
      <c r="J81" s="181">
        <v>520000</v>
      </c>
      <c r="K81" s="182">
        <v>322000</v>
      </c>
      <c r="M81" s="35" t="s">
        <v>107</v>
      </c>
      <c r="N81" s="227">
        <v>171000</v>
      </c>
      <c r="O81" s="326">
        <v>21000</v>
      </c>
      <c r="P81" s="287" t="s">
        <v>271</v>
      </c>
      <c r="Q81" s="326">
        <v>16000</v>
      </c>
      <c r="R81" s="287">
        <v>19000</v>
      </c>
      <c r="S81" s="287">
        <v>13000</v>
      </c>
      <c r="T81" s="326" t="s">
        <v>271</v>
      </c>
      <c r="U81" s="326" t="s">
        <v>271</v>
      </c>
      <c r="V81" s="327">
        <v>192000</v>
      </c>
      <c r="W81" s="230">
        <v>114000</v>
      </c>
      <c r="Y81" s="35" t="s">
        <v>107</v>
      </c>
      <c r="Z81" s="243">
        <v>290000</v>
      </c>
      <c r="AA81" s="335">
        <v>38000</v>
      </c>
      <c r="AB81" s="336">
        <v>12000</v>
      </c>
      <c r="AC81" s="335">
        <v>24000</v>
      </c>
      <c r="AD81" s="336">
        <v>36000</v>
      </c>
      <c r="AE81" s="336" t="s">
        <v>271</v>
      </c>
      <c r="AF81" s="335">
        <v>19000</v>
      </c>
      <c r="AG81" s="335">
        <v>9000</v>
      </c>
      <c r="AH81" s="337">
        <v>328000</v>
      </c>
      <c r="AI81" s="244">
        <v>208000</v>
      </c>
    </row>
    <row r="82" spans="1:35" ht="21" customHeight="1">
      <c r="A82" s="35" t="s">
        <v>108</v>
      </c>
      <c r="B82" s="178">
        <v>460000</v>
      </c>
      <c r="C82" s="179">
        <v>56000</v>
      </c>
      <c r="D82" s="180">
        <v>15000</v>
      </c>
      <c r="E82" s="179">
        <v>39000</v>
      </c>
      <c r="F82" s="180">
        <v>53000</v>
      </c>
      <c r="G82" s="180">
        <v>20000</v>
      </c>
      <c r="H82" s="179">
        <v>20000</v>
      </c>
      <c r="I82" s="179">
        <v>13000</v>
      </c>
      <c r="J82" s="181">
        <v>517000</v>
      </c>
      <c r="K82" s="182">
        <v>318000</v>
      </c>
      <c r="M82" s="35" t="s">
        <v>108</v>
      </c>
      <c r="N82" s="227">
        <v>171000</v>
      </c>
      <c r="O82" s="326">
        <v>19000</v>
      </c>
      <c r="P82" s="287" t="s">
        <v>271</v>
      </c>
      <c r="Q82" s="326">
        <v>15000</v>
      </c>
      <c r="R82" s="287">
        <v>17000</v>
      </c>
      <c r="S82" s="287">
        <v>12000</v>
      </c>
      <c r="T82" s="326" t="s">
        <v>271</v>
      </c>
      <c r="U82" s="326" t="s">
        <v>271</v>
      </c>
      <c r="V82" s="327">
        <v>190000</v>
      </c>
      <c r="W82" s="230">
        <v>111000</v>
      </c>
      <c r="Y82" s="35" t="s">
        <v>108</v>
      </c>
      <c r="Z82" s="243">
        <v>289000</v>
      </c>
      <c r="AA82" s="335">
        <v>38000</v>
      </c>
      <c r="AB82" s="336">
        <v>12000</v>
      </c>
      <c r="AC82" s="335">
        <v>24000</v>
      </c>
      <c r="AD82" s="336">
        <v>36000</v>
      </c>
      <c r="AE82" s="336">
        <v>8000</v>
      </c>
      <c r="AF82" s="335">
        <v>18000</v>
      </c>
      <c r="AG82" s="335">
        <v>9000</v>
      </c>
      <c r="AH82" s="337">
        <v>327000</v>
      </c>
      <c r="AI82" s="244">
        <v>207000</v>
      </c>
    </row>
    <row r="83" spans="1:35" ht="21" customHeight="1">
      <c r="A83" s="35" t="s">
        <v>109</v>
      </c>
      <c r="B83" s="178">
        <v>458000</v>
      </c>
      <c r="C83" s="179">
        <v>57000</v>
      </c>
      <c r="D83" s="180">
        <v>13000</v>
      </c>
      <c r="E83" s="179">
        <v>40000</v>
      </c>
      <c r="F83" s="180">
        <v>53000</v>
      </c>
      <c r="G83" s="180">
        <v>21000</v>
      </c>
      <c r="H83" s="179">
        <v>20000</v>
      </c>
      <c r="I83" s="179">
        <v>12000</v>
      </c>
      <c r="J83" s="181">
        <v>515000</v>
      </c>
      <c r="K83" s="182">
        <v>316000</v>
      </c>
      <c r="M83" s="35" t="s">
        <v>109</v>
      </c>
      <c r="N83" s="227">
        <v>169000</v>
      </c>
      <c r="O83" s="326">
        <v>20000</v>
      </c>
      <c r="P83" s="287" t="s">
        <v>271</v>
      </c>
      <c r="Q83" s="326">
        <v>15000</v>
      </c>
      <c r="R83" s="287">
        <v>18000</v>
      </c>
      <c r="S83" s="287">
        <v>12000</v>
      </c>
      <c r="T83" s="326" t="s">
        <v>271</v>
      </c>
      <c r="U83" s="326" t="s">
        <v>271</v>
      </c>
      <c r="V83" s="327">
        <v>189000</v>
      </c>
      <c r="W83" s="230">
        <v>110000</v>
      </c>
      <c r="Y83" s="35" t="s">
        <v>109</v>
      </c>
      <c r="Z83" s="243">
        <v>289000</v>
      </c>
      <c r="AA83" s="335">
        <v>37000</v>
      </c>
      <c r="AB83" s="336">
        <v>11000</v>
      </c>
      <c r="AC83" s="335">
        <v>25000</v>
      </c>
      <c r="AD83" s="336">
        <v>35000</v>
      </c>
      <c r="AE83" s="336">
        <v>9000</v>
      </c>
      <c r="AF83" s="335">
        <v>18000</v>
      </c>
      <c r="AG83" s="335">
        <v>9000</v>
      </c>
      <c r="AH83" s="337">
        <v>326000</v>
      </c>
      <c r="AI83" s="244">
        <v>206000</v>
      </c>
    </row>
    <row r="84" spans="1:35" ht="21" customHeight="1">
      <c r="A84" s="35" t="s">
        <v>209</v>
      </c>
      <c r="B84" s="178">
        <v>456000</v>
      </c>
      <c r="C84" s="179">
        <v>56000</v>
      </c>
      <c r="D84" s="180">
        <v>13000</v>
      </c>
      <c r="E84" s="179">
        <v>41000</v>
      </c>
      <c r="F84" s="180">
        <v>53000</v>
      </c>
      <c r="G84" s="180">
        <v>21000</v>
      </c>
      <c r="H84" s="179">
        <v>19000</v>
      </c>
      <c r="I84" s="179">
        <v>13000</v>
      </c>
      <c r="J84" s="181">
        <v>512000</v>
      </c>
      <c r="K84" s="182">
        <v>314000</v>
      </c>
      <c r="M84" s="35" t="s">
        <v>209</v>
      </c>
      <c r="N84" s="227">
        <v>165000</v>
      </c>
      <c r="O84" s="326">
        <v>20000</v>
      </c>
      <c r="P84" s="287" t="s">
        <v>271</v>
      </c>
      <c r="Q84" s="326">
        <v>15000</v>
      </c>
      <c r="R84" s="287">
        <v>19000</v>
      </c>
      <c r="S84" s="287">
        <v>12000</v>
      </c>
      <c r="T84" s="326" t="s">
        <v>271</v>
      </c>
      <c r="U84" s="326" t="s">
        <v>271</v>
      </c>
      <c r="V84" s="327">
        <v>185000</v>
      </c>
      <c r="W84" s="230">
        <v>107000</v>
      </c>
      <c r="Y84" s="35" t="s">
        <v>209</v>
      </c>
      <c r="Z84" s="243">
        <v>291000</v>
      </c>
      <c r="AA84" s="335">
        <v>36000</v>
      </c>
      <c r="AB84" s="336">
        <v>9000</v>
      </c>
      <c r="AC84" s="335">
        <v>25000</v>
      </c>
      <c r="AD84" s="336">
        <v>35000</v>
      </c>
      <c r="AE84" s="336">
        <v>9000</v>
      </c>
      <c r="AF84" s="335">
        <v>17000</v>
      </c>
      <c r="AG84" s="335">
        <v>8000</v>
      </c>
      <c r="AH84" s="337">
        <v>326000</v>
      </c>
      <c r="AI84" s="244">
        <v>206000</v>
      </c>
    </row>
    <row r="85" spans="1:35" ht="21" customHeight="1">
      <c r="A85" s="35" t="s">
        <v>210</v>
      </c>
      <c r="B85" s="178">
        <v>465000</v>
      </c>
      <c r="C85" s="179">
        <v>56000</v>
      </c>
      <c r="D85" s="180">
        <v>10000</v>
      </c>
      <c r="E85" s="179">
        <v>42000</v>
      </c>
      <c r="F85" s="180">
        <v>53000</v>
      </c>
      <c r="G85" s="180">
        <v>21000</v>
      </c>
      <c r="H85" s="179">
        <v>19000</v>
      </c>
      <c r="I85" s="179">
        <v>13000</v>
      </c>
      <c r="J85" s="181">
        <v>521000</v>
      </c>
      <c r="K85" s="182">
        <v>323000</v>
      </c>
      <c r="M85" s="35" t="s">
        <v>210</v>
      </c>
      <c r="N85" s="227">
        <v>165000</v>
      </c>
      <c r="O85" s="326">
        <v>20000</v>
      </c>
      <c r="P85" s="287" t="s">
        <v>271</v>
      </c>
      <c r="Q85" s="326">
        <v>16000</v>
      </c>
      <c r="R85" s="287">
        <v>19000</v>
      </c>
      <c r="S85" s="287">
        <v>11000</v>
      </c>
      <c r="T85" s="326" t="s">
        <v>271</v>
      </c>
      <c r="U85" s="326" t="s">
        <v>271</v>
      </c>
      <c r="V85" s="327">
        <v>185000</v>
      </c>
      <c r="W85" s="230">
        <v>108000</v>
      </c>
      <c r="Y85" s="35" t="s">
        <v>210</v>
      </c>
      <c r="Z85" s="243">
        <v>300000</v>
      </c>
      <c r="AA85" s="335">
        <v>36000</v>
      </c>
      <c r="AB85" s="336">
        <v>8000</v>
      </c>
      <c r="AC85" s="335">
        <v>26000</v>
      </c>
      <c r="AD85" s="336">
        <v>34000</v>
      </c>
      <c r="AE85" s="336">
        <v>9000</v>
      </c>
      <c r="AF85" s="335">
        <v>16000</v>
      </c>
      <c r="AG85" s="335">
        <v>8000</v>
      </c>
      <c r="AH85" s="337">
        <v>336000</v>
      </c>
      <c r="AI85" s="244">
        <v>216000</v>
      </c>
    </row>
    <row r="86" spans="1:35" ht="21" customHeight="1">
      <c r="A86" s="35" t="s">
        <v>110</v>
      </c>
      <c r="B86" s="178">
        <v>467000</v>
      </c>
      <c r="C86" s="179">
        <v>56000</v>
      </c>
      <c r="D86" s="180">
        <v>10000</v>
      </c>
      <c r="E86" s="179">
        <v>43000</v>
      </c>
      <c r="F86" s="180">
        <v>53000</v>
      </c>
      <c r="G86" s="180">
        <v>21000</v>
      </c>
      <c r="H86" s="179">
        <v>18000</v>
      </c>
      <c r="I86" s="179">
        <v>14000</v>
      </c>
      <c r="J86" s="181">
        <v>523000</v>
      </c>
      <c r="K86" s="182">
        <v>325000</v>
      </c>
      <c r="M86" s="35" t="s">
        <v>110</v>
      </c>
      <c r="N86" s="227">
        <v>165000</v>
      </c>
      <c r="O86" s="326">
        <v>20000</v>
      </c>
      <c r="P86" s="287" t="s">
        <v>271</v>
      </c>
      <c r="Q86" s="326">
        <v>17000</v>
      </c>
      <c r="R86" s="287">
        <v>18000</v>
      </c>
      <c r="S86" s="287">
        <v>12000</v>
      </c>
      <c r="T86" s="326" t="s">
        <v>271</v>
      </c>
      <c r="U86" s="326" t="s">
        <v>271</v>
      </c>
      <c r="V86" s="327">
        <v>185000</v>
      </c>
      <c r="W86" s="230">
        <v>107000</v>
      </c>
      <c r="Y86" s="35" t="s">
        <v>110</v>
      </c>
      <c r="Z86" s="243">
        <v>302000</v>
      </c>
      <c r="AA86" s="335">
        <v>36000</v>
      </c>
      <c r="AB86" s="336">
        <v>8000</v>
      </c>
      <c r="AC86" s="335">
        <v>26000</v>
      </c>
      <c r="AD86" s="336">
        <v>34000</v>
      </c>
      <c r="AE86" s="336">
        <v>9000</v>
      </c>
      <c r="AF86" s="335">
        <v>16000</v>
      </c>
      <c r="AG86" s="335">
        <v>9000</v>
      </c>
      <c r="AH86" s="337">
        <v>338000</v>
      </c>
      <c r="AI86" s="244">
        <v>218000</v>
      </c>
    </row>
    <row r="87" spans="1:35" ht="21" customHeight="1">
      <c r="A87" s="35" t="s">
        <v>111</v>
      </c>
      <c r="B87" s="178">
        <v>466000</v>
      </c>
      <c r="C87" s="179">
        <v>57000</v>
      </c>
      <c r="D87" s="180">
        <v>9000</v>
      </c>
      <c r="E87" s="179">
        <v>44000</v>
      </c>
      <c r="F87" s="180">
        <v>53000</v>
      </c>
      <c r="G87" s="180">
        <v>21000</v>
      </c>
      <c r="H87" s="179">
        <v>19000</v>
      </c>
      <c r="I87" s="179">
        <v>14000</v>
      </c>
      <c r="J87" s="181">
        <v>524000</v>
      </c>
      <c r="K87" s="182">
        <v>324000</v>
      </c>
      <c r="M87" s="35" t="s">
        <v>111</v>
      </c>
      <c r="N87" s="227">
        <v>164000</v>
      </c>
      <c r="O87" s="326">
        <v>21000</v>
      </c>
      <c r="P87" s="287" t="s">
        <v>271</v>
      </c>
      <c r="Q87" s="326">
        <v>17000</v>
      </c>
      <c r="R87" s="287">
        <v>19000</v>
      </c>
      <c r="S87" s="287">
        <v>11000</v>
      </c>
      <c r="T87" s="326" t="s">
        <v>271</v>
      </c>
      <c r="U87" s="326" t="s">
        <v>271</v>
      </c>
      <c r="V87" s="327">
        <v>185000</v>
      </c>
      <c r="W87" s="230">
        <v>106000</v>
      </c>
      <c r="Y87" s="35" t="s">
        <v>111</v>
      </c>
      <c r="Z87" s="243">
        <v>302000</v>
      </c>
      <c r="AA87" s="335">
        <v>37000</v>
      </c>
      <c r="AB87" s="336" t="s">
        <v>271</v>
      </c>
      <c r="AC87" s="335">
        <v>27000</v>
      </c>
      <c r="AD87" s="336">
        <v>35000</v>
      </c>
      <c r="AE87" s="336">
        <v>9000</v>
      </c>
      <c r="AF87" s="335">
        <v>17000</v>
      </c>
      <c r="AG87" s="335" t="s">
        <v>271</v>
      </c>
      <c r="AH87" s="337">
        <v>339000</v>
      </c>
      <c r="AI87" s="244">
        <v>218000</v>
      </c>
    </row>
    <row r="88" spans="1:35" ht="21" customHeight="1">
      <c r="A88" s="35" t="s">
        <v>112</v>
      </c>
      <c r="B88" s="178">
        <v>461000</v>
      </c>
      <c r="C88" s="179">
        <v>59000</v>
      </c>
      <c r="D88" s="180">
        <v>10000</v>
      </c>
      <c r="E88" s="179">
        <v>45000</v>
      </c>
      <c r="F88" s="180">
        <v>55000</v>
      </c>
      <c r="G88" s="180">
        <v>21000</v>
      </c>
      <c r="H88" s="179">
        <v>19000</v>
      </c>
      <c r="I88" s="179">
        <v>15000</v>
      </c>
      <c r="J88" s="181">
        <v>520000</v>
      </c>
      <c r="K88" s="182">
        <v>320000</v>
      </c>
      <c r="M88" s="35" t="s">
        <v>112</v>
      </c>
      <c r="N88" s="227">
        <v>162000</v>
      </c>
      <c r="O88" s="326">
        <v>24000</v>
      </c>
      <c r="P88" s="287" t="s">
        <v>271</v>
      </c>
      <c r="Q88" s="326">
        <v>18000</v>
      </c>
      <c r="R88" s="287">
        <v>21000</v>
      </c>
      <c r="S88" s="287">
        <v>12000</v>
      </c>
      <c r="T88" s="326" t="s">
        <v>271</v>
      </c>
      <c r="U88" s="326" t="s">
        <v>271</v>
      </c>
      <c r="V88" s="327">
        <v>186000</v>
      </c>
      <c r="W88" s="230">
        <v>106000</v>
      </c>
      <c r="Y88" s="35" t="s">
        <v>112</v>
      </c>
      <c r="Z88" s="243">
        <v>299000</v>
      </c>
      <c r="AA88" s="335">
        <v>36000</v>
      </c>
      <c r="AB88" s="336" t="s">
        <v>271</v>
      </c>
      <c r="AC88" s="335">
        <v>27000</v>
      </c>
      <c r="AD88" s="336">
        <v>34000</v>
      </c>
      <c r="AE88" s="336">
        <v>8000</v>
      </c>
      <c r="AF88" s="335">
        <v>18000</v>
      </c>
      <c r="AG88" s="335">
        <v>8000</v>
      </c>
      <c r="AH88" s="337">
        <v>334000</v>
      </c>
      <c r="AI88" s="244">
        <v>214000</v>
      </c>
    </row>
    <row r="89" spans="1:35" ht="21" customHeight="1">
      <c r="A89" s="35" t="s">
        <v>113</v>
      </c>
      <c r="B89" s="178">
        <v>461000</v>
      </c>
      <c r="C89" s="179">
        <v>61000</v>
      </c>
      <c r="D89" s="180">
        <v>11000</v>
      </c>
      <c r="E89" s="179">
        <v>48000</v>
      </c>
      <c r="F89" s="180">
        <v>58000</v>
      </c>
      <c r="G89" s="180">
        <v>22000</v>
      </c>
      <c r="H89" s="179">
        <v>20000</v>
      </c>
      <c r="I89" s="179">
        <v>17000</v>
      </c>
      <c r="J89" s="181">
        <v>522000</v>
      </c>
      <c r="K89" s="182">
        <v>321000</v>
      </c>
      <c r="M89" s="35" t="s">
        <v>113</v>
      </c>
      <c r="N89" s="227">
        <v>163000</v>
      </c>
      <c r="O89" s="326">
        <v>24000</v>
      </c>
      <c r="P89" s="287" t="s">
        <v>271</v>
      </c>
      <c r="Q89" s="326">
        <v>19000</v>
      </c>
      <c r="R89" s="287">
        <v>22000</v>
      </c>
      <c r="S89" s="287">
        <v>12000</v>
      </c>
      <c r="T89" s="326" t="s">
        <v>271</v>
      </c>
      <c r="U89" s="326" t="s">
        <v>271</v>
      </c>
      <c r="V89" s="327">
        <v>187000</v>
      </c>
      <c r="W89" s="230">
        <v>106000</v>
      </c>
      <c r="Y89" s="35" t="s">
        <v>113</v>
      </c>
      <c r="Z89" s="243">
        <v>298000</v>
      </c>
      <c r="AA89" s="335">
        <v>37000</v>
      </c>
      <c r="AB89" s="336" t="s">
        <v>271</v>
      </c>
      <c r="AC89" s="335">
        <v>29000</v>
      </c>
      <c r="AD89" s="336">
        <v>36000</v>
      </c>
      <c r="AE89" s="336">
        <v>9000</v>
      </c>
      <c r="AF89" s="335">
        <v>18000</v>
      </c>
      <c r="AG89" s="335">
        <v>9000</v>
      </c>
      <c r="AH89" s="337">
        <v>335000</v>
      </c>
      <c r="AI89" s="244">
        <v>215000</v>
      </c>
    </row>
    <row r="90" spans="1:35" ht="21" customHeight="1">
      <c r="A90" s="35" t="s">
        <v>114</v>
      </c>
      <c r="B90" s="178">
        <v>448000</v>
      </c>
      <c r="C90" s="179">
        <v>62000</v>
      </c>
      <c r="D90" s="180">
        <v>12000</v>
      </c>
      <c r="E90" s="179">
        <v>47000</v>
      </c>
      <c r="F90" s="180">
        <v>59000</v>
      </c>
      <c r="G90" s="180">
        <v>22000</v>
      </c>
      <c r="H90" s="179">
        <v>21000</v>
      </c>
      <c r="I90" s="179">
        <v>16000</v>
      </c>
      <c r="J90" s="181">
        <v>510000</v>
      </c>
      <c r="K90" s="182">
        <v>309000</v>
      </c>
      <c r="M90" s="35" t="s">
        <v>114</v>
      </c>
      <c r="N90" s="227">
        <v>158000</v>
      </c>
      <c r="O90" s="326">
        <v>25000</v>
      </c>
      <c r="P90" s="287" t="s">
        <v>271</v>
      </c>
      <c r="Q90" s="326">
        <v>18000</v>
      </c>
      <c r="R90" s="287">
        <v>23000</v>
      </c>
      <c r="S90" s="287">
        <v>12000</v>
      </c>
      <c r="T90" s="326" t="s">
        <v>271</v>
      </c>
      <c r="U90" s="326">
        <v>9000</v>
      </c>
      <c r="V90" s="327">
        <v>183000</v>
      </c>
      <c r="W90" s="230">
        <v>102000</v>
      </c>
      <c r="Y90" s="35" t="s">
        <v>114</v>
      </c>
      <c r="Z90" s="243">
        <v>290000</v>
      </c>
      <c r="AA90" s="335">
        <v>37000</v>
      </c>
      <c r="AB90" s="336" t="s">
        <v>271</v>
      </c>
      <c r="AC90" s="335">
        <v>28000</v>
      </c>
      <c r="AD90" s="336">
        <v>36000</v>
      </c>
      <c r="AE90" s="336">
        <v>10000</v>
      </c>
      <c r="AF90" s="335">
        <v>18000</v>
      </c>
      <c r="AG90" s="335" t="s">
        <v>271</v>
      </c>
      <c r="AH90" s="337">
        <v>327000</v>
      </c>
      <c r="AI90" s="244">
        <v>206000</v>
      </c>
    </row>
    <row r="91" spans="1:35" ht="21" customHeight="1">
      <c r="A91" s="35" t="s">
        <v>115</v>
      </c>
      <c r="B91" s="178">
        <v>445000</v>
      </c>
      <c r="C91" s="179">
        <v>61000</v>
      </c>
      <c r="D91" s="180">
        <v>12000</v>
      </c>
      <c r="E91" s="179">
        <v>45000</v>
      </c>
      <c r="F91" s="180">
        <v>57000</v>
      </c>
      <c r="G91" s="180">
        <v>22000</v>
      </c>
      <c r="H91" s="179">
        <v>19000</v>
      </c>
      <c r="I91" s="179">
        <v>16000</v>
      </c>
      <c r="J91" s="181">
        <v>506000</v>
      </c>
      <c r="K91" s="182">
        <v>304000</v>
      </c>
      <c r="M91" s="35" t="s">
        <v>115</v>
      </c>
      <c r="N91" s="227">
        <v>158000</v>
      </c>
      <c r="O91" s="326">
        <v>25000</v>
      </c>
      <c r="P91" s="287" t="s">
        <v>271</v>
      </c>
      <c r="Q91" s="326">
        <v>18000</v>
      </c>
      <c r="R91" s="287">
        <v>23000</v>
      </c>
      <c r="S91" s="287">
        <v>12000</v>
      </c>
      <c r="T91" s="326" t="s">
        <v>271</v>
      </c>
      <c r="U91" s="326">
        <v>9000</v>
      </c>
      <c r="V91" s="327">
        <v>182000</v>
      </c>
      <c r="W91" s="230">
        <v>101000</v>
      </c>
      <c r="Y91" s="35" t="s">
        <v>115</v>
      </c>
      <c r="Z91" s="243">
        <v>287000</v>
      </c>
      <c r="AA91" s="335">
        <v>36000</v>
      </c>
      <c r="AB91" s="336" t="s">
        <v>271</v>
      </c>
      <c r="AC91" s="335">
        <v>27000</v>
      </c>
      <c r="AD91" s="336">
        <v>34000</v>
      </c>
      <c r="AE91" s="336">
        <v>9000</v>
      </c>
      <c r="AF91" s="335">
        <v>18000</v>
      </c>
      <c r="AG91" s="335" t="s">
        <v>271</v>
      </c>
      <c r="AH91" s="337">
        <v>323000</v>
      </c>
      <c r="AI91" s="244">
        <v>202000</v>
      </c>
    </row>
    <row r="92" spans="1:35" ht="21" customHeight="1">
      <c r="A92" s="35" t="s">
        <v>116</v>
      </c>
      <c r="B92" s="178">
        <v>444000</v>
      </c>
      <c r="C92" s="179">
        <v>61000</v>
      </c>
      <c r="D92" s="180">
        <v>12000</v>
      </c>
      <c r="E92" s="179">
        <v>45000</v>
      </c>
      <c r="F92" s="180">
        <v>57000</v>
      </c>
      <c r="G92" s="180">
        <v>21000</v>
      </c>
      <c r="H92" s="179">
        <v>18000</v>
      </c>
      <c r="I92" s="179">
        <v>18000</v>
      </c>
      <c r="J92" s="181">
        <v>505000</v>
      </c>
      <c r="K92" s="182">
        <v>303000</v>
      </c>
      <c r="M92" s="35" t="s">
        <v>116</v>
      </c>
      <c r="N92" s="227">
        <v>158000</v>
      </c>
      <c r="O92" s="326">
        <v>25000</v>
      </c>
      <c r="P92" s="287" t="s">
        <v>271</v>
      </c>
      <c r="Q92" s="326">
        <v>17000</v>
      </c>
      <c r="R92" s="287">
        <v>23000</v>
      </c>
      <c r="S92" s="287">
        <v>12000</v>
      </c>
      <c r="T92" s="326" t="s">
        <v>271</v>
      </c>
      <c r="U92" s="326">
        <v>9000</v>
      </c>
      <c r="V92" s="327">
        <v>183000</v>
      </c>
      <c r="W92" s="230">
        <v>102000</v>
      </c>
      <c r="Y92" s="35" t="s">
        <v>116</v>
      </c>
      <c r="Z92" s="243">
        <v>286000</v>
      </c>
      <c r="AA92" s="335">
        <v>36000</v>
      </c>
      <c r="AB92" s="336" t="s">
        <v>271</v>
      </c>
      <c r="AC92" s="335">
        <v>28000</v>
      </c>
      <c r="AD92" s="336">
        <v>35000</v>
      </c>
      <c r="AE92" s="336">
        <v>10000</v>
      </c>
      <c r="AF92" s="335">
        <v>17000</v>
      </c>
      <c r="AG92" s="335">
        <v>8000</v>
      </c>
      <c r="AH92" s="337">
        <v>322000</v>
      </c>
      <c r="AI92" s="244">
        <v>201000</v>
      </c>
    </row>
    <row r="93" spans="1:35" ht="21" customHeight="1">
      <c r="A93" s="35" t="s">
        <v>117</v>
      </c>
      <c r="B93" s="178">
        <v>453000</v>
      </c>
      <c r="C93" s="179">
        <v>62000</v>
      </c>
      <c r="D93" s="180">
        <v>11000</v>
      </c>
      <c r="E93" s="179">
        <v>46000</v>
      </c>
      <c r="F93" s="180">
        <v>57000</v>
      </c>
      <c r="G93" s="180">
        <v>21000</v>
      </c>
      <c r="H93" s="179">
        <v>19000</v>
      </c>
      <c r="I93" s="179">
        <v>17000</v>
      </c>
      <c r="J93" s="181">
        <v>514000</v>
      </c>
      <c r="K93" s="182">
        <v>311000</v>
      </c>
      <c r="M93" s="35" t="s">
        <v>117</v>
      </c>
      <c r="N93" s="227">
        <v>163000</v>
      </c>
      <c r="O93" s="326">
        <v>25000</v>
      </c>
      <c r="P93" s="287" t="s">
        <v>271</v>
      </c>
      <c r="Q93" s="326">
        <v>17000</v>
      </c>
      <c r="R93" s="287">
        <v>22000</v>
      </c>
      <c r="S93" s="287">
        <v>12000</v>
      </c>
      <c r="T93" s="326" t="s">
        <v>271</v>
      </c>
      <c r="U93" s="326">
        <v>9000</v>
      </c>
      <c r="V93" s="327">
        <v>188000</v>
      </c>
      <c r="W93" s="230">
        <v>106000</v>
      </c>
      <c r="Y93" s="35" t="s">
        <v>117</v>
      </c>
      <c r="Z93" s="243">
        <v>290000</v>
      </c>
      <c r="AA93" s="335">
        <v>36000</v>
      </c>
      <c r="AB93" s="336" t="s">
        <v>271</v>
      </c>
      <c r="AC93" s="335">
        <v>29000</v>
      </c>
      <c r="AD93" s="336">
        <v>35000</v>
      </c>
      <c r="AE93" s="336">
        <v>10000</v>
      </c>
      <c r="AF93" s="335">
        <v>17000</v>
      </c>
      <c r="AG93" s="335" t="s">
        <v>271</v>
      </c>
      <c r="AH93" s="337">
        <v>327000</v>
      </c>
      <c r="AI93" s="244">
        <v>205000</v>
      </c>
    </row>
    <row r="94" spans="1:35" ht="21" customHeight="1">
      <c r="A94" s="35" t="s">
        <v>118</v>
      </c>
      <c r="B94" s="178">
        <v>460000</v>
      </c>
      <c r="C94" s="179">
        <v>61000</v>
      </c>
      <c r="D94" s="180">
        <v>13000</v>
      </c>
      <c r="E94" s="179">
        <v>45000</v>
      </c>
      <c r="F94" s="180">
        <v>58000</v>
      </c>
      <c r="G94" s="180">
        <v>21000</v>
      </c>
      <c r="H94" s="179">
        <v>22000</v>
      </c>
      <c r="I94" s="179">
        <v>15000</v>
      </c>
      <c r="J94" s="181">
        <v>521000</v>
      </c>
      <c r="K94" s="182">
        <v>317000</v>
      </c>
      <c r="M94" s="35" t="s">
        <v>118</v>
      </c>
      <c r="N94" s="227">
        <v>167000</v>
      </c>
      <c r="O94" s="326">
        <v>24000</v>
      </c>
      <c r="P94" s="287" t="s">
        <v>271</v>
      </c>
      <c r="Q94" s="326">
        <v>16000</v>
      </c>
      <c r="R94" s="287">
        <v>22000</v>
      </c>
      <c r="S94" s="287">
        <v>12000</v>
      </c>
      <c r="T94" s="326" t="s">
        <v>271</v>
      </c>
      <c r="U94" s="326">
        <v>8000</v>
      </c>
      <c r="V94" s="327">
        <v>192000</v>
      </c>
      <c r="W94" s="230">
        <v>110000</v>
      </c>
      <c r="Y94" s="35" t="s">
        <v>118</v>
      </c>
      <c r="Z94" s="243">
        <v>292000</v>
      </c>
      <c r="AA94" s="335">
        <v>37000</v>
      </c>
      <c r="AB94" s="336" t="s">
        <v>271</v>
      </c>
      <c r="AC94" s="335">
        <v>29000</v>
      </c>
      <c r="AD94" s="336">
        <v>36000</v>
      </c>
      <c r="AE94" s="336">
        <v>9000</v>
      </c>
      <c r="AF94" s="335">
        <v>20000</v>
      </c>
      <c r="AG94" s="335" t="s">
        <v>271</v>
      </c>
      <c r="AH94" s="337">
        <v>329000</v>
      </c>
      <c r="AI94" s="244">
        <v>208000</v>
      </c>
    </row>
    <row r="95" spans="1:35" ht="21" customHeight="1">
      <c r="A95" s="35" t="s">
        <v>119</v>
      </c>
      <c r="B95" s="178">
        <v>465000</v>
      </c>
      <c r="C95" s="179">
        <v>60000</v>
      </c>
      <c r="D95" s="180">
        <v>13000</v>
      </c>
      <c r="E95" s="179">
        <v>44000</v>
      </c>
      <c r="F95" s="180">
        <v>57000</v>
      </c>
      <c r="G95" s="180">
        <v>21000</v>
      </c>
      <c r="H95" s="179">
        <v>22000</v>
      </c>
      <c r="I95" s="179">
        <v>14000</v>
      </c>
      <c r="J95" s="181">
        <v>525000</v>
      </c>
      <c r="K95" s="182">
        <v>322000</v>
      </c>
      <c r="M95" s="35" t="s">
        <v>119</v>
      </c>
      <c r="N95" s="227">
        <v>170000</v>
      </c>
      <c r="O95" s="326">
        <v>24000</v>
      </c>
      <c r="P95" s="287" t="s">
        <v>271</v>
      </c>
      <c r="Q95" s="326">
        <v>17000</v>
      </c>
      <c r="R95" s="287">
        <v>22000</v>
      </c>
      <c r="S95" s="287">
        <v>12000</v>
      </c>
      <c r="T95" s="326" t="s">
        <v>271</v>
      </c>
      <c r="U95" s="326">
        <v>9000</v>
      </c>
      <c r="V95" s="327">
        <v>195000</v>
      </c>
      <c r="W95" s="230">
        <v>113000</v>
      </c>
      <c r="Y95" s="35" t="s">
        <v>119</v>
      </c>
      <c r="Z95" s="243">
        <v>295000</v>
      </c>
      <c r="AA95" s="335">
        <v>35000</v>
      </c>
      <c r="AB95" s="336" t="s">
        <v>271</v>
      </c>
      <c r="AC95" s="335">
        <v>27000</v>
      </c>
      <c r="AD95" s="336">
        <v>35000</v>
      </c>
      <c r="AE95" s="336">
        <v>9000</v>
      </c>
      <c r="AF95" s="335">
        <v>20000</v>
      </c>
      <c r="AG95" s="335" t="s">
        <v>271</v>
      </c>
      <c r="AH95" s="337">
        <v>330000</v>
      </c>
      <c r="AI95" s="244">
        <v>209000</v>
      </c>
    </row>
    <row r="96" spans="1:35" ht="21" customHeight="1">
      <c r="A96" s="35" t="s">
        <v>211</v>
      </c>
      <c r="B96" s="178">
        <v>474000</v>
      </c>
      <c r="C96" s="179">
        <v>58000</v>
      </c>
      <c r="D96" s="180">
        <v>13000</v>
      </c>
      <c r="E96" s="179">
        <v>42000</v>
      </c>
      <c r="F96" s="180">
        <v>56000</v>
      </c>
      <c r="G96" s="180">
        <v>19000</v>
      </c>
      <c r="H96" s="179">
        <v>22000</v>
      </c>
      <c r="I96" s="179">
        <v>14000</v>
      </c>
      <c r="J96" s="181">
        <v>532000</v>
      </c>
      <c r="K96" s="182">
        <v>330000</v>
      </c>
      <c r="M96" s="35" t="s">
        <v>211</v>
      </c>
      <c r="N96" s="227">
        <v>173000</v>
      </c>
      <c r="O96" s="326">
        <v>23000</v>
      </c>
      <c r="P96" s="287" t="s">
        <v>271</v>
      </c>
      <c r="Q96" s="326">
        <v>16000</v>
      </c>
      <c r="R96" s="287">
        <v>21000</v>
      </c>
      <c r="S96" s="287">
        <v>11000</v>
      </c>
      <c r="T96" s="326" t="s">
        <v>271</v>
      </c>
      <c r="U96" s="326" t="s">
        <v>271</v>
      </c>
      <c r="V96" s="327">
        <v>196000</v>
      </c>
      <c r="W96" s="230">
        <v>115000</v>
      </c>
      <c r="Y96" s="35" t="s">
        <v>211</v>
      </c>
      <c r="Z96" s="243">
        <v>301000</v>
      </c>
      <c r="AA96" s="335">
        <v>36000</v>
      </c>
      <c r="AB96" s="336">
        <v>8000</v>
      </c>
      <c r="AC96" s="335">
        <v>27000</v>
      </c>
      <c r="AD96" s="336">
        <v>35000</v>
      </c>
      <c r="AE96" s="336" t="s">
        <v>271</v>
      </c>
      <c r="AF96" s="335">
        <v>21000</v>
      </c>
      <c r="AG96" s="335" t="s">
        <v>271</v>
      </c>
      <c r="AH96" s="337">
        <v>336000</v>
      </c>
      <c r="AI96" s="244">
        <v>215000</v>
      </c>
    </row>
    <row r="97" spans="1:35" ht="21" customHeight="1">
      <c r="A97" s="35" t="s">
        <v>212</v>
      </c>
      <c r="B97" s="178">
        <v>475000</v>
      </c>
      <c r="C97" s="179">
        <v>57000</v>
      </c>
      <c r="D97" s="180">
        <v>13000</v>
      </c>
      <c r="E97" s="179">
        <v>41000</v>
      </c>
      <c r="F97" s="180">
        <v>55000</v>
      </c>
      <c r="G97" s="180">
        <v>19000</v>
      </c>
      <c r="H97" s="179">
        <v>20000</v>
      </c>
      <c r="I97" s="179">
        <v>15000</v>
      </c>
      <c r="J97" s="181">
        <v>531000</v>
      </c>
      <c r="K97" s="182">
        <v>329000</v>
      </c>
      <c r="M97" s="35" t="s">
        <v>212</v>
      </c>
      <c r="N97" s="227">
        <v>174000</v>
      </c>
      <c r="O97" s="326">
        <v>23000</v>
      </c>
      <c r="P97" s="287" t="s">
        <v>271</v>
      </c>
      <c r="Q97" s="326">
        <v>16000</v>
      </c>
      <c r="R97" s="287">
        <v>21000</v>
      </c>
      <c r="S97" s="287">
        <v>12000</v>
      </c>
      <c r="T97" s="326" t="s">
        <v>271</v>
      </c>
      <c r="U97" s="326">
        <v>8000</v>
      </c>
      <c r="V97" s="327">
        <v>197000</v>
      </c>
      <c r="W97" s="230">
        <v>116000</v>
      </c>
      <c r="Y97" s="35" t="s">
        <v>212</v>
      </c>
      <c r="Z97" s="243">
        <v>300000</v>
      </c>
      <c r="AA97" s="335">
        <v>34000</v>
      </c>
      <c r="AB97" s="336">
        <v>8000</v>
      </c>
      <c r="AC97" s="335">
        <v>25000</v>
      </c>
      <c r="AD97" s="336">
        <v>33000</v>
      </c>
      <c r="AE97" s="336" t="s">
        <v>271</v>
      </c>
      <c r="AF97" s="335">
        <v>19000</v>
      </c>
      <c r="AG97" s="335" t="s">
        <v>271</v>
      </c>
      <c r="AH97" s="337">
        <v>334000</v>
      </c>
      <c r="AI97" s="244">
        <v>212000</v>
      </c>
    </row>
    <row r="98" spans="1:35" ht="21" customHeight="1">
      <c r="A98" s="35" t="s">
        <v>120</v>
      </c>
      <c r="B98" s="178">
        <v>469000</v>
      </c>
      <c r="C98" s="179">
        <v>59000</v>
      </c>
      <c r="D98" s="180">
        <v>13000</v>
      </c>
      <c r="E98" s="179">
        <v>43000</v>
      </c>
      <c r="F98" s="180">
        <v>56000</v>
      </c>
      <c r="G98" s="180">
        <v>19000</v>
      </c>
      <c r="H98" s="179">
        <v>22000</v>
      </c>
      <c r="I98" s="179">
        <v>15000</v>
      </c>
      <c r="J98" s="181">
        <v>528000</v>
      </c>
      <c r="K98" s="182">
        <v>325000</v>
      </c>
      <c r="M98" s="35" t="s">
        <v>120</v>
      </c>
      <c r="N98" s="227">
        <v>172000</v>
      </c>
      <c r="O98" s="326">
        <v>23000</v>
      </c>
      <c r="P98" s="287" t="s">
        <v>271</v>
      </c>
      <c r="Q98" s="326">
        <v>16000</v>
      </c>
      <c r="R98" s="287">
        <v>21000</v>
      </c>
      <c r="S98" s="287">
        <v>11000</v>
      </c>
      <c r="T98" s="326" t="s">
        <v>271</v>
      </c>
      <c r="U98" s="326" t="s">
        <v>271</v>
      </c>
      <c r="V98" s="327">
        <v>195000</v>
      </c>
      <c r="W98" s="230">
        <v>114000</v>
      </c>
      <c r="Y98" s="35" t="s">
        <v>120</v>
      </c>
      <c r="Z98" s="243">
        <v>297000</v>
      </c>
      <c r="AA98" s="335">
        <v>35000</v>
      </c>
      <c r="AB98" s="336" t="s">
        <v>271</v>
      </c>
      <c r="AC98" s="335">
        <v>27000</v>
      </c>
      <c r="AD98" s="336">
        <v>35000</v>
      </c>
      <c r="AE98" s="336">
        <v>8000</v>
      </c>
      <c r="AF98" s="335">
        <v>20000</v>
      </c>
      <c r="AG98" s="335" t="s">
        <v>271</v>
      </c>
      <c r="AH98" s="337">
        <v>332000</v>
      </c>
      <c r="AI98" s="244">
        <v>211000</v>
      </c>
    </row>
    <row r="99" spans="1:35" ht="21" customHeight="1">
      <c r="A99" s="35" t="s">
        <v>121</v>
      </c>
      <c r="B99" s="178">
        <v>463000</v>
      </c>
      <c r="C99" s="179">
        <v>60000</v>
      </c>
      <c r="D99" s="180">
        <v>15000</v>
      </c>
      <c r="E99" s="179">
        <v>43000</v>
      </c>
      <c r="F99" s="180">
        <v>58000</v>
      </c>
      <c r="G99" s="180">
        <v>19000</v>
      </c>
      <c r="H99" s="179">
        <v>23000</v>
      </c>
      <c r="I99" s="179">
        <v>16000</v>
      </c>
      <c r="J99" s="181">
        <v>523000</v>
      </c>
      <c r="K99" s="182">
        <v>322000</v>
      </c>
      <c r="M99" s="35" t="s">
        <v>121</v>
      </c>
      <c r="N99" s="227">
        <v>171000</v>
      </c>
      <c r="O99" s="326">
        <v>24000</v>
      </c>
      <c r="P99" s="287" t="s">
        <v>271</v>
      </c>
      <c r="Q99" s="326">
        <v>17000</v>
      </c>
      <c r="R99" s="287">
        <v>23000</v>
      </c>
      <c r="S99" s="287">
        <v>11000</v>
      </c>
      <c r="T99" s="326" t="s">
        <v>271</v>
      </c>
      <c r="U99" s="326">
        <v>10000</v>
      </c>
      <c r="V99" s="327">
        <v>195000</v>
      </c>
      <c r="W99" s="230">
        <v>115000</v>
      </c>
      <c r="Y99" s="35" t="s">
        <v>121</v>
      </c>
      <c r="Z99" s="243">
        <v>292000</v>
      </c>
      <c r="AA99" s="335">
        <v>36000</v>
      </c>
      <c r="AB99" s="336">
        <v>9000</v>
      </c>
      <c r="AC99" s="335">
        <v>26000</v>
      </c>
      <c r="AD99" s="336">
        <v>35000</v>
      </c>
      <c r="AE99" s="336">
        <v>9000</v>
      </c>
      <c r="AF99" s="335">
        <v>20000</v>
      </c>
      <c r="AG99" s="335" t="s">
        <v>271</v>
      </c>
      <c r="AH99" s="337">
        <v>328000</v>
      </c>
      <c r="AI99" s="244">
        <v>207000</v>
      </c>
    </row>
    <row r="100" spans="1:35" ht="21" customHeight="1">
      <c r="A100" s="35" t="s">
        <v>122</v>
      </c>
      <c r="B100" s="178">
        <v>468000</v>
      </c>
      <c r="C100" s="179">
        <v>58000</v>
      </c>
      <c r="D100" s="180">
        <v>15000</v>
      </c>
      <c r="E100" s="179">
        <v>40000</v>
      </c>
      <c r="F100" s="180">
        <v>55000</v>
      </c>
      <c r="G100" s="180">
        <v>18000</v>
      </c>
      <c r="H100" s="179">
        <v>23000</v>
      </c>
      <c r="I100" s="179">
        <v>14000</v>
      </c>
      <c r="J100" s="181">
        <v>526000</v>
      </c>
      <c r="K100" s="182">
        <v>325000</v>
      </c>
      <c r="M100" s="35" t="s">
        <v>122</v>
      </c>
      <c r="N100" s="227">
        <v>175000</v>
      </c>
      <c r="O100" s="326">
        <v>23000</v>
      </c>
      <c r="P100" s="287" t="s">
        <v>271</v>
      </c>
      <c r="Q100" s="326">
        <v>16000</v>
      </c>
      <c r="R100" s="287">
        <v>22000</v>
      </c>
      <c r="S100" s="287">
        <v>11000</v>
      </c>
      <c r="T100" s="326" t="s">
        <v>271</v>
      </c>
      <c r="U100" s="326">
        <v>9000</v>
      </c>
      <c r="V100" s="327">
        <v>199000</v>
      </c>
      <c r="W100" s="230">
        <v>119000</v>
      </c>
      <c r="Y100" s="35" t="s">
        <v>122</v>
      </c>
      <c r="Z100" s="243">
        <v>293000</v>
      </c>
      <c r="AA100" s="335">
        <v>35000</v>
      </c>
      <c r="AB100" s="336">
        <v>10000</v>
      </c>
      <c r="AC100" s="335">
        <v>24000</v>
      </c>
      <c r="AD100" s="336">
        <v>34000</v>
      </c>
      <c r="AE100" s="336" t="s">
        <v>271</v>
      </c>
      <c r="AF100" s="335">
        <v>21000</v>
      </c>
      <c r="AG100" s="335" t="s">
        <v>271</v>
      </c>
      <c r="AH100" s="337">
        <v>328000</v>
      </c>
      <c r="AI100" s="244">
        <v>206000</v>
      </c>
    </row>
    <row r="101" spans="1:35" ht="21" customHeight="1">
      <c r="A101" s="35" t="s">
        <v>123</v>
      </c>
      <c r="B101" s="178">
        <v>468000</v>
      </c>
      <c r="C101" s="179">
        <v>57000</v>
      </c>
      <c r="D101" s="180">
        <v>14000</v>
      </c>
      <c r="E101" s="179">
        <v>41000</v>
      </c>
      <c r="F101" s="180">
        <v>55000</v>
      </c>
      <c r="G101" s="180">
        <v>20000</v>
      </c>
      <c r="H101" s="179">
        <v>22000</v>
      </c>
      <c r="I101" s="179">
        <v>13000</v>
      </c>
      <c r="J101" s="181">
        <v>525000</v>
      </c>
      <c r="K101" s="182">
        <v>325000</v>
      </c>
      <c r="M101" s="35" t="s">
        <v>123</v>
      </c>
      <c r="N101" s="227">
        <v>174000</v>
      </c>
      <c r="O101" s="326">
        <v>22000</v>
      </c>
      <c r="P101" s="287" t="s">
        <v>271</v>
      </c>
      <c r="Q101" s="326">
        <v>15000</v>
      </c>
      <c r="R101" s="287">
        <v>21000</v>
      </c>
      <c r="S101" s="287">
        <v>12000</v>
      </c>
      <c r="T101" s="326" t="s">
        <v>271</v>
      </c>
      <c r="U101" s="326" t="s">
        <v>271</v>
      </c>
      <c r="V101" s="327">
        <v>195000</v>
      </c>
      <c r="W101" s="230">
        <v>117000</v>
      </c>
      <c r="Y101" s="35" t="s">
        <v>123</v>
      </c>
      <c r="Z101" s="243">
        <v>294000</v>
      </c>
      <c r="AA101" s="335">
        <v>36000</v>
      </c>
      <c r="AB101" s="336">
        <v>9000</v>
      </c>
      <c r="AC101" s="335">
        <v>25000</v>
      </c>
      <c r="AD101" s="336">
        <v>34000</v>
      </c>
      <c r="AE101" s="336">
        <v>8000</v>
      </c>
      <c r="AF101" s="335">
        <v>21000</v>
      </c>
      <c r="AG101" s="335" t="s">
        <v>271</v>
      </c>
      <c r="AH101" s="337">
        <v>330000</v>
      </c>
      <c r="AI101" s="244">
        <v>209000</v>
      </c>
    </row>
    <row r="102" spans="1:35" ht="21" customHeight="1">
      <c r="A102" s="35" t="s">
        <v>124</v>
      </c>
      <c r="B102" s="178">
        <v>467000</v>
      </c>
      <c r="C102" s="179">
        <v>56000</v>
      </c>
      <c r="D102" s="180">
        <v>13000</v>
      </c>
      <c r="E102" s="179">
        <v>40000</v>
      </c>
      <c r="F102" s="180">
        <v>53000</v>
      </c>
      <c r="G102" s="180">
        <v>20000</v>
      </c>
      <c r="H102" s="179">
        <v>21000</v>
      </c>
      <c r="I102" s="179">
        <v>12000</v>
      </c>
      <c r="J102" s="181">
        <v>523000</v>
      </c>
      <c r="K102" s="182">
        <v>322000</v>
      </c>
      <c r="M102" s="35" t="s">
        <v>124</v>
      </c>
      <c r="N102" s="227">
        <v>176000</v>
      </c>
      <c r="O102" s="326">
        <v>21000</v>
      </c>
      <c r="P102" s="287" t="s">
        <v>271</v>
      </c>
      <c r="Q102" s="326">
        <v>15000</v>
      </c>
      <c r="R102" s="287">
        <v>20000</v>
      </c>
      <c r="S102" s="287">
        <v>12000</v>
      </c>
      <c r="T102" s="326" t="s">
        <v>271</v>
      </c>
      <c r="U102" s="326" t="s">
        <v>271</v>
      </c>
      <c r="V102" s="327">
        <v>197000</v>
      </c>
      <c r="W102" s="230">
        <v>117000</v>
      </c>
      <c r="Y102" s="35" t="s">
        <v>124</v>
      </c>
      <c r="Z102" s="243">
        <v>292000</v>
      </c>
      <c r="AA102" s="335">
        <v>35000</v>
      </c>
      <c r="AB102" s="336">
        <v>9000</v>
      </c>
      <c r="AC102" s="335">
        <v>25000</v>
      </c>
      <c r="AD102" s="336">
        <v>33000</v>
      </c>
      <c r="AE102" s="336" t="s">
        <v>271</v>
      </c>
      <c r="AF102" s="335">
        <v>20000</v>
      </c>
      <c r="AG102" s="335" t="s">
        <v>271</v>
      </c>
      <c r="AH102" s="337">
        <v>326000</v>
      </c>
      <c r="AI102" s="244">
        <v>205000</v>
      </c>
    </row>
    <row r="103" spans="1:35" ht="21" customHeight="1">
      <c r="A103" s="35" t="s">
        <v>125</v>
      </c>
      <c r="B103" s="178">
        <v>454000</v>
      </c>
      <c r="C103" s="179">
        <v>59000</v>
      </c>
      <c r="D103" s="180">
        <v>13000</v>
      </c>
      <c r="E103" s="179">
        <v>44000</v>
      </c>
      <c r="F103" s="180">
        <v>57000</v>
      </c>
      <c r="G103" s="180">
        <v>22000</v>
      </c>
      <c r="H103" s="179">
        <v>24000</v>
      </c>
      <c r="I103" s="179">
        <v>12000</v>
      </c>
      <c r="J103" s="181">
        <v>513000</v>
      </c>
      <c r="K103" s="182">
        <v>315000</v>
      </c>
      <c r="M103" s="35" t="s">
        <v>125</v>
      </c>
      <c r="N103" s="227">
        <v>167000</v>
      </c>
      <c r="O103" s="326">
        <v>21000</v>
      </c>
      <c r="P103" s="287" t="s">
        <v>271</v>
      </c>
      <c r="Q103" s="326">
        <v>16000</v>
      </c>
      <c r="R103" s="287">
        <v>20000</v>
      </c>
      <c r="S103" s="287">
        <v>13000</v>
      </c>
      <c r="T103" s="326" t="s">
        <v>271</v>
      </c>
      <c r="U103" s="326" t="s">
        <v>271</v>
      </c>
      <c r="V103" s="327">
        <v>189000</v>
      </c>
      <c r="W103" s="230">
        <v>110000</v>
      </c>
      <c r="Y103" s="35" t="s">
        <v>125</v>
      </c>
      <c r="Z103" s="243">
        <v>287000</v>
      </c>
      <c r="AA103" s="335">
        <v>38000</v>
      </c>
      <c r="AB103" s="336">
        <v>9000</v>
      </c>
      <c r="AC103" s="335">
        <v>28000</v>
      </c>
      <c r="AD103" s="336">
        <v>37000</v>
      </c>
      <c r="AE103" s="336">
        <v>9000</v>
      </c>
      <c r="AF103" s="335">
        <v>23000</v>
      </c>
      <c r="AG103" s="335" t="s">
        <v>271</v>
      </c>
      <c r="AH103" s="337">
        <v>325000</v>
      </c>
      <c r="AI103" s="244">
        <v>204000</v>
      </c>
    </row>
    <row r="104" spans="1:35" ht="21" customHeight="1">
      <c r="A104" s="35" t="s">
        <v>126</v>
      </c>
      <c r="B104" s="178">
        <v>454000</v>
      </c>
      <c r="C104" s="179">
        <v>57000</v>
      </c>
      <c r="D104" s="180">
        <v>13000</v>
      </c>
      <c r="E104" s="179">
        <v>42000</v>
      </c>
      <c r="F104" s="180">
        <v>55000</v>
      </c>
      <c r="G104" s="180">
        <v>19000</v>
      </c>
      <c r="H104" s="179">
        <v>24000</v>
      </c>
      <c r="I104" s="179">
        <v>11000</v>
      </c>
      <c r="J104" s="181">
        <v>511000</v>
      </c>
      <c r="K104" s="182">
        <v>312000</v>
      </c>
      <c r="M104" s="35" t="s">
        <v>126</v>
      </c>
      <c r="N104" s="227">
        <v>167000</v>
      </c>
      <c r="O104" s="326">
        <v>19000</v>
      </c>
      <c r="P104" s="287" t="s">
        <v>271</v>
      </c>
      <c r="Q104" s="326">
        <v>13000</v>
      </c>
      <c r="R104" s="287">
        <v>18000</v>
      </c>
      <c r="S104" s="287">
        <v>11000</v>
      </c>
      <c r="T104" s="326" t="s">
        <v>271</v>
      </c>
      <c r="U104" s="326" t="s">
        <v>271</v>
      </c>
      <c r="V104" s="327">
        <v>187000</v>
      </c>
      <c r="W104" s="230">
        <v>109000</v>
      </c>
      <c r="Y104" s="35" t="s">
        <v>126</v>
      </c>
      <c r="Z104" s="243">
        <v>287000</v>
      </c>
      <c r="AA104" s="335">
        <v>38000</v>
      </c>
      <c r="AB104" s="336">
        <v>9000</v>
      </c>
      <c r="AC104" s="335">
        <v>28000</v>
      </c>
      <c r="AD104" s="336">
        <v>37000</v>
      </c>
      <c r="AE104" s="336">
        <v>8000</v>
      </c>
      <c r="AF104" s="335">
        <v>23000</v>
      </c>
      <c r="AG104" s="335" t="s">
        <v>271</v>
      </c>
      <c r="AH104" s="337">
        <v>324000</v>
      </c>
      <c r="AI104" s="244">
        <v>203000</v>
      </c>
    </row>
    <row r="105" spans="1:35" ht="21" customHeight="1">
      <c r="A105" s="35" t="s">
        <v>127</v>
      </c>
      <c r="B105" s="178">
        <v>457000</v>
      </c>
      <c r="C105" s="179">
        <v>56000</v>
      </c>
      <c r="D105" s="180">
        <v>13000</v>
      </c>
      <c r="E105" s="179">
        <v>41000</v>
      </c>
      <c r="F105" s="180">
        <v>53000</v>
      </c>
      <c r="G105" s="180">
        <v>18000</v>
      </c>
      <c r="H105" s="179">
        <v>25000</v>
      </c>
      <c r="I105" s="179">
        <v>11000</v>
      </c>
      <c r="J105" s="181">
        <v>513000</v>
      </c>
      <c r="K105" s="182">
        <v>315000</v>
      </c>
      <c r="M105" s="35" t="s">
        <v>127</v>
      </c>
      <c r="N105" s="227">
        <v>169000</v>
      </c>
      <c r="O105" s="326">
        <v>18000</v>
      </c>
      <c r="P105" s="287" t="s">
        <v>271</v>
      </c>
      <c r="Q105" s="326">
        <v>12000</v>
      </c>
      <c r="R105" s="287">
        <v>16000</v>
      </c>
      <c r="S105" s="287">
        <v>10000</v>
      </c>
      <c r="T105" s="326" t="s">
        <v>271</v>
      </c>
      <c r="U105" s="326" t="s">
        <v>271</v>
      </c>
      <c r="V105" s="327">
        <v>187000</v>
      </c>
      <c r="W105" s="230">
        <v>109000</v>
      </c>
      <c r="Y105" s="35" t="s">
        <v>127</v>
      </c>
      <c r="Z105" s="243">
        <v>289000</v>
      </c>
      <c r="AA105" s="335">
        <v>38000</v>
      </c>
      <c r="AB105" s="336">
        <v>9000</v>
      </c>
      <c r="AC105" s="335">
        <v>28000</v>
      </c>
      <c r="AD105" s="336">
        <v>37000</v>
      </c>
      <c r="AE105" s="336">
        <v>8000</v>
      </c>
      <c r="AF105" s="335">
        <v>24000</v>
      </c>
      <c r="AG105" s="335" t="s">
        <v>271</v>
      </c>
      <c r="AH105" s="337">
        <v>327000</v>
      </c>
      <c r="AI105" s="244">
        <v>205000</v>
      </c>
    </row>
    <row r="106" spans="1:35" ht="21" customHeight="1">
      <c r="A106" s="35" t="s">
        <v>128</v>
      </c>
      <c r="B106" s="178">
        <v>462000</v>
      </c>
      <c r="C106" s="179">
        <v>49000</v>
      </c>
      <c r="D106" s="180">
        <v>10000</v>
      </c>
      <c r="E106" s="179">
        <v>37000</v>
      </c>
      <c r="F106" s="180">
        <v>47000</v>
      </c>
      <c r="G106" s="180">
        <v>15000</v>
      </c>
      <c r="H106" s="179">
        <v>21000</v>
      </c>
      <c r="I106" s="179">
        <v>11000</v>
      </c>
      <c r="J106" s="181">
        <v>512000</v>
      </c>
      <c r="K106" s="182">
        <v>313000</v>
      </c>
      <c r="M106" s="35" t="s">
        <v>128</v>
      </c>
      <c r="N106" s="227">
        <v>169000</v>
      </c>
      <c r="O106" s="326">
        <v>15000</v>
      </c>
      <c r="P106" s="287" t="s">
        <v>271</v>
      </c>
      <c r="Q106" s="326">
        <v>12000</v>
      </c>
      <c r="R106" s="287">
        <v>14000</v>
      </c>
      <c r="S106" s="287">
        <v>8000</v>
      </c>
      <c r="T106" s="326" t="s">
        <v>271</v>
      </c>
      <c r="U106" s="326" t="s">
        <v>271</v>
      </c>
      <c r="V106" s="327">
        <v>184000</v>
      </c>
      <c r="W106" s="230">
        <v>106000</v>
      </c>
      <c r="Y106" s="35" t="s">
        <v>128</v>
      </c>
      <c r="Z106" s="243">
        <v>293000</v>
      </c>
      <c r="AA106" s="335">
        <v>35000</v>
      </c>
      <c r="AB106" s="336" t="s">
        <v>271</v>
      </c>
      <c r="AC106" s="335">
        <v>25000</v>
      </c>
      <c r="AD106" s="336">
        <v>33000</v>
      </c>
      <c r="AE106" s="336" t="s">
        <v>271</v>
      </c>
      <c r="AF106" s="335">
        <v>20000</v>
      </c>
      <c r="AG106" s="335" t="s">
        <v>271</v>
      </c>
      <c r="AH106" s="337">
        <v>328000</v>
      </c>
      <c r="AI106" s="244">
        <v>207000</v>
      </c>
    </row>
    <row r="107" spans="1:35" ht="21" customHeight="1">
      <c r="A107" s="35" t="s">
        <v>129</v>
      </c>
      <c r="B107" s="178">
        <v>462000</v>
      </c>
      <c r="C107" s="179">
        <v>48000</v>
      </c>
      <c r="D107" s="180">
        <v>10000</v>
      </c>
      <c r="E107" s="179">
        <v>35000</v>
      </c>
      <c r="F107" s="180">
        <v>45000</v>
      </c>
      <c r="G107" s="180">
        <v>14000</v>
      </c>
      <c r="H107" s="179">
        <v>21000</v>
      </c>
      <c r="I107" s="179">
        <v>10000</v>
      </c>
      <c r="J107" s="181">
        <v>510000</v>
      </c>
      <c r="K107" s="182">
        <v>309000</v>
      </c>
      <c r="M107" s="35" t="s">
        <v>129</v>
      </c>
      <c r="N107" s="227">
        <v>165000</v>
      </c>
      <c r="O107" s="326">
        <v>15000</v>
      </c>
      <c r="P107" s="287" t="s">
        <v>271</v>
      </c>
      <c r="Q107" s="326">
        <v>12000</v>
      </c>
      <c r="R107" s="287">
        <v>14000</v>
      </c>
      <c r="S107" s="287">
        <v>8000</v>
      </c>
      <c r="T107" s="326" t="s">
        <v>271</v>
      </c>
      <c r="U107" s="326" t="s">
        <v>271</v>
      </c>
      <c r="V107" s="327">
        <v>180000</v>
      </c>
      <c r="W107" s="230">
        <v>101000</v>
      </c>
      <c r="Y107" s="35" t="s">
        <v>129</v>
      </c>
      <c r="Z107" s="243">
        <v>297000</v>
      </c>
      <c r="AA107" s="335">
        <v>33000</v>
      </c>
      <c r="AB107" s="336" t="s">
        <v>271</v>
      </c>
      <c r="AC107" s="335">
        <v>23000</v>
      </c>
      <c r="AD107" s="336">
        <v>31000</v>
      </c>
      <c r="AE107" s="336" t="s">
        <v>271</v>
      </c>
      <c r="AF107" s="335">
        <v>19000</v>
      </c>
      <c r="AG107" s="335" t="s">
        <v>271</v>
      </c>
      <c r="AH107" s="337">
        <v>329000</v>
      </c>
      <c r="AI107" s="244">
        <v>208000</v>
      </c>
    </row>
    <row r="108" spans="1:35" ht="21" customHeight="1">
      <c r="A108" s="35" t="s">
        <v>213</v>
      </c>
      <c r="B108" s="178">
        <v>459000</v>
      </c>
      <c r="C108" s="179">
        <v>47000</v>
      </c>
      <c r="D108" s="180">
        <v>10000</v>
      </c>
      <c r="E108" s="179">
        <v>35000</v>
      </c>
      <c r="F108" s="180">
        <v>45000</v>
      </c>
      <c r="G108" s="180">
        <v>16000</v>
      </c>
      <c r="H108" s="179">
        <v>20000</v>
      </c>
      <c r="I108" s="179">
        <v>9000</v>
      </c>
      <c r="J108" s="181">
        <v>506000</v>
      </c>
      <c r="K108" s="182">
        <v>305000</v>
      </c>
      <c r="M108" s="35" t="s">
        <v>213</v>
      </c>
      <c r="N108" s="227">
        <v>163000</v>
      </c>
      <c r="O108" s="326">
        <v>16000</v>
      </c>
      <c r="P108" s="287" t="s">
        <v>271</v>
      </c>
      <c r="Q108" s="326">
        <v>13000</v>
      </c>
      <c r="R108" s="287">
        <v>15000</v>
      </c>
      <c r="S108" s="287">
        <v>9000</v>
      </c>
      <c r="T108" s="326" t="s">
        <v>271</v>
      </c>
      <c r="U108" s="326" t="s">
        <v>271</v>
      </c>
      <c r="V108" s="327">
        <v>178000</v>
      </c>
      <c r="W108" s="230">
        <v>98000</v>
      </c>
      <c r="Y108" s="35" t="s">
        <v>213</v>
      </c>
      <c r="Z108" s="243">
        <v>296000</v>
      </c>
      <c r="AA108" s="335">
        <v>32000</v>
      </c>
      <c r="AB108" s="336" t="s">
        <v>271</v>
      </c>
      <c r="AC108" s="335">
        <v>23000</v>
      </c>
      <c r="AD108" s="336">
        <v>30000</v>
      </c>
      <c r="AE108" s="336" t="s">
        <v>271</v>
      </c>
      <c r="AF108" s="335">
        <v>18000</v>
      </c>
      <c r="AG108" s="335" t="s">
        <v>271</v>
      </c>
      <c r="AH108" s="337">
        <v>328000</v>
      </c>
      <c r="AI108" s="244">
        <v>207000</v>
      </c>
    </row>
    <row r="109" spans="1:35" ht="21" customHeight="1">
      <c r="A109" s="35" t="s">
        <v>214</v>
      </c>
      <c r="B109" s="178">
        <v>455000</v>
      </c>
      <c r="C109" s="179">
        <v>48000</v>
      </c>
      <c r="D109" s="180">
        <v>9000</v>
      </c>
      <c r="E109" s="179">
        <v>37000</v>
      </c>
      <c r="F109" s="180">
        <v>46000</v>
      </c>
      <c r="G109" s="180">
        <v>17000</v>
      </c>
      <c r="H109" s="179">
        <v>20000</v>
      </c>
      <c r="I109" s="179">
        <v>9000</v>
      </c>
      <c r="J109" s="181">
        <v>503000</v>
      </c>
      <c r="K109" s="182">
        <v>302000</v>
      </c>
      <c r="M109" s="35" t="s">
        <v>214</v>
      </c>
      <c r="N109" s="227">
        <v>159000</v>
      </c>
      <c r="O109" s="326">
        <v>16000</v>
      </c>
      <c r="P109" s="287" t="s">
        <v>271</v>
      </c>
      <c r="Q109" s="326">
        <v>12000</v>
      </c>
      <c r="R109" s="287">
        <v>15000</v>
      </c>
      <c r="S109" s="287">
        <v>9000</v>
      </c>
      <c r="T109" s="326" t="s">
        <v>271</v>
      </c>
      <c r="U109" s="326" t="s">
        <v>271</v>
      </c>
      <c r="V109" s="327">
        <v>176000</v>
      </c>
      <c r="W109" s="230">
        <v>96000</v>
      </c>
      <c r="Y109" s="35" t="s">
        <v>214</v>
      </c>
      <c r="Z109" s="243">
        <v>295000</v>
      </c>
      <c r="AA109" s="335">
        <v>32000</v>
      </c>
      <c r="AB109" s="336" t="s">
        <v>271</v>
      </c>
      <c r="AC109" s="335">
        <v>24000</v>
      </c>
      <c r="AD109" s="336">
        <v>31000</v>
      </c>
      <c r="AE109" s="336" t="s">
        <v>271</v>
      </c>
      <c r="AF109" s="335">
        <v>19000</v>
      </c>
      <c r="AG109" s="335" t="s">
        <v>271</v>
      </c>
      <c r="AH109" s="337">
        <v>327000</v>
      </c>
      <c r="AI109" s="244">
        <v>207000</v>
      </c>
    </row>
    <row r="110" spans="1:35" ht="21" customHeight="1">
      <c r="A110" s="35" t="s">
        <v>130</v>
      </c>
      <c r="B110" s="178">
        <v>451000</v>
      </c>
      <c r="C110" s="179">
        <v>46000</v>
      </c>
      <c r="D110" s="180">
        <v>9000</v>
      </c>
      <c r="E110" s="179">
        <v>36000</v>
      </c>
      <c r="F110" s="180">
        <v>44000</v>
      </c>
      <c r="G110" s="180">
        <v>14000</v>
      </c>
      <c r="H110" s="179">
        <v>22000</v>
      </c>
      <c r="I110" s="179">
        <v>9000</v>
      </c>
      <c r="J110" s="181">
        <v>497000</v>
      </c>
      <c r="K110" s="182">
        <v>296000</v>
      </c>
      <c r="M110" s="35" t="s">
        <v>130</v>
      </c>
      <c r="N110" s="227">
        <v>162000</v>
      </c>
      <c r="O110" s="326">
        <v>15000</v>
      </c>
      <c r="P110" s="287" t="s">
        <v>271</v>
      </c>
      <c r="Q110" s="326">
        <v>12000</v>
      </c>
      <c r="R110" s="287">
        <v>14000</v>
      </c>
      <c r="S110" s="287" t="s">
        <v>271</v>
      </c>
      <c r="T110" s="326" t="s">
        <v>271</v>
      </c>
      <c r="U110" s="326" t="s">
        <v>271</v>
      </c>
      <c r="V110" s="327">
        <v>177000</v>
      </c>
      <c r="W110" s="230">
        <v>97000</v>
      </c>
      <c r="Y110" s="35" t="s">
        <v>130</v>
      </c>
      <c r="Z110" s="243">
        <v>289000</v>
      </c>
      <c r="AA110" s="335">
        <v>31000</v>
      </c>
      <c r="AB110" s="336" t="s">
        <v>271</v>
      </c>
      <c r="AC110" s="335">
        <v>24000</v>
      </c>
      <c r="AD110" s="336">
        <v>30000</v>
      </c>
      <c r="AE110" s="336" t="s">
        <v>271</v>
      </c>
      <c r="AF110" s="335">
        <v>20000</v>
      </c>
      <c r="AG110" s="335" t="s">
        <v>271</v>
      </c>
      <c r="AH110" s="337">
        <v>320000</v>
      </c>
      <c r="AI110" s="244">
        <v>199000</v>
      </c>
    </row>
    <row r="111" spans="1:35" ht="21" customHeight="1">
      <c r="A111" s="35" t="s">
        <v>131</v>
      </c>
      <c r="B111" s="178">
        <v>451000</v>
      </c>
      <c r="C111" s="179">
        <v>49000</v>
      </c>
      <c r="D111" s="180">
        <v>11000</v>
      </c>
      <c r="E111" s="179">
        <v>37000</v>
      </c>
      <c r="F111" s="180">
        <v>47000</v>
      </c>
      <c r="G111" s="180">
        <v>15000</v>
      </c>
      <c r="H111" s="179">
        <v>22000</v>
      </c>
      <c r="I111" s="179">
        <v>10000</v>
      </c>
      <c r="J111" s="181">
        <v>500000</v>
      </c>
      <c r="K111" s="182">
        <v>298000</v>
      </c>
      <c r="M111" s="35" t="s">
        <v>131</v>
      </c>
      <c r="N111" s="227">
        <v>162000</v>
      </c>
      <c r="O111" s="326">
        <v>17000</v>
      </c>
      <c r="P111" s="287" t="s">
        <v>271</v>
      </c>
      <c r="Q111" s="326">
        <v>12000</v>
      </c>
      <c r="R111" s="287">
        <v>16000</v>
      </c>
      <c r="S111" s="287">
        <v>9000</v>
      </c>
      <c r="T111" s="326" t="s">
        <v>271</v>
      </c>
      <c r="U111" s="326" t="s">
        <v>271</v>
      </c>
      <c r="V111" s="327">
        <v>179000</v>
      </c>
      <c r="W111" s="230">
        <v>98000</v>
      </c>
      <c r="Y111" s="35" t="s">
        <v>131</v>
      </c>
      <c r="Z111" s="243">
        <v>289000</v>
      </c>
      <c r="AA111" s="335">
        <v>32000</v>
      </c>
      <c r="AB111" s="336" t="s">
        <v>271</v>
      </c>
      <c r="AC111" s="335">
        <v>25000</v>
      </c>
      <c r="AD111" s="336">
        <v>31000</v>
      </c>
      <c r="AE111" s="336" t="s">
        <v>271</v>
      </c>
      <c r="AF111" s="335">
        <v>20000</v>
      </c>
      <c r="AG111" s="335" t="s">
        <v>271</v>
      </c>
      <c r="AH111" s="337">
        <v>321000</v>
      </c>
      <c r="AI111" s="244">
        <v>200000</v>
      </c>
    </row>
    <row r="112" spans="1:35" ht="21" customHeight="1">
      <c r="A112" s="35" t="s">
        <v>132</v>
      </c>
      <c r="B112" s="178">
        <v>454000</v>
      </c>
      <c r="C112" s="179">
        <v>55000</v>
      </c>
      <c r="D112" s="180">
        <v>11000</v>
      </c>
      <c r="E112" s="179">
        <v>41000</v>
      </c>
      <c r="F112" s="180">
        <v>52000</v>
      </c>
      <c r="G112" s="180">
        <v>18000</v>
      </c>
      <c r="H112" s="179">
        <v>23000</v>
      </c>
      <c r="I112" s="179">
        <v>11000</v>
      </c>
      <c r="J112" s="181">
        <v>509000</v>
      </c>
      <c r="K112" s="182">
        <v>306000</v>
      </c>
      <c r="M112" s="35" t="s">
        <v>132</v>
      </c>
      <c r="N112" s="227">
        <v>163000</v>
      </c>
      <c r="O112" s="326">
        <v>19000</v>
      </c>
      <c r="P112" s="287" t="s">
        <v>271</v>
      </c>
      <c r="Q112" s="326">
        <v>13000</v>
      </c>
      <c r="R112" s="287">
        <v>17000</v>
      </c>
      <c r="S112" s="287">
        <v>10000</v>
      </c>
      <c r="T112" s="326" t="s">
        <v>271</v>
      </c>
      <c r="U112" s="326" t="s">
        <v>271</v>
      </c>
      <c r="V112" s="327">
        <v>182000</v>
      </c>
      <c r="W112" s="230">
        <v>101000</v>
      </c>
      <c r="Y112" s="35" t="s">
        <v>132</v>
      </c>
      <c r="Z112" s="243">
        <v>291000</v>
      </c>
      <c r="AA112" s="335">
        <v>36000</v>
      </c>
      <c r="AB112" s="336" t="s">
        <v>271</v>
      </c>
      <c r="AC112" s="335">
        <v>27000</v>
      </c>
      <c r="AD112" s="336">
        <v>35000</v>
      </c>
      <c r="AE112" s="336">
        <v>8000</v>
      </c>
      <c r="AF112" s="335">
        <v>21000</v>
      </c>
      <c r="AG112" s="335" t="s">
        <v>271</v>
      </c>
      <c r="AH112" s="337">
        <v>327000</v>
      </c>
      <c r="AI112" s="244">
        <v>205000</v>
      </c>
    </row>
    <row r="113" spans="1:35" ht="21" customHeight="1">
      <c r="A113" s="35" t="s">
        <v>133</v>
      </c>
      <c r="B113" s="178">
        <v>460000</v>
      </c>
      <c r="C113" s="179">
        <v>57000</v>
      </c>
      <c r="D113" s="180">
        <v>13000</v>
      </c>
      <c r="E113" s="179">
        <v>41000</v>
      </c>
      <c r="F113" s="180">
        <v>53000</v>
      </c>
      <c r="G113" s="180">
        <v>18000</v>
      </c>
      <c r="H113" s="179">
        <v>23000</v>
      </c>
      <c r="I113" s="179">
        <v>13000</v>
      </c>
      <c r="J113" s="181">
        <v>518000</v>
      </c>
      <c r="K113" s="182">
        <v>314000</v>
      </c>
      <c r="M113" s="35" t="s">
        <v>133</v>
      </c>
      <c r="N113" s="227">
        <v>169000</v>
      </c>
      <c r="O113" s="326">
        <v>20000</v>
      </c>
      <c r="P113" s="287" t="s">
        <v>271</v>
      </c>
      <c r="Q113" s="326">
        <v>13000</v>
      </c>
      <c r="R113" s="287">
        <v>18000</v>
      </c>
      <c r="S113" s="287">
        <v>9000</v>
      </c>
      <c r="T113" s="326" t="s">
        <v>271</v>
      </c>
      <c r="U113" s="326" t="s">
        <v>271</v>
      </c>
      <c r="V113" s="327">
        <v>189000</v>
      </c>
      <c r="W113" s="230">
        <v>107000</v>
      </c>
      <c r="Y113" s="35" t="s">
        <v>133</v>
      </c>
      <c r="Z113" s="243">
        <v>292000</v>
      </c>
      <c r="AA113" s="335">
        <v>37000</v>
      </c>
      <c r="AB113" s="336" t="s">
        <v>271</v>
      </c>
      <c r="AC113" s="335">
        <v>28000</v>
      </c>
      <c r="AD113" s="336">
        <v>35000</v>
      </c>
      <c r="AE113" s="336">
        <v>8000</v>
      </c>
      <c r="AF113" s="335">
        <v>21000</v>
      </c>
      <c r="AG113" s="335" t="s">
        <v>271</v>
      </c>
      <c r="AH113" s="337">
        <v>329000</v>
      </c>
      <c r="AI113" s="244">
        <v>207000</v>
      </c>
    </row>
    <row r="114" spans="1:35" ht="21" customHeight="1">
      <c r="A114" s="35" t="s">
        <v>134</v>
      </c>
      <c r="B114" s="178">
        <v>460000</v>
      </c>
      <c r="C114" s="179">
        <v>59000</v>
      </c>
      <c r="D114" s="180">
        <v>12000</v>
      </c>
      <c r="E114" s="179">
        <v>42000</v>
      </c>
      <c r="F114" s="180">
        <v>54000</v>
      </c>
      <c r="G114" s="180">
        <v>18000</v>
      </c>
      <c r="H114" s="179">
        <v>23000</v>
      </c>
      <c r="I114" s="179">
        <v>14000</v>
      </c>
      <c r="J114" s="181">
        <v>519000</v>
      </c>
      <c r="K114" s="182">
        <v>315000</v>
      </c>
      <c r="M114" s="35" t="s">
        <v>134</v>
      </c>
      <c r="N114" s="227">
        <v>165000</v>
      </c>
      <c r="O114" s="326">
        <v>22000</v>
      </c>
      <c r="P114" s="287" t="s">
        <v>271</v>
      </c>
      <c r="Q114" s="326">
        <v>15000</v>
      </c>
      <c r="R114" s="287">
        <v>20000</v>
      </c>
      <c r="S114" s="287">
        <v>10000</v>
      </c>
      <c r="T114" s="326" t="s">
        <v>271</v>
      </c>
      <c r="U114" s="326">
        <v>9000</v>
      </c>
      <c r="V114" s="327">
        <v>187000</v>
      </c>
      <c r="W114" s="230">
        <v>104000</v>
      </c>
      <c r="Y114" s="35" t="s">
        <v>134</v>
      </c>
      <c r="Z114" s="243">
        <v>296000</v>
      </c>
      <c r="AA114" s="335">
        <v>37000</v>
      </c>
      <c r="AB114" s="336" t="s">
        <v>271</v>
      </c>
      <c r="AC114" s="335">
        <v>27000</v>
      </c>
      <c r="AD114" s="336">
        <v>34000</v>
      </c>
      <c r="AE114" s="336" t="s">
        <v>271</v>
      </c>
      <c r="AF114" s="335">
        <v>21000</v>
      </c>
      <c r="AG114" s="335" t="s">
        <v>271</v>
      </c>
      <c r="AH114" s="337">
        <v>332000</v>
      </c>
      <c r="AI114" s="244">
        <v>211000</v>
      </c>
    </row>
    <row r="115" spans="1:35" ht="21" customHeight="1">
      <c r="A115" s="35" t="s">
        <v>135</v>
      </c>
      <c r="B115" s="178">
        <v>461000</v>
      </c>
      <c r="C115" s="179">
        <v>59000</v>
      </c>
      <c r="D115" s="180">
        <v>11000</v>
      </c>
      <c r="E115" s="179">
        <v>43000</v>
      </c>
      <c r="F115" s="180">
        <v>55000</v>
      </c>
      <c r="G115" s="180">
        <v>18000</v>
      </c>
      <c r="H115" s="179">
        <v>22000</v>
      </c>
      <c r="I115" s="179">
        <v>15000</v>
      </c>
      <c r="J115" s="181">
        <v>520000</v>
      </c>
      <c r="K115" s="182">
        <v>315000</v>
      </c>
      <c r="M115" s="35" t="s">
        <v>135</v>
      </c>
      <c r="N115" s="227">
        <v>166000</v>
      </c>
      <c r="O115" s="326">
        <v>21000</v>
      </c>
      <c r="P115" s="287" t="s">
        <v>271</v>
      </c>
      <c r="Q115" s="326">
        <v>15000</v>
      </c>
      <c r="R115" s="287">
        <v>19000</v>
      </c>
      <c r="S115" s="287">
        <v>9000</v>
      </c>
      <c r="T115" s="326" t="s">
        <v>271</v>
      </c>
      <c r="U115" s="326">
        <v>9000</v>
      </c>
      <c r="V115" s="327">
        <v>187000</v>
      </c>
      <c r="W115" s="230">
        <v>104000</v>
      </c>
      <c r="Y115" s="35" t="s">
        <v>135</v>
      </c>
      <c r="Z115" s="243">
        <v>295000</v>
      </c>
      <c r="AA115" s="335">
        <v>38000</v>
      </c>
      <c r="AB115" s="336" t="s">
        <v>271</v>
      </c>
      <c r="AC115" s="335">
        <v>28000</v>
      </c>
      <c r="AD115" s="336">
        <v>35000</v>
      </c>
      <c r="AE115" s="336">
        <v>9000</v>
      </c>
      <c r="AF115" s="335">
        <v>20000</v>
      </c>
      <c r="AG115" s="335" t="s">
        <v>271</v>
      </c>
      <c r="AH115" s="337">
        <v>333000</v>
      </c>
      <c r="AI115" s="244">
        <v>211000</v>
      </c>
    </row>
    <row r="116" spans="1:35" ht="21" customHeight="1">
      <c r="A116" s="35" t="s">
        <v>136</v>
      </c>
      <c r="B116" s="178">
        <v>459000</v>
      </c>
      <c r="C116" s="179">
        <v>59000</v>
      </c>
      <c r="D116" s="180">
        <v>11000</v>
      </c>
      <c r="E116" s="179">
        <v>44000</v>
      </c>
      <c r="F116" s="180">
        <v>55000</v>
      </c>
      <c r="G116" s="180">
        <v>19000</v>
      </c>
      <c r="H116" s="179">
        <v>21000</v>
      </c>
      <c r="I116" s="179">
        <v>15000</v>
      </c>
      <c r="J116" s="181">
        <v>518000</v>
      </c>
      <c r="K116" s="182">
        <v>312000</v>
      </c>
      <c r="M116" s="35" t="s">
        <v>136</v>
      </c>
      <c r="N116" s="227">
        <v>162000</v>
      </c>
      <c r="O116" s="326">
        <v>22000</v>
      </c>
      <c r="P116" s="287" t="s">
        <v>271</v>
      </c>
      <c r="Q116" s="326">
        <v>16000</v>
      </c>
      <c r="R116" s="287">
        <v>20000</v>
      </c>
      <c r="S116" s="287">
        <v>10000</v>
      </c>
      <c r="T116" s="326" t="s">
        <v>271</v>
      </c>
      <c r="U116" s="326">
        <v>9000</v>
      </c>
      <c r="V116" s="327">
        <v>184000</v>
      </c>
      <c r="W116" s="230">
        <v>100000</v>
      </c>
      <c r="Y116" s="35" t="s">
        <v>136</v>
      </c>
      <c r="Z116" s="243">
        <v>297000</v>
      </c>
      <c r="AA116" s="335">
        <v>37000</v>
      </c>
      <c r="AB116" s="336" t="s">
        <v>271</v>
      </c>
      <c r="AC116" s="335">
        <v>28000</v>
      </c>
      <c r="AD116" s="336">
        <v>35000</v>
      </c>
      <c r="AE116" s="336">
        <v>9000</v>
      </c>
      <c r="AF116" s="335">
        <v>20000</v>
      </c>
      <c r="AG116" s="335" t="s">
        <v>271</v>
      </c>
      <c r="AH116" s="337">
        <v>334000</v>
      </c>
      <c r="AI116" s="244">
        <v>212000</v>
      </c>
    </row>
    <row r="117" spans="1:35" ht="21" customHeight="1">
      <c r="A117" s="35" t="s">
        <v>137</v>
      </c>
      <c r="B117" s="178">
        <v>468000</v>
      </c>
      <c r="C117" s="179">
        <v>58000</v>
      </c>
      <c r="D117" s="180">
        <v>11000</v>
      </c>
      <c r="E117" s="179">
        <v>43000</v>
      </c>
      <c r="F117" s="180">
        <v>55000</v>
      </c>
      <c r="G117" s="180">
        <v>19000</v>
      </c>
      <c r="H117" s="179">
        <v>20000</v>
      </c>
      <c r="I117" s="179">
        <v>16000</v>
      </c>
      <c r="J117" s="181">
        <v>526000</v>
      </c>
      <c r="K117" s="182">
        <v>319000</v>
      </c>
      <c r="M117" s="35" t="s">
        <v>137</v>
      </c>
      <c r="N117" s="227">
        <v>165000</v>
      </c>
      <c r="O117" s="326">
        <v>21000</v>
      </c>
      <c r="P117" s="287" t="s">
        <v>271</v>
      </c>
      <c r="Q117" s="326">
        <v>15000</v>
      </c>
      <c r="R117" s="287">
        <v>19000</v>
      </c>
      <c r="S117" s="287">
        <v>10000</v>
      </c>
      <c r="T117" s="326" t="s">
        <v>271</v>
      </c>
      <c r="U117" s="326" t="s">
        <v>271</v>
      </c>
      <c r="V117" s="327">
        <v>186000</v>
      </c>
      <c r="W117" s="230">
        <v>102000</v>
      </c>
      <c r="Y117" s="35" t="s">
        <v>137</v>
      </c>
      <c r="Z117" s="243">
        <v>302000</v>
      </c>
      <c r="AA117" s="335">
        <v>37000</v>
      </c>
      <c r="AB117" s="336" t="s">
        <v>271</v>
      </c>
      <c r="AC117" s="335">
        <v>28000</v>
      </c>
      <c r="AD117" s="336">
        <v>35000</v>
      </c>
      <c r="AE117" s="336">
        <v>9000</v>
      </c>
      <c r="AF117" s="335">
        <v>19000</v>
      </c>
      <c r="AG117" s="335" t="s">
        <v>271</v>
      </c>
      <c r="AH117" s="337">
        <v>339000</v>
      </c>
      <c r="AI117" s="244">
        <v>217000</v>
      </c>
    </row>
    <row r="118" spans="1:35" ht="21" customHeight="1">
      <c r="A118" s="35" t="s">
        <v>138</v>
      </c>
      <c r="B118" s="178">
        <v>474000</v>
      </c>
      <c r="C118" s="179">
        <v>56000</v>
      </c>
      <c r="D118" s="180">
        <v>11000</v>
      </c>
      <c r="E118" s="179">
        <v>41000</v>
      </c>
      <c r="F118" s="180">
        <v>52000</v>
      </c>
      <c r="G118" s="180">
        <v>18000</v>
      </c>
      <c r="H118" s="179">
        <v>19000</v>
      </c>
      <c r="I118" s="179">
        <v>15000</v>
      </c>
      <c r="J118" s="181">
        <v>530000</v>
      </c>
      <c r="K118" s="182">
        <v>322000</v>
      </c>
      <c r="M118" s="35" t="s">
        <v>138</v>
      </c>
      <c r="N118" s="227">
        <v>170000</v>
      </c>
      <c r="O118" s="326">
        <v>21000</v>
      </c>
      <c r="P118" s="287" t="s">
        <v>271</v>
      </c>
      <c r="Q118" s="326">
        <v>15000</v>
      </c>
      <c r="R118" s="287">
        <v>19000</v>
      </c>
      <c r="S118" s="287">
        <v>10000</v>
      </c>
      <c r="T118" s="326" t="s">
        <v>271</v>
      </c>
      <c r="U118" s="326" t="s">
        <v>271</v>
      </c>
      <c r="V118" s="327">
        <v>190000</v>
      </c>
      <c r="W118" s="230">
        <v>105000</v>
      </c>
      <c r="Y118" s="35" t="s">
        <v>138</v>
      </c>
      <c r="Z118" s="243">
        <v>305000</v>
      </c>
      <c r="AA118" s="335">
        <v>35000</v>
      </c>
      <c r="AB118" s="336" t="s">
        <v>271</v>
      </c>
      <c r="AC118" s="335">
        <v>26000</v>
      </c>
      <c r="AD118" s="336">
        <v>34000</v>
      </c>
      <c r="AE118" s="336" t="s">
        <v>271</v>
      </c>
      <c r="AF118" s="335">
        <v>18000</v>
      </c>
      <c r="AG118" s="335" t="s">
        <v>271</v>
      </c>
      <c r="AH118" s="337">
        <v>340000</v>
      </c>
      <c r="AI118" s="244">
        <v>217000</v>
      </c>
    </row>
    <row r="119" spans="1:35" ht="21" customHeight="1">
      <c r="A119" s="35" t="s">
        <v>139</v>
      </c>
      <c r="B119" s="178">
        <v>481000</v>
      </c>
      <c r="C119" s="179">
        <v>54000</v>
      </c>
      <c r="D119" s="180">
        <v>10000</v>
      </c>
      <c r="E119" s="179">
        <v>41000</v>
      </c>
      <c r="F119" s="180">
        <v>51000</v>
      </c>
      <c r="G119" s="180">
        <v>18000</v>
      </c>
      <c r="H119" s="179">
        <v>17000</v>
      </c>
      <c r="I119" s="179">
        <v>16000</v>
      </c>
      <c r="J119" s="181">
        <v>535000</v>
      </c>
      <c r="K119" s="182">
        <v>328000</v>
      </c>
      <c r="M119" s="35" t="s">
        <v>139</v>
      </c>
      <c r="N119" s="227">
        <v>171000</v>
      </c>
      <c r="O119" s="326">
        <v>19000</v>
      </c>
      <c r="P119" s="287" t="s">
        <v>271</v>
      </c>
      <c r="Q119" s="326">
        <v>15000</v>
      </c>
      <c r="R119" s="287">
        <v>18000</v>
      </c>
      <c r="S119" s="287">
        <v>10000</v>
      </c>
      <c r="T119" s="326" t="s">
        <v>271</v>
      </c>
      <c r="U119" s="326" t="s">
        <v>271</v>
      </c>
      <c r="V119" s="327">
        <v>190000</v>
      </c>
      <c r="W119" s="230">
        <v>106000</v>
      </c>
      <c r="Y119" s="35" t="s">
        <v>139</v>
      </c>
      <c r="Z119" s="243">
        <v>310000</v>
      </c>
      <c r="AA119" s="335">
        <v>35000</v>
      </c>
      <c r="AB119" s="336" t="s">
        <v>271</v>
      </c>
      <c r="AC119" s="335">
        <v>26000</v>
      </c>
      <c r="AD119" s="336">
        <v>33000</v>
      </c>
      <c r="AE119" s="336" t="s">
        <v>271</v>
      </c>
      <c r="AF119" s="335">
        <v>16000</v>
      </c>
      <c r="AG119" s="335">
        <v>9000</v>
      </c>
      <c r="AH119" s="337">
        <v>344000</v>
      </c>
      <c r="AI119" s="244">
        <v>222000</v>
      </c>
    </row>
    <row r="120" spans="1:35" ht="21" customHeight="1">
      <c r="A120" s="35" t="s">
        <v>215</v>
      </c>
      <c r="B120" s="178">
        <v>481000</v>
      </c>
      <c r="C120" s="179">
        <v>52000</v>
      </c>
      <c r="D120" s="180">
        <v>9000</v>
      </c>
      <c r="E120" s="179">
        <v>40000</v>
      </c>
      <c r="F120" s="180">
        <v>49000</v>
      </c>
      <c r="G120" s="180">
        <v>17000</v>
      </c>
      <c r="H120" s="179">
        <v>19000</v>
      </c>
      <c r="I120" s="179">
        <v>13000</v>
      </c>
      <c r="J120" s="181">
        <v>533000</v>
      </c>
      <c r="K120" s="182">
        <v>326000</v>
      </c>
      <c r="M120" s="35" t="s">
        <v>215</v>
      </c>
      <c r="N120" s="227">
        <v>175000</v>
      </c>
      <c r="O120" s="326">
        <v>17000</v>
      </c>
      <c r="P120" s="287" t="s">
        <v>271</v>
      </c>
      <c r="Q120" s="326">
        <v>14000</v>
      </c>
      <c r="R120" s="287">
        <v>15000</v>
      </c>
      <c r="S120" s="287">
        <v>10000</v>
      </c>
      <c r="T120" s="326" t="s">
        <v>271</v>
      </c>
      <c r="U120" s="326" t="s">
        <v>271</v>
      </c>
      <c r="V120" s="327">
        <v>192000</v>
      </c>
      <c r="W120" s="230">
        <v>108000</v>
      </c>
      <c r="Y120" s="35" t="s">
        <v>215</v>
      </c>
      <c r="Z120" s="243">
        <v>306000</v>
      </c>
      <c r="AA120" s="335">
        <v>35000</v>
      </c>
      <c r="AB120" s="336" t="s">
        <v>271</v>
      </c>
      <c r="AC120" s="335">
        <v>26000</v>
      </c>
      <c r="AD120" s="336">
        <v>33000</v>
      </c>
      <c r="AE120" s="336" t="s">
        <v>271</v>
      </c>
      <c r="AF120" s="335">
        <v>18000</v>
      </c>
      <c r="AG120" s="335">
        <v>8000</v>
      </c>
      <c r="AH120" s="337">
        <v>341000</v>
      </c>
      <c r="AI120" s="244">
        <v>219000</v>
      </c>
    </row>
    <row r="121" spans="1:35" ht="21" customHeight="1">
      <c r="A121" s="35" t="s">
        <v>216</v>
      </c>
      <c r="B121" s="178">
        <v>484000</v>
      </c>
      <c r="C121" s="179">
        <v>48000</v>
      </c>
      <c r="D121" s="180">
        <v>9000</v>
      </c>
      <c r="E121" s="179">
        <v>37000</v>
      </c>
      <c r="F121" s="180">
        <v>45000</v>
      </c>
      <c r="G121" s="180">
        <v>15000</v>
      </c>
      <c r="H121" s="179">
        <v>17000</v>
      </c>
      <c r="I121" s="179">
        <v>13000</v>
      </c>
      <c r="J121" s="181">
        <v>531000</v>
      </c>
      <c r="K121" s="182">
        <v>324000</v>
      </c>
      <c r="M121" s="35" t="s">
        <v>216</v>
      </c>
      <c r="N121" s="227">
        <v>178000</v>
      </c>
      <c r="O121" s="326">
        <v>16000</v>
      </c>
      <c r="P121" s="287" t="s">
        <v>271</v>
      </c>
      <c r="Q121" s="326">
        <v>13000</v>
      </c>
      <c r="R121" s="287">
        <v>15000</v>
      </c>
      <c r="S121" s="287">
        <v>9000</v>
      </c>
      <c r="T121" s="326" t="s">
        <v>271</v>
      </c>
      <c r="U121" s="326" t="s">
        <v>271</v>
      </c>
      <c r="V121" s="327">
        <v>194000</v>
      </c>
      <c r="W121" s="230">
        <v>110000</v>
      </c>
      <c r="Y121" s="35" t="s">
        <v>216</v>
      </c>
      <c r="Z121" s="243">
        <v>305000</v>
      </c>
      <c r="AA121" s="335">
        <v>32000</v>
      </c>
      <c r="AB121" s="336" t="s">
        <v>271</v>
      </c>
      <c r="AC121" s="335">
        <v>24000</v>
      </c>
      <c r="AD121" s="336">
        <v>30000</v>
      </c>
      <c r="AE121" s="336" t="s">
        <v>271</v>
      </c>
      <c r="AF121" s="335">
        <v>16000</v>
      </c>
      <c r="AG121" s="335" t="s">
        <v>271</v>
      </c>
      <c r="AH121" s="337">
        <v>337000</v>
      </c>
      <c r="AI121" s="244">
        <v>214000</v>
      </c>
    </row>
    <row r="122" spans="1:35" ht="21" customHeight="1">
      <c r="A122" s="35" t="s">
        <v>140</v>
      </c>
      <c r="B122" s="178">
        <v>494000</v>
      </c>
      <c r="C122" s="179">
        <v>48000</v>
      </c>
      <c r="D122" s="180">
        <v>9000</v>
      </c>
      <c r="E122" s="179">
        <v>35000</v>
      </c>
      <c r="F122" s="180">
        <v>44000</v>
      </c>
      <c r="G122" s="180">
        <v>16000</v>
      </c>
      <c r="H122" s="179">
        <v>15000</v>
      </c>
      <c r="I122" s="179">
        <v>14000</v>
      </c>
      <c r="J122" s="181">
        <v>542000</v>
      </c>
      <c r="K122" s="182">
        <v>335000</v>
      </c>
      <c r="M122" s="35" t="s">
        <v>140</v>
      </c>
      <c r="N122" s="227">
        <v>184000</v>
      </c>
      <c r="O122" s="326">
        <v>19000</v>
      </c>
      <c r="P122" s="287" t="s">
        <v>271</v>
      </c>
      <c r="Q122" s="326">
        <v>13000</v>
      </c>
      <c r="R122" s="287">
        <v>17000</v>
      </c>
      <c r="S122" s="287">
        <v>9000</v>
      </c>
      <c r="T122" s="326" t="s">
        <v>271</v>
      </c>
      <c r="U122" s="326" t="s">
        <v>271</v>
      </c>
      <c r="V122" s="327">
        <v>203000</v>
      </c>
      <c r="W122" s="230">
        <v>120000</v>
      </c>
      <c r="Y122" s="35" t="s">
        <v>140</v>
      </c>
      <c r="Z122" s="243">
        <v>309000</v>
      </c>
      <c r="AA122" s="335">
        <v>30000</v>
      </c>
      <c r="AB122" s="336" t="s">
        <v>271</v>
      </c>
      <c r="AC122" s="335">
        <v>22000</v>
      </c>
      <c r="AD122" s="336">
        <v>27000</v>
      </c>
      <c r="AE122" s="336" t="s">
        <v>271</v>
      </c>
      <c r="AF122" s="335">
        <v>14000</v>
      </c>
      <c r="AG122" s="335" t="s">
        <v>271</v>
      </c>
      <c r="AH122" s="337">
        <v>339000</v>
      </c>
      <c r="AI122" s="244">
        <v>215000</v>
      </c>
    </row>
    <row r="123" spans="1:35" ht="21" customHeight="1">
      <c r="A123" s="35" t="s">
        <v>141</v>
      </c>
      <c r="B123" s="178">
        <v>498000</v>
      </c>
      <c r="C123" s="179">
        <v>47000</v>
      </c>
      <c r="D123" s="180">
        <v>9000</v>
      </c>
      <c r="E123" s="179">
        <v>34000</v>
      </c>
      <c r="F123" s="180">
        <v>43000</v>
      </c>
      <c r="G123" s="180">
        <v>15000</v>
      </c>
      <c r="H123" s="179">
        <v>14000</v>
      </c>
      <c r="I123" s="179">
        <v>15000</v>
      </c>
      <c r="J123" s="181">
        <v>545000</v>
      </c>
      <c r="K123" s="182">
        <v>337000</v>
      </c>
      <c r="M123" s="35" t="s">
        <v>141</v>
      </c>
      <c r="N123" s="227">
        <v>188000</v>
      </c>
      <c r="O123" s="326">
        <v>18000</v>
      </c>
      <c r="P123" s="287" t="s">
        <v>271</v>
      </c>
      <c r="Q123" s="326">
        <v>12000</v>
      </c>
      <c r="R123" s="287">
        <v>17000</v>
      </c>
      <c r="S123" s="287">
        <v>9000</v>
      </c>
      <c r="T123" s="326" t="s">
        <v>271</v>
      </c>
      <c r="U123" s="326" t="s">
        <v>271</v>
      </c>
      <c r="V123" s="327">
        <v>207000</v>
      </c>
      <c r="W123" s="230">
        <v>122000</v>
      </c>
      <c r="Y123" s="35" t="s">
        <v>141</v>
      </c>
      <c r="Z123" s="243">
        <v>310000</v>
      </c>
      <c r="AA123" s="335">
        <v>29000</v>
      </c>
      <c r="AB123" s="336" t="s">
        <v>271</v>
      </c>
      <c r="AC123" s="335">
        <v>22000</v>
      </c>
      <c r="AD123" s="336">
        <v>27000</v>
      </c>
      <c r="AE123" s="336" t="s">
        <v>271</v>
      </c>
      <c r="AF123" s="335">
        <v>13000</v>
      </c>
      <c r="AG123" s="335" t="s">
        <v>271</v>
      </c>
      <c r="AH123" s="337">
        <v>339000</v>
      </c>
      <c r="AI123" s="244">
        <v>215000</v>
      </c>
    </row>
    <row r="124" spans="1:35" ht="21" customHeight="1">
      <c r="A124" s="35" t="s">
        <v>142</v>
      </c>
      <c r="B124" s="178">
        <v>505000</v>
      </c>
      <c r="C124" s="179">
        <v>51000</v>
      </c>
      <c r="D124" s="180">
        <v>11000</v>
      </c>
      <c r="E124" s="179">
        <v>35000</v>
      </c>
      <c r="F124" s="180">
        <v>46000</v>
      </c>
      <c r="G124" s="180">
        <v>14000</v>
      </c>
      <c r="H124" s="179">
        <v>15000</v>
      </c>
      <c r="I124" s="179">
        <v>18000</v>
      </c>
      <c r="J124" s="181">
        <v>556000</v>
      </c>
      <c r="K124" s="182">
        <v>345000</v>
      </c>
      <c r="M124" s="35" t="s">
        <v>142</v>
      </c>
      <c r="N124" s="227">
        <v>195000</v>
      </c>
      <c r="O124" s="326">
        <v>19000</v>
      </c>
      <c r="P124" s="287" t="s">
        <v>271</v>
      </c>
      <c r="Q124" s="326">
        <v>12000</v>
      </c>
      <c r="R124" s="287">
        <v>18000</v>
      </c>
      <c r="S124" s="287" t="s">
        <v>271</v>
      </c>
      <c r="T124" s="326" t="s">
        <v>271</v>
      </c>
      <c r="U124" s="326">
        <v>9000</v>
      </c>
      <c r="V124" s="327">
        <v>213000</v>
      </c>
      <c r="W124" s="230">
        <v>127000</v>
      </c>
      <c r="Y124" s="35" t="s">
        <v>142</v>
      </c>
      <c r="Z124" s="243">
        <v>311000</v>
      </c>
      <c r="AA124" s="335">
        <v>32000</v>
      </c>
      <c r="AB124" s="336" t="s">
        <v>271</v>
      </c>
      <c r="AC124" s="335">
        <v>23000</v>
      </c>
      <c r="AD124" s="336">
        <v>29000</v>
      </c>
      <c r="AE124" s="336" t="s">
        <v>271</v>
      </c>
      <c r="AF124" s="335">
        <v>14000</v>
      </c>
      <c r="AG124" s="335">
        <v>9000</v>
      </c>
      <c r="AH124" s="337">
        <v>342000</v>
      </c>
      <c r="AI124" s="244">
        <v>217000</v>
      </c>
    </row>
    <row r="125" spans="1:35" ht="21" customHeight="1">
      <c r="A125" s="35" t="s">
        <v>143</v>
      </c>
      <c r="B125" s="178">
        <v>504000</v>
      </c>
      <c r="C125" s="179">
        <v>50000</v>
      </c>
      <c r="D125" s="180">
        <v>11000</v>
      </c>
      <c r="E125" s="179">
        <v>35000</v>
      </c>
      <c r="F125" s="180">
        <v>46000</v>
      </c>
      <c r="G125" s="180">
        <v>15000</v>
      </c>
      <c r="H125" s="179">
        <v>14000</v>
      </c>
      <c r="I125" s="179">
        <v>17000</v>
      </c>
      <c r="J125" s="181">
        <v>554000</v>
      </c>
      <c r="K125" s="182">
        <v>343000</v>
      </c>
      <c r="M125" s="35" t="s">
        <v>143</v>
      </c>
      <c r="N125" s="227">
        <v>192000</v>
      </c>
      <c r="O125" s="326">
        <v>18000</v>
      </c>
      <c r="P125" s="287" t="s">
        <v>271</v>
      </c>
      <c r="Q125" s="326">
        <v>12000</v>
      </c>
      <c r="R125" s="287">
        <v>17000</v>
      </c>
      <c r="S125" s="287" t="s">
        <v>271</v>
      </c>
      <c r="T125" s="326" t="s">
        <v>271</v>
      </c>
      <c r="U125" s="326">
        <v>8000</v>
      </c>
      <c r="V125" s="327">
        <v>210000</v>
      </c>
      <c r="W125" s="230">
        <v>124000</v>
      </c>
      <c r="Y125" s="35" t="s">
        <v>143</v>
      </c>
      <c r="Z125" s="243">
        <v>312000</v>
      </c>
      <c r="AA125" s="335">
        <v>32000</v>
      </c>
      <c r="AB125" s="336" t="s">
        <v>271</v>
      </c>
      <c r="AC125" s="335">
        <v>23000</v>
      </c>
      <c r="AD125" s="336">
        <v>29000</v>
      </c>
      <c r="AE125" s="336" t="s">
        <v>271</v>
      </c>
      <c r="AF125" s="335">
        <v>13000</v>
      </c>
      <c r="AG125" s="335">
        <v>9000</v>
      </c>
      <c r="AH125" s="337">
        <v>344000</v>
      </c>
      <c r="AI125" s="244">
        <v>219000</v>
      </c>
    </row>
    <row r="126" spans="1:35" ht="21" customHeight="1">
      <c r="A126" s="35" t="s">
        <v>144</v>
      </c>
      <c r="B126" s="178">
        <v>501000</v>
      </c>
      <c r="C126" s="179">
        <v>49000</v>
      </c>
      <c r="D126" s="180">
        <v>11000</v>
      </c>
      <c r="E126" s="179">
        <v>34000</v>
      </c>
      <c r="F126" s="180">
        <v>45000</v>
      </c>
      <c r="G126" s="180">
        <v>14000</v>
      </c>
      <c r="H126" s="179">
        <v>14000</v>
      </c>
      <c r="I126" s="179">
        <v>17000</v>
      </c>
      <c r="J126" s="181">
        <v>550000</v>
      </c>
      <c r="K126" s="182">
        <v>339000</v>
      </c>
      <c r="M126" s="35" t="s">
        <v>144</v>
      </c>
      <c r="N126" s="227">
        <v>189000</v>
      </c>
      <c r="O126" s="326">
        <v>17000</v>
      </c>
      <c r="P126" s="287" t="s">
        <v>271</v>
      </c>
      <c r="Q126" s="326">
        <v>11000</v>
      </c>
      <c r="R126" s="287">
        <v>16000</v>
      </c>
      <c r="S126" s="287" t="s">
        <v>271</v>
      </c>
      <c r="T126" s="326" t="s">
        <v>271</v>
      </c>
      <c r="U126" s="326">
        <v>8000</v>
      </c>
      <c r="V126" s="327">
        <v>207000</v>
      </c>
      <c r="W126" s="230">
        <v>120000</v>
      </c>
      <c r="Y126" s="35" t="s">
        <v>144</v>
      </c>
      <c r="Z126" s="243">
        <v>311000</v>
      </c>
      <c r="AA126" s="335">
        <v>32000</v>
      </c>
      <c r="AB126" s="336" t="s">
        <v>271</v>
      </c>
      <c r="AC126" s="335">
        <v>23000</v>
      </c>
      <c r="AD126" s="336">
        <v>29000</v>
      </c>
      <c r="AE126" s="336" t="s">
        <v>271</v>
      </c>
      <c r="AF126" s="335">
        <v>13000</v>
      </c>
      <c r="AG126" s="335">
        <v>9000</v>
      </c>
      <c r="AH126" s="337">
        <v>343000</v>
      </c>
      <c r="AI126" s="244">
        <v>218000</v>
      </c>
    </row>
    <row r="127" spans="1:35" ht="21" customHeight="1">
      <c r="A127" s="35" t="s">
        <v>145</v>
      </c>
      <c r="B127" s="178">
        <v>501000</v>
      </c>
      <c r="C127" s="179">
        <v>47000</v>
      </c>
      <c r="D127" s="180">
        <v>10000</v>
      </c>
      <c r="E127" s="179">
        <v>31000</v>
      </c>
      <c r="F127" s="180">
        <v>41000</v>
      </c>
      <c r="G127" s="180">
        <v>13000</v>
      </c>
      <c r="H127" s="179">
        <v>12000</v>
      </c>
      <c r="I127" s="179">
        <v>16000</v>
      </c>
      <c r="J127" s="181">
        <v>548000</v>
      </c>
      <c r="K127" s="182">
        <v>337000</v>
      </c>
      <c r="M127" s="35" t="s">
        <v>145</v>
      </c>
      <c r="N127" s="227">
        <v>187000</v>
      </c>
      <c r="O127" s="326">
        <v>17000</v>
      </c>
      <c r="P127" s="287" t="s">
        <v>271</v>
      </c>
      <c r="Q127" s="326">
        <v>10000</v>
      </c>
      <c r="R127" s="287">
        <v>14000</v>
      </c>
      <c r="S127" s="287" t="s">
        <v>271</v>
      </c>
      <c r="T127" s="326" t="s">
        <v>271</v>
      </c>
      <c r="U127" s="326" t="s">
        <v>271</v>
      </c>
      <c r="V127" s="327">
        <v>204000</v>
      </c>
      <c r="W127" s="230">
        <v>118000</v>
      </c>
      <c r="Y127" s="35" t="s">
        <v>145</v>
      </c>
      <c r="Z127" s="243">
        <v>314000</v>
      </c>
      <c r="AA127" s="335">
        <v>30000</v>
      </c>
      <c r="AB127" s="336" t="s">
        <v>271</v>
      </c>
      <c r="AC127" s="335">
        <v>22000</v>
      </c>
      <c r="AD127" s="336">
        <v>27000</v>
      </c>
      <c r="AE127" s="336" t="s">
        <v>271</v>
      </c>
      <c r="AF127" s="335">
        <v>11000</v>
      </c>
      <c r="AG127" s="335">
        <v>9000</v>
      </c>
      <c r="AH127" s="337">
        <v>344000</v>
      </c>
      <c r="AI127" s="244">
        <v>219000</v>
      </c>
    </row>
    <row r="128" spans="1:35" ht="21" customHeight="1">
      <c r="A128" s="35" t="s">
        <v>146</v>
      </c>
      <c r="B128" s="178">
        <v>502000</v>
      </c>
      <c r="C128" s="179">
        <v>42000</v>
      </c>
      <c r="D128" s="180">
        <v>8000</v>
      </c>
      <c r="E128" s="179">
        <v>28000</v>
      </c>
      <c r="F128" s="180">
        <v>36000</v>
      </c>
      <c r="G128" s="180">
        <v>11000</v>
      </c>
      <c r="H128" s="179">
        <v>10000</v>
      </c>
      <c r="I128" s="179">
        <v>15000</v>
      </c>
      <c r="J128" s="181">
        <v>545000</v>
      </c>
      <c r="K128" s="182">
        <v>333000</v>
      </c>
      <c r="M128" s="35" t="s">
        <v>146</v>
      </c>
      <c r="N128" s="227">
        <v>185000</v>
      </c>
      <c r="O128" s="326">
        <v>16000</v>
      </c>
      <c r="P128" s="287" t="s">
        <v>271</v>
      </c>
      <c r="Q128" s="326">
        <v>9000</v>
      </c>
      <c r="R128" s="287">
        <v>13000</v>
      </c>
      <c r="S128" s="287" t="s">
        <v>271</v>
      </c>
      <c r="T128" s="326" t="s">
        <v>271</v>
      </c>
      <c r="U128" s="326" t="s">
        <v>271</v>
      </c>
      <c r="V128" s="327">
        <v>202000</v>
      </c>
      <c r="W128" s="230">
        <v>116000</v>
      </c>
      <c r="Y128" s="35" t="s">
        <v>146</v>
      </c>
      <c r="Z128" s="243">
        <v>317000</v>
      </c>
      <c r="AA128" s="335">
        <v>26000</v>
      </c>
      <c r="AB128" s="336" t="s">
        <v>271</v>
      </c>
      <c r="AC128" s="335">
        <v>19000</v>
      </c>
      <c r="AD128" s="336">
        <v>23000</v>
      </c>
      <c r="AE128" s="336" t="s">
        <v>271</v>
      </c>
      <c r="AF128" s="335">
        <v>10000</v>
      </c>
      <c r="AG128" s="335">
        <v>8000</v>
      </c>
      <c r="AH128" s="337">
        <v>343000</v>
      </c>
      <c r="AI128" s="244">
        <v>218000</v>
      </c>
    </row>
    <row r="129" spans="1:35" ht="21" customHeight="1">
      <c r="A129" s="35" t="s">
        <v>147</v>
      </c>
      <c r="B129" s="178">
        <v>501000</v>
      </c>
      <c r="C129" s="179">
        <v>39000</v>
      </c>
      <c r="D129" s="180">
        <v>10000</v>
      </c>
      <c r="E129" s="179">
        <v>23000</v>
      </c>
      <c r="F129" s="180">
        <v>33000</v>
      </c>
      <c r="G129" s="180">
        <v>9000</v>
      </c>
      <c r="H129" s="179">
        <v>8000</v>
      </c>
      <c r="I129" s="179">
        <v>16000</v>
      </c>
      <c r="J129" s="181">
        <v>540000</v>
      </c>
      <c r="K129" s="182">
        <v>329000</v>
      </c>
      <c r="M129" s="35" t="s">
        <v>147</v>
      </c>
      <c r="N129" s="227">
        <v>187000</v>
      </c>
      <c r="O129" s="326">
        <v>16000</v>
      </c>
      <c r="P129" s="287" t="s">
        <v>271</v>
      </c>
      <c r="Q129" s="326" t="s">
        <v>271</v>
      </c>
      <c r="R129" s="287">
        <v>12000</v>
      </c>
      <c r="S129" s="287" t="s">
        <v>271</v>
      </c>
      <c r="T129" s="326" t="s">
        <v>271</v>
      </c>
      <c r="U129" s="326" t="s">
        <v>271</v>
      </c>
      <c r="V129" s="327">
        <v>203000</v>
      </c>
      <c r="W129" s="230">
        <v>117000</v>
      </c>
      <c r="Y129" s="35" t="s">
        <v>147</v>
      </c>
      <c r="Z129" s="243">
        <v>314000</v>
      </c>
      <c r="AA129" s="335">
        <v>23000</v>
      </c>
      <c r="AB129" s="336" t="s">
        <v>271</v>
      </c>
      <c r="AC129" s="335">
        <v>17000</v>
      </c>
      <c r="AD129" s="336">
        <v>21000</v>
      </c>
      <c r="AE129" s="336" t="s">
        <v>271</v>
      </c>
      <c r="AF129" s="335">
        <v>8000</v>
      </c>
      <c r="AG129" s="335">
        <v>9000</v>
      </c>
      <c r="AH129" s="337">
        <v>337000</v>
      </c>
      <c r="AI129" s="244">
        <v>212000</v>
      </c>
    </row>
    <row r="130" spans="1:35" ht="21" customHeight="1">
      <c r="A130" s="35" t="s">
        <v>148</v>
      </c>
      <c r="B130" s="178">
        <v>497000</v>
      </c>
      <c r="C130" s="179">
        <v>38000</v>
      </c>
      <c r="D130" s="180">
        <v>10000</v>
      </c>
      <c r="E130" s="179">
        <v>24000</v>
      </c>
      <c r="F130" s="180">
        <v>33000</v>
      </c>
      <c r="G130" s="180">
        <v>10000</v>
      </c>
      <c r="H130" s="179">
        <v>10000</v>
      </c>
      <c r="I130" s="179">
        <v>13000</v>
      </c>
      <c r="J130" s="181">
        <v>535000</v>
      </c>
      <c r="K130" s="182">
        <v>324000</v>
      </c>
      <c r="M130" s="35" t="s">
        <v>148</v>
      </c>
      <c r="N130" s="227">
        <v>184000</v>
      </c>
      <c r="O130" s="326">
        <v>15000</v>
      </c>
      <c r="P130" s="287" t="s">
        <v>271</v>
      </c>
      <c r="Q130" s="326" t="s">
        <v>271</v>
      </c>
      <c r="R130" s="287">
        <v>12000</v>
      </c>
      <c r="S130" s="287" t="s">
        <v>271</v>
      </c>
      <c r="T130" s="326" t="s">
        <v>271</v>
      </c>
      <c r="U130" s="326" t="s">
        <v>271</v>
      </c>
      <c r="V130" s="327">
        <v>199000</v>
      </c>
      <c r="W130" s="230">
        <v>113000</v>
      </c>
      <c r="Y130" s="35" t="s">
        <v>148</v>
      </c>
      <c r="Z130" s="243">
        <v>313000</v>
      </c>
      <c r="AA130" s="335">
        <v>23000</v>
      </c>
      <c r="AB130" s="336" t="s">
        <v>271</v>
      </c>
      <c r="AC130" s="335">
        <v>17000</v>
      </c>
      <c r="AD130" s="336">
        <v>21000</v>
      </c>
      <c r="AE130" s="336" t="s">
        <v>271</v>
      </c>
      <c r="AF130" s="335">
        <v>10000</v>
      </c>
      <c r="AG130" s="335" t="s">
        <v>271</v>
      </c>
      <c r="AH130" s="337">
        <v>336000</v>
      </c>
      <c r="AI130" s="244">
        <v>212000</v>
      </c>
    </row>
    <row r="131" spans="1:35" ht="21" customHeight="1">
      <c r="A131" s="35" t="s">
        <v>149</v>
      </c>
      <c r="B131" s="178">
        <v>490000</v>
      </c>
      <c r="C131" s="179">
        <v>40000</v>
      </c>
      <c r="D131" s="180">
        <v>10000</v>
      </c>
      <c r="E131" s="179">
        <v>25000</v>
      </c>
      <c r="F131" s="180">
        <v>35000</v>
      </c>
      <c r="G131" s="180">
        <v>11000</v>
      </c>
      <c r="H131" s="179">
        <v>11000</v>
      </c>
      <c r="I131" s="179">
        <v>13000</v>
      </c>
      <c r="J131" s="181">
        <v>529000</v>
      </c>
      <c r="K131" s="182">
        <v>319000</v>
      </c>
      <c r="M131" s="35" t="s">
        <v>149</v>
      </c>
      <c r="N131" s="227">
        <v>183000</v>
      </c>
      <c r="O131" s="326">
        <v>15000</v>
      </c>
      <c r="P131" s="287" t="s">
        <v>271</v>
      </c>
      <c r="Q131" s="326" t="s">
        <v>271</v>
      </c>
      <c r="R131" s="287">
        <v>12000</v>
      </c>
      <c r="S131" s="287" t="s">
        <v>271</v>
      </c>
      <c r="T131" s="326" t="s">
        <v>271</v>
      </c>
      <c r="U131" s="326" t="s">
        <v>271</v>
      </c>
      <c r="V131" s="327">
        <v>197000</v>
      </c>
      <c r="W131" s="230">
        <v>112000</v>
      </c>
      <c r="Y131" s="35" t="s">
        <v>149</v>
      </c>
      <c r="Z131" s="243">
        <v>307000</v>
      </c>
      <c r="AA131" s="335">
        <v>25000</v>
      </c>
      <c r="AB131" s="336" t="s">
        <v>271</v>
      </c>
      <c r="AC131" s="335">
        <v>19000</v>
      </c>
      <c r="AD131" s="336">
        <v>23000</v>
      </c>
      <c r="AE131" s="336" t="s">
        <v>271</v>
      </c>
      <c r="AF131" s="335">
        <v>11000</v>
      </c>
      <c r="AG131" s="335" t="s">
        <v>271</v>
      </c>
      <c r="AH131" s="337">
        <v>332000</v>
      </c>
      <c r="AI131" s="244">
        <v>207000</v>
      </c>
    </row>
    <row r="132" spans="1:35" ht="21" customHeight="1">
      <c r="A132" s="35" t="s">
        <v>217</v>
      </c>
      <c r="B132" s="178">
        <v>497000</v>
      </c>
      <c r="C132" s="179">
        <v>39000</v>
      </c>
      <c r="D132" s="180">
        <v>10000</v>
      </c>
      <c r="E132" s="179">
        <v>26000</v>
      </c>
      <c r="F132" s="180">
        <v>35000</v>
      </c>
      <c r="G132" s="180">
        <v>11000</v>
      </c>
      <c r="H132" s="179">
        <v>12000</v>
      </c>
      <c r="I132" s="179">
        <v>13000</v>
      </c>
      <c r="J132" s="181">
        <v>535000</v>
      </c>
      <c r="K132" s="182">
        <v>326000</v>
      </c>
      <c r="M132" s="35" t="s">
        <v>217</v>
      </c>
      <c r="N132" s="227">
        <v>185000</v>
      </c>
      <c r="O132" s="326">
        <v>14000</v>
      </c>
      <c r="P132" s="287" t="s">
        <v>271</v>
      </c>
      <c r="Q132" s="326" t="s">
        <v>271</v>
      </c>
      <c r="R132" s="287">
        <v>12000</v>
      </c>
      <c r="S132" s="287" t="s">
        <v>271</v>
      </c>
      <c r="T132" s="326" t="s">
        <v>271</v>
      </c>
      <c r="U132" s="326" t="s">
        <v>271</v>
      </c>
      <c r="V132" s="327">
        <v>199000</v>
      </c>
      <c r="W132" s="230">
        <v>115000</v>
      </c>
      <c r="Y132" s="35" t="s">
        <v>217</v>
      </c>
      <c r="Z132" s="243">
        <v>312000</v>
      </c>
      <c r="AA132" s="335">
        <v>24000</v>
      </c>
      <c r="AB132" s="336" t="s">
        <v>271</v>
      </c>
      <c r="AC132" s="335">
        <v>19000</v>
      </c>
      <c r="AD132" s="336">
        <v>23000</v>
      </c>
      <c r="AE132" s="336" t="s">
        <v>271</v>
      </c>
      <c r="AF132" s="335">
        <v>12000</v>
      </c>
      <c r="AG132" s="335" t="s">
        <v>271</v>
      </c>
      <c r="AH132" s="337">
        <v>336000</v>
      </c>
      <c r="AI132" s="244">
        <v>212000</v>
      </c>
    </row>
    <row r="133" spans="1:35" ht="21" customHeight="1">
      <c r="A133" s="35" t="s">
        <v>218</v>
      </c>
      <c r="B133" s="178">
        <v>495000</v>
      </c>
      <c r="C133" s="179">
        <v>37000</v>
      </c>
      <c r="D133" s="180">
        <v>9000</v>
      </c>
      <c r="E133" s="179">
        <v>26000</v>
      </c>
      <c r="F133" s="180">
        <v>34000</v>
      </c>
      <c r="G133" s="180">
        <v>10000</v>
      </c>
      <c r="H133" s="179">
        <v>12000</v>
      </c>
      <c r="I133" s="179">
        <v>12000</v>
      </c>
      <c r="J133" s="181">
        <v>533000</v>
      </c>
      <c r="K133" s="182">
        <v>324000</v>
      </c>
      <c r="M133" s="35" t="s">
        <v>218</v>
      </c>
      <c r="N133" s="227">
        <v>189000</v>
      </c>
      <c r="O133" s="326">
        <v>13000</v>
      </c>
      <c r="P133" s="287" t="s">
        <v>271</v>
      </c>
      <c r="Q133" s="326" t="s">
        <v>271</v>
      </c>
      <c r="R133" s="287">
        <v>11000</v>
      </c>
      <c r="S133" s="287" t="s">
        <v>271</v>
      </c>
      <c r="T133" s="326" t="s">
        <v>271</v>
      </c>
      <c r="U133" s="326" t="s">
        <v>271</v>
      </c>
      <c r="V133" s="327">
        <v>202000</v>
      </c>
      <c r="W133" s="230">
        <v>117000</v>
      </c>
      <c r="Y133" s="35" t="s">
        <v>218</v>
      </c>
      <c r="Z133" s="243">
        <v>306000</v>
      </c>
      <c r="AA133" s="335">
        <v>24000</v>
      </c>
      <c r="AB133" s="336" t="s">
        <v>271</v>
      </c>
      <c r="AC133" s="335">
        <v>18000</v>
      </c>
      <c r="AD133" s="336">
        <v>23000</v>
      </c>
      <c r="AE133" s="336" t="s">
        <v>271</v>
      </c>
      <c r="AF133" s="335">
        <v>12000</v>
      </c>
      <c r="AG133" s="335" t="s">
        <v>271</v>
      </c>
      <c r="AH133" s="337">
        <v>331000</v>
      </c>
      <c r="AI133" s="244">
        <v>207000</v>
      </c>
    </row>
    <row r="134" spans="1:35" ht="21" customHeight="1">
      <c r="A134" s="35" t="s">
        <v>150</v>
      </c>
      <c r="B134" s="178">
        <v>494000</v>
      </c>
      <c r="C134" s="179">
        <v>38000</v>
      </c>
      <c r="D134" s="180">
        <v>9000</v>
      </c>
      <c r="E134" s="179">
        <v>27000</v>
      </c>
      <c r="F134" s="180">
        <v>36000</v>
      </c>
      <c r="G134" s="180">
        <v>12000</v>
      </c>
      <c r="H134" s="179">
        <v>13000</v>
      </c>
      <c r="I134" s="179">
        <v>11000</v>
      </c>
      <c r="J134" s="181">
        <v>532000</v>
      </c>
      <c r="K134" s="182">
        <v>323000</v>
      </c>
      <c r="M134" s="35" t="s">
        <v>150</v>
      </c>
      <c r="N134" s="227">
        <v>187000</v>
      </c>
      <c r="O134" s="326">
        <v>13000</v>
      </c>
      <c r="P134" s="287" t="s">
        <v>271</v>
      </c>
      <c r="Q134" s="326" t="s">
        <v>271</v>
      </c>
      <c r="R134" s="287">
        <v>12000</v>
      </c>
      <c r="S134" s="287" t="s">
        <v>271</v>
      </c>
      <c r="T134" s="326" t="s">
        <v>271</v>
      </c>
      <c r="U134" s="326" t="s">
        <v>271</v>
      </c>
      <c r="V134" s="327">
        <v>201000</v>
      </c>
      <c r="W134" s="230">
        <v>115000</v>
      </c>
      <c r="Y134" s="35" t="s">
        <v>150</v>
      </c>
      <c r="Z134" s="243">
        <v>307000</v>
      </c>
      <c r="AA134" s="335">
        <v>25000</v>
      </c>
      <c r="AB134" s="336" t="s">
        <v>271</v>
      </c>
      <c r="AC134" s="335">
        <v>19000</v>
      </c>
      <c r="AD134" s="336">
        <v>24000</v>
      </c>
      <c r="AE134" s="336" t="s">
        <v>271</v>
      </c>
      <c r="AF134" s="335">
        <v>13000</v>
      </c>
      <c r="AG134" s="335" t="s">
        <v>271</v>
      </c>
      <c r="AH134" s="337">
        <v>331000</v>
      </c>
      <c r="AI134" s="244">
        <v>209000</v>
      </c>
    </row>
    <row r="135" spans="1:35" ht="21" customHeight="1">
      <c r="A135" s="35" t="s">
        <v>151</v>
      </c>
      <c r="B135" s="178">
        <v>500000</v>
      </c>
      <c r="C135" s="179">
        <v>40000</v>
      </c>
      <c r="D135" s="180">
        <v>10000</v>
      </c>
      <c r="E135" s="179">
        <v>27000</v>
      </c>
      <c r="F135" s="180">
        <v>38000</v>
      </c>
      <c r="G135" s="180">
        <v>11000</v>
      </c>
      <c r="H135" s="179">
        <v>14000</v>
      </c>
      <c r="I135" s="179">
        <v>12000</v>
      </c>
      <c r="J135" s="181">
        <v>540000</v>
      </c>
      <c r="K135" s="182">
        <v>331000</v>
      </c>
      <c r="M135" s="35" t="s">
        <v>151</v>
      </c>
      <c r="N135" s="227">
        <v>191000</v>
      </c>
      <c r="O135" s="326">
        <v>13000</v>
      </c>
      <c r="P135" s="287" t="s">
        <v>271</v>
      </c>
      <c r="Q135" s="326" t="s">
        <v>271</v>
      </c>
      <c r="R135" s="287">
        <v>12000</v>
      </c>
      <c r="S135" s="287" t="s">
        <v>271</v>
      </c>
      <c r="T135" s="326" t="s">
        <v>271</v>
      </c>
      <c r="U135" s="326" t="s">
        <v>271</v>
      </c>
      <c r="V135" s="327">
        <v>205000</v>
      </c>
      <c r="W135" s="230">
        <v>119000</v>
      </c>
      <c r="Y135" s="35" t="s">
        <v>151</v>
      </c>
      <c r="Z135" s="243">
        <v>308000</v>
      </c>
      <c r="AA135" s="335">
        <v>27000</v>
      </c>
      <c r="AB135" s="336" t="s">
        <v>271</v>
      </c>
      <c r="AC135" s="335">
        <v>20000</v>
      </c>
      <c r="AD135" s="336">
        <v>26000</v>
      </c>
      <c r="AE135" s="336" t="s">
        <v>271</v>
      </c>
      <c r="AF135" s="335">
        <v>14000</v>
      </c>
      <c r="AG135" s="335" t="s">
        <v>271</v>
      </c>
      <c r="AH135" s="337">
        <v>335000</v>
      </c>
      <c r="AI135" s="244">
        <v>212000</v>
      </c>
    </row>
    <row r="136" spans="1:35" ht="21" customHeight="1">
      <c r="A136" s="35" t="s">
        <v>152</v>
      </c>
      <c r="B136" s="178">
        <v>502000</v>
      </c>
      <c r="C136" s="179">
        <v>40000</v>
      </c>
      <c r="D136" s="180" t="s">
        <v>271</v>
      </c>
      <c r="E136" s="179">
        <v>29000</v>
      </c>
      <c r="F136" s="180">
        <v>37000</v>
      </c>
      <c r="G136" s="180">
        <v>14000</v>
      </c>
      <c r="H136" s="179">
        <v>13000</v>
      </c>
      <c r="I136" s="179">
        <v>11000</v>
      </c>
      <c r="J136" s="181">
        <v>542000</v>
      </c>
      <c r="K136" s="182">
        <v>333000</v>
      </c>
      <c r="M136" s="35" t="s">
        <v>152</v>
      </c>
      <c r="N136" s="227">
        <v>192000</v>
      </c>
      <c r="O136" s="326">
        <v>15000</v>
      </c>
      <c r="P136" s="287" t="s">
        <v>271</v>
      </c>
      <c r="Q136" s="326">
        <v>8000</v>
      </c>
      <c r="R136" s="287">
        <v>12000</v>
      </c>
      <c r="S136" s="287" t="s">
        <v>271</v>
      </c>
      <c r="T136" s="326" t="s">
        <v>271</v>
      </c>
      <c r="U136" s="326" t="s">
        <v>271</v>
      </c>
      <c r="V136" s="327">
        <v>206000</v>
      </c>
      <c r="W136" s="230">
        <v>120000</v>
      </c>
      <c r="Y136" s="35" t="s">
        <v>152</v>
      </c>
      <c r="Z136" s="243">
        <v>311000</v>
      </c>
      <c r="AA136" s="335">
        <v>26000</v>
      </c>
      <c r="AB136" s="336" t="s">
        <v>271</v>
      </c>
      <c r="AC136" s="335">
        <v>21000</v>
      </c>
      <c r="AD136" s="336">
        <v>24000</v>
      </c>
      <c r="AE136" s="336" t="s">
        <v>271</v>
      </c>
      <c r="AF136" s="335">
        <v>13000</v>
      </c>
      <c r="AG136" s="335" t="s">
        <v>271</v>
      </c>
      <c r="AH136" s="337">
        <v>336000</v>
      </c>
      <c r="AI136" s="244">
        <v>213000</v>
      </c>
    </row>
    <row r="137" spans="1:35" ht="21" customHeight="1">
      <c r="A137" s="35" t="s">
        <v>153</v>
      </c>
      <c r="B137" s="178">
        <v>501000</v>
      </c>
      <c r="C137" s="179">
        <v>38000</v>
      </c>
      <c r="D137" s="180" t="s">
        <v>271</v>
      </c>
      <c r="E137" s="179">
        <v>27000</v>
      </c>
      <c r="F137" s="180">
        <v>34000</v>
      </c>
      <c r="G137" s="180">
        <v>11000</v>
      </c>
      <c r="H137" s="179">
        <v>12000</v>
      </c>
      <c r="I137" s="179">
        <v>11000</v>
      </c>
      <c r="J137" s="181">
        <v>539000</v>
      </c>
      <c r="K137" s="182">
        <v>329000</v>
      </c>
      <c r="M137" s="35" t="s">
        <v>153</v>
      </c>
      <c r="N137" s="227">
        <v>196000</v>
      </c>
      <c r="O137" s="326">
        <v>14000</v>
      </c>
      <c r="P137" s="287" t="s">
        <v>271</v>
      </c>
      <c r="Q137" s="326">
        <v>8000</v>
      </c>
      <c r="R137" s="287">
        <v>12000</v>
      </c>
      <c r="S137" s="287" t="s">
        <v>271</v>
      </c>
      <c r="T137" s="326" t="s">
        <v>271</v>
      </c>
      <c r="U137" s="326" t="s">
        <v>271</v>
      </c>
      <c r="V137" s="327">
        <v>211000</v>
      </c>
      <c r="W137" s="230">
        <v>124000</v>
      </c>
      <c r="Y137" s="35" t="s">
        <v>153</v>
      </c>
      <c r="Z137" s="243">
        <v>304000</v>
      </c>
      <c r="AA137" s="335">
        <v>24000</v>
      </c>
      <c r="AB137" s="336" t="s">
        <v>271</v>
      </c>
      <c r="AC137" s="335">
        <v>19000</v>
      </c>
      <c r="AD137" s="336">
        <v>22000</v>
      </c>
      <c r="AE137" s="336" t="s">
        <v>271</v>
      </c>
      <c r="AF137" s="335">
        <v>12000</v>
      </c>
      <c r="AG137" s="335" t="s">
        <v>271</v>
      </c>
      <c r="AH137" s="337">
        <v>328000</v>
      </c>
      <c r="AI137" s="244">
        <v>205000</v>
      </c>
    </row>
    <row r="138" spans="1:35" ht="21" customHeight="1">
      <c r="A138" s="35" t="s">
        <v>154</v>
      </c>
      <c r="B138" s="178">
        <v>489000</v>
      </c>
      <c r="C138" s="179">
        <v>37000</v>
      </c>
      <c r="D138" s="180" t="s">
        <v>271</v>
      </c>
      <c r="E138" s="179">
        <v>29000</v>
      </c>
      <c r="F138" s="180">
        <v>34000</v>
      </c>
      <c r="G138" s="180">
        <v>12000</v>
      </c>
      <c r="H138" s="179">
        <v>11000</v>
      </c>
      <c r="I138" s="179">
        <v>10000</v>
      </c>
      <c r="J138" s="181">
        <v>526000</v>
      </c>
      <c r="K138" s="182">
        <v>318000</v>
      </c>
      <c r="M138" s="35" t="s">
        <v>154</v>
      </c>
      <c r="N138" s="227">
        <v>188000</v>
      </c>
      <c r="O138" s="326">
        <v>14000</v>
      </c>
      <c r="P138" s="287" t="s">
        <v>271</v>
      </c>
      <c r="Q138" s="326">
        <v>10000</v>
      </c>
      <c r="R138" s="287">
        <v>12000</v>
      </c>
      <c r="S138" s="287" t="s">
        <v>271</v>
      </c>
      <c r="T138" s="326" t="s">
        <v>271</v>
      </c>
      <c r="U138" s="326" t="s">
        <v>271</v>
      </c>
      <c r="V138" s="327">
        <v>201000</v>
      </c>
      <c r="W138" s="230">
        <v>116000</v>
      </c>
      <c r="Y138" s="35" t="s">
        <v>154</v>
      </c>
      <c r="Z138" s="243">
        <v>301000</v>
      </c>
      <c r="AA138" s="335">
        <v>23000</v>
      </c>
      <c r="AB138" s="336" t="s">
        <v>271</v>
      </c>
      <c r="AC138" s="335">
        <v>19000</v>
      </c>
      <c r="AD138" s="336">
        <v>22000</v>
      </c>
      <c r="AE138" s="336" t="s">
        <v>271</v>
      </c>
      <c r="AF138" s="335">
        <v>11000</v>
      </c>
      <c r="AG138" s="335" t="s">
        <v>271</v>
      </c>
      <c r="AH138" s="337">
        <v>325000</v>
      </c>
      <c r="AI138" s="244">
        <v>202000</v>
      </c>
    </row>
    <row r="139" spans="1:35" ht="21" customHeight="1">
      <c r="A139" s="35" t="s">
        <v>155</v>
      </c>
      <c r="B139" s="178">
        <v>489000</v>
      </c>
      <c r="C139" s="179">
        <v>34000</v>
      </c>
      <c r="D139" s="180" t="s">
        <v>271</v>
      </c>
      <c r="E139" s="179">
        <v>24000</v>
      </c>
      <c r="F139" s="180">
        <v>31000</v>
      </c>
      <c r="G139" s="180">
        <v>11000</v>
      </c>
      <c r="H139" s="179">
        <v>10000</v>
      </c>
      <c r="I139" s="179">
        <v>9000</v>
      </c>
      <c r="J139" s="181">
        <v>523000</v>
      </c>
      <c r="K139" s="182">
        <v>314000</v>
      </c>
      <c r="M139" s="35" t="s">
        <v>155</v>
      </c>
      <c r="N139" s="227">
        <v>187000</v>
      </c>
      <c r="O139" s="326">
        <v>14000</v>
      </c>
      <c r="P139" s="287" t="s">
        <v>271</v>
      </c>
      <c r="Q139" s="326">
        <v>10000</v>
      </c>
      <c r="R139" s="287">
        <v>12000</v>
      </c>
      <c r="S139" s="287" t="s">
        <v>271</v>
      </c>
      <c r="T139" s="326" t="s">
        <v>271</v>
      </c>
      <c r="U139" s="326" t="s">
        <v>271</v>
      </c>
      <c r="V139" s="327">
        <v>201000</v>
      </c>
      <c r="W139" s="230">
        <v>115000</v>
      </c>
      <c r="Y139" s="35" t="s">
        <v>155</v>
      </c>
      <c r="Z139" s="243">
        <v>302000</v>
      </c>
      <c r="AA139" s="335">
        <v>20000</v>
      </c>
      <c r="AB139" s="336" t="s">
        <v>271</v>
      </c>
      <c r="AC139" s="335">
        <v>15000</v>
      </c>
      <c r="AD139" s="336">
        <v>19000</v>
      </c>
      <c r="AE139" s="336" t="s">
        <v>271</v>
      </c>
      <c r="AF139" s="335">
        <v>10000</v>
      </c>
      <c r="AG139" s="335" t="s">
        <v>271</v>
      </c>
      <c r="AH139" s="337">
        <v>322000</v>
      </c>
      <c r="AI139" s="244">
        <v>199000</v>
      </c>
    </row>
    <row r="140" spans="1:35" ht="21" customHeight="1">
      <c r="A140" s="35" t="s">
        <v>156</v>
      </c>
      <c r="B140" s="178">
        <v>486000</v>
      </c>
      <c r="C140" s="179">
        <v>35000</v>
      </c>
      <c r="D140" s="180" t="s">
        <v>271</v>
      </c>
      <c r="E140" s="179">
        <v>25000</v>
      </c>
      <c r="F140" s="180">
        <v>32000</v>
      </c>
      <c r="G140" s="180">
        <v>11000</v>
      </c>
      <c r="H140" s="179">
        <v>12000</v>
      </c>
      <c r="I140" s="179">
        <v>10000</v>
      </c>
      <c r="J140" s="181">
        <v>521000</v>
      </c>
      <c r="K140" s="182">
        <v>312000</v>
      </c>
      <c r="M140" s="35" t="s">
        <v>156</v>
      </c>
      <c r="N140" s="227">
        <v>183000</v>
      </c>
      <c r="O140" s="326">
        <v>14000</v>
      </c>
      <c r="P140" s="287" t="s">
        <v>271</v>
      </c>
      <c r="Q140" s="326">
        <v>9000</v>
      </c>
      <c r="R140" s="287">
        <v>12000</v>
      </c>
      <c r="S140" s="287" t="s">
        <v>271</v>
      </c>
      <c r="T140" s="326" t="s">
        <v>271</v>
      </c>
      <c r="U140" s="326" t="s">
        <v>271</v>
      </c>
      <c r="V140" s="327">
        <v>197000</v>
      </c>
      <c r="W140" s="230">
        <v>112000</v>
      </c>
      <c r="Y140" s="35" t="s">
        <v>156</v>
      </c>
      <c r="Z140" s="243">
        <v>303000</v>
      </c>
      <c r="AA140" s="335">
        <v>21000</v>
      </c>
      <c r="AB140" s="336" t="s">
        <v>271</v>
      </c>
      <c r="AC140" s="335">
        <v>15000</v>
      </c>
      <c r="AD140" s="336">
        <v>20000</v>
      </c>
      <c r="AE140" s="336" t="s">
        <v>271</v>
      </c>
      <c r="AF140" s="335">
        <v>11000</v>
      </c>
      <c r="AG140" s="335" t="s">
        <v>271</v>
      </c>
      <c r="AH140" s="337">
        <v>324000</v>
      </c>
      <c r="AI140" s="244">
        <v>200000</v>
      </c>
    </row>
    <row r="141" spans="1:35" ht="21" customHeight="1">
      <c r="A141" s="35" t="s">
        <v>157</v>
      </c>
      <c r="B141" s="178">
        <v>494000</v>
      </c>
      <c r="C141" s="179">
        <v>37000</v>
      </c>
      <c r="D141" s="180" t="s">
        <v>271</v>
      </c>
      <c r="E141" s="179">
        <v>25000</v>
      </c>
      <c r="F141" s="180">
        <v>33000</v>
      </c>
      <c r="G141" s="180">
        <v>11000</v>
      </c>
      <c r="H141" s="179">
        <v>12000</v>
      </c>
      <c r="I141" s="179">
        <v>10000</v>
      </c>
      <c r="J141" s="181">
        <v>531000</v>
      </c>
      <c r="K141" s="182">
        <v>322000</v>
      </c>
      <c r="M141" s="35" t="s">
        <v>157</v>
      </c>
      <c r="N141" s="227">
        <v>187000</v>
      </c>
      <c r="O141" s="326">
        <v>15000</v>
      </c>
      <c r="P141" s="287" t="s">
        <v>271</v>
      </c>
      <c r="Q141" s="326">
        <v>11000</v>
      </c>
      <c r="R141" s="287">
        <v>13000</v>
      </c>
      <c r="S141" s="287" t="s">
        <v>271</v>
      </c>
      <c r="T141" s="326" t="s">
        <v>271</v>
      </c>
      <c r="U141" s="326" t="s">
        <v>271</v>
      </c>
      <c r="V141" s="327">
        <v>201000</v>
      </c>
      <c r="W141" s="230">
        <v>116000</v>
      </c>
      <c r="Y141" s="35" t="s">
        <v>157</v>
      </c>
      <c r="Z141" s="243">
        <v>308000</v>
      </c>
      <c r="AA141" s="335">
        <v>22000</v>
      </c>
      <c r="AB141" s="336" t="s">
        <v>271</v>
      </c>
      <c r="AC141" s="335">
        <v>15000</v>
      </c>
      <c r="AD141" s="336">
        <v>20000</v>
      </c>
      <c r="AE141" s="336" t="s">
        <v>271</v>
      </c>
      <c r="AF141" s="335">
        <v>11000</v>
      </c>
      <c r="AG141" s="335" t="s">
        <v>271</v>
      </c>
      <c r="AH141" s="337">
        <v>330000</v>
      </c>
      <c r="AI141" s="244">
        <v>205000</v>
      </c>
    </row>
    <row r="142" spans="1:35" ht="21" customHeight="1">
      <c r="A142" s="35" t="s">
        <v>158</v>
      </c>
      <c r="B142" s="178">
        <v>494000</v>
      </c>
      <c r="C142" s="179">
        <v>37000</v>
      </c>
      <c r="D142" s="180">
        <v>8000</v>
      </c>
      <c r="E142" s="179">
        <v>26000</v>
      </c>
      <c r="F142" s="180">
        <v>34000</v>
      </c>
      <c r="G142" s="180">
        <v>10000</v>
      </c>
      <c r="H142" s="179">
        <v>13000</v>
      </c>
      <c r="I142" s="179">
        <v>10000</v>
      </c>
      <c r="J142" s="181">
        <v>531000</v>
      </c>
      <c r="K142" s="182">
        <v>322000</v>
      </c>
      <c r="M142" s="35" t="s">
        <v>158</v>
      </c>
      <c r="N142" s="227">
        <v>186000</v>
      </c>
      <c r="O142" s="326">
        <v>13000</v>
      </c>
      <c r="P142" s="287" t="s">
        <v>271</v>
      </c>
      <c r="Q142" s="326">
        <v>10000</v>
      </c>
      <c r="R142" s="287">
        <v>12000</v>
      </c>
      <c r="S142" s="287" t="s">
        <v>271</v>
      </c>
      <c r="T142" s="326" t="s">
        <v>271</v>
      </c>
      <c r="U142" s="326" t="s">
        <v>271</v>
      </c>
      <c r="V142" s="327">
        <v>199000</v>
      </c>
      <c r="W142" s="230">
        <v>115000</v>
      </c>
      <c r="Y142" s="35" t="s">
        <v>158</v>
      </c>
      <c r="Z142" s="243">
        <v>309000</v>
      </c>
      <c r="AA142" s="335">
        <v>23000</v>
      </c>
      <c r="AB142" s="336" t="s">
        <v>271</v>
      </c>
      <c r="AC142" s="335">
        <v>15000</v>
      </c>
      <c r="AD142" s="336">
        <v>21000</v>
      </c>
      <c r="AE142" s="336" t="s">
        <v>271</v>
      </c>
      <c r="AF142" s="335">
        <v>12000</v>
      </c>
      <c r="AG142" s="335" t="s">
        <v>271</v>
      </c>
      <c r="AH142" s="337">
        <v>332000</v>
      </c>
      <c r="AI142" s="244">
        <v>208000</v>
      </c>
    </row>
    <row r="143" spans="1:35" ht="21" customHeight="1">
      <c r="A143" s="35" t="s">
        <v>159</v>
      </c>
      <c r="B143" s="178">
        <v>500000</v>
      </c>
      <c r="C143" s="179">
        <v>38000</v>
      </c>
      <c r="D143" s="180">
        <v>9000</v>
      </c>
      <c r="E143" s="179">
        <v>26000</v>
      </c>
      <c r="F143" s="180">
        <v>35000</v>
      </c>
      <c r="G143" s="180">
        <v>11000</v>
      </c>
      <c r="H143" s="179">
        <v>14000</v>
      </c>
      <c r="I143" s="179">
        <v>10000</v>
      </c>
      <c r="J143" s="181">
        <v>538000</v>
      </c>
      <c r="K143" s="182">
        <v>329000</v>
      </c>
      <c r="M143" s="35" t="s">
        <v>159</v>
      </c>
      <c r="N143" s="227">
        <v>187000</v>
      </c>
      <c r="O143" s="326">
        <v>14000</v>
      </c>
      <c r="P143" s="287" t="s">
        <v>271</v>
      </c>
      <c r="Q143" s="326">
        <v>11000</v>
      </c>
      <c r="R143" s="287">
        <v>13000</v>
      </c>
      <c r="S143" s="287" t="s">
        <v>271</v>
      </c>
      <c r="T143" s="326" t="s">
        <v>271</v>
      </c>
      <c r="U143" s="326" t="s">
        <v>271</v>
      </c>
      <c r="V143" s="327">
        <v>201000</v>
      </c>
      <c r="W143" s="230">
        <v>116000</v>
      </c>
      <c r="Y143" s="35" t="s">
        <v>159</v>
      </c>
      <c r="Z143" s="243">
        <v>313000</v>
      </c>
      <c r="AA143" s="335">
        <v>24000</v>
      </c>
      <c r="AB143" s="336" t="s">
        <v>271</v>
      </c>
      <c r="AC143" s="335">
        <v>15000</v>
      </c>
      <c r="AD143" s="336">
        <v>23000</v>
      </c>
      <c r="AE143" s="336" t="s">
        <v>271</v>
      </c>
      <c r="AF143" s="335">
        <v>13000</v>
      </c>
      <c r="AG143" s="335" t="s">
        <v>271</v>
      </c>
      <c r="AH143" s="337">
        <v>337000</v>
      </c>
      <c r="AI143" s="244">
        <v>213000</v>
      </c>
    </row>
    <row r="144" spans="1:35" ht="21" customHeight="1">
      <c r="A144" s="35" t="s">
        <v>219</v>
      </c>
      <c r="B144" s="178">
        <v>494000</v>
      </c>
      <c r="C144" s="179">
        <v>41000</v>
      </c>
      <c r="D144" s="180">
        <v>9000</v>
      </c>
      <c r="E144" s="179">
        <v>29000</v>
      </c>
      <c r="F144" s="180">
        <v>38000</v>
      </c>
      <c r="G144" s="180">
        <v>13000</v>
      </c>
      <c r="H144" s="179">
        <v>15000</v>
      </c>
      <c r="I144" s="179">
        <v>10000</v>
      </c>
      <c r="J144" s="181">
        <v>535000</v>
      </c>
      <c r="K144" s="182">
        <v>327000</v>
      </c>
      <c r="M144" s="35" t="s">
        <v>219</v>
      </c>
      <c r="N144" s="227">
        <v>186000</v>
      </c>
      <c r="O144" s="326">
        <v>17000</v>
      </c>
      <c r="P144" s="287" t="s">
        <v>271</v>
      </c>
      <c r="Q144" s="326">
        <v>13000</v>
      </c>
      <c r="R144" s="287">
        <v>15000</v>
      </c>
      <c r="S144" s="287">
        <v>8000</v>
      </c>
      <c r="T144" s="326" t="s">
        <v>271</v>
      </c>
      <c r="U144" s="326" t="s">
        <v>271</v>
      </c>
      <c r="V144" s="327">
        <v>203000</v>
      </c>
      <c r="W144" s="230">
        <v>117000</v>
      </c>
      <c r="Y144" s="35" t="s">
        <v>219</v>
      </c>
      <c r="Z144" s="243">
        <v>308000</v>
      </c>
      <c r="AA144" s="335">
        <v>24000</v>
      </c>
      <c r="AB144" s="336" t="s">
        <v>271</v>
      </c>
      <c r="AC144" s="335">
        <v>16000</v>
      </c>
      <c r="AD144" s="336">
        <v>23000</v>
      </c>
      <c r="AE144" s="336" t="s">
        <v>271</v>
      </c>
      <c r="AF144" s="335">
        <v>13000</v>
      </c>
      <c r="AG144" s="335" t="s">
        <v>271</v>
      </c>
      <c r="AH144" s="337">
        <v>332000</v>
      </c>
      <c r="AI144" s="244">
        <v>210000</v>
      </c>
    </row>
    <row r="145" spans="1:35" ht="21" customHeight="1">
      <c r="A145" s="35" t="s">
        <v>220</v>
      </c>
      <c r="B145" s="178">
        <v>491000</v>
      </c>
      <c r="C145" s="179">
        <v>40000</v>
      </c>
      <c r="D145" s="180">
        <v>9000</v>
      </c>
      <c r="E145" s="179">
        <v>27000</v>
      </c>
      <c r="F145" s="180">
        <v>36000</v>
      </c>
      <c r="G145" s="180">
        <v>11000</v>
      </c>
      <c r="H145" s="179">
        <v>15000</v>
      </c>
      <c r="I145" s="179">
        <v>10000</v>
      </c>
      <c r="J145" s="181">
        <v>530000</v>
      </c>
      <c r="K145" s="182">
        <v>322000</v>
      </c>
      <c r="M145" s="35" t="s">
        <v>220</v>
      </c>
      <c r="N145" s="227">
        <v>185000</v>
      </c>
      <c r="O145" s="326">
        <v>16000</v>
      </c>
      <c r="P145" s="287" t="s">
        <v>271</v>
      </c>
      <c r="Q145" s="326">
        <v>12000</v>
      </c>
      <c r="R145" s="287">
        <v>14000</v>
      </c>
      <c r="S145" s="287" t="s">
        <v>271</v>
      </c>
      <c r="T145" s="326" t="s">
        <v>271</v>
      </c>
      <c r="U145" s="326" t="s">
        <v>271</v>
      </c>
      <c r="V145" s="327">
        <v>201000</v>
      </c>
      <c r="W145" s="230">
        <v>115000</v>
      </c>
      <c r="Y145" s="35" t="s">
        <v>220</v>
      </c>
      <c r="Z145" s="243">
        <v>306000</v>
      </c>
      <c r="AA145" s="335">
        <v>24000</v>
      </c>
      <c r="AB145" s="336" t="s">
        <v>271</v>
      </c>
      <c r="AC145" s="335">
        <v>15000</v>
      </c>
      <c r="AD145" s="336">
        <v>22000</v>
      </c>
      <c r="AE145" s="336" t="s">
        <v>271</v>
      </c>
      <c r="AF145" s="335">
        <v>13000</v>
      </c>
      <c r="AG145" s="335" t="s">
        <v>271</v>
      </c>
      <c r="AH145" s="337">
        <v>330000</v>
      </c>
      <c r="AI145" s="244">
        <v>207000</v>
      </c>
    </row>
    <row r="146" spans="1:35" ht="21" customHeight="1">
      <c r="A146" s="35" t="s">
        <v>160</v>
      </c>
      <c r="B146" s="178">
        <v>495000</v>
      </c>
      <c r="C146" s="179">
        <v>40000</v>
      </c>
      <c r="D146" s="180">
        <v>10000</v>
      </c>
      <c r="E146" s="179">
        <v>26000</v>
      </c>
      <c r="F146" s="180">
        <v>36000</v>
      </c>
      <c r="G146" s="180">
        <v>10000</v>
      </c>
      <c r="H146" s="179">
        <v>14000</v>
      </c>
      <c r="I146" s="179">
        <v>12000</v>
      </c>
      <c r="J146" s="181">
        <v>535000</v>
      </c>
      <c r="K146" s="182">
        <v>328000</v>
      </c>
      <c r="M146" s="35" t="s">
        <v>160</v>
      </c>
      <c r="N146" s="227">
        <v>186000</v>
      </c>
      <c r="O146" s="326">
        <v>18000</v>
      </c>
      <c r="P146" s="287" t="s">
        <v>271</v>
      </c>
      <c r="Q146" s="326">
        <v>12000</v>
      </c>
      <c r="R146" s="287">
        <v>15000</v>
      </c>
      <c r="S146" s="287" t="s">
        <v>271</v>
      </c>
      <c r="T146" s="326" t="s">
        <v>271</v>
      </c>
      <c r="U146" s="326" t="s">
        <v>271</v>
      </c>
      <c r="V146" s="327">
        <v>203000</v>
      </c>
      <c r="W146" s="230">
        <v>118000</v>
      </c>
      <c r="Y146" s="35" t="s">
        <v>160</v>
      </c>
      <c r="Z146" s="243">
        <v>310000</v>
      </c>
      <c r="AA146" s="335">
        <v>22000</v>
      </c>
      <c r="AB146" s="336" t="s">
        <v>271</v>
      </c>
      <c r="AC146" s="335">
        <v>14000</v>
      </c>
      <c r="AD146" s="336">
        <v>21000</v>
      </c>
      <c r="AE146" s="336" t="s">
        <v>271</v>
      </c>
      <c r="AF146" s="335">
        <v>12000</v>
      </c>
      <c r="AG146" s="335" t="s">
        <v>271</v>
      </c>
      <c r="AH146" s="337">
        <v>332000</v>
      </c>
      <c r="AI146" s="244">
        <v>210000</v>
      </c>
    </row>
    <row r="147" spans="1:35" ht="21" customHeight="1">
      <c r="A147" s="35" t="s">
        <v>161</v>
      </c>
      <c r="B147" s="178">
        <v>499000</v>
      </c>
      <c r="C147" s="179">
        <v>41000</v>
      </c>
      <c r="D147" s="180">
        <v>10000</v>
      </c>
      <c r="E147" s="179">
        <v>26000</v>
      </c>
      <c r="F147" s="180">
        <v>36000</v>
      </c>
      <c r="G147" s="180">
        <v>12000</v>
      </c>
      <c r="H147" s="179">
        <v>13000</v>
      </c>
      <c r="I147" s="179">
        <v>11000</v>
      </c>
      <c r="J147" s="181">
        <v>540000</v>
      </c>
      <c r="K147" s="182">
        <v>331000</v>
      </c>
      <c r="M147" s="35" t="s">
        <v>161</v>
      </c>
      <c r="N147" s="227">
        <v>191000</v>
      </c>
      <c r="O147" s="326">
        <v>17000</v>
      </c>
      <c r="P147" s="287" t="s">
        <v>271</v>
      </c>
      <c r="Q147" s="326">
        <v>12000</v>
      </c>
      <c r="R147" s="287">
        <v>15000</v>
      </c>
      <c r="S147" s="287">
        <v>8000</v>
      </c>
      <c r="T147" s="326" t="s">
        <v>271</v>
      </c>
      <c r="U147" s="326" t="s">
        <v>271</v>
      </c>
      <c r="V147" s="327">
        <v>208000</v>
      </c>
      <c r="W147" s="230">
        <v>121000</v>
      </c>
      <c r="Y147" s="35" t="s">
        <v>161</v>
      </c>
      <c r="Z147" s="243">
        <v>309000</v>
      </c>
      <c r="AA147" s="335">
        <v>23000</v>
      </c>
      <c r="AB147" s="336" t="s">
        <v>271</v>
      </c>
      <c r="AC147" s="335">
        <v>14000</v>
      </c>
      <c r="AD147" s="336">
        <v>21000</v>
      </c>
      <c r="AE147" s="336" t="s">
        <v>271</v>
      </c>
      <c r="AF147" s="335">
        <v>11000</v>
      </c>
      <c r="AG147" s="335" t="s">
        <v>271</v>
      </c>
      <c r="AH147" s="337">
        <v>332000</v>
      </c>
      <c r="AI147" s="244">
        <v>209000</v>
      </c>
    </row>
    <row r="148" spans="1:35" ht="21" customHeight="1">
      <c r="A148" s="35" t="s">
        <v>162</v>
      </c>
      <c r="B148" s="178">
        <v>501000</v>
      </c>
      <c r="C148" s="179">
        <v>42000</v>
      </c>
      <c r="D148" s="180">
        <v>11000</v>
      </c>
      <c r="E148" s="179">
        <v>27000</v>
      </c>
      <c r="F148" s="180">
        <v>38000</v>
      </c>
      <c r="G148" s="180">
        <v>12000</v>
      </c>
      <c r="H148" s="179">
        <v>13000</v>
      </c>
      <c r="I148" s="179">
        <v>13000</v>
      </c>
      <c r="J148" s="181">
        <v>543000</v>
      </c>
      <c r="K148" s="182">
        <v>333000</v>
      </c>
      <c r="M148" s="35" t="s">
        <v>162</v>
      </c>
      <c r="N148" s="227">
        <v>192000</v>
      </c>
      <c r="O148" s="326">
        <v>17000</v>
      </c>
      <c r="P148" s="287" t="s">
        <v>271</v>
      </c>
      <c r="Q148" s="326">
        <v>13000</v>
      </c>
      <c r="R148" s="287">
        <v>16000</v>
      </c>
      <c r="S148" s="287" t="s">
        <v>271</v>
      </c>
      <c r="T148" s="326" t="s">
        <v>271</v>
      </c>
      <c r="U148" s="326" t="s">
        <v>271</v>
      </c>
      <c r="V148" s="327">
        <v>210000</v>
      </c>
      <c r="W148" s="230">
        <v>123000</v>
      </c>
      <c r="Y148" s="35" t="s">
        <v>162</v>
      </c>
      <c r="Z148" s="243">
        <v>309000</v>
      </c>
      <c r="AA148" s="335">
        <v>25000</v>
      </c>
      <c r="AB148" s="336" t="s">
        <v>271</v>
      </c>
      <c r="AC148" s="335">
        <v>14000</v>
      </c>
      <c r="AD148" s="336">
        <v>22000</v>
      </c>
      <c r="AE148" s="336" t="s">
        <v>271</v>
      </c>
      <c r="AF148" s="335">
        <v>11000</v>
      </c>
      <c r="AG148" s="335" t="s">
        <v>271</v>
      </c>
      <c r="AH148" s="337">
        <v>333000</v>
      </c>
      <c r="AI148" s="244">
        <v>210000</v>
      </c>
    </row>
    <row r="149" spans="1:35" ht="21" customHeight="1">
      <c r="A149" s="35" t="s">
        <v>163</v>
      </c>
      <c r="B149" s="178">
        <v>493000</v>
      </c>
      <c r="C149" s="179">
        <v>41000</v>
      </c>
      <c r="D149" s="180">
        <v>10000</v>
      </c>
      <c r="E149" s="179">
        <v>26000</v>
      </c>
      <c r="F149" s="180">
        <v>36000</v>
      </c>
      <c r="G149" s="180">
        <v>11000</v>
      </c>
      <c r="H149" s="179">
        <v>13000</v>
      </c>
      <c r="I149" s="179">
        <v>12000</v>
      </c>
      <c r="J149" s="181">
        <v>534000</v>
      </c>
      <c r="K149" s="182">
        <v>323000</v>
      </c>
      <c r="M149" s="35" t="s">
        <v>163</v>
      </c>
      <c r="N149" s="227">
        <v>188000</v>
      </c>
      <c r="O149" s="326">
        <v>17000</v>
      </c>
      <c r="P149" s="287" t="s">
        <v>271</v>
      </c>
      <c r="Q149" s="326">
        <v>13000</v>
      </c>
      <c r="R149" s="287">
        <v>16000</v>
      </c>
      <c r="S149" s="287" t="s">
        <v>271</v>
      </c>
      <c r="T149" s="326" t="s">
        <v>271</v>
      </c>
      <c r="U149" s="326" t="s">
        <v>271</v>
      </c>
      <c r="V149" s="327">
        <v>205000</v>
      </c>
      <c r="W149" s="230">
        <v>118000</v>
      </c>
      <c r="Y149" s="35" t="s">
        <v>163</v>
      </c>
      <c r="Z149" s="243">
        <v>305000</v>
      </c>
      <c r="AA149" s="335">
        <v>24000</v>
      </c>
      <c r="AB149" s="336" t="s">
        <v>271</v>
      </c>
      <c r="AC149" s="335">
        <v>13000</v>
      </c>
      <c r="AD149" s="336">
        <v>21000</v>
      </c>
      <c r="AE149" s="336" t="s">
        <v>271</v>
      </c>
      <c r="AF149" s="335">
        <v>11000</v>
      </c>
      <c r="AG149" s="335" t="s">
        <v>271</v>
      </c>
      <c r="AH149" s="337">
        <v>329000</v>
      </c>
      <c r="AI149" s="244">
        <v>206000</v>
      </c>
    </row>
    <row r="150" spans="1:35" ht="21" customHeight="1">
      <c r="A150" s="35" t="s">
        <v>164</v>
      </c>
      <c r="B150" s="178">
        <v>488000</v>
      </c>
      <c r="C150" s="179">
        <v>41000</v>
      </c>
      <c r="D150" s="180">
        <v>11000</v>
      </c>
      <c r="E150" s="179">
        <v>27000</v>
      </c>
      <c r="F150" s="180">
        <v>38000</v>
      </c>
      <c r="G150" s="180">
        <v>13000</v>
      </c>
      <c r="H150" s="179">
        <v>14000</v>
      </c>
      <c r="I150" s="179">
        <v>11000</v>
      </c>
      <c r="J150" s="181">
        <v>529000</v>
      </c>
      <c r="K150" s="182">
        <v>318000</v>
      </c>
      <c r="M150" s="35" t="s">
        <v>164</v>
      </c>
      <c r="N150" s="227">
        <v>183000</v>
      </c>
      <c r="O150" s="326">
        <v>18000</v>
      </c>
      <c r="P150" s="287" t="s">
        <v>271</v>
      </c>
      <c r="Q150" s="326">
        <v>13000</v>
      </c>
      <c r="R150" s="287">
        <v>16000</v>
      </c>
      <c r="S150" s="287" t="s">
        <v>271</v>
      </c>
      <c r="T150" s="326" t="s">
        <v>271</v>
      </c>
      <c r="U150" s="326" t="s">
        <v>271</v>
      </c>
      <c r="V150" s="327">
        <v>201000</v>
      </c>
      <c r="W150" s="230">
        <v>113000</v>
      </c>
      <c r="Y150" s="35" t="s">
        <v>164</v>
      </c>
      <c r="Z150" s="243">
        <v>305000</v>
      </c>
      <c r="AA150" s="335">
        <v>24000</v>
      </c>
      <c r="AB150" s="336" t="s">
        <v>271</v>
      </c>
      <c r="AC150" s="335">
        <v>14000</v>
      </c>
      <c r="AD150" s="336">
        <v>22000</v>
      </c>
      <c r="AE150" s="336" t="s">
        <v>271</v>
      </c>
      <c r="AF150" s="335">
        <v>11000</v>
      </c>
      <c r="AG150" s="335" t="s">
        <v>271</v>
      </c>
      <c r="AH150" s="337">
        <v>328000</v>
      </c>
      <c r="AI150" s="244">
        <v>204000</v>
      </c>
    </row>
    <row r="151" spans="1:35" ht="21" customHeight="1">
      <c r="A151" s="35" t="s">
        <v>165</v>
      </c>
      <c r="B151" s="178">
        <v>485000</v>
      </c>
      <c r="C151" s="179">
        <v>42000</v>
      </c>
      <c r="D151" s="180">
        <v>12000</v>
      </c>
      <c r="E151" s="179">
        <v>27000</v>
      </c>
      <c r="F151" s="180">
        <v>40000</v>
      </c>
      <c r="G151" s="180">
        <v>13000</v>
      </c>
      <c r="H151" s="179">
        <v>14000</v>
      </c>
      <c r="I151" s="179">
        <v>12000</v>
      </c>
      <c r="J151" s="181">
        <v>528000</v>
      </c>
      <c r="K151" s="182">
        <v>317000</v>
      </c>
      <c r="M151" s="35" t="s">
        <v>165</v>
      </c>
      <c r="N151" s="227">
        <v>182000</v>
      </c>
      <c r="O151" s="326">
        <v>19000</v>
      </c>
      <c r="P151" s="287" t="s">
        <v>271</v>
      </c>
      <c r="Q151" s="326">
        <v>13000</v>
      </c>
      <c r="R151" s="287">
        <v>18000</v>
      </c>
      <c r="S151" s="287">
        <v>8000</v>
      </c>
      <c r="T151" s="326" t="s">
        <v>271</v>
      </c>
      <c r="U151" s="326" t="s">
        <v>271</v>
      </c>
      <c r="V151" s="327">
        <v>201000</v>
      </c>
      <c r="W151" s="230">
        <v>114000</v>
      </c>
      <c r="Y151" s="35" t="s">
        <v>165</v>
      </c>
      <c r="Z151" s="243">
        <v>304000</v>
      </c>
      <c r="AA151" s="335">
        <v>23000</v>
      </c>
      <c r="AB151" s="336" t="s">
        <v>271</v>
      </c>
      <c r="AC151" s="335">
        <v>14000</v>
      </c>
      <c r="AD151" s="336">
        <v>22000</v>
      </c>
      <c r="AE151" s="336" t="s">
        <v>271</v>
      </c>
      <c r="AF151" s="335">
        <v>11000</v>
      </c>
      <c r="AG151" s="335" t="s">
        <v>271</v>
      </c>
      <c r="AH151" s="337">
        <v>327000</v>
      </c>
      <c r="AI151" s="244">
        <v>202000</v>
      </c>
    </row>
    <row r="152" spans="1:35" ht="21" customHeight="1">
      <c r="A152" s="35" t="s">
        <v>166</v>
      </c>
      <c r="B152" s="178">
        <v>488000</v>
      </c>
      <c r="C152" s="179">
        <v>46000</v>
      </c>
      <c r="D152" s="180">
        <v>14000</v>
      </c>
      <c r="E152" s="179">
        <v>29000</v>
      </c>
      <c r="F152" s="180">
        <v>44000</v>
      </c>
      <c r="G152" s="180">
        <v>15000</v>
      </c>
      <c r="H152" s="179">
        <v>15000</v>
      </c>
      <c r="I152" s="179">
        <v>13000</v>
      </c>
      <c r="J152" s="181">
        <v>534000</v>
      </c>
      <c r="K152" s="182">
        <v>322000</v>
      </c>
      <c r="M152" s="35" t="s">
        <v>166</v>
      </c>
      <c r="N152" s="227">
        <v>182000</v>
      </c>
      <c r="O152" s="326">
        <v>21000</v>
      </c>
      <c r="P152" s="287" t="s">
        <v>271</v>
      </c>
      <c r="Q152" s="326">
        <v>15000</v>
      </c>
      <c r="R152" s="287">
        <v>21000</v>
      </c>
      <c r="S152" s="287">
        <v>10000</v>
      </c>
      <c r="T152" s="326" t="s">
        <v>271</v>
      </c>
      <c r="U152" s="326" t="s">
        <v>271</v>
      </c>
      <c r="V152" s="327">
        <v>203000</v>
      </c>
      <c r="W152" s="230">
        <v>116000</v>
      </c>
      <c r="Y152" s="35" t="s">
        <v>166</v>
      </c>
      <c r="Z152" s="243">
        <v>306000</v>
      </c>
      <c r="AA152" s="335">
        <v>25000</v>
      </c>
      <c r="AB152" s="336">
        <v>8000</v>
      </c>
      <c r="AC152" s="335">
        <v>15000</v>
      </c>
      <c r="AD152" s="336">
        <v>23000</v>
      </c>
      <c r="AE152" s="336" t="s">
        <v>271</v>
      </c>
      <c r="AF152" s="335">
        <v>12000</v>
      </c>
      <c r="AG152" s="335" t="s">
        <v>271</v>
      </c>
      <c r="AH152" s="337">
        <v>331000</v>
      </c>
      <c r="AI152" s="244">
        <v>206000</v>
      </c>
    </row>
    <row r="153" spans="1:35" ht="21" customHeight="1">
      <c r="A153" s="35" t="s">
        <v>167</v>
      </c>
      <c r="B153" s="178">
        <v>497000</v>
      </c>
      <c r="C153" s="179">
        <v>45000</v>
      </c>
      <c r="D153" s="180">
        <v>12000</v>
      </c>
      <c r="E153" s="179">
        <v>29000</v>
      </c>
      <c r="F153" s="180">
        <v>41000</v>
      </c>
      <c r="G153" s="180">
        <v>14000</v>
      </c>
      <c r="H153" s="179">
        <v>14000</v>
      </c>
      <c r="I153" s="179">
        <v>13000</v>
      </c>
      <c r="J153" s="181">
        <v>542000</v>
      </c>
      <c r="K153" s="182">
        <v>329000</v>
      </c>
      <c r="M153" s="35" t="s">
        <v>167</v>
      </c>
      <c r="N153" s="227">
        <v>187000</v>
      </c>
      <c r="O153" s="326">
        <v>21000</v>
      </c>
      <c r="P153" s="287" t="s">
        <v>271</v>
      </c>
      <c r="Q153" s="326">
        <v>15000</v>
      </c>
      <c r="R153" s="287">
        <v>20000</v>
      </c>
      <c r="S153" s="287">
        <v>10000</v>
      </c>
      <c r="T153" s="326" t="s">
        <v>271</v>
      </c>
      <c r="U153" s="326" t="s">
        <v>271</v>
      </c>
      <c r="V153" s="327">
        <v>208000</v>
      </c>
      <c r="W153" s="230">
        <v>121000</v>
      </c>
      <c r="Y153" s="35" t="s">
        <v>167</v>
      </c>
      <c r="Z153" s="243">
        <v>310000</v>
      </c>
      <c r="AA153" s="335">
        <v>24000</v>
      </c>
      <c r="AB153" s="336" t="s">
        <v>271</v>
      </c>
      <c r="AC153" s="335">
        <v>14000</v>
      </c>
      <c r="AD153" s="336">
        <v>21000</v>
      </c>
      <c r="AE153" s="336" t="s">
        <v>271</v>
      </c>
      <c r="AF153" s="335">
        <v>11000</v>
      </c>
      <c r="AG153" s="335" t="s">
        <v>271</v>
      </c>
      <c r="AH153" s="337">
        <v>334000</v>
      </c>
      <c r="AI153" s="244">
        <v>208000</v>
      </c>
    </row>
    <row r="154" spans="1:35" ht="21" customHeight="1">
      <c r="A154" s="35" t="s">
        <v>168</v>
      </c>
      <c r="B154" s="178">
        <v>494000</v>
      </c>
      <c r="C154" s="179">
        <v>46000</v>
      </c>
      <c r="D154" s="180">
        <v>12000</v>
      </c>
      <c r="E154" s="179">
        <v>30000</v>
      </c>
      <c r="F154" s="180">
        <v>42000</v>
      </c>
      <c r="G154" s="180">
        <v>15000</v>
      </c>
      <c r="H154" s="179">
        <v>15000</v>
      </c>
      <c r="I154" s="179">
        <v>12000</v>
      </c>
      <c r="J154" s="181">
        <v>539000</v>
      </c>
      <c r="K154" s="182">
        <v>327000</v>
      </c>
      <c r="M154" s="35" t="s">
        <v>168</v>
      </c>
      <c r="N154" s="227">
        <v>186000</v>
      </c>
      <c r="O154" s="326">
        <v>21000</v>
      </c>
      <c r="P154" s="287" t="s">
        <v>271</v>
      </c>
      <c r="Q154" s="326">
        <v>15000</v>
      </c>
      <c r="R154" s="287">
        <v>19000</v>
      </c>
      <c r="S154" s="287">
        <v>11000</v>
      </c>
      <c r="T154" s="326" t="s">
        <v>271</v>
      </c>
      <c r="U154" s="326" t="s">
        <v>271</v>
      </c>
      <c r="V154" s="327">
        <v>207000</v>
      </c>
      <c r="W154" s="230">
        <v>120000</v>
      </c>
      <c r="Y154" s="35" t="s">
        <v>168</v>
      </c>
      <c r="Z154" s="243">
        <v>308000</v>
      </c>
      <c r="AA154" s="335">
        <v>24000</v>
      </c>
      <c r="AB154" s="336" t="s">
        <v>271</v>
      </c>
      <c r="AC154" s="335">
        <v>15000</v>
      </c>
      <c r="AD154" s="336">
        <v>22000</v>
      </c>
      <c r="AE154" s="336" t="s">
        <v>271</v>
      </c>
      <c r="AF154" s="335">
        <v>12000</v>
      </c>
      <c r="AG154" s="335" t="s">
        <v>271</v>
      </c>
      <c r="AH154" s="337">
        <v>332000</v>
      </c>
      <c r="AI154" s="244">
        <v>206000</v>
      </c>
    </row>
    <row r="155" spans="1:35" ht="21" customHeight="1">
      <c r="A155" s="35" t="s">
        <v>169</v>
      </c>
      <c r="B155" s="178">
        <v>493000</v>
      </c>
      <c r="C155" s="179">
        <v>45000</v>
      </c>
      <c r="D155" s="180">
        <v>12000</v>
      </c>
      <c r="E155" s="179">
        <v>30000</v>
      </c>
      <c r="F155" s="180">
        <v>41000</v>
      </c>
      <c r="G155" s="180">
        <v>14000</v>
      </c>
      <c r="H155" s="179">
        <v>15000</v>
      </c>
      <c r="I155" s="179">
        <v>12000</v>
      </c>
      <c r="J155" s="181">
        <v>538000</v>
      </c>
      <c r="K155" s="182">
        <v>326000</v>
      </c>
      <c r="M155" s="35" t="s">
        <v>169</v>
      </c>
      <c r="N155" s="227">
        <v>188000</v>
      </c>
      <c r="O155" s="326">
        <v>21000</v>
      </c>
      <c r="P155" s="287" t="s">
        <v>271</v>
      </c>
      <c r="Q155" s="326">
        <v>14000</v>
      </c>
      <c r="R155" s="287">
        <v>19000</v>
      </c>
      <c r="S155" s="287">
        <v>10000</v>
      </c>
      <c r="T155" s="326" t="s">
        <v>271</v>
      </c>
      <c r="U155" s="326" t="s">
        <v>271</v>
      </c>
      <c r="V155" s="327">
        <v>208000</v>
      </c>
      <c r="W155" s="230">
        <v>121000</v>
      </c>
      <c r="Y155" s="35" t="s">
        <v>169</v>
      </c>
      <c r="Z155" s="243">
        <v>305000</v>
      </c>
      <c r="AA155" s="335">
        <v>25000</v>
      </c>
      <c r="AB155" s="336" t="s">
        <v>271</v>
      </c>
      <c r="AC155" s="335">
        <v>16000</v>
      </c>
      <c r="AD155" s="336">
        <v>23000</v>
      </c>
      <c r="AE155" s="336" t="s">
        <v>271</v>
      </c>
      <c r="AF155" s="335">
        <v>12000</v>
      </c>
      <c r="AG155" s="335" t="s">
        <v>271</v>
      </c>
      <c r="AH155" s="337">
        <v>330000</v>
      </c>
      <c r="AI155" s="244">
        <v>205000</v>
      </c>
    </row>
    <row r="156" spans="1:35" ht="21" customHeight="1">
      <c r="A156" s="35" t="s">
        <v>221</v>
      </c>
      <c r="B156" s="178">
        <v>494000</v>
      </c>
      <c r="C156" s="179">
        <v>43000</v>
      </c>
      <c r="D156" s="180">
        <v>11000</v>
      </c>
      <c r="E156" s="179">
        <v>29000</v>
      </c>
      <c r="F156" s="180">
        <v>40000</v>
      </c>
      <c r="G156" s="180">
        <v>14000</v>
      </c>
      <c r="H156" s="179">
        <v>14000</v>
      </c>
      <c r="I156" s="179">
        <v>12000</v>
      </c>
      <c r="J156" s="181">
        <v>537000</v>
      </c>
      <c r="K156" s="182">
        <v>323000</v>
      </c>
      <c r="M156" s="35" t="s">
        <v>221</v>
      </c>
      <c r="N156" s="227">
        <v>189000</v>
      </c>
      <c r="O156" s="326">
        <v>20000</v>
      </c>
      <c r="P156" s="287" t="s">
        <v>271</v>
      </c>
      <c r="Q156" s="326">
        <v>14000</v>
      </c>
      <c r="R156" s="287">
        <v>19000</v>
      </c>
      <c r="S156" s="287">
        <v>10000</v>
      </c>
      <c r="T156" s="326" t="s">
        <v>271</v>
      </c>
      <c r="U156" s="326" t="s">
        <v>271</v>
      </c>
      <c r="V156" s="327">
        <v>209000</v>
      </c>
      <c r="W156" s="230">
        <v>121000</v>
      </c>
      <c r="Y156" s="35" t="s">
        <v>221</v>
      </c>
      <c r="Z156" s="243">
        <v>305000</v>
      </c>
      <c r="AA156" s="335">
        <v>23000</v>
      </c>
      <c r="AB156" s="336" t="s">
        <v>271</v>
      </c>
      <c r="AC156" s="335">
        <v>15000</v>
      </c>
      <c r="AD156" s="336">
        <v>21000</v>
      </c>
      <c r="AE156" s="336" t="s">
        <v>271</v>
      </c>
      <c r="AF156" s="335">
        <v>12000</v>
      </c>
      <c r="AG156" s="335" t="s">
        <v>271</v>
      </c>
      <c r="AH156" s="337">
        <v>328000</v>
      </c>
      <c r="AI156" s="244">
        <v>202000</v>
      </c>
    </row>
    <row r="157" spans="1:35" ht="21" customHeight="1">
      <c r="A157" s="35" t="s">
        <v>222</v>
      </c>
      <c r="B157" s="178">
        <v>493000</v>
      </c>
      <c r="C157" s="179">
        <v>44000</v>
      </c>
      <c r="D157" s="180">
        <v>11000</v>
      </c>
      <c r="E157" s="179">
        <v>30000</v>
      </c>
      <c r="F157" s="180">
        <v>41000</v>
      </c>
      <c r="G157" s="180">
        <v>15000</v>
      </c>
      <c r="H157" s="179">
        <v>13000</v>
      </c>
      <c r="I157" s="179">
        <v>12000</v>
      </c>
      <c r="J157" s="181">
        <v>537000</v>
      </c>
      <c r="K157" s="182">
        <v>324000</v>
      </c>
      <c r="M157" s="35" t="s">
        <v>222</v>
      </c>
      <c r="N157" s="227">
        <v>187000</v>
      </c>
      <c r="O157" s="326">
        <v>22000</v>
      </c>
      <c r="P157" s="287" t="s">
        <v>271</v>
      </c>
      <c r="Q157" s="326">
        <v>16000</v>
      </c>
      <c r="R157" s="287">
        <v>21000</v>
      </c>
      <c r="S157" s="287">
        <v>12000</v>
      </c>
      <c r="T157" s="326" t="s">
        <v>271</v>
      </c>
      <c r="U157" s="326" t="s">
        <v>271</v>
      </c>
      <c r="V157" s="327">
        <v>209000</v>
      </c>
      <c r="W157" s="230">
        <v>120000</v>
      </c>
      <c r="Y157" s="35" t="s">
        <v>222</v>
      </c>
      <c r="Z157" s="243">
        <v>306000</v>
      </c>
      <c r="AA157" s="335">
        <v>22000</v>
      </c>
      <c r="AB157" s="336" t="s">
        <v>271</v>
      </c>
      <c r="AC157" s="335">
        <v>14000</v>
      </c>
      <c r="AD157" s="336">
        <v>20000</v>
      </c>
      <c r="AE157" s="336" t="s">
        <v>271</v>
      </c>
      <c r="AF157" s="335">
        <v>11000</v>
      </c>
      <c r="AG157" s="335" t="s">
        <v>271</v>
      </c>
      <c r="AH157" s="337">
        <v>328000</v>
      </c>
      <c r="AI157" s="244">
        <v>203000</v>
      </c>
    </row>
    <row r="158" spans="1:35" ht="21" customHeight="1">
      <c r="A158" s="35" t="s">
        <v>170</v>
      </c>
      <c r="B158" s="178">
        <v>489000</v>
      </c>
      <c r="C158" s="179">
        <v>44000</v>
      </c>
      <c r="D158" s="180">
        <v>9000</v>
      </c>
      <c r="E158" s="179">
        <v>32000</v>
      </c>
      <c r="F158" s="180">
        <v>41000</v>
      </c>
      <c r="G158" s="180">
        <v>17000</v>
      </c>
      <c r="H158" s="179">
        <v>13000</v>
      </c>
      <c r="I158" s="179">
        <v>11000</v>
      </c>
      <c r="J158" s="181">
        <v>533000</v>
      </c>
      <c r="K158" s="182">
        <v>319000</v>
      </c>
      <c r="M158" s="35" t="s">
        <v>170</v>
      </c>
      <c r="N158" s="227">
        <v>184000</v>
      </c>
      <c r="O158" s="326">
        <v>23000</v>
      </c>
      <c r="P158" s="287" t="s">
        <v>271</v>
      </c>
      <c r="Q158" s="326">
        <v>18000</v>
      </c>
      <c r="R158" s="287">
        <v>22000</v>
      </c>
      <c r="S158" s="287">
        <v>13000</v>
      </c>
      <c r="T158" s="326" t="s">
        <v>271</v>
      </c>
      <c r="U158" s="326" t="s">
        <v>271</v>
      </c>
      <c r="V158" s="327">
        <v>207000</v>
      </c>
      <c r="W158" s="230">
        <v>119000</v>
      </c>
      <c r="Y158" s="35" t="s">
        <v>170</v>
      </c>
      <c r="Z158" s="243">
        <v>305000</v>
      </c>
      <c r="AA158" s="335">
        <v>21000</v>
      </c>
      <c r="AB158" s="336" t="s">
        <v>271</v>
      </c>
      <c r="AC158" s="335">
        <v>14000</v>
      </c>
      <c r="AD158" s="336">
        <v>19000</v>
      </c>
      <c r="AE158" s="336" t="s">
        <v>271</v>
      </c>
      <c r="AF158" s="335">
        <v>11000</v>
      </c>
      <c r="AG158" s="335" t="s">
        <v>271</v>
      </c>
      <c r="AH158" s="337">
        <v>326000</v>
      </c>
      <c r="AI158" s="244">
        <v>200000</v>
      </c>
    </row>
    <row r="159" spans="1:35" ht="21" customHeight="1">
      <c r="A159" s="35" t="s">
        <v>171</v>
      </c>
      <c r="B159" s="178">
        <v>480000</v>
      </c>
      <c r="C159" s="179">
        <v>46000</v>
      </c>
      <c r="D159" s="180">
        <v>11000</v>
      </c>
      <c r="E159" s="179">
        <v>32000</v>
      </c>
      <c r="F159" s="180">
        <v>42000</v>
      </c>
      <c r="G159" s="180">
        <v>17000</v>
      </c>
      <c r="H159" s="179">
        <v>14000</v>
      </c>
      <c r="I159" s="179">
        <v>12000</v>
      </c>
      <c r="J159" s="181">
        <v>526000</v>
      </c>
      <c r="K159" s="182">
        <v>312000</v>
      </c>
      <c r="M159" s="35" t="s">
        <v>171</v>
      </c>
      <c r="N159" s="227">
        <v>179000</v>
      </c>
      <c r="O159" s="326">
        <v>23000</v>
      </c>
      <c r="P159" s="287" t="s">
        <v>271</v>
      </c>
      <c r="Q159" s="326">
        <v>17000</v>
      </c>
      <c r="R159" s="287">
        <v>21000</v>
      </c>
      <c r="S159" s="287">
        <v>13000</v>
      </c>
      <c r="T159" s="326" t="s">
        <v>271</v>
      </c>
      <c r="U159" s="326" t="s">
        <v>271</v>
      </c>
      <c r="V159" s="327">
        <v>202000</v>
      </c>
      <c r="W159" s="230">
        <v>114000</v>
      </c>
      <c r="Y159" s="35" t="s">
        <v>171</v>
      </c>
      <c r="Z159" s="243">
        <v>300000</v>
      </c>
      <c r="AA159" s="335">
        <v>23000</v>
      </c>
      <c r="AB159" s="336" t="s">
        <v>271</v>
      </c>
      <c r="AC159" s="335">
        <v>15000</v>
      </c>
      <c r="AD159" s="336">
        <v>21000</v>
      </c>
      <c r="AE159" s="336" t="s">
        <v>271</v>
      </c>
      <c r="AF159" s="335">
        <v>11000</v>
      </c>
      <c r="AG159" s="335" t="s">
        <v>271</v>
      </c>
      <c r="AH159" s="337">
        <v>324000</v>
      </c>
      <c r="AI159" s="244">
        <v>198000</v>
      </c>
    </row>
    <row r="160" spans="1:35" ht="21" customHeight="1">
      <c r="A160" s="35" t="s">
        <v>172</v>
      </c>
      <c r="B160" s="178">
        <v>487000</v>
      </c>
      <c r="C160" s="179">
        <v>46000</v>
      </c>
      <c r="D160" s="180">
        <v>10000</v>
      </c>
      <c r="E160" s="179">
        <v>32000</v>
      </c>
      <c r="F160" s="180">
        <v>42000</v>
      </c>
      <c r="G160" s="180">
        <v>15000</v>
      </c>
      <c r="H160" s="179">
        <v>14000</v>
      </c>
      <c r="I160" s="179">
        <v>13000</v>
      </c>
      <c r="J160" s="181">
        <v>532000</v>
      </c>
      <c r="K160" s="182">
        <v>319000</v>
      </c>
      <c r="M160" s="35" t="s">
        <v>172</v>
      </c>
      <c r="N160" s="227">
        <v>185000</v>
      </c>
      <c r="O160" s="326">
        <v>23000</v>
      </c>
      <c r="P160" s="287" t="s">
        <v>271</v>
      </c>
      <c r="Q160" s="326">
        <v>16000</v>
      </c>
      <c r="R160" s="287">
        <v>21000</v>
      </c>
      <c r="S160" s="287">
        <v>12000</v>
      </c>
      <c r="T160" s="326" t="s">
        <v>271</v>
      </c>
      <c r="U160" s="326" t="s">
        <v>271</v>
      </c>
      <c r="V160" s="327">
        <v>208000</v>
      </c>
      <c r="W160" s="230">
        <v>120000</v>
      </c>
      <c r="Y160" s="35" t="s">
        <v>172</v>
      </c>
      <c r="Z160" s="243">
        <v>302000</v>
      </c>
      <c r="AA160" s="335">
        <v>22000</v>
      </c>
      <c r="AB160" s="336" t="s">
        <v>271</v>
      </c>
      <c r="AC160" s="335">
        <v>16000</v>
      </c>
      <c r="AD160" s="336">
        <v>21000</v>
      </c>
      <c r="AE160" s="336" t="s">
        <v>271</v>
      </c>
      <c r="AF160" s="335">
        <v>12000</v>
      </c>
      <c r="AG160" s="335" t="s">
        <v>271</v>
      </c>
      <c r="AH160" s="337">
        <v>324000</v>
      </c>
      <c r="AI160" s="244">
        <v>199000</v>
      </c>
    </row>
    <row r="161" spans="1:35" ht="21" customHeight="1">
      <c r="A161" s="35" t="s">
        <v>173</v>
      </c>
      <c r="B161" s="178">
        <v>492000</v>
      </c>
      <c r="C161" s="179">
        <v>47000</v>
      </c>
      <c r="D161" s="180">
        <v>9000</v>
      </c>
      <c r="E161" s="179">
        <v>35000</v>
      </c>
      <c r="F161" s="180">
        <v>43000</v>
      </c>
      <c r="G161" s="180">
        <v>15000</v>
      </c>
      <c r="H161" s="179">
        <v>15000</v>
      </c>
      <c r="I161" s="179">
        <v>13000</v>
      </c>
      <c r="J161" s="181">
        <v>539000</v>
      </c>
      <c r="K161" s="182">
        <v>325000</v>
      </c>
      <c r="M161" s="35" t="s">
        <v>173</v>
      </c>
      <c r="N161" s="227">
        <v>184000</v>
      </c>
      <c r="O161" s="326">
        <v>23000</v>
      </c>
      <c r="P161" s="287" t="s">
        <v>271</v>
      </c>
      <c r="Q161" s="326">
        <v>17000</v>
      </c>
      <c r="R161" s="287">
        <v>20000</v>
      </c>
      <c r="S161" s="287">
        <v>12000</v>
      </c>
      <c r="T161" s="326" t="s">
        <v>271</v>
      </c>
      <c r="U161" s="326" t="s">
        <v>271</v>
      </c>
      <c r="V161" s="327">
        <v>207000</v>
      </c>
      <c r="W161" s="230">
        <v>118000</v>
      </c>
      <c r="Y161" s="35" t="s">
        <v>173</v>
      </c>
      <c r="Z161" s="243">
        <v>308000</v>
      </c>
      <c r="AA161" s="335">
        <v>25000</v>
      </c>
      <c r="AB161" s="336" t="s">
        <v>271</v>
      </c>
      <c r="AC161" s="335">
        <v>18000</v>
      </c>
      <c r="AD161" s="336">
        <v>23000</v>
      </c>
      <c r="AE161" s="336" t="s">
        <v>271</v>
      </c>
      <c r="AF161" s="335">
        <v>13000</v>
      </c>
      <c r="AG161" s="335" t="s">
        <v>271</v>
      </c>
      <c r="AH161" s="337">
        <v>332000</v>
      </c>
      <c r="AI161" s="244">
        <v>207000</v>
      </c>
    </row>
    <row r="162" spans="1:35" ht="21" customHeight="1">
      <c r="A162" s="35" t="s">
        <v>174</v>
      </c>
      <c r="B162" s="178">
        <v>493000</v>
      </c>
      <c r="C162" s="179">
        <v>50000</v>
      </c>
      <c r="D162" s="180">
        <v>8000</v>
      </c>
      <c r="E162" s="179">
        <v>36000</v>
      </c>
      <c r="F162" s="180">
        <v>45000</v>
      </c>
      <c r="G162" s="180">
        <v>14000</v>
      </c>
      <c r="H162" s="179">
        <v>15000</v>
      </c>
      <c r="I162" s="179">
        <v>15000</v>
      </c>
      <c r="J162" s="181">
        <v>543000</v>
      </c>
      <c r="K162" s="182">
        <v>329000</v>
      </c>
      <c r="M162" s="35" t="s">
        <v>174</v>
      </c>
      <c r="N162" s="227">
        <v>185000</v>
      </c>
      <c r="O162" s="326">
        <v>23000</v>
      </c>
      <c r="P162" s="287" t="s">
        <v>271</v>
      </c>
      <c r="Q162" s="326">
        <v>16000</v>
      </c>
      <c r="R162" s="287">
        <v>20000</v>
      </c>
      <c r="S162" s="287">
        <v>11000</v>
      </c>
      <c r="T162" s="326" t="s">
        <v>271</v>
      </c>
      <c r="U162" s="326" t="s">
        <v>271</v>
      </c>
      <c r="V162" s="327">
        <v>208000</v>
      </c>
      <c r="W162" s="230">
        <v>119000</v>
      </c>
      <c r="Y162" s="35" t="s">
        <v>174</v>
      </c>
      <c r="Z162" s="243">
        <v>307000</v>
      </c>
      <c r="AA162" s="335">
        <v>28000</v>
      </c>
      <c r="AB162" s="336" t="s">
        <v>271</v>
      </c>
      <c r="AC162" s="335">
        <v>20000</v>
      </c>
      <c r="AD162" s="336">
        <v>25000</v>
      </c>
      <c r="AE162" s="336" t="s">
        <v>271</v>
      </c>
      <c r="AF162" s="335">
        <v>14000</v>
      </c>
      <c r="AG162" s="335" t="s">
        <v>271</v>
      </c>
      <c r="AH162" s="337">
        <v>335000</v>
      </c>
      <c r="AI162" s="244">
        <v>210000</v>
      </c>
    </row>
    <row r="163" spans="1:35" ht="21" customHeight="1">
      <c r="A163" s="35" t="s">
        <v>175</v>
      </c>
      <c r="B163" s="178">
        <v>501000</v>
      </c>
      <c r="C163" s="179">
        <v>51000</v>
      </c>
      <c r="D163" s="180">
        <v>10000</v>
      </c>
      <c r="E163" s="179">
        <v>35000</v>
      </c>
      <c r="F163" s="180">
        <v>45000</v>
      </c>
      <c r="G163" s="180">
        <v>14000</v>
      </c>
      <c r="H163" s="179">
        <v>17000</v>
      </c>
      <c r="I163" s="179">
        <v>14000</v>
      </c>
      <c r="J163" s="181">
        <v>551000</v>
      </c>
      <c r="K163" s="182">
        <v>333000</v>
      </c>
      <c r="M163" s="35" t="s">
        <v>175</v>
      </c>
      <c r="N163" s="227">
        <v>190000</v>
      </c>
      <c r="O163" s="326">
        <v>22000</v>
      </c>
      <c r="P163" s="287" t="s">
        <v>271</v>
      </c>
      <c r="Q163" s="326">
        <v>15000</v>
      </c>
      <c r="R163" s="287">
        <v>20000</v>
      </c>
      <c r="S163" s="287">
        <v>11000</v>
      </c>
      <c r="T163" s="326" t="s">
        <v>271</v>
      </c>
      <c r="U163" s="326" t="s">
        <v>271</v>
      </c>
      <c r="V163" s="327">
        <v>213000</v>
      </c>
      <c r="W163" s="230">
        <v>122000</v>
      </c>
      <c r="Y163" s="35" t="s">
        <v>175</v>
      </c>
      <c r="Z163" s="243">
        <v>310000</v>
      </c>
      <c r="AA163" s="335">
        <v>28000</v>
      </c>
      <c r="AB163" s="336" t="s">
        <v>271</v>
      </c>
      <c r="AC163" s="335">
        <v>20000</v>
      </c>
      <c r="AD163" s="336">
        <v>25000</v>
      </c>
      <c r="AE163" s="336" t="s">
        <v>271</v>
      </c>
      <c r="AF163" s="335">
        <v>15000</v>
      </c>
      <c r="AG163" s="335" t="s">
        <v>271</v>
      </c>
      <c r="AH163" s="337">
        <v>338000</v>
      </c>
      <c r="AI163" s="244">
        <v>211000</v>
      </c>
    </row>
    <row r="164" spans="1:35" ht="21" customHeight="1">
      <c r="A164" s="35" t="s">
        <v>176</v>
      </c>
      <c r="B164" s="178">
        <v>491000</v>
      </c>
      <c r="C164" s="179">
        <v>53000</v>
      </c>
      <c r="D164" s="180">
        <v>11000</v>
      </c>
      <c r="E164" s="179">
        <v>36000</v>
      </c>
      <c r="F164" s="180">
        <v>47000</v>
      </c>
      <c r="G164" s="180">
        <v>14000</v>
      </c>
      <c r="H164" s="179">
        <v>17000</v>
      </c>
      <c r="I164" s="179">
        <v>16000</v>
      </c>
      <c r="J164" s="181">
        <v>544000</v>
      </c>
      <c r="K164" s="182">
        <v>327000</v>
      </c>
      <c r="M164" s="35" t="s">
        <v>176</v>
      </c>
      <c r="N164" s="227">
        <v>188000</v>
      </c>
      <c r="O164" s="326">
        <v>24000</v>
      </c>
      <c r="P164" s="287" t="s">
        <v>271</v>
      </c>
      <c r="Q164" s="326">
        <v>16000</v>
      </c>
      <c r="R164" s="287">
        <v>21000</v>
      </c>
      <c r="S164" s="287">
        <v>11000</v>
      </c>
      <c r="T164" s="326" t="s">
        <v>271</v>
      </c>
      <c r="U164" s="326" t="s">
        <v>271</v>
      </c>
      <c r="V164" s="327">
        <v>212000</v>
      </c>
      <c r="W164" s="230">
        <v>122000</v>
      </c>
      <c r="Y164" s="35" t="s">
        <v>176</v>
      </c>
      <c r="Z164" s="243">
        <v>303000</v>
      </c>
      <c r="AA164" s="335">
        <v>29000</v>
      </c>
      <c r="AB164" s="336" t="s">
        <v>271</v>
      </c>
      <c r="AC164" s="335">
        <v>20000</v>
      </c>
      <c r="AD164" s="336">
        <v>26000</v>
      </c>
      <c r="AE164" s="336" t="s">
        <v>271</v>
      </c>
      <c r="AF164" s="335">
        <v>16000</v>
      </c>
      <c r="AG164" s="335" t="s">
        <v>271</v>
      </c>
      <c r="AH164" s="337">
        <v>332000</v>
      </c>
      <c r="AI164" s="244">
        <v>205000</v>
      </c>
    </row>
    <row r="165" spans="1:35" ht="21" customHeight="1">
      <c r="A165" s="35" t="s">
        <v>177</v>
      </c>
      <c r="B165" s="178">
        <v>493000</v>
      </c>
      <c r="C165" s="179">
        <v>55000</v>
      </c>
      <c r="D165" s="180">
        <v>13000</v>
      </c>
      <c r="E165" s="179">
        <v>37000</v>
      </c>
      <c r="F165" s="180">
        <v>50000</v>
      </c>
      <c r="G165" s="180">
        <v>16000</v>
      </c>
      <c r="H165" s="179">
        <v>18000</v>
      </c>
      <c r="I165" s="179">
        <v>16000</v>
      </c>
      <c r="J165" s="181">
        <v>547000</v>
      </c>
      <c r="K165" s="182">
        <v>329000</v>
      </c>
      <c r="M165" s="35" t="s">
        <v>177</v>
      </c>
      <c r="N165" s="227">
        <v>190000</v>
      </c>
      <c r="O165" s="326">
        <v>24000</v>
      </c>
      <c r="P165" s="287" t="s">
        <v>271</v>
      </c>
      <c r="Q165" s="326">
        <v>16000</v>
      </c>
      <c r="R165" s="287">
        <v>22000</v>
      </c>
      <c r="S165" s="287">
        <v>12000</v>
      </c>
      <c r="T165" s="326" t="s">
        <v>271</v>
      </c>
      <c r="U165" s="326" t="s">
        <v>271</v>
      </c>
      <c r="V165" s="327">
        <v>214000</v>
      </c>
      <c r="W165" s="230">
        <v>123000</v>
      </c>
      <c r="Y165" s="35" t="s">
        <v>177</v>
      </c>
      <c r="Z165" s="243">
        <v>303000</v>
      </c>
      <c r="AA165" s="335">
        <v>30000</v>
      </c>
      <c r="AB165" s="336" t="s">
        <v>271</v>
      </c>
      <c r="AC165" s="335">
        <v>21000</v>
      </c>
      <c r="AD165" s="336">
        <v>28000</v>
      </c>
      <c r="AE165" s="336" t="s">
        <v>271</v>
      </c>
      <c r="AF165" s="335">
        <v>16000</v>
      </c>
      <c r="AG165" s="335">
        <v>8000</v>
      </c>
      <c r="AH165" s="337">
        <v>333000</v>
      </c>
      <c r="AI165" s="244">
        <v>206000</v>
      </c>
    </row>
    <row r="166" spans="1:35" ht="21" customHeight="1">
      <c r="A166" s="35" t="s">
        <v>178</v>
      </c>
      <c r="B166" s="178">
        <v>488000</v>
      </c>
      <c r="C166" s="179">
        <v>57000</v>
      </c>
      <c r="D166" s="180">
        <v>13000</v>
      </c>
      <c r="E166" s="179">
        <v>39000</v>
      </c>
      <c r="F166" s="180">
        <v>52000</v>
      </c>
      <c r="G166" s="180">
        <v>19000</v>
      </c>
      <c r="H166" s="179">
        <v>17000</v>
      </c>
      <c r="I166" s="179">
        <v>16000</v>
      </c>
      <c r="J166" s="181">
        <v>546000</v>
      </c>
      <c r="K166" s="182">
        <v>327000</v>
      </c>
      <c r="M166" s="35" t="s">
        <v>178</v>
      </c>
      <c r="N166" s="227">
        <v>186000</v>
      </c>
      <c r="O166" s="326">
        <v>26000</v>
      </c>
      <c r="P166" s="287" t="s">
        <v>271</v>
      </c>
      <c r="Q166" s="326">
        <v>18000</v>
      </c>
      <c r="R166" s="287">
        <v>23000</v>
      </c>
      <c r="S166" s="287">
        <v>13000</v>
      </c>
      <c r="T166" s="326" t="s">
        <v>271</v>
      </c>
      <c r="U166" s="326" t="s">
        <v>271</v>
      </c>
      <c r="V166" s="327">
        <v>212000</v>
      </c>
      <c r="W166" s="230">
        <v>120000</v>
      </c>
      <c r="Y166" s="35" t="s">
        <v>178</v>
      </c>
      <c r="Z166" s="243">
        <v>302000</v>
      </c>
      <c r="AA166" s="335">
        <v>32000</v>
      </c>
      <c r="AB166" s="336">
        <v>8000</v>
      </c>
      <c r="AC166" s="335">
        <v>21000</v>
      </c>
      <c r="AD166" s="336">
        <v>29000</v>
      </c>
      <c r="AE166" s="336" t="s">
        <v>271</v>
      </c>
      <c r="AF166" s="335">
        <v>15000</v>
      </c>
      <c r="AG166" s="335">
        <v>8000</v>
      </c>
      <c r="AH166" s="337">
        <v>334000</v>
      </c>
      <c r="AI166" s="244">
        <v>207000</v>
      </c>
    </row>
    <row r="167" spans="1:35" ht="21" customHeight="1">
      <c r="A167" s="35" t="s">
        <v>179</v>
      </c>
      <c r="B167" s="178">
        <v>493000</v>
      </c>
      <c r="C167" s="179">
        <v>56000</v>
      </c>
      <c r="D167" s="180">
        <v>14000</v>
      </c>
      <c r="E167" s="179">
        <v>37000</v>
      </c>
      <c r="F167" s="180">
        <v>51000</v>
      </c>
      <c r="G167" s="180">
        <v>18000</v>
      </c>
      <c r="H167" s="179">
        <v>16000</v>
      </c>
      <c r="I167" s="179">
        <v>16000</v>
      </c>
      <c r="J167" s="181">
        <v>549000</v>
      </c>
      <c r="K167" s="182">
        <v>330000</v>
      </c>
      <c r="M167" s="35" t="s">
        <v>179</v>
      </c>
      <c r="N167" s="227">
        <v>188000</v>
      </c>
      <c r="O167" s="326">
        <v>25000</v>
      </c>
      <c r="P167" s="287" t="s">
        <v>271</v>
      </c>
      <c r="Q167" s="326">
        <v>17000</v>
      </c>
      <c r="R167" s="287">
        <v>23000</v>
      </c>
      <c r="S167" s="287">
        <v>12000</v>
      </c>
      <c r="T167" s="326" t="s">
        <v>271</v>
      </c>
      <c r="U167" s="326" t="s">
        <v>271</v>
      </c>
      <c r="V167" s="327">
        <v>213000</v>
      </c>
      <c r="W167" s="230">
        <v>122000</v>
      </c>
      <c r="Y167" s="35" t="s">
        <v>179</v>
      </c>
      <c r="Z167" s="243">
        <v>305000</v>
      </c>
      <c r="AA167" s="335">
        <v>31000</v>
      </c>
      <c r="AB167" s="336">
        <v>8000</v>
      </c>
      <c r="AC167" s="335">
        <v>20000</v>
      </c>
      <c r="AD167" s="336">
        <v>28000</v>
      </c>
      <c r="AE167" s="336" t="s">
        <v>271</v>
      </c>
      <c r="AF167" s="335">
        <v>14000</v>
      </c>
      <c r="AG167" s="335">
        <v>8000</v>
      </c>
      <c r="AH167" s="337">
        <v>336000</v>
      </c>
      <c r="AI167" s="244">
        <v>209000</v>
      </c>
    </row>
    <row r="168" spans="1:35" ht="21" customHeight="1">
      <c r="A168" s="35" t="s">
        <v>233</v>
      </c>
      <c r="B168" s="178">
        <v>493000</v>
      </c>
      <c r="C168" s="179">
        <v>53000</v>
      </c>
      <c r="D168" s="180">
        <v>14000</v>
      </c>
      <c r="E168" s="179">
        <v>34000</v>
      </c>
      <c r="F168" s="180">
        <v>48000</v>
      </c>
      <c r="G168" s="180">
        <v>18000</v>
      </c>
      <c r="H168" s="179">
        <v>15000</v>
      </c>
      <c r="I168" s="179">
        <v>15000</v>
      </c>
      <c r="J168" s="181">
        <v>546000</v>
      </c>
      <c r="K168" s="182">
        <v>330000</v>
      </c>
      <c r="M168" s="35" t="s">
        <v>233</v>
      </c>
      <c r="N168" s="227">
        <v>186000</v>
      </c>
      <c r="O168" s="326">
        <v>24000</v>
      </c>
      <c r="P168" s="287" t="s">
        <v>271</v>
      </c>
      <c r="Q168" s="326">
        <v>17000</v>
      </c>
      <c r="R168" s="287">
        <v>22000</v>
      </c>
      <c r="S168" s="287">
        <v>13000</v>
      </c>
      <c r="T168" s="326" t="s">
        <v>271</v>
      </c>
      <c r="U168" s="326" t="s">
        <v>271</v>
      </c>
      <c r="V168" s="327">
        <v>210000</v>
      </c>
      <c r="W168" s="230">
        <v>120000</v>
      </c>
      <c r="Y168" s="35" t="s">
        <v>233</v>
      </c>
      <c r="Z168" s="243">
        <v>307000</v>
      </c>
      <c r="AA168" s="335">
        <v>29000</v>
      </c>
      <c r="AB168" s="336">
        <v>9000</v>
      </c>
      <c r="AC168" s="335">
        <v>17000</v>
      </c>
      <c r="AD168" s="336">
        <v>26000</v>
      </c>
      <c r="AE168" s="336" t="s">
        <v>271</v>
      </c>
      <c r="AF168" s="335">
        <v>13000</v>
      </c>
      <c r="AG168" s="335">
        <v>8000</v>
      </c>
      <c r="AH168" s="337">
        <v>335000</v>
      </c>
      <c r="AI168" s="244">
        <v>210000</v>
      </c>
    </row>
    <row r="169" spans="1:35" ht="21" customHeight="1">
      <c r="A169" s="35" t="s">
        <v>234</v>
      </c>
      <c r="B169" s="178">
        <v>489000</v>
      </c>
      <c r="C169" s="179">
        <v>53000</v>
      </c>
      <c r="D169" s="180">
        <v>14000</v>
      </c>
      <c r="E169" s="179">
        <v>35000</v>
      </c>
      <c r="F169" s="180">
        <v>49000</v>
      </c>
      <c r="G169" s="180">
        <v>17000</v>
      </c>
      <c r="H169" s="179">
        <v>16000</v>
      </c>
      <c r="I169" s="179">
        <v>16000</v>
      </c>
      <c r="J169" s="181">
        <v>542000</v>
      </c>
      <c r="K169" s="182">
        <v>326000</v>
      </c>
      <c r="M169" s="35" t="s">
        <v>234</v>
      </c>
      <c r="N169" s="227">
        <v>184000</v>
      </c>
      <c r="O169" s="326">
        <v>25000</v>
      </c>
      <c r="P169" s="287" t="s">
        <v>271</v>
      </c>
      <c r="Q169" s="326">
        <v>18000</v>
      </c>
      <c r="R169" s="287">
        <v>23000</v>
      </c>
      <c r="S169" s="287">
        <v>13000</v>
      </c>
      <c r="T169" s="326" t="s">
        <v>271</v>
      </c>
      <c r="U169" s="326" t="s">
        <v>271</v>
      </c>
      <c r="V169" s="327">
        <v>209000</v>
      </c>
      <c r="W169" s="230">
        <v>119000</v>
      </c>
      <c r="Y169" s="35" t="s">
        <v>234</v>
      </c>
      <c r="Z169" s="243">
        <v>305000</v>
      </c>
      <c r="AA169" s="335">
        <v>28000</v>
      </c>
      <c r="AB169" s="336">
        <v>9000</v>
      </c>
      <c r="AC169" s="335">
        <v>17000</v>
      </c>
      <c r="AD169" s="336">
        <v>26000</v>
      </c>
      <c r="AE169" s="336" t="s">
        <v>271</v>
      </c>
      <c r="AF169" s="335">
        <v>13000</v>
      </c>
      <c r="AG169" s="335">
        <v>8000</v>
      </c>
      <c r="AH169" s="337">
        <v>333000</v>
      </c>
      <c r="AI169" s="244">
        <v>208000</v>
      </c>
    </row>
    <row r="170" spans="1:35" ht="21" customHeight="1">
      <c r="A170" s="35" t="s">
        <v>180</v>
      </c>
      <c r="B170" s="178">
        <v>488000</v>
      </c>
      <c r="C170" s="179">
        <v>53000</v>
      </c>
      <c r="D170" s="180">
        <v>14000</v>
      </c>
      <c r="E170" s="179">
        <v>35000</v>
      </c>
      <c r="F170" s="180">
        <v>50000</v>
      </c>
      <c r="G170" s="180">
        <v>18000</v>
      </c>
      <c r="H170" s="179">
        <v>16000</v>
      </c>
      <c r="I170" s="179">
        <v>16000</v>
      </c>
      <c r="J170" s="181">
        <v>541000</v>
      </c>
      <c r="K170" s="182">
        <v>324000</v>
      </c>
      <c r="M170" s="35" t="s">
        <v>180</v>
      </c>
      <c r="N170" s="227">
        <v>186000</v>
      </c>
      <c r="O170" s="326">
        <v>23000</v>
      </c>
      <c r="P170" s="287" t="s">
        <v>271</v>
      </c>
      <c r="Q170" s="326">
        <v>17000</v>
      </c>
      <c r="R170" s="287">
        <v>23000</v>
      </c>
      <c r="S170" s="287">
        <v>13000</v>
      </c>
      <c r="T170" s="326" t="s">
        <v>271</v>
      </c>
      <c r="U170" s="326" t="s">
        <v>271</v>
      </c>
      <c r="V170" s="327">
        <v>209000</v>
      </c>
      <c r="W170" s="230">
        <v>118000</v>
      </c>
      <c r="Y170" s="35" t="s">
        <v>180</v>
      </c>
      <c r="Z170" s="243">
        <v>302000</v>
      </c>
      <c r="AA170" s="335">
        <v>30000</v>
      </c>
      <c r="AB170" s="336">
        <v>9000</v>
      </c>
      <c r="AC170" s="335">
        <v>18000</v>
      </c>
      <c r="AD170" s="336">
        <v>27000</v>
      </c>
      <c r="AE170" s="336" t="s">
        <v>271</v>
      </c>
      <c r="AF170" s="335">
        <v>14000</v>
      </c>
      <c r="AG170" s="335">
        <v>8000</v>
      </c>
      <c r="AH170" s="337">
        <v>332000</v>
      </c>
      <c r="AI170" s="244">
        <v>206000</v>
      </c>
    </row>
    <row r="171" spans="1:35" ht="21" customHeight="1">
      <c r="A171" s="35" t="s">
        <v>181</v>
      </c>
      <c r="B171" s="178">
        <v>491000</v>
      </c>
      <c r="C171" s="179">
        <v>50000</v>
      </c>
      <c r="D171" s="180">
        <v>11000</v>
      </c>
      <c r="E171" s="179">
        <v>34000</v>
      </c>
      <c r="F171" s="180">
        <v>46000</v>
      </c>
      <c r="G171" s="180">
        <v>15000</v>
      </c>
      <c r="H171" s="179">
        <v>17000</v>
      </c>
      <c r="I171" s="179">
        <v>14000</v>
      </c>
      <c r="J171" s="181">
        <v>541000</v>
      </c>
      <c r="K171" s="182">
        <v>321000</v>
      </c>
      <c r="M171" s="35" t="s">
        <v>181</v>
      </c>
      <c r="N171" s="227">
        <v>188000</v>
      </c>
      <c r="O171" s="326">
        <v>22000</v>
      </c>
      <c r="P171" s="287" t="s">
        <v>271</v>
      </c>
      <c r="Q171" s="326">
        <v>16000</v>
      </c>
      <c r="R171" s="287">
        <v>20000</v>
      </c>
      <c r="S171" s="287">
        <v>11000</v>
      </c>
      <c r="T171" s="326" t="s">
        <v>271</v>
      </c>
      <c r="U171" s="326" t="s">
        <v>271</v>
      </c>
      <c r="V171" s="327">
        <v>210000</v>
      </c>
      <c r="W171" s="230">
        <v>117000</v>
      </c>
      <c r="Y171" s="35" t="s">
        <v>181</v>
      </c>
      <c r="Z171" s="243">
        <v>302000</v>
      </c>
      <c r="AA171" s="335">
        <v>28000</v>
      </c>
      <c r="AB171" s="336" t="s">
        <v>271</v>
      </c>
      <c r="AC171" s="335">
        <v>18000</v>
      </c>
      <c r="AD171" s="336">
        <v>26000</v>
      </c>
      <c r="AE171" s="336" t="s">
        <v>271</v>
      </c>
      <c r="AF171" s="335">
        <v>14000</v>
      </c>
      <c r="AG171" s="335" t="s">
        <v>271</v>
      </c>
      <c r="AH171" s="337">
        <v>331000</v>
      </c>
      <c r="AI171" s="244">
        <v>203000</v>
      </c>
    </row>
    <row r="172" spans="1:35" ht="21" customHeight="1">
      <c r="A172" s="35" t="s">
        <v>182</v>
      </c>
      <c r="B172" s="178">
        <v>495000</v>
      </c>
      <c r="C172" s="179">
        <v>45000</v>
      </c>
      <c r="D172" s="180">
        <v>11000</v>
      </c>
      <c r="E172" s="179">
        <v>29000</v>
      </c>
      <c r="F172" s="180">
        <v>40000</v>
      </c>
      <c r="G172" s="180">
        <v>14000</v>
      </c>
      <c r="H172" s="179">
        <v>14000</v>
      </c>
      <c r="I172" s="179">
        <v>12000</v>
      </c>
      <c r="J172" s="181">
        <v>540000</v>
      </c>
      <c r="K172" s="182">
        <v>321000</v>
      </c>
      <c r="M172" s="35" t="s">
        <v>182</v>
      </c>
      <c r="N172" s="227">
        <v>191000</v>
      </c>
      <c r="O172" s="326">
        <v>19000</v>
      </c>
      <c r="P172" s="287" t="s">
        <v>271</v>
      </c>
      <c r="Q172" s="326">
        <v>13000</v>
      </c>
      <c r="R172" s="287">
        <v>17000</v>
      </c>
      <c r="S172" s="287">
        <v>10000</v>
      </c>
      <c r="T172" s="326" t="s">
        <v>271</v>
      </c>
      <c r="U172" s="326" t="s">
        <v>271</v>
      </c>
      <c r="V172" s="327">
        <v>209000</v>
      </c>
      <c r="W172" s="230">
        <v>117000</v>
      </c>
      <c r="Y172" s="35" t="s">
        <v>182</v>
      </c>
      <c r="Z172" s="243">
        <v>304000</v>
      </c>
      <c r="AA172" s="335">
        <v>26000</v>
      </c>
      <c r="AB172" s="336" t="s">
        <v>271</v>
      </c>
      <c r="AC172" s="335">
        <v>16000</v>
      </c>
      <c r="AD172" s="336">
        <v>23000</v>
      </c>
      <c r="AE172" s="336" t="s">
        <v>271</v>
      </c>
      <c r="AF172" s="335">
        <v>12000</v>
      </c>
      <c r="AG172" s="335" t="s">
        <v>271</v>
      </c>
      <c r="AH172" s="337">
        <v>330000</v>
      </c>
      <c r="AI172" s="244">
        <v>204000</v>
      </c>
    </row>
    <row r="173" spans="1:35" ht="21" customHeight="1">
      <c r="A173" s="35" t="s">
        <v>183</v>
      </c>
      <c r="B173" s="178">
        <v>507000</v>
      </c>
      <c r="C173" s="179">
        <v>41000</v>
      </c>
      <c r="D173" s="180">
        <v>11000</v>
      </c>
      <c r="E173" s="179">
        <v>25000</v>
      </c>
      <c r="F173" s="180">
        <v>36000</v>
      </c>
      <c r="G173" s="180">
        <v>11000</v>
      </c>
      <c r="H173" s="179">
        <v>12000</v>
      </c>
      <c r="I173" s="179">
        <v>13000</v>
      </c>
      <c r="J173" s="181">
        <v>548000</v>
      </c>
      <c r="K173" s="182">
        <v>328000</v>
      </c>
      <c r="M173" s="35" t="s">
        <v>183</v>
      </c>
      <c r="N173" s="227">
        <v>196000</v>
      </c>
      <c r="O173" s="326">
        <v>15000</v>
      </c>
      <c r="P173" s="287" t="s">
        <v>271</v>
      </c>
      <c r="Q173" s="326">
        <v>10000</v>
      </c>
      <c r="R173" s="287">
        <v>13000</v>
      </c>
      <c r="S173" s="287" t="s">
        <v>271</v>
      </c>
      <c r="T173" s="326" t="s">
        <v>271</v>
      </c>
      <c r="U173" s="326" t="s">
        <v>271</v>
      </c>
      <c r="V173" s="327">
        <v>211000</v>
      </c>
      <c r="W173" s="230">
        <v>118000</v>
      </c>
      <c r="Y173" s="35" t="s">
        <v>183</v>
      </c>
      <c r="Z173" s="243">
        <v>311000</v>
      </c>
      <c r="AA173" s="335">
        <v>25000</v>
      </c>
      <c r="AB173" s="336" t="s">
        <v>271</v>
      </c>
      <c r="AC173" s="335">
        <v>15000</v>
      </c>
      <c r="AD173" s="336">
        <v>23000</v>
      </c>
      <c r="AE173" s="336" t="s">
        <v>271</v>
      </c>
      <c r="AF173" s="335">
        <v>11000</v>
      </c>
      <c r="AG173" s="335" t="s">
        <v>271</v>
      </c>
      <c r="AH173" s="337">
        <v>337000</v>
      </c>
      <c r="AI173" s="244">
        <v>210000</v>
      </c>
    </row>
    <row r="174" spans="1:35" ht="21" customHeight="1">
      <c r="A174" s="35" t="s">
        <v>184</v>
      </c>
      <c r="B174" s="178">
        <v>510000</v>
      </c>
      <c r="C174" s="179">
        <v>39000</v>
      </c>
      <c r="D174" s="180">
        <v>12000</v>
      </c>
      <c r="E174" s="179">
        <v>24000</v>
      </c>
      <c r="F174" s="180">
        <v>36000</v>
      </c>
      <c r="G174" s="180">
        <v>10000</v>
      </c>
      <c r="H174" s="179">
        <v>12000</v>
      </c>
      <c r="I174" s="179">
        <v>14000</v>
      </c>
      <c r="J174" s="181">
        <v>548000</v>
      </c>
      <c r="K174" s="182">
        <v>329000</v>
      </c>
      <c r="M174" s="35" t="s">
        <v>184</v>
      </c>
      <c r="N174" s="227">
        <v>196000</v>
      </c>
      <c r="O174" s="326">
        <v>15000</v>
      </c>
      <c r="P174" s="287" t="s">
        <v>271</v>
      </c>
      <c r="Q174" s="326">
        <v>10000</v>
      </c>
      <c r="R174" s="287">
        <v>15000</v>
      </c>
      <c r="S174" s="287" t="s">
        <v>271</v>
      </c>
      <c r="T174" s="326" t="s">
        <v>271</v>
      </c>
      <c r="U174" s="326" t="s">
        <v>271</v>
      </c>
      <c r="V174" s="327">
        <v>211000</v>
      </c>
      <c r="W174" s="230">
        <v>118000</v>
      </c>
      <c r="Y174" s="35" t="s">
        <v>184</v>
      </c>
      <c r="Z174" s="243">
        <v>314000</v>
      </c>
      <c r="AA174" s="335">
        <v>23000</v>
      </c>
      <c r="AB174" s="336" t="s">
        <v>271</v>
      </c>
      <c r="AC174" s="335">
        <v>14000</v>
      </c>
      <c r="AD174" s="336">
        <v>22000</v>
      </c>
      <c r="AE174" s="336" t="s">
        <v>271</v>
      </c>
      <c r="AF174" s="335">
        <v>11000</v>
      </c>
      <c r="AG174" s="335" t="s">
        <v>271</v>
      </c>
      <c r="AH174" s="337">
        <v>337000</v>
      </c>
      <c r="AI174" s="244">
        <v>210000</v>
      </c>
    </row>
    <row r="175" spans="1:35" ht="21" customHeight="1">
      <c r="A175" s="35" t="s">
        <v>185</v>
      </c>
      <c r="B175" s="178">
        <v>510000</v>
      </c>
      <c r="C175" s="179">
        <v>37000</v>
      </c>
      <c r="D175" s="180">
        <v>13000</v>
      </c>
      <c r="E175" s="179">
        <v>23000</v>
      </c>
      <c r="F175" s="180">
        <v>36000</v>
      </c>
      <c r="G175" s="180">
        <v>10000</v>
      </c>
      <c r="H175" s="179">
        <v>11000</v>
      </c>
      <c r="I175" s="179">
        <v>15000</v>
      </c>
      <c r="J175" s="181">
        <v>548000</v>
      </c>
      <c r="K175" s="182">
        <v>326000</v>
      </c>
      <c r="M175" s="35" t="s">
        <v>185</v>
      </c>
      <c r="N175" s="227">
        <v>200000</v>
      </c>
      <c r="O175" s="326">
        <v>13000</v>
      </c>
      <c r="P175" s="287" t="s">
        <v>271</v>
      </c>
      <c r="Q175" s="326">
        <v>9000</v>
      </c>
      <c r="R175" s="287">
        <v>13000</v>
      </c>
      <c r="S175" s="287" t="s">
        <v>271</v>
      </c>
      <c r="T175" s="326" t="s">
        <v>271</v>
      </c>
      <c r="U175" s="326" t="s">
        <v>271</v>
      </c>
      <c r="V175" s="327">
        <v>213000</v>
      </c>
      <c r="W175" s="230">
        <v>119000</v>
      </c>
      <c r="Y175" s="35" t="s">
        <v>185</v>
      </c>
      <c r="Z175" s="243">
        <v>310000</v>
      </c>
      <c r="AA175" s="335">
        <v>24000</v>
      </c>
      <c r="AB175" s="336">
        <v>9000</v>
      </c>
      <c r="AC175" s="335">
        <v>14000</v>
      </c>
      <c r="AD175" s="336">
        <v>23000</v>
      </c>
      <c r="AE175" s="336" t="s">
        <v>271</v>
      </c>
      <c r="AF175" s="335">
        <v>10000</v>
      </c>
      <c r="AG175" s="335">
        <v>10000</v>
      </c>
      <c r="AH175" s="337">
        <v>335000</v>
      </c>
      <c r="AI175" s="244">
        <v>206000</v>
      </c>
    </row>
    <row r="176" spans="1:35" ht="21" customHeight="1">
      <c r="A176" s="35" t="s">
        <v>186</v>
      </c>
      <c r="B176" s="178">
        <v>519000</v>
      </c>
      <c r="C176" s="183">
        <v>31000</v>
      </c>
      <c r="D176" s="178">
        <v>12000</v>
      </c>
      <c r="E176" s="183">
        <v>19000</v>
      </c>
      <c r="F176" s="181">
        <v>30000</v>
      </c>
      <c r="G176" s="178">
        <v>9000</v>
      </c>
      <c r="H176" s="179">
        <v>8000</v>
      </c>
      <c r="I176" s="183">
        <v>13000</v>
      </c>
      <c r="J176" s="181">
        <v>551000</v>
      </c>
      <c r="K176" s="182">
        <v>328000</v>
      </c>
      <c r="M176" s="35" t="s">
        <v>186</v>
      </c>
      <c r="N176" s="227">
        <v>204000</v>
      </c>
      <c r="O176" s="326">
        <v>13000</v>
      </c>
      <c r="P176" s="287" t="s">
        <v>271</v>
      </c>
      <c r="Q176" s="326">
        <v>8000</v>
      </c>
      <c r="R176" s="287">
        <v>13000</v>
      </c>
      <c r="S176" s="287" t="s">
        <v>271</v>
      </c>
      <c r="T176" s="326" t="s">
        <v>271</v>
      </c>
      <c r="U176" s="326" t="s">
        <v>271</v>
      </c>
      <c r="V176" s="327">
        <v>217000</v>
      </c>
      <c r="W176" s="230">
        <v>123000</v>
      </c>
      <c r="Y176" s="35" t="s">
        <v>186</v>
      </c>
      <c r="Z176" s="243">
        <v>315000</v>
      </c>
      <c r="AA176" s="335">
        <v>19000</v>
      </c>
      <c r="AB176" s="336" t="s">
        <v>271</v>
      </c>
      <c r="AC176" s="335">
        <v>11000</v>
      </c>
      <c r="AD176" s="336">
        <v>18000</v>
      </c>
      <c r="AE176" s="336" t="s">
        <v>271</v>
      </c>
      <c r="AF176" s="335" t="s">
        <v>271</v>
      </c>
      <c r="AG176" s="335">
        <v>8000</v>
      </c>
      <c r="AH176" s="337">
        <v>334000</v>
      </c>
      <c r="AI176" s="244">
        <v>205000</v>
      </c>
    </row>
    <row r="177" spans="1:35" ht="21" customHeight="1">
      <c r="A177" s="35" t="s">
        <v>187</v>
      </c>
      <c r="B177" s="178">
        <v>521000</v>
      </c>
      <c r="C177" s="183">
        <v>33000</v>
      </c>
      <c r="D177" s="178">
        <v>11000</v>
      </c>
      <c r="E177" s="183">
        <v>20000</v>
      </c>
      <c r="F177" s="181">
        <v>32000</v>
      </c>
      <c r="G177" s="178">
        <v>9000</v>
      </c>
      <c r="H177" s="178">
        <v>8000</v>
      </c>
      <c r="I177" s="183">
        <v>14000</v>
      </c>
      <c r="J177" s="181">
        <v>554000</v>
      </c>
      <c r="K177" s="182">
        <v>332000</v>
      </c>
      <c r="M177" s="35" t="s">
        <v>187</v>
      </c>
      <c r="N177" s="227">
        <v>203000</v>
      </c>
      <c r="O177" s="326">
        <v>13000</v>
      </c>
      <c r="P177" s="287" t="s">
        <v>271</v>
      </c>
      <c r="Q177" s="326">
        <v>9000</v>
      </c>
      <c r="R177" s="287">
        <v>13000</v>
      </c>
      <c r="S177" s="287" t="s">
        <v>271</v>
      </c>
      <c r="T177" s="326" t="s">
        <v>271</v>
      </c>
      <c r="U177" s="326" t="s">
        <v>271</v>
      </c>
      <c r="V177" s="327">
        <v>216000</v>
      </c>
      <c r="W177" s="230">
        <v>122000</v>
      </c>
      <c r="Y177" s="35" t="s">
        <v>187</v>
      </c>
      <c r="Z177" s="243">
        <v>319000</v>
      </c>
      <c r="AA177" s="335">
        <v>20000</v>
      </c>
      <c r="AB177" s="336" t="s">
        <v>271</v>
      </c>
      <c r="AC177" s="335">
        <v>11000</v>
      </c>
      <c r="AD177" s="336">
        <v>19000</v>
      </c>
      <c r="AE177" s="336" t="s">
        <v>271</v>
      </c>
      <c r="AF177" s="335" t="s">
        <v>271</v>
      </c>
      <c r="AG177" s="335">
        <v>8000</v>
      </c>
      <c r="AH177" s="337">
        <v>338000</v>
      </c>
      <c r="AI177" s="244">
        <v>210000</v>
      </c>
    </row>
    <row r="178" spans="1:35" ht="21" customHeight="1">
      <c r="A178" s="35" t="s">
        <v>235</v>
      </c>
      <c r="B178" s="178">
        <v>526000</v>
      </c>
      <c r="C178" s="183">
        <v>34000</v>
      </c>
      <c r="D178" s="178">
        <v>9000</v>
      </c>
      <c r="E178" s="183">
        <v>24000</v>
      </c>
      <c r="F178" s="181">
        <v>33000</v>
      </c>
      <c r="G178" s="178">
        <v>12000</v>
      </c>
      <c r="H178" s="178">
        <v>9000</v>
      </c>
      <c r="I178" s="183">
        <v>13000</v>
      </c>
      <c r="J178" s="181">
        <v>561000</v>
      </c>
      <c r="K178" s="182">
        <v>337000</v>
      </c>
      <c r="M178" s="35" t="s">
        <v>235</v>
      </c>
      <c r="N178" s="227">
        <v>204000</v>
      </c>
      <c r="O178" s="326">
        <v>14000</v>
      </c>
      <c r="P178" s="287" t="s">
        <v>271</v>
      </c>
      <c r="Q178" s="326">
        <v>10000</v>
      </c>
      <c r="R178" s="287">
        <v>14000</v>
      </c>
      <c r="S178" s="287" t="s">
        <v>271</v>
      </c>
      <c r="T178" s="326" t="s">
        <v>271</v>
      </c>
      <c r="U178" s="326" t="s">
        <v>271</v>
      </c>
      <c r="V178" s="327">
        <v>217000</v>
      </c>
      <c r="W178" s="230">
        <v>123000</v>
      </c>
      <c r="Y178" s="35" t="s">
        <v>235</v>
      </c>
      <c r="Z178" s="243">
        <v>323000</v>
      </c>
      <c r="AA178" s="335">
        <v>20000</v>
      </c>
      <c r="AB178" s="336" t="s">
        <v>271</v>
      </c>
      <c r="AC178" s="335">
        <v>14000</v>
      </c>
      <c r="AD178" s="336">
        <v>19000</v>
      </c>
      <c r="AE178" s="336" t="s">
        <v>271</v>
      </c>
      <c r="AF178" s="335" t="s">
        <v>271</v>
      </c>
      <c r="AG178" s="335" t="s">
        <v>271</v>
      </c>
      <c r="AH178" s="337">
        <v>343000</v>
      </c>
      <c r="AI178" s="244">
        <v>214000</v>
      </c>
    </row>
    <row r="179" spans="1:35" ht="21" customHeight="1">
      <c r="A179" s="35" t="s">
        <v>236</v>
      </c>
      <c r="B179" s="178">
        <v>528000</v>
      </c>
      <c r="C179" s="183">
        <v>36000</v>
      </c>
      <c r="D179" s="178">
        <v>9000</v>
      </c>
      <c r="E179" s="183">
        <v>26000</v>
      </c>
      <c r="F179" s="181">
        <v>35000</v>
      </c>
      <c r="G179" s="178">
        <v>14000</v>
      </c>
      <c r="H179" s="178">
        <v>8000</v>
      </c>
      <c r="I179" s="183">
        <v>12000</v>
      </c>
      <c r="J179" s="181">
        <v>564000</v>
      </c>
      <c r="K179" s="182">
        <v>341000</v>
      </c>
      <c r="M179" s="35" t="s">
        <v>236</v>
      </c>
      <c r="N179" s="227">
        <v>206000</v>
      </c>
      <c r="O179" s="326">
        <v>15000</v>
      </c>
      <c r="P179" s="287" t="s">
        <v>271</v>
      </c>
      <c r="Q179" s="326">
        <v>11000</v>
      </c>
      <c r="R179" s="287">
        <v>15000</v>
      </c>
      <c r="S179" s="287" t="s">
        <v>271</v>
      </c>
      <c r="T179" s="326" t="s">
        <v>271</v>
      </c>
      <c r="U179" s="326" t="s">
        <v>271</v>
      </c>
      <c r="V179" s="327">
        <v>221000</v>
      </c>
      <c r="W179" s="230">
        <v>127000</v>
      </c>
      <c r="Y179" s="35" t="s">
        <v>236</v>
      </c>
      <c r="Z179" s="243">
        <v>322000</v>
      </c>
      <c r="AA179" s="335">
        <v>21000</v>
      </c>
      <c r="AB179" s="336" t="s">
        <v>271</v>
      </c>
      <c r="AC179" s="335">
        <v>15000</v>
      </c>
      <c r="AD179" s="336">
        <v>20000</v>
      </c>
      <c r="AE179" s="336" t="s">
        <v>271</v>
      </c>
      <c r="AF179" s="335" t="s">
        <v>271</v>
      </c>
      <c r="AG179" s="335" t="s">
        <v>271</v>
      </c>
      <c r="AH179" s="337">
        <v>343000</v>
      </c>
      <c r="AI179" s="244">
        <v>214000</v>
      </c>
    </row>
    <row r="180" spans="1:35" ht="21" customHeight="1">
      <c r="A180" s="35" t="s">
        <v>237</v>
      </c>
      <c r="B180" s="178">
        <v>529000</v>
      </c>
      <c r="C180" s="183">
        <v>39000</v>
      </c>
      <c r="D180" s="178">
        <v>11000</v>
      </c>
      <c r="E180" s="183">
        <v>27000</v>
      </c>
      <c r="F180" s="181">
        <v>37000</v>
      </c>
      <c r="G180" s="178">
        <v>16000</v>
      </c>
      <c r="H180" s="178">
        <v>9000</v>
      </c>
      <c r="I180" s="183">
        <v>13000</v>
      </c>
      <c r="J180" s="181">
        <v>569000</v>
      </c>
      <c r="K180" s="182">
        <v>346000</v>
      </c>
      <c r="M180" s="35" t="s">
        <v>237</v>
      </c>
      <c r="N180" s="227">
        <v>206000</v>
      </c>
      <c r="O180" s="326">
        <v>17000</v>
      </c>
      <c r="P180" s="287" t="s">
        <v>271</v>
      </c>
      <c r="Q180" s="326">
        <v>12000</v>
      </c>
      <c r="R180" s="287">
        <v>17000</v>
      </c>
      <c r="S180" s="287">
        <v>10000</v>
      </c>
      <c r="T180" s="326" t="s">
        <v>271</v>
      </c>
      <c r="U180" s="326" t="s">
        <v>271</v>
      </c>
      <c r="V180" s="327">
        <v>224000</v>
      </c>
      <c r="W180" s="230">
        <v>129000</v>
      </c>
      <c r="Y180" s="35" t="s">
        <v>237</v>
      </c>
      <c r="Z180" s="243">
        <v>323000</v>
      </c>
      <c r="AA180" s="335">
        <v>22000</v>
      </c>
      <c r="AB180" s="336" t="s">
        <v>271</v>
      </c>
      <c r="AC180" s="335">
        <v>15000</v>
      </c>
      <c r="AD180" s="336">
        <v>21000</v>
      </c>
      <c r="AE180" s="336" t="s">
        <v>271</v>
      </c>
      <c r="AF180" s="335" t="s">
        <v>271</v>
      </c>
      <c r="AG180" s="335" t="s">
        <v>271</v>
      </c>
      <c r="AH180" s="337">
        <v>345000</v>
      </c>
      <c r="AI180" s="244">
        <v>216000</v>
      </c>
    </row>
    <row r="181" spans="1:35" ht="21" customHeight="1">
      <c r="A181" s="35" t="s">
        <v>238</v>
      </c>
      <c r="B181" s="178">
        <v>534000</v>
      </c>
      <c r="C181" s="183">
        <v>41000</v>
      </c>
      <c r="D181" s="178">
        <v>11000</v>
      </c>
      <c r="E181" s="183">
        <v>28000</v>
      </c>
      <c r="F181" s="181">
        <v>39000</v>
      </c>
      <c r="G181" s="178">
        <v>16000</v>
      </c>
      <c r="H181" s="178">
        <v>9000</v>
      </c>
      <c r="I181" s="183">
        <v>14000</v>
      </c>
      <c r="J181" s="181">
        <v>575000</v>
      </c>
      <c r="K181" s="182">
        <v>352000</v>
      </c>
      <c r="M181" s="35" t="s">
        <v>238</v>
      </c>
      <c r="N181" s="227">
        <v>211000</v>
      </c>
      <c r="O181" s="326">
        <v>19000</v>
      </c>
      <c r="P181" s="287" t="s">
        <v>271</v>
      </c>
      <c r="Q181" s="326">
        <v>12000</v>
      </c>
      <c r="R181" s="287">
        <v>18000</v>
      </c>
      <c r="S181" s="287">
        <v>9000</v>
      </c>
      <c r="T181" s="326" t="s">
        <v>271</v>
      </c>
      <c r="U181" s="326" t="s">
        <v>271</v>
      </c>
      <c r="V181" s="327">
        <v>230000</v>
      </c>
      <c r="W181" s="230">
        <v>136000</v>
      </c>
      <c r="Y181" s="35" t="s">
        <v>238</v>
      </c>
      <c r="Z181" s="243">
        <v>324000</v>
      </c>
      <c r="AA181" s="335">
        <v>22000</v>
      </c>
      <c r="AB181" s="336" t="s">
        <v>271</v>
      </c>
      <c r="AC181" s="335">
        <v>15000</v>
      </c>
      <c r="AD181" s="336">
        <v>21000</v>
      </c>
      <c r="AE181" s="336" t="s">
        <v>271</v>
      </c>
      <c r="AF181" s="335" t="s">
        <v>271</v>
      </c>
      <c r="AG181" s="335" t="s">
        <v>271</v>
      </c>
      <c r="AH181" s="337">
        <v>346000</v>
      </c>
      <c r="AI181" s="244">
        <v>217000</v>
      </c>
    </row>
    <row r="182" spans="1:35" ht="21" customHeight="1">
      <c r="A182" s="35" t="s">
        <v>239</v>
      </c>
      <c r="B182" s="178">
        <v>531000</v>
      </c>
      <c r="C182" s="183">
        <v>44000</v>
      </c>
      <c r="D182" s="178">
        <v>13000</v>
      </c>
      <c r="E182" s="183">
        <v>29000</v>
      </c>
      <c r="F182" s="181">
        <v>42000</v>
      </c>
      <c r="G182" s="178">
        <v>16000</v>
      </c>
      <c r="H182" s="178">
        <v>9000</v>
      </c>
      <c r="I182" s="183">
        <v>17000</v>
      </c>
      <c r="J182" s="181">
        <v>575000</v>
      </c>
      <c r="K182" s="182">
        <v>352000</v>
      </c>
      <c r="M182" s="35" t="s">
        <v>239</v>
      </c>
      <c r="N182" s="227">
        <v>207000</v>
      </c>
      <c r="O182" s="326">
        <v>22000</v>
      </c>
      <c r="P182" s="287" t="s">
        <v>271</v>
      </c>
      <c r="Q182" s="326">
        <v>14000</v>
      </c>
      <c r="R182" s="287">
        <v>21000</v>
      </c>
      <c r="S182" s="287">
        <v>10000</v>
      </c>
      <c r="T182" s="326" t="s">
        <v>271</v>
      </c>
      <c r="U182" s="326">
        <v>10000</v>
      </c>
      <c r="V182" s="327">
        <v>229000</v>
      </c>
      <c r="W182" s="230">
        <v>136000</v>
      </c>
      <c r="Y182" s="35" t="s">
        <v>239</v>
      </c>
      <c r="Z182" s="243">
        <v>324000</v>
      </c>
      <c r="AA182" s="335">
        <v>22000</v>
      </c>
      <c r="AB182" s="336" t="s">
        <v>271</v>
      </c>
      <c r="AC182" s="335">
        <v>15000</v>
      </c>
      <c r="AD182" s="336">
        <v>20000</v>
      </c>
      <c r="AE182" s="336" t="s">
        <v>271</v>
      </c>
      <c r="AF182" s="335" t="s">
        <v>271</v>
      </c>
      <c r="AG182" s="335" t="s">
        <v>271</v>
      </c>
      <c r="AH182" s="337">
        <v>346000</v>
      </c>
      <c r="AI182" s="244">
        <v>217000</v>
      </c>
    </row>
    <row r="183" spans="1:35" ht="21" customHeight="1">
      <c r="A183" s="35" t="s">
        <v>240</v>
      </c>
      <c r="B183" s="178">
        <v>533000</v>
      </c>
      <c r="C183" s="183">
        <v>47000</v>
      </c>
      <c r="D183" s="178">
        <v>12000</v>
      </c>
      <c r="E183" s="183">
        <v>32000</v>
      </c>
      <c r="F183" s="181">
        <v>45000</v>
      </c>
      <c r="G183" s="178">
        <v>17000</v>
      </c>
      <c r="H183" s="178">
        <v>10000</v>
      </c>
      <c r="I183" s="183">
        <v>18000</v>
      </c>
      <c r="J183" s="181">
        <v>581000</v>
      </c>
      <c r="K183" s="182">
        <v>356000</v>
      </c>
      <c r="M183" s="35" t="s">
        <v>240</v>
      </c>
      <c r="N183" s="227">
        <v>207000</v>
      </c>
      <c r="O183" s="326">
        <v>25000</v>
      </c>
      <c r="P183" s="287" t="s">
        <v>271</v>
      </c>
      <c r="Q183" s="326">
        <v>16000</v>
      </c>
      <c r="R183" s="287">
        <v>23000</v>
      </c>
      <c r="S183" s="287">
        <v>11000</v>
      </c>
      <c r="T183" s="326" t="s">
        <v>271</v>
      </c>
      <c r="U183" s="326">
        <v>11000</v>
      </c>
      <c r="V183" s="327">
        <v>233000</v>
      </c>
      <c r="W183" s="230">
        <v>139000</v>
      </c>
      <c r="Y183" s="35" t="s">
        <v>240</v>
      </c>
      <c r="Z183" s="243">
        <v>326000</v>
      </c>
      <c r="AA183" s="335">
        <v>22000</v>
      </c>
      <c r="AB183" s="336" t="s">
        <v>271</v>
      </c>
      <c r="AC183" s="335">
        <v>16000</v>
      </c>
      <c r="AD183" s="336">
        <v>21000</v>
      </c>
      <c r="AE183" s="336" t="s">
        <v>271</v>
      </c>
      <c r="AF183" s="335">
        <v>8000</v>
      </c>
      <c r="AG183" s="335" t="s">
        <v>271</v>
      </c>
      <c r="AH183" s="337">
        <v>348000</v>
      </c>
      <c r="AI183" s="244">
        <v>217000</v>
      </c>
    </row>
    <row r="184" spans="1:35" ht="21" customHeight="1">
      <c r="A184" s="35" t="s">
        <v>241</v>
      </c>
      <c r="B184" s="178">
        <v>539000</v>
      </c>
      <c r="C184" s="183">
        <v>52000</v>
      </c>
      <c r="D184" s="178">
        <v>14000</v>
      </c>
      <c r="E184" s="183">
        <v>35000</v>
      </c>
      <c r="F184" s="181">
        <v>49000</v>
      </c>
      <c r="G184" s="178">
        <v>19000</v>
      </c>
      <c r="H184" s="178">
        <v>10000</v>
      </c>
      <c r="I184" s="183">
        <v>19000</v>
      </c>
      <c r="J184" s="181">
        <v>591000</v>
      </c>
      <c r="K184" s="182">
        <v>367000</v>
      </c>
      <c r="M184" s="35" t="s">
        <v>241</v>
      </c>
      <c r="N184" s="227">
        <v>209000</v>
      </c>
      <c r="O184" s="326">
        <v>28000</v>
      </c>
      <c r="P184" s="287" t="s">
        <v>271</v>
      </c>
      <c r="Q184" s="326">
        <v>19000</v>
      </c>
      <c r="R184" s="287">
        <v>26000</v>
      </c>
      <c r="S184" s="287">
        <v>13000</v>
      </c>
      <c r="T184" s="326" t="s">
        <v>271</v>
      </c>
      <c r="U184" s="326">
        <v>12000</v>
      </c>
      <c r="V184" s="327">
        <v>237000</v>
      </c>
      <c r="W184" s="230">
        <v>143000</v>
      </c>
      <c r="Y184" s="35" t="s">
        <v>241</v>
      </c>
      <c r="Z184" s="243">
        <v>330000</v>
      </c>
      <c r="AA184" s="335">
        <v>24000</v>
      </c>
      <c r="AB184" s="336" t="s">
        <v>271</v>
      </c>
      <c r="AC184" s="335">
        <v>16000</v>
      </c>
      <c r="AD184" s="336">
        <v>22000</v>
      </c>
      <c r="AE184" s="336" t="s">
        <v>271</v>
      </c>
      <c r="AF184" s="335">
        <v>8000</v>
      </c>
      <c r="AG184" s="335" t="s">
        <v>271</v>
      </c>
      <c r="AH184" s="337">
        <v>354000</v>
      </c>
      <c r="AI184" s="244">
        <v>224000</v>
      </c>
    </row>
    <row r="185" spans="1:35" ht="21" customHeight="1">
      <c r="A185" s="35" t="s">
        <v>242</v>
      </c>
      <c r="B185" s="178">
        <v>537000</v>
      </c>
      <c r="C185" s="183">
        <v>51000</v>
      </c>
      <c r="D185" s="178">
        <v>12000</v>
      </c>
      <c r="E185" s="183">
        <v>35000</v>
      </c>
      <c r="F185" s="181">
        <v>47000</v>
      </c>
      <c r="G185" s="178">
        <v>19000</v>
      </c>
      <c r="H185" s="178">
        <v>11000</v>
      </c>
      <c r="I185" s="183">
        <v>18000</v>
      </c>
      <c r="J185" s="181">
        <v>588000</v>
      </c>
      <c r="K185" s="182">
        <v>364000</v>
      </c>
      <c r="M185" s="35" t="s">
        <v>242</v>
      </c>
      <c r="N185" s="227">
        <v>210000</v>
      </c>
      <c r="O185" s="326">
        <v>25000</v>
      </c>
      <c r="P185" s="287" t="s">
        <v>271</v>
      </c>
      <c r="Q185" s="326">
        <v>17000</v>
      </c>
      <c r="R185" s="287">
        <v>23000</v>
      </c>
      <c r="S185" s="287">
        <v>13000</v>
      </c>
      <c r="T185" s="326" t="s">
        <v>271</v>
      </c>
      <c r="U185" s="326">
        <v>9000</v>
      </c>
      <c r="V185" s="327">
        <v>235000</v>
      </c>
      <c r="W185" s="230">
        <v>141000</v>
      </c>
      <c r="Y185" s="35" t="s">
        <v>242</v>
      </c>
      <c r="Z185" s="243">
        <v>328000</v>
      </c>
      <c r="AA185" s="335">
        <v>25000</v>
      </c>
      <c r="AB185" s="336" t="s">
        <v>271</v>
      </c>
      <c r="AC185" s="335">
        <v>18000</v>
      </c>
      <c r="AD185" s="336">
        <v>24000</v>
      </c>
      <c r="AE185" s="336" t="s">
        <v>271</v>
      </c>
      <c r="AF185" s="335">
        <v>9000</v>
      </c>
      <c r="AG185" s="335">
        <v>9000</v>
      </c>
      <c r="AH185" s="337">
        <v>353000</v>
      </c>
      <c r="AI185" s="244">
        <v>223000</v>
      </c>
    </row>
    <row r="186" spans="1:35" ht="21" customHeight="1">
      <c r="A186" s="35" t="s">
        <v>243</v>
      </c>
      <c r="B186" s="178">
        <v>535000</v>
      </c>
      <c r="C186" s="183">
        <v>50000</v>
      </c>
      <c r="D186" s="178">
        <v>12000</v>
      </c>
      <c r="E186" s="183">
        <v>34000</v>
      </c>
      <c r="F186" s="181">
        <v>46000</v>
      </c>
      <c r="G186" s="178">
        <v>19000</v>
      </c>
      <c r="H186" s="178">
        <v>11000</v>
      </c>
      <c r="I186" s="183">
        <v>16000</v>
      </c>
      <c r="J186" s="181">
        <v>585000</v>
      </c>
      <c r="K186" s="182">
        <v>361000</v>
      </c>
      <c r="M186" s="35" t="s">
        <v>243</v>
      </c>
      <c r="N186" s="227">
        <v>208000</v>
      </c>
      <c r="O186" s="326">
        <v>24000</v>
      </c>
      <c r="P186" s="287" t="s">
        <v>271</v>
      </c>
      <c r="Q186" s="326">
        <v>16000</v>
      </c>
      <c r="R186" s="287">
        <v>22000</v>
      </c>
      <c r="S186" s="287">
        <v>13000</v>
      </c>
      <c r="T186" s="326" t="s">
        <v>271</v>
      </c>
      <c r="U186" s="326" t="s">
        <v>271</v>
      </c>
      <c r="V186" s="327">
        <v>232000</v>
      </c>
      <c r="W186" s="230">
        <v>139000</v>
      </c>
      <c r="Y186" s="35" t="s">
        <v>243</v>
      </c>
      <c r="Z186" s="243">
        <v>327000</v>
      </c>
      <c r="AA186" s="335">
        <v>26000</v>
      </c>
      <c r="AB186" s="336" t="s">
        <v>271</v>
      </c>
      <c r="AC186" s="335">
        <v>17000</v>
      </c>
      <c r="AD186" s="336">
        <v>24000</v>
      </c>
      <c r="AE186" s="336" t="s">
        <v>271</v>
      </c>
      <c r="AF186" s="335">
        <v>9000</v>
      </c>
      <c r="AG186" s="335">
        <v>8000</v>
      </c>
      <c r="AH186" s="337">
        <v>353000</v>
      </c>
      <c r="AI186" s="244">
        <v>222000</v>
      </c>
    </row>
    <row r="187" spans="1:35" ht="21" customHeight="1">
      <c r="A187" s="35" t="s">
        <v>244</v>
      </c>
      <c r="B187" s="178">
        <v>527000</v>
      </c>
      <c r="C187" s="183">
        <v>54000</v>
      </c>
      <c r="D187" s="178">
        <v>14000</v>
      </c>
      <c r="E187" s="183">
        <v>36000</v>
      </c>
      <c r="F187" s="181">
        <v>49000</v>
      </c>
      <c r="G187" s="178">
        <v>19000</v>
      </c>
      <c r="H187" s="178">
        <v>14000</v>
      </c>
      <c r="I187" s="183">
        <v>16000</v>
      </c>
      <c r="J187" s="181">
        <v>581000</v>
      </c>
      <c r="K187" s="182">
        <v>357000</v>
      </c>
      <c r="M187" s="35" t="s">
        <v>244</v>
      </c>
      <c r="N187" s="227">
        <v>206000</v>
      </c>
      <c r="O187" s="326">
        <v>24000</v>
      </c>
      <c r="P187" s="287" t="s">
        <v>271</v>
      </c>
      <c r="Q187" s="326">
        <v>14000</v>
      </c>
      <c r="R187" s="287">
        <v>21000</v>
      </c>
      <c r="S187" s="287">
        <v>12000</v>
      </c>
      <c r="T187" s="326" t="s">
        <v>271</v>
      </c>
      <c r="U187" s="326" t="s">
        <v>271</v>
      </c>
      <c r="V187" s="327">
        <v>229000</v>
      </c>
      <c r="W187" s="230">
        <v>135000</v>
      </c>
      <c r="Y187" s="35" t="s">
        <v>244</v>
      </c>
      <c r="Z187" s="243">
        <v>322000</v>
      </c>
      <c r="AA187" s="335">
        <v>30000</v>
      </c>
      <c r="AB187" s="336" t="s">
        <v>271</v>
      </c>
      <c r="AC187" s="335">
        <v>21000</v>
      </c>
      <c r="AD187" s="336">
        <v>29000</v>
      </c>
      <c r="AE187" s="336" t="s">
        <v>271</v>
      </c>
      <c r="AF187" s="335">
        <v>12000</v>
      </c>
      <c r="AG187" s="335">
        <v>10000</v>
      </c>
      <c r="AH187" s="337">
        <v>352000</v>
      </c>
      <c r="AI187" s="244">
        <v>221000</v>
      </c>
    </row>
    <row r="188" spans="1:35" ht="21" customHeight="1">
      <c r="A188" s="35" t="s">
        <v>245</v>
      </c>
      <c r="B188" s="178">
        <v>519000</v>
      </c>
      <c r="C188" s="183">
        <v>56000</v>
      </c>
      <c r="D188" s="178">
        <v>13000</v>
      </c>
      <c r="E188" s="183">
        <v>39000</v>
      </c>
      <c r="F188" s="181">
        <v>52000</v>
      </c>
      <c r="G188" s="178">
        <v>20000</v>
      </c>
      <c r="H188" s="178">
        <v>16000</v>
      </c>
      <c r="I188" s="183">
        <v>16000</v>
      </c>
      <c r="J188" s="181">
        <v>576000</v>
      </c>
      <c r="K188" s="182">
        <v>349000</v>
      </c>
      <c r="M188" s="35" t="s">
        <v>245</v>
      </c>
      <c r="N188" s="227">
        <v>206000</v>
      </c>
      <c r="O188" s="326">
        <v>23000</v>
      </c>
      <c r="P188" s="287" t="s">
        <v>271</v>
      </c>
      <c r="Q188" s="326">
        <v>15000</v>
      </c>
      <c r="R188" s="287">
        <v>21000</v>
      </c>
      <c r="S188" s="287">
        <v>12000</v>
      </c>
      <c r="T188" s="326" t="s">
        <v>271</v>
      </c>
      <c r="U188" s="326" t="s">
        <v>271</v>
      </c>
      <c r="V188" s="327">
        <v>229000</v>
      </c>
      <c r="W188" s="230">
        <v>134000</v>
      </c>
      <c r="Y188" s="35" t="s">
        <v>245</v>
      </c>
      <c r="Z188" s="243">
        <v>313000</v>
      </c>
      <c r="AA188" s="335">
        <v>33000</v>
      </c>
      <c r="AB188" s="336" t="s">
        <v>271</v>
      </c>
      <c r="AC188" s="335">
        <v>24000</v>
      </c>
      <c r="AD188" s="336">
        <v>31000</v>
      </c>
      <c r="AE188" s="336" t="s">
        <v>271</v>
      </c>
      <c r="AF188" s="335">
        <v>14000</v>
      </c>
      <c r="AG188" s="335">
        <v>10000</v>
      </c>
      <c r="AH188" s="337">
        <v>347000</v>
      </c>
      <c r="AI188" s="244">
        <v>215000</v>
      </c>
    </row>
    <row r="189" spans="1:35" ht="21" customHeight="1">
      <c r="A189" s="35" t="s">
        <v>246</v>
      </c>
      <c r="B189" s="178">
        <v>518000</v>
      </c>
      <c r="C189" s="183">
        <v>56000</v>
      </c>
      <c r="D189" s="178">
        <v>12000</v>
      </c>
      <c r="E189" s="183">
        <v>41000</v>
      </c>
      <c r="F189" s="181">
        <v>53000</v>
      </c>
      <c r="G189" s="178">
        <v>21000</v>
      </c>
      <c r="H189" s="178">
        <v>15000</v>
      </c>
      <c r="I189" s="183">
        <v>17000</v>
      </c>
      <c r="J189" s="181">
        <v>574000</v>
      </c>
      <c r="K189" s="182">
        <v>346000</v>
      </c>
      <c r="M189" s="35" t="s">
        <v>246</v>
      </c>
      <c r="N189" s="227">
        <v>205000</v>
      </c>
      <c r="O189" s="326">
        <v>23000</v>
      </c>
      <c r="P189" s="287" t="s">
        <v>271</v>
      </c>
      <c r="Q189" s="326">
        <v>17000</v>
      </c>
      <c r="R189" s="287">
        <v>22000</v>
      </c>
      <c r="S189" s="287">
        <v>14000</v>
      </c>
      <c r="T189" s="326" t="s">
        <v>271</v>
      </c>
      <c r="U189" s="326" t="s">
        <v>271</v>
      </c>
      <c r="V189" s="327">
        <v>228000</v>
      </c>
      <c r="W189" s="230">
        <v>133000</v>
      </c>
      <c r="Y189" s="35" t="s">
        <v>246</v>
      </c>
      <c r="Z189" s="243">
        <v>313000</v>
      </c>
      <c r="AA189" s="335">
        <v>32000</v>
      </c>
      <c r="AB189" s="336" t="s">
        <v>271</v>
      </c>
      <c r="AC189" s="335">
        <v>24000</v>
      </c>
      <c r="AD189" s="336">
        <v>31000</v>
      </c>
      <c r="AE189" s="336" t="s">
        <v>271</v>
      </c>
      <c r="AF189" s="335">
        <v>13000</v>
      </c>
      <c r="AG189" s="335">
        <v>11000</v>
      </c>
      <c r="AH189" s="337">
        <v>345000</v>
      </c>
      <c r="AI189" s="244">
        <v>213000</v>
      </c>
    </row>
    <row r="190" spans="1:35" ht="21" customHeight="1">
      <c r="A190" s="35" t="s">
        <v>247</v>
      </c>
      <c r="B190" s="178">
        <v>518000</v>
      </c>
      <c r="C190" s="183">
        <v>50000</v>
      </c>
      <c r="D190" s="178">
        <v>11000</v>
      </c>
      <c r="E190" s="183">
        <v>37000</v>
      </c>
      <c r="F190" s="181">
        <v>48000</v>
      </c>
      <c r="G190" s="178">
        <v>20000</v>
      </c>
      <c r="H190" s="178">
        <v>14000</v>
      </c>
      <c r="I190" s="183">
        <v>14000</v>
      </c>
      <c r="J190" s="181">
        <v>568000</v>
      </c>
      <c r="K190" s="182">
        <v>341000</v>
      </c>
      <c r="M190" s="35" t="s">
        <v>247</v>
      </c>
      <c r="N190" s="227">
        <v>203000</v>
      </c>
      <c r="O190" s="326">
        <v>22000</v>
      </c>
      <c r="P190" s="287" t="s">
        <v>271</v>
      </c>
      <c r="Q190" s="326">
        <v>17000</v>
      </c>
      <c r="R190" s="287">
        <v>22000</v>
      </c>
      <c r="S190" s="287">
        <v>13000</v>
      </c>
      <c r="T190" s="326" t="s">
        <v>271</v>
      </c>
      <c r="U190" s="326" t="s">
        <v>271</v>
      </c>
      <c r="V190" s="327">
        <v>225000</v>
      </c>
      <c r="W190" s="230">
        <v>131000</v>
      </c>
      <c r="Y190" s="35" t="s">
        <v>247</v>
      </c>
      <c r="Z190" s="243">
        <v>315000</v>
      </c>
      <c r="AA190" s="335">
        <v>28000</v>
      </c>
      <c r="AB190" s="336" t="s">
        <v>271</v>
      </c>
      <c r="AC190" s="335">
        <v>20000</v>
      </c>
      <c r="AD190" s="336">
        <v>26000</v>
      </c>
      <c r="AE190" s="336" t="s">
        <v>271</v>
      </c>
      <c r="AF190" s="335">
        <v>12000</v>
      </c>
      <c r="AG190" s="335" t="s">
        <v>271</v>
      </c>
      <c r="AH190" s="337">
        <v>343000</v>
      </c>
      <c r="AI190" s="244">
        <v>210000</v>
      </c>
    </row>
    <row r="191" spans="1:35" ht="21" customHeight="1">
      <c r="A191" s="35" t="s">
        <v>248</v>
      </c>
      <c r="B191" s="178">
        <v>526000</v>
      </c>
      <c r="C191" s="183">
        <v>51000</v>
      </c>
      <c r="D191" s="178">
        <v>10000</v>
      </c>
      <c r="E191" s="183">
        <v>38000</v>
      </c>
      <c r="F191" s="181">
        <v>48000</v>
      </c>
      <c r="G191" s="178">
        <v>22000</v>
      </c>
      <c r="H191" s="178">
        <v>12000</v>
      </c>
      <c r="I191" s="183">
        <v>14000</v>
      </c>
      <c r="J191" s="181">
        <v>577000</v>
      </c>
      <c r="K191" s="182">
        <v>350000</v>
      </c>
      <c r="M191" s="35" t="s">
        <v>248</v>
      </c>
      <c r="N191" s="227">
        <v>206000</v>
      </c>
      <c r="O191" s="326">
        <v>23000</v>
      </c>
      <c r="P191" s="287" t="s">
        <v>271</v>
      </c>
      <c r="Q191" s="326">
        <v>18000</v>
      </c>
      <c r="R191" s="287">
        <v>22000</v>
      </c>
      <c r="S191" s="287">
        <v>14000</v>
      </c>
      <c r="T191" s="326" t="s">
        <v>271</v>
      </c>
      <c r="U191" s="326" t="s">
        <v>271</v>
      </c>
      <c r="V191" s="327">
        <v>229000</v>
      </c>
      <c r="W191" s="230">
        <v>134000</v>
      </c>
      <c r="Y191" s="35" t="s">
        <v>248</v>
      </c>
      <c r="Z191" s="243">
        <v>320000</v>
      </c>
      <c r="AA191" s="335">
        <v>29000</v>
      </c>
      <c r="AB191" s="336" t="s">
        <v>271</v>
      </c>
      <c r="AC191" s="335">
        <v>20000</v>
      </c>
      <c r="AD191" s="336">
        <v>26000</v>
      </c>
      <c r="AE191" s="336" t="s">
        <v>271</v>
      </c>
      <c r="AF191" s="335">
        <v>10000</v>
      </c>
      <c r="AG191" s="335">
        <v>8000</v>
      </c>
      <c r="AH191" s="337">
        <v>348000</v>
      </c>
      <c r="AI191" s="244">
        <v>216000</v>
      </c>
    </row>
    <row r="192" spans="1:35" ht="21" customHeight="1">
      <c r="A192" s="35" t="s">
        <v>249</v>
      </c>
      <c r="B192" s="178">
        <v>524000</v>
      </c>
      <c r="C192" s="183">
        <v>49000</v>
      </c>
      <c r="D192" s="178">
        <v>10000</v>
      </c>
      <c r="E192" s="183">
        <v>36000</v>
      </c>
      <c r="F192" s="181">
        <v>45000</v>
      </c>
      <c r="G192" s="178">
        <v>19000</v>
      </c>
      <c r="H192" s="178">
        <v>12000</v>
      </c>
      <c r="I192" s="183">
        <v>14000</v>
      </c>
      <c r="J192" s="181">
        <v>573000</v>
      </c>
      <c r="K192" s="182">
        <v>348000</v>
      </c>
      <c r="M192" s="35" t="s">
        <v>249</v>
      </c>
      <c r="N192" s="227">
        <v>207000</v>
      </c>
      <c r="O192" s="326">
        <v>21000</v>
      </c>
      <c r="P192" s="287" t="s">
        <v>271</v>
      </c>
      <c r="Q192" s="326">
        <v>15000</v>
      </c>
      <c r="R192" s="287">
        <v>20000</v>
      </c>
      <c r="S192" s="287">
        <v>12000</v>
      </c>
      <c r="T192" s="326" t="s">
        <v>271</v>
      </c>
      <c r="U192" s="326" t="s">
        <v>271</v>
      </c>
      <c r="V192" s="327">
        <v>228000</v>
      </c>
      <c r="W192" s="230">
        <v>135000</v>
      </c>
      <c r="Y192" s="35" t="s">
        <v>249</v>
      </c>
      <c r="Z192" s="243">
        <v>317000</v>
      </c>
      <c r="AA192" s="335">
        <v>27000</v>
      </c>
      <c r="AB192" s="336" t="s">
        <v>271</v>
      </c>
      <c r="AC192" s="335">
        <v>20000</v>
      </c>
      <c r="AD192" s="336">
        <v>25000</v>
      </c>
      <c r="AE192" s="336" t="s">
        <v>271</v>
      </c>
      <c r="AF192" s="335">
        <v>10000</v>
      </c>
      <c r="AG192" s="335" t="s">
        <v>271</v>
      </c>
      <c r="AH192" s="337">
        <v>345000</v>
      </c>
      <c r="AI192" s="244">
        <v>212000</v>
      </c>
    </row>
    <row r="193" spans="1:35" ht="21" customHeight="1">
      <c r="A193" s="35" t="s">
        <v>250</v>
      </c>
      <c r="B193" s="178">
        <v>519000</v>
      </c>
      <c r="C193" s="183">
        <v>45000</v>
      </c>
      <c r="D193" s="178" t="s">
        <v>271</v>
      </c>
      <c r="E193" s="183">
        <v>35000</v>
      </c>
      <c r="F193" s="181">
        <v>42000</v>
      </c>
      <c r="G193" s="178">
        <v>18000</v>
      </c>
      <c r="H193" s="178">
        <v>11000</v>
      </c>
      <c r="I193" s="183">
        <v>12000</v>
      </c>
      <c r="J193" s="181">
        <v>565000</v>
      </c>
      <c r="K193" s="182">
        <v>338000</v>
      </c>
      <c r="M193" s="35" t="s">
        <v>250</v>
      </c>
      <c r="N193" s="227">
        <v>205000</v>
      </c>
      <c r="O193" s="326">
        <v>20000</v>
      </c>
      <c r="P193" s="287" t="s">
        <v>271</v>
      </c>
      <c r="Q193" s="326">
        <v>15000</v>
      </c>
      <c r="R193" s="287">
        <v>19000</v>
      </c>
      <c r="S193" s="287">
        <v>12000</v>
      </c>
      <c r="T193" s="326" t="s">
        <v>271</v>
      </c>
      <c r="U193" s="326" t="s">
        <v>271</v>
      </c>
      <c r="V193" s="327">
        <v>225000</v>
      </c>
      <c r="W193" s="230">
        <v>131000</v>
      </c>
      <c r="Y193" s="35" t="s">
        <v>250</v>
      </c>
      <c r="Z193" s="243">
        <v>314000</v>
      </c>
      <c r="AA193" s="335">
        <v>25000</v>
      </c>
      <c r="AB193" s="336" t="s">
        <v>271</v>
      </c>
      <c r="AC193" s="335">
        <v>19000</v>
      </c>
      <c r="AD193" s="336">
        <v>22000</v>
      </c>
      <c r="AE193" s="336" t="s">
        <v>271</v>
      </c>
      <c r="AF193" s="335">
        <v>10000</v>
      </c>
      <c r="AG193" s="335" t="s">
        <v>271</v>
      </c>
      <c r="AH193" s="337">
        <v>339000</v>
      </c>
      <c r="AI193" s="244">
        <v>207000</v>
      </c>
    </row>
    <row r="194" spans="1:35" ht="21" customHeight="1">
      <c r="A194" s="35" t="s">
        <v>251</v>
      </c>
      <c r="B194" s="178">
        <v>517000</v>
      </c>
      <c r="C194" s="183">
        <v>46000</v>
      </c>
      <c r="D194" s="178" t="s">
        <v>271</v>
      </c>
      <c r="E194" s="183">
        <v>35000</v>
      </c>
      <c r="F194" s="181">
        <v>42000</v>
      </c>
      <c r="G194" s="178">
        <v>16000</v>
      </c>
      <c r="H194" s="178">
        <v>12000</v>
      </c>
      <c r="I194" s="183">
        <v>14000</v>
      </c>
      <c r="J194" s="181">
        <v>563000</v>
      </c>
      <c r="K194" s="182">
        <v>335000</v>
      </c>
      <c r="M194" s="35" t="s">
        <v>251</v>
      </c>
      <c r="N194" s="227">
        <v>198000</v>
      </c>
      <c r="O194" s="326">
        <v>22000</v>
      </c>
      <c r="P194" s="287" t="s">
        <v>271</v>
      </c>
      <c r="Q194" s="326">
        <v>16000</v>
      </c>
      <c r="R194" s="287">
        <v>21000</v>
      </c>
      <c r="S194" s="287">
        <v>11000</v>
      </c>
      <c r="T194" s="326" t="s">
        <v>271</v>
      </c>
      <c r="U194" s="326" t="s">
        <v>271</v>
      </c>
      <c r="V194" s="327">
        <v>220000</v>
      </c>
      <c r="W194" s="230">
        <v>125000</v>
      </c>
      <c r="Y194" s="35" t="s">
        <v>251</v>
      </c>
      <c r="Z194" s="243">
        <v>319000</v>
      </c>
      <c r="AA194" s="335">
        <v>24000</v>
      </c>
      <c r="AB194" s="336" t="s">
        <v>271</v>
      </c>
      <c r="AC194" s="335">
        <v>18000</v>
      </c>
      <c r="AD194" s="336">
        <v>21000</v>
      </c>
      <c r="AE194" s="336" t="s">
        <v>271</v>
      </c>
      <c r="AF194" s="335">
        <v>10000</v>
      </c>
      <c r="AG194" s="335" t="s">
        <v>271</v>
      </c>
      <c r="AH194" s="337">
        <v>343000</v>
      </c>
      <c r="AI194" s="244">
        <v>210000</v>
      </c>
    </row>
    <row r="195" spans="1:35" ht="21" customHeight="1">
      <c r="A195" s="35" t="s">
        <v>252</v>
      </c>
      <c r="B195" s="178">
        <v>520000</v>
      </c>
      <c r="C195" s="183">
        <v>42000</v>
      </c>
      <c r="D195" s="178" t="s">
        <v>271</v>
      </c>
      <c r="E195" s="183">
        <v>31000</v>
      </c>
      <c r="F195" s="181">
        <v>38000</v>
      </c>
      <c r="G195" s="178">
        <v>13000</v>
      </c>
      <c r="H195" s="178">
        <v>13000</v>
      </c>
      <c r="I195" s="183">
        <v>13000</v>
      </c>
      <c r="J195" s="181">
        <v>562000</v>
      </c>
      <c r="K195" s="182">
        <v>332000</v>
      </c>
      <c r="M195" s="35" t="s">
        <v>252</v>
      </c>
      <c r="N195" s="227">
        <v>199000</v>
      </c>
      <c r="O195" s="326">
        <v>18000</v>
      </c>
      <c r="P195" s="287" t="s">
        <v>271</v>
      </c>
      <c r="Q195" s="326">
        <v>13000</v>
      </c>
      <c r="R195" s="287">
        <v>17000</v>
      </c>
      <c r="S195" s="287" t="s">
        <v>271</v>
      </c>
      <c r="T195" s="326" t="s">
        <v>271</v>
      </c>
      <c r="U195" s="326" t="s">
        <v>271</v>
      </c>
      <c r="V195" s="327">
        <v>217000</v>
      </c>
      <c r="W195" s="230">
        <v>121000</v>
      </c>
      <c r="Y195" s="35" t="s">
        <v>252</v>
      </c>
      <c r="Z195" s="243">
        <v>321000</v>
      </c>
      <c r="AA195" s="335">
        <v>24000</v>
      </c>
      <c r="AB195" s="336" t="s">
        <v>271</v>
      </c>
      <c r="AC195" s="335">
        <v>18000</v>
      </c>
      <c r="AD195" s="336">
        <v>21000</v>
      </c>
      <c r="AE195" s="336" t="s">
        <v>271</v>
      </c>
      <c r="AF195" s="335">
        <v>11000</v>
      </c>
      <c r="AG195" s="335" t="s">
        <v>271</v>
      </c>
      <c r="AH195" s="337">
        <v>345000</v>
      </c>
      <c r="AI195" s="244">
        <v>211000</v>
      </c>
    </row>
    <row r="196" spans="1:35" ht="21" customHeight="1">
      <c r="A196" s="35" t="s">
        <v>253</v>
      </c>
      <c r="B196" s="178">
        <v>523000</v>
      </c>
      <c r="C196" s="183">
        <v>42000</v>
      </c>
      <c r="D196" s="178" t="s">
        <v>271</v>
      </c>
      <c r="E196" s="183">
        <v>31000</v>
      </c>
      <c r="F196" s="181">
        <v>39000</v>
      </c>
      <c r="G196" s="178">
        <v>12000</v>
      </c>
      <c r="H196" s="178">
        <v>14000</v>
      </c>
      <c r="I196" s="183">
        <v>13000</v>
      </c>
      <c r="J196" s="181">
        <v>565000</v>
      </c>
      <c r="K196" s="182">
        <v>334000</v>
      </c>
      <c r="M196" s="35" t="s">
        <v>253</v>
      </c>
      <c r="N196" s="227">
        <v>203000</v>
      </c>
      <c r="O196" s="326">
        <v>19000</v>
      </c>
      <c r="P196" s="287" t="s">
        <v>271</v>
      </c>
      <c r="Q196" s="326">
        <v>13000</v>
      </c>
      <c r="R196" s="287">
        <v>17000</v>
      </c>
      <c r="S196" s="287" t="s">
        <v>271</v>
      </c>
      <c r="T196" s="326" t="s">
        <v>271</v>
      </c>
      <c r="U196" s="326" t="s">
        <v>271</v>
      </c>
      <c r="V196" s="327">
        <v>222000</v>
      </c>
      <c r="W196" s="230">
        <v>125000</v>
      </c>
      <c r="Y196" s="35" t="s">
        <v>253</v>
      </c>
      <c r="Z196" s="243">
        <v>320000</v>
      </c>
      <c r="AA196" s="335">
        <v>23000</v>
      </c>
      <c r="AB196" s="336" t="s">
        <v>271</v>
      </c>
      <c r="AC196" s="335">
        <v>19000</v>
      </c>
      <c r="AD196" s="336">
        <v>22000</v>
      </c>
      <c r="AE196" s="336" t="s">
        <v>271</v>
      </c>
      <c r="AF196" s="335">
        <v>12000</v>
      </c>
      <c r="AG196" s="335" t="s">
        <v>271</v>
      </c>
      <c r="AH196" s="337">
        <v>343000</v>
      </c>
      <c r="AI196" s="244">
        <v>210000</v>
      </c>
    </row>
    <row r="197" spans="1:35" ht="21" customHeight="1">
      <c r="A197" s="35" t="s">
        <v>254</v>
      </c>
      <c r="B197" s="178">
        <v>523000</v>
      </c>
      <c r="C197" s="183">
        <v>44000</v>
      </c>
      <c r="D197" s="178" t="s">
        <v>271</v>
      </c>
      <c r="E197" s="183">
        <v>33000</v>
      </c>
      <c r="F197" s="181">
        <v>41000</v>
      </c>
      <c r="G197" s="178">
        <v>13000</v>
      </c>
      <c r="H197" s="178">
        <v>15000</v>
      </c>
      <c r="I197" s="183">
        <v>13000</v>
      </c>
      <c r="J197" s="181">
        <v>568000</v>
      </c>
      <c r="K197" s="182">
        <v>336000</v>
      </c>
      <c r="M197" s="35" t="s">
        <v>254</v>
      </c>
      <c r="N197" s="227">
        <v>202000</v>
      </c>
      <c r="O197" s="326">
        <v>19000</v>
      </c>
      <c r="P197" s="287" t="s">
        <v>271</v>
      </c>
      <c r="Q197" s="326">
        <v>13000</v>
      </c>
      <c r="R197" s="287">
        <v>17000</v>
      </c>
      <c r="S197" s="287">
        <v>9000</v>
      </c>
      <c r="T197" s="326" t="s">
        <v>271</v>
      </c>
      <c r="U197" s="326" t="s">
        <v>271</v>
      </c>
      <c r="V197" s="327">
        <v>221000</v>
      </c>
      <c r="W197" s="230">
        <v>124000</v>
      </c>
      <c r="Y197" s="35" t="s">
        <v>254</v>
      </c>
      <c r="Z197" s="243">
        <v>321000</v>
      </c>
      <c r="AA197" s="335">
        <v>25000</v>
      </c>
      <c r="AB197" s="336" t="s">
        <v>271</v>
      </c>
      <c r="AC197" s="335">
        <v>20000</v>
      </c>
      <c r="AD197" s="336">
        <v>23000</v>
      </c>
      <c r="AE197" s="336" t="s">
        <v>271</v>
      </c>
      <c r="AF197" s="335">
        <v>13000</v>
      </c>
      <c r="AG197" s="335" t="s">
        <v>271</v>
      </c>
      <c r="AH197" s="337">
        <v>346000</v>
      </c>
      <c r="AI197" s="244">
        <v>211000</v>
      </c>
    </row>
    <row r="198" spans="1:35" ht="21" customHeight="1">
      <c r="A198" s="35" t="s">
        <v>255</v>
      </c>
      <c r="B198" s="178">
        <v>515000</v>
      </c>
      <c r="C198" s="183">
        <v>47000</v>
      </c>
      <c r="D198" s="178" t="s">
        <v>271</v>
      </c>
      <c r="E198" s="183">
        <v>34000</v>
      </c>
      <c r="F198" s="181">
        <v>41000</v>
      </c>
      <c r="G198" s="178">
        <v>13000</v>
      </c>
      <c r="H198" s="178">
        <v>16000</v>
      </c>
      <c r="I198" s="183">
        <v>12000</v>
      </c>
      <c r="J198" s="181">
        <v>562000</v>
      </c>
      <c r="K198" s="182">
        <v>333000</v>
      </c>
      <c r="M198" s="35" t="s">
        <v>255</v>
      </c>
      <c r="N198" s="227">
        <v>197000</v>
      </c>
      <c r="O198" s="326">
        <v>21000</v>
      </c>
      <c r="P198" s="287" t="s">
        <v>271</v>
      </c>
      <c r="Q198" s="326">
        <v>14000</v>
      </c>
      <c r="R198" s="287">
        <v>18000</v>
      </c>
      <c r="S198" s="287">
        <v>9000</v>
      </c>
      <c r="T198" s="326" t="s">
        <v>271</v>
      </c>
      <c r="U198" s="326" t="s">
        <v>271</v>
      </c>
      <c r="V198" s="327">
        <v>218000</v>
      </c>
      <c r="W198" s="230">
        <v>123000</v>
      </c>
      <c r="Y198" s="35" t="s">
        <v>255</v>
      </c>
      <c r="Z198" s="243">
        <v>318000</v>
      </c>
      <c r="AA198" s="335">
        <v>26000</v>
      </c>
      <c r="AB198" s="336" t="s">
        <v>271</v>
      </c>
      <c r="AC198" s="335">
        <v>20000</v>
      </c>
      <c r="AD198" s="336">
        <v>24000</v>
      </c>
      <c r="AE198" s="336" t="s">
        <v>271</v>
      </c>
      <c r="AF198" s="335">
        <v>14000</v>
      </c>
      <c r="AG198" s="335" t="s">
        <v>271</v>
      </c>
      <c r="AH198" s="337">
        <v>344000</v>
      </c>
      <c r="AI198" s="244">
        <v>210000</v>
      </c>
    </row>
    <row r="199" spans="1:35" ht="21" customHeight="1">
      <c r="A199" s="35" t="s">
        <v>256</v>
      </c>
      <c r="B199" s="178">
        <v>514000</v>
      </c>
      <c r="C199" s="183">
        <v>47000</v>
      </c>
      <c r="D199" s="178">
        <v>9000</v>
      </c>
      <c r="E199" s="183">
        <v>33000</v>
      </c>
      <c r="F199" s="181">
        <v>42000</v>
      </c>
      <c r="G199" s="178">
        <v>14000</v>
      </c>
      <c r="H199" s="178">
        <v>14000</v>
      </c>
      <c r="I199" s="183">
        <v>13000</v>
      </c>
      <c r="J199" s="181">
        <v>561000</v>
      </c>
      <c r="K199" s="182">
        <v>329000</v>
      </c>
      <c r="M199" s="35" t="s">
        <v>256</v>
      </c>
      <c r="N199" s="227">
        <v>199000</v>
      </c>
      <c r="O199" s="326">
        <v>20000</v>
      </c>
      <c r="P199" s="287" t="s">
        <v>271</v>
      </c>
      <c r="Q199" s="326">
        <v>12000</v>
      </c>
      <c r="R199" s="287">
        <v>17000</v>
      </c>
      <c r="S199" s="287">
        <v>9000</v>
      </c>
      <c r="T199" s="326" t="s">
        <v>271</v>
      </c>
      <c r="U199" s="326" t="s">
        <v>271</v>
      </c>
      <c r="V199" s="327">
        <v>219000</v>
      </c>
      <c r="W199" s="230">
        <v>121000</v>
      </c>
      <c r="Y199" s="35" t="s">
        <v>256</v>
      </c>
      <c r="Z199" s="243">
        <v>315000</v>
      </c>
      <c r="AA199" s="335">
        <v>27000</v>
      </c>
      <c r="AB199" s="336" t="s">
        <v>271</v>
      </c>
      <c r="AC199" s="335">
        <v>20000</v>
      </c>
      <c r="AD199" s="336">
        <v>24000</v>
      </c>
      <c r="AE199" s="336" t="s">
        <v>271</v>
      </c>
      <c r="AF199" s="335">
        <v>13000</v>
      </c>
      <c r="AG199" s="335" t="s">
        <v>271</v>
      </c>
      <c r="AH199" s="337">
        <v>342000</v>
      </c>
      <c r="AI199" s="244">
        <v>208000</v>
      </c>
    </row>
    <row r="200" spans="1:35" ht="21" customHeight="1">
      <c r="A200" s="35" t="s">
        <v>257</v>
      </c>
      <c r="B200" s="178">
        <v>514000</v>
      </c>
      <c r="C200" s="183">
        <v>48000</v>
      </c>
      <c r="D200" s="178">
        <v>9000</v>
      </c>
      <c r="E200" s="183">
        <v>34000</v>
      </c>
      <c r="F200" s="181">
        <v>43000</v>
      </c>
      <c r="G200" s="178">
        <v>13000</v>
      </c>
      <c r="H200" s="178">
        <v>16000</v>
      </c>
      <c r="I200" s="183">
        <v>13000</v>
      </c>
      <c r="J200" s="181">
        <v>562000</v>
      </c>
      <c r="K200" s="182">
        <v>330000</v>
      </c>
      <c r="M200" s="35" t="s">
        <v>257</v>
      </c>
      <c r="N200" s="227">
        <v>199000</v>
      </c>
      <c r="O200" s="326">
        <v>22000</v>
      </c>
      <c r="P200" s="287" t="s">
        <v>271</v>
      </c>
      <c r="Q200" s="326">
        <v>13000</v>
      </c>
      <c r="R200" s="287">
        <v>19000</v>
      </c>
      <c r="S200" s="287">
        <v>8000</v>
      </c>
      <c r="T200" s="326" t="s">
        <v>271</v>
      </c>
      <c r="U200" s="326">
        <v>9000</v>
      </c>
      <c r="V200" s="327">
        <v>221000</v>
      </c>
      <c r="W200" s="230">
        <v>123000</v>
      </c>
      <c r="Y200" s="35" t="s">
        <v>257</v>
      </c>
      <c r="Z200" s="243">
        <v>315000</v>
      </c>
      <c r="AA200" s="335">
        <v>26000</v>
      </c>
      <c r="AB200" s="336" t="s">
        <v>271</v>
      </c>
      <c r="AC200" s="335">
        <v>20000</v>
      </c>
      <c r="AD200" s="336">
        <v>24000</v>
      </c>
      <c r="AE200" s="336" t="s">
        <v>271</v>
      </c>
      <c r="AF200" s="335">
        <v>14000</v>
      </c>
      <c r="AG200" s="335" t="s">
        <v>271</v>
      </c>
      <c r="AH200" s="337">
        <v>340000</v>
      </c>
      <c r="AI200" s="244">
        <v>207000</v>
      </c>
    </row>
    <row r="201" spans="1:35" ht="21" customHeight="1">
      <c r="A201" s="35" t="s">
        <v>258</v>
      </c>
      <c r="B201" s="178">
        <v>513000</v>
      </c>
      <c r="C201" s="183">
        <v>52000</v>
      </c>
      <c r="D201" s="178">
        <v>10000</v>
      </c>
      <c r="E201" s="183">
        <v>36000</v>
      </c>
      <c r="F201" s="181">
        <v>46000</v>
      </c>
      <c r="G201" s="178">
        <v>14000</v>
      </c>
      <c r="H201" s="178">
        <v>17000</v>
      </c>
      <c r="I201" s="183">
        <v>15000</v>
      </c>
      <c r="J201" s="181">
        <v>565000</v>
      </c>
      <c r="K201" s="182">
        <v>332000</v>
      </c>
      <c r="M201" s="35" t="s">
        <v>258</v>
      </c>
      <c r="N201" s="227">
        <v>199000</v>
      </c>
      <c r="O201" s="326">
        <v>23000</v>
      </c>
      <c r="P201" s="287" t="s">
        <v>271</v>
      </c>
      <c r="Q201" s="326">
        <v>13000</v>
      </c>
      <c r="R201" s="287">
        <v>20000</v>
      </c>
      <c r="S201" s="287">
        <v>9000</v>
      </c>
      <c r="T201" s="326" t="s">
        <v>271</v>
      </c>
      <c r="U201" s="326">
        <v>9000</v>
      </c>
      <c r="V201" s="327">
        <v>222000</v>
      </c>
      <c r="W201" s="230">
        <v>124000</v>
      </c>
      <c r="Y201" s="35" t="s">
        <v>258</v>
      </c>
      <c r="Z201" s="243">
        <v>314000</v>
      </c>
      <c r="AA201" s="335">
        <v>29000</v>
      </c>
      <c r="AB201" s="336" t="s">
        <v>271</v>
      </c>
      <c r="AC201" s="335">
        <v>23000</v>
      </c>
      <c r="AD201" s="336">
        <v>26000</v>
      </c>
      <c r="AE201" s="336" t="s">
        <v>271</v>
      </c>
      <c r="AF201" s="335">
        <v>15000</v>
      </c>
      <c r="AG201" s="335" t="s">
        <v>271</v>
      </c>
      <c r="AH201" s="337">
        <v>343000</v>
      </c>
      <c r="AI201" s="244">
        <v>208000</v>
      </c>
    </row>
    <row r="202" spans="1:35" ht="21" customHeight="1">
      <c r="A202" s="35" t="s">
        <v>259</v>
      </c>
      <c r="B202" s="178">
        <v>517000</v>
      </c>
      <c r="C202" s="183">
        <v>53000</v>
      </c>
      <c r="D202" s="178">
        <v>10000</v>
      </c>
      <c r="E202" s="183">
        <v>36000</v>
      </c>
      <c r="F202" s="181">
        <v>46000</v>
      </c>
      <c r="G202" s="178">
        <v>14000</v>
      </c>
      <c r="H202" s="178">
        <v>17000</v>
      </c>
      <c r="I202" s="183">
        <v>14000</v>
      </c>
      <c r="J202" s="181">
        <v>569000</v>
      </c>
      <c r="K202" s="182">
        <v>335000</v>
      </c>
      <c r="M202" s="35" t="s">
        <v>259</v>
      </c>
      <c r="N202" s="227">
        <v>195000</v>
      </c>
      <c r="O202" s="326">
        <v>25000</v>
      </c>
      <c r="P202" s="287" t="s">
        <v>271</v>
      </c>
      <c r="Q202" s="326">
        <v>14000</v>
      </c>
      <c r="R202" s="287">
        <v>21000</v>
      </c>
      <c r="S202" s="287">
        <v>10000</v>
      </c>
      <c r="T202" s="326" t="s">
        <v>271</v>
      </c>
      <c r="U202" s="326">
        <v>9000</v>
      </c>
      <c r="V202" s="327">
        <v>220000</v>
      </c>
      <c r="W202" s="230">
        <v>122000</v>
      </c>
      <c r="Y202" s="35" t="s">
        <v>259</v>
      </c>
      <c r="Z202" s="243">
        <v>321000</v>
      </c>
      <c r="AA202" s="335">
        <v>28000</v>
      </c>
      <c r="AB202" s="336" t="s">
        <v>271</v>
      </c>
      <c r="AC202" s="335">
        <v>22000</v>
      </c>
      <c r="AD202" s="336">
        <v>25000</v>
      </c>
      <c r="AE202" s="336" t="s">
        <v>271</v>
      </c>
      <c r="AF202" s="335">
        <v>15000</v>
      </c>
      <c r="AG202" s="335" t="s">
        <v>271</v>
      </c>
      <c r="AH202" s="337">
        <v>349000</v>
      </c>
      <c r="AI202" s="244">
        <v>213000</v>
      </c>
    </row>
    <row r="203" spans="1:35" ht="21" customHeight="1">
      <c r="A203" s="35" t="s">
        <v>260</v>
      </c>
      <c r="B203" s="178">
        <v>508000</v>
      </c>
      <c r="C203" s="183">
        <v>55000</v>
      </c>
      <c r="D203" s="178">
        <v>10000</v>
      </c>
      <c r="E203" s="183">
        <v>37000</v>
      </c>
      <c r="F203" s="181">
        <v>47000</v>
      </c>
      <c r="G203" s="178">
        <v>15000</v>
      </c>
      <c r="H203" s="178">
        <v>17000</v>
      </c>
      <c r="I203" s="183">
        <v>14000</v>
      </c>
      <c r="J203" s="181">
        <v>564000</v>
      </c>
      <c r="K203" s="182">
        <v>329000</v>
      </c>
      <c r="M203" s="35" t="s">
        <v>260</v>
      </c>
      <c r="N203" s="227">
        <v>196000</v>
      </c>
      <c r="O203" s="326">
        <v>26000</v>
      </c>
      <c r="P203" s="287" t="s">
        <v>271</v>
      </c>
      <c r="Q203" s="326">
        <v>15000</v>
      </c>
      <c r="R203" s="287">
        <v>21000</v>
      </c>
      <c r="S203" s="287">
        <v>10000</v>
      </c>
      <c r="T203" s="326" t="s">
        <v>271</v>
      </c>
      <c r="U203" s="326">
        <v>9000</v>
      </c>
      <c r="V203" s="327">
        <v>222000</v>
      </c>
      <c r="W203" s="230">
        <v>123000</v>
      </c>
      <c r="Y203" s="35" t="s">
        <v>260</v>
      </c>
      <c r="Z203" s="243">
        <v>313000</v>
      </c>
      <c r="AA203" s="335">
        <v>29000</v>
      </c>
      <c r="AB203" s="336" t="s">
        <v>271</v>
      </c>
      <c r="AC203" s="335">
        <v>22000</v>
      </c>
      <c r="AD203" s="336">
        <v>25000</v>
      </c>
      <c r="AE203" s="336" t="s">
        <v>271</v>
      </c>
      <c r="AF203" s="335">
        <v>14000</v>
      </c>
      <c r="AG203" s="335" t="s">
        <v>271</v>
      </c>
      <c r="AH203" s="337">
        <v>342000</v>
      </c>
      <c r="AI203" s="244">
        <v>207000</v>
      </c>
    </row>
    <row r="204" spans="1:35" ht="21" customHeight="1">
      <c r="A204" s="35" t="s">
        <v>261</v>
      </c>
      <c r="B204" s="178">
        <v>513000</v>
      </c>
      <c r="C204" s="183">
        <v>52000</v>
      </c>
      <c r="D204" s="178">
        <v>9000</v>
      </c>
      <c r="E204" s="183">
        <v>34000</v>
      </c>
      <c r="F204" s="181">
        <v>44000</v>
      </c>
      <c r="G204" s="178">
        <v>16000</v>
      </c>
      <c r="H204" s="178">
        <v>15000</v>
      </c>
      <c r="I204" s="183">
        <v>13000</v>
      </c>
      <c r="J204" s="181">
        <v>565000</v>
      </c>
      <c r="K204" s="182">
        <v>329000</v>
      </c>
      <c r="M204" s="35" t="s">
        <v>261</v>
      </c>
      <c r="N204" s="227">
        <v>199000</v>
      </c>
      <c r="O204" s="326">
        <v>26000</v>
      </c>
      <c r="P204" s="287" t="s">
        <v>271</v>
      </c>
      <c r="Q204" s="326">
        <v>15000</v>
      </c>
      <c r="R204" s="287">
        <v>22000</v>
      </c>
      <c r="S204" s="287">
        <v>10000</v>
      </c>
      <c r="T204" s="326" t="s">
        <v>271</v>
      </c>
      <c r="U204" s="326">
        <v>8000</v>
      </c>
      <c r="V204" s="327">
        <v>225000</v>
      </c>
      <c r="W204" s="230">
        <v>123000</v>
      </c>
      <c r="Y204" s="35" t="s">
        <v>261</v>
      </c>
      <c r="Z204" s="243">
        <v>314000</v>
      </c>
      <c r="AA204" s="335">
        <v>26000</v>
      </c>
      <c r="AB204" s="336" t="s">
        <v>271</v>
      </c>
      <c r="AC204" s="335">
        <v>19000</v>
      </c>
      <c r="AD204" s="336">
        <v>22000</v>
      </c>
      <c r="AE204" s="336" t="s">
        <v>271</v>
      </c>
      <c r="AF204" s="335">
        <v>12000</v>
      </c>
      <c r="AG204" s="335" t="s">
        <v>271</v>
      </c>
      <c r="AH204" s="337">
        <v>340000</v>
      </c>
      <c r="AI204" s="244">
        <v>206000</v>
      </c>
    </row>
    <row r="205" spans="1:35" ht="21" customHeight="1">
      <c r="A205" s="35" t="s">
        <v>262</v>
      </c>
      <c r="B205" s="178">
        <v>509000</v>
      </c>
      <c r="C205" s="183">
        <v>55000</v>
      </c>
      <c r="D205" s="178">
        <v>10000</v>
      </c>
      <c r="E205" s="183">
        <v>38000</v>
      </c>
      <c r="F205" s="181">
        <v>47000</v>
      </c>
      <c r="G205" s="178">
        <v>17000</v>
      </c>
      <c r="H205" s="178">
        <v>16000</v>
      </c>
      <c r="I205" s="183">
        <v>14000</v>
      </c>
      <c r="J205" s="181">
        <v>564000</v>
      </c>
      <c r="K205" s="182">
        <v>327000</v>
      </c>
      <c r="M205" s="35" t="s">
        <v>262</v>
      </c>
      <c r="N205" s="227">
        <v>198000</v>
      </c>
      <c r="O205" s="227">
        <v>27000</v>
      </c>
      <c r="P205" s="287" t="s">
        <v>271</v>
      </c>
      <c r="Q205" s="227">
        <v>17000</v>
      </c>
      <c r="R205" s="287">
        <v>24000</v>
      </c>
      <c r="S205" s="287">
        <v>11000</v>
      </c>
      <c r="T205" s="227" t="s">
        <v>271</v>
      </c>
      <c r="U205" s="227">
        <v>9000</v>
      </c>
      <c r="V205" s="327">
        <v>226000</v>
      </c>
      <c r="W205" s="230">
        <v>124000</v>
      </c>
      <c r="Y205" s="35" t="s">
        <v>262</v>
      </c>
      <c r="Z205" s="243">
        <v>311000</v>
      </c>
      <c r="AA205" s="243">
        <v>27000</v>
      </c>
      <c r="AB205" s="336" t="s">
        <v>271</v>
      </c>
      <c r="AC205" s="243">
        <v>21000</v>
      </c>
      <c r="AD205" s="336">
        <v>24000</v>
      </c>
      <c r="AE205" s="336" t="s">
        <v>271</v>
      </c>
      <c r="AF205" s="243">
        <v>12000</v>
      </c>
      <c r="AG205" s="243" t="s">
        <v>271</v>
      </c>
      <c r="AH205" s="337">
        <v>338000</v>
      </c>
      <c r="AI205" s="244">
        <v>204000</v>
      </c>
    </row>
    <row r="206" spans="1:35" ht="21" customHeight="1">
      <c r="A206" s="35" t="s">
        <v>263</v>
      </c>
      <c r="B206" s="178">
        <v>505000</v>
      </c>
      <c r="C206" s="183">
        <v>52000</v>
      </c>
      <c r="D206" s="178">
        <v>13000</v>
      </c>
      <c r="E206" s="183">
        <v>33000</v>
      </c>
      <c r="F206" s="181">
        <v>46000</v>
      </c>
      <c r="G206" s="178">
        <v>16000</v>
      </c>
      <c r="H206" s="178">
        <v>15000</v>
      </c>
      <c r="I206" s="183">
        <v>15000</v>
      </c>
      <c r="J206" s="181">
        <v>557000</v>
      </c>
      <c r="K206" s="182">
        <v>320000</v>
      </c>
      <c r="M206" s="35" t="s">
        <v>263</v>
      </c>
      <c r="N206" s="227">
        <v>196000</v>
      </c>
      <c r="O206" s="227">
        <v>24000</v>
      </c>
      <c r="P206" s="287" t="s">
        <v>271</v>
      </c>
      <c r="Q206" s="227">
        <v>14000</v>
      </c>
      <c r="R206" s="287">
        <v>22000</v>
      </c>
      <c r="S206" s="287">
        <v>9000</v>
      </c>
      <c r="T206" s="227" t="s">
        <v>271</v>
      </c>
      <c r="U206" s="227">
        <v>10000</v>
      </c>
      <c r="V206" s="327">
        <v>221000</v>
      </c>
      <c r="W206" s="230">
        <v>117000</v>
      </c>
      <c r="Y206" s="35" t="s">
        <v>263</v>
      </c>
      <c r="Z206" s="243">
        <v>308000</v>
      </c>
      <c r="AA206" s="243">
        <v>28000</v>
      </c>
      <c r="AB206" s="336" t="s">
        <v>271</v>
      </c>
      <c r="AC206" s="243">
        <v>19000</v>
      </c>
      <c r="AD206" s="336">
        <v>24000</v>
      </c>
      <c r="AE206" s="336" t="s">
        <v>271</v>
      </c>
      <c r="AF206" s="243">
        <v>13000</v>
      </c>
      <c r="AG206" s="243" t="s">
        <v>271</v>
      </c>
      <c r="AH206" s="337">
        <v>336000</v>
      </c>
      <c r="AI206" s="244">
        <v>203000</v>
      </c>
    </row>
    <row r="207" spans="1:35" ht="21" customHeight="1">
      <c r="A207" s="35" t="s">
        <v>272</v>
      </c>
      <c r="B207" s="178">
        <v>508000</v>
      </c>
      <c r="C207" s="183">
        <v>51000</v>
      </c>
      <c r="D207" s="178">
        <v>11000</v>
      </c>
      <c r="E207" s="183">
        <v>34000</v>
      </c>
      <c r="F207" s="181">
        <v>45000</v>
      </c>
      <c r="G207" s="178">
        <v>17000</v>
      </c>
      <c r="H207" s="178">
        <v>13000</v>
      </c>
      <c r="I207" s="183">
        <v>14000</v>
      </c>
      <c r="J207" s="181">
        <v>559000</v>
      </c>
      <c r="K207" s="182">
        <v>320000</v>
      </c>
      <c r="M207" s="35" t="s">
        <v>272</v>
      </c>
      <c r="N207" s="227">
        <v>203000</v>
      </c>
      <c r="O207" s="227">
        <v>24000</v>
      </c>
      <c r="P207" s="287" t="s">
        <v>271</v>
      </c>
      <c r="Q207" s="227">
        <v>15000</v>
      </c>
      <c r="R207" s="287">
        <v>22000</v>
      </c>
      <c r="S207" s="287">
        <v>10000</v>
      </c>
      <c r="T207" s="227" t="s">
        <v>271</v>
      </c>
      <c r="U207" s="227">
        <v>9000</v>
      </c>
      <c r="V207" s="327">
        <v>227000</v>
      </c>
      <c r="W207" s="230">
        <v>123000</v>
      </c>
      <c r="Y207" s="35" t="s">
        <v>272</v>
      </c>
      <c r="Z207" s="243">
        <v>305000</v>
      </c>
      <c r="AA207" s="243">
        <v>27000</v>
      </c>
      <c r="AB207" s="336" t="s">
        <v>271</v>
      </c>
      <c r="AC207" s="243">
        <v>18000</v>
      </c>
      <c r="AD207" s="336">
        <v>23000</v>
      </c>
      <c r="AE207" s="336" t="s">
        <v>271</v>
      </c>
      <c r="AF207" s="243">
        <v>11000</v>
      </c>
      <c r="AG207" s="243" t="s">
        <v>271</v>
      </c>
      <c r="AH207" s="337">
        <v>332000</v>
      </c>
      <c r="AI207" s="244">
        <v>198000</v>
      </c>
    </row>
    <row r="208" spans="1:35" ht="21" customHeight="1">
      <c r="A208" s="35" t="s">
        <v>273</v>
      </c>
      <c r="B208" s="178">
        <v>494000</v>
      </c>
      <c r="C208" s="183">
        <v>52000</v>
      </c>
      <c r="D208" s="178">
        <v>10000</v>
      </c>
      <c r="E208" s="183">
        <v>34000</v>
      </c>
      <c r="F208" s="181">
        <v>44000</v>
      </c>
      <c r="G208" s="178">
        <v>18000</v>
      </c>
      <c r="H208" s="178">
        <v>12000</v>
      </c>
      <c r="I208" s="183">
        <v>15000</v>
      </c>
      <c r="J208" s="181">
        <v>546000</v>
      </c>
      <c r="K208" s="182">
        <v>311000</v>
      </c>
      <c r="M208" s="35" t="s">
        <v>273</v>
      </c>
      <c r="N208" s="227">
        <v>197000</v>
      </c>
      <c r="O208" s="227">
        <v>23000</v>
      </c>
      <c r="P208" s="287" t="s">
        <v>271</v>
      </c>
      <c r="Q208" s="227">
        <v>15000</v>
      </c>
      <c r="R208" s="287">
        <v>21000</v>
      </c>
      <c r="S208" s="287">
        <v>10000</v>
      </c>
      <c r="T208" s="227" t="s">
        <v>271</v>
      </c>
      <c r="U208" s="227">
        <v>9000</v>
      </c>
      <c r="V208" s="327">
        <v>221000</v>
      </c>
      <c r="W208" s="230">
        <v>117000</v>
      </c>
      <c r="Y208" s="35" t="s">
        <v>273</v>
      </c>
      <c r="Z208" s="243">
        <v>296000</v>
      </c>
      <c r="AA208" s="243">
        <v>29000</v>
      </c>
      <c r="AB208" s="336" t="s">
        <v>271</v>
      </c>
      <c r="AC208" s="243">
        <v>19000</v>
      </c>
      <c r="AD208" s="336">
        <v>23000</v>
      </c>
      <c r="AE208" s="336" t="s">
        <v>271</v>
      </c>
      <c r="AF208" s="243">
        <v>10000</v>
      </c>
      <c r="AG208" s="243" t="s">
        <v>271</v>
      </c>
      <c r="AH208" s="337">
        <v>325000</v>
      </c>
      <c r="AI208" s="244">
        <v>193000</v>
      </c>
    </row>
    <row r="209" spans="1:35" ht="21" customHeight="1">
      <c r="A209" s="35" t="s">
        <v>274</v>
      </c>
      <c r="B209" s="178">
        <v>494000</v>
      </c>
      <c r="C209" s="183">
        <v>52000</v>
      </c>
      <c r="D209" s="178">
        <v>10000</v>
      </c>
      <c r="E209" s="183">
        <v>33000</v>
      </c>
      <c r="F209" s="181">
        <v>43000</v>
      </c>
      <c r="G209" s="178">
        <v>17000</v>
      </c>
      <c r="H209" s="178">
        <v>12000</v>
      </c>
      <c r="I209" s="183">
        <v>14000</v>
      </c>
      <c r="J209" s="181">
        <v>546000</v>
      </c>
      <c r="K209" s="182">
        <v>312000</v>
      </c>
      <c r="M209" s="35" t="s">
        <v>274</v>
      </c>
      <c r="N209" s="227">
        <v>199000</v>
      </c>
      <c r="O209" s="227">
        <v>22000</v>
      </c>
      <c r="P209" s="287" t="s">
        <v>271</v>
      </c>
      <c r="Q209" s="227">
        <v>14000</v>
      </c>
      <c r="R209" s="287">
        <v>19000</v>
      </c>
      <c r="S209" s="287">
        <v>10000</v>
      </c>
      <c r="T209" s="227" t="s">
        <v>271</v>
      </c>
      <c r="U209" s="227">
        <v>8000</v>
      </c>
      <c r="V209" s="327">
        <v>221000</v>
      </c>
      <c r="W209" s="230">
        <v>119000</v>
      </c>
      <c r="Y209" s="35" t="s">
        <v>274</v>
      </c>
      <c r="Z209" s="243">
        <v>295000</v>
      </c>
      <c r="AA209" s="243">
        <v>29000</v>
      </c>
      <c r="AB209" s="336" t="s">
        <v>271</v>
      </c>
      <c r="AC209" s="243">
        <v>20000</v>
      </c>
      <c r="AD209" s="336">
        <v>24000</v>
      </c>
      <c r="AE209" s="336" t="s">
        <v>271</v>
      </c>
      <c r="AF209" s="243">
        <v>11000</v>
      </c>
      <c r="AG209" s="243" t="s">
        <v>271</v>
      </c>
      <c r="AH209" s="337">
        <v>325000</v>
      </c>
      <c r="AI209" s="244">
        <v>193000</v>
      </c>
    </row>
    <row r="210" spans="1:35" ht="21" customHeight="1">
      <c r="A210" s="35" t="s">
        <v>275</v>
      </c>
      <c r="B210" s="178">
        <v>493000</v>
      </c>
      <c r="C210" s="183">
        <v>54000</v>
      </c>
      <c r="D210" s="178">
        <v>11000</v>
      </c>
      <c r="E210" s="183">
        <v>36000</v>
      </c>
      <c r="F210" s="181">
        <v>47000</v>
      </c>
      <c r="G210" s="178">
        <v>19000</v>
      </c>
      <c r="H210" s="178">
        <v>13000</v>
      </c>
      <c r="I210" s="183">
        <v>15000</v>
      </c>
      <c r="J210" s="181">
        <v>548000</v>
      </c>
      <c r="K210" s="182">
        <v>317000</v>
      </c>
      <c r="M210" s="35" t="s">
        <v>275</v>
      </c>
      <c r="N210" s="227">
        <v>200000</v>
      </c>
      <c r="O210" s="227">
        <v>23000</v>
      </c>
      <c r="P210" s="287" t="s">
        <v>271</v>
      </c>
      <c r="Q210" s="227">
        <v>15000</v>
      </c>
      <c r="R210" s="287">
        <v>21000</v>
      </c>
      <c r="S210" s="287">
        <v>11000</v>
      </c>
      <c r="T210" s="227" t="s">
        <v>271</v>
      </c>
      <c r="U210" s="227">
        <v>8000</v>
      </c>
      <c r="V210" s="327">
        <v>223000</v>
      </c>
      <c r="W210" s="230">
        <v>125000</v>
      </c>
      <c r="Y210" s="35" t="s">
        <v>275</v>
      </c>
      <c r="Z210" s="243">
        <v>293000</v>
      </c>
      <c r="AA210" s="243">
        <v>31000</v>
      </c>
      <c r="AB210" s="336" t="s">
        <v>271</v>
      </c>
      <c r="AC210" s="243">
        <v>21000</v>
      </c>
      <c r="AD210" s="336">
        <v>25000</v>
      </c>
      <c r="AE210" s="336" t="s">
        <v>271</v>
      </c>
      <c r="AF210" s="243">
        <v>12000</v>
      </c>
      <c r="AG210" s="243" t="s">
        <v>271</v>
      </c>
      <c r="AH210" s="337">
        <v>324000</v>
      </c>
      <c r="AI210" s="244">
        <v>192000</v>
      </c>
    </row>
    <row r="211" spans="1:35" ht="21" customHeight="1">
      <c r="A211" s="35" t="s">
        <v>276</v>
      </c>
      <c r="B211" s="178">
        <v>493000</v>
      </c>
      <c r="C211" s="183">
        <v>52000</v>
      </c>
      <c r="D211" s="178">
        <v>11000</v>
      </c>
      <c r="E211" s="183">
        <v>34000</v>
      </c>
      <c r="F211" s="181">
        <v>45000</v>
      </c>
      <c r="G211" s="178">
        <v>18000</v>
      </c>
      <c r="H211" s="178">
        <v>13000</v>
      </c>
      <c r="I211" s="183">
        <v>14000</v>
      </c>
      <c r="J211" s="181">
        <v>545000</v>
      </c>
      <c r="K211" s="182">
        <v>313000</v>
      </c>
      <c r="M211" s="35" t="s">
        <v>276</v>
      </c>
      <c r="N211" s="227">
        <v>200000</v>
      </c>
      <c r="O211" s="227">
        <v>23000</v>
      </c>
      <c r="P211" s="287" t="s">
        <v>271</v>
      </c>
      <c r="Q211" s="227">
        <v>15000</v>
      </c>
      <c r="R211" s="287">
        <v>22000</v>
      </c>
      <c r="S211" s="287">
        <v>11000</v>
      </c>
      <c r="T211" s="227" t="s">
        <v>271</v>
      </c>
      <c r="U211" s="227">
        <v>9000</v>
      </c>
      <c r="V211" s="327">
        <v>223000</v>
      </c>
      <c r="W211" s="230">
        <v>124000</v>
      </c>
      <c r="Y211" s="35" t="s">
        <v>276</v>
      </c>
      <c r="Z211" s="243">
        <v>294000</v>
      </c>
      <c r="AA211" s="243">
        <v>28000</v>
      </c>
      <c r="AB211" s="336" t="s">
        <v>271</v>
      </c>
      <c r="AC211" s="243">
        <v>19000</v>
      </c>
      <c r="AD211" s="336">
        <v>23000</v>
      </c>
      <c r="AE211" s="336" t="s">
        <v>271</v>
      </c>
      <c r="AF211" s="243">
        <v>11000</v>
      </c>
      <c r="AG211" s="243" t="s">
        <v>271</v>
      </c>
      <c r="AH211" s="337">
        <v>322000</v>
      </c>
      <c r="AI211" s="244">
        <v>189000</v>
      </c>
    </row>
    <row r="212" spans="1:35" ht="21" customHeight="1">
      <c r="A212" s="35" t="s">
        <v>277</v>
      </c>
      <c r="B212" s="178">
        <v>497000</v>
      </c>
      <c r="C212" s="183">
        <v>51000</v>
      </c>
      <c r="D212" s="178">
        <v>9000</v>
      </c>
      <c r="E212" s="183">
        <v>34000</v>
      </c>
      <c r="F212" s="181">
        <v>43000</v>
      </c>
      <c r="G212" s="178">
        <v>17000</v>
      </c>
      <c r="H212" s="178">
        <v>14000</v>
      </c>
      <c r="I212" s="183">
        <v>12000</v>
      </c>
      <c r="J212" s="181">
        <v>549000</v>
      </c>
      <c r="K212" s="182">
        <v>314000</v>
      </c>
      <c r="M212" s="35" t="s">
        <v>277</v>
      </c>
      <c r="N212" s="227">
        <v>203000</v>
      </c>
      <c r="O212" s="227">
        <v>22000</v>
      </c>
      <c r="P212" s="287" t="s">
        <v>271</v>
      </c>
      <c r="Q212" s="227">
        <v>14000</v>
      </c>
      <c r="R212" s="287">
        <v>19000</v>
      </c>
      <c r="S212" s="287">
        <v>10000</v>
      </c>
      <c r="T212" s="227" t="s">
        <v>271</v>
      </c>
      <c r="U212" s="227" t="s">
        <v>271</v>
      </c>
      <c r="V212" s="327">
        <v>225000</v>
      </c>
      <c r="W212" s="230">
        <v>124000</v>
      </c>
      <c r="Y212" s="35" t="s">
        <v>277</v>
      </c>
      <c r="Z212" s="243">
        <v>294000</v>
      </c>
      <c r="AA212" s="243">
        <v>29000</v>
      </c>
      <c r="AB212" s="336" t="s">
        <v>271</v>
      </c>
      <c r="AC212" s="243">
        <v>20000</v>
      </c>
      <c r="AD212" s="336">
        <v>24000</v>
      </c>
      <c r="AE212" s="336" t="s">
        <v>271</v>
      </c>
      <c r="AF212" s="243">
        <v>12000</v>
      </c>
      <c r="AG212" s="243" t="s">
        <v>271</v>
      </c>
      <c r="AH212" s="337">
        <v>323000</v>
      </c>
      <c r="AI212" s="244">
        <v>190000</v>
      </c>
    </row>
    <row r="213" spans="1:35" ht="21" customHeight="1">
      <c r="A213" s="35" t="s">
        <v>278</v>
      </c>
      <c r="B213" s="178">
        <v>498000</v>
      </c>
      <c r="C213" s="183">
        <v>51000</v>
      </c>
      <c r="D213" s="178">
        <v>9000</v>
      </c>
      <c r="E213" s="183">
        <v>33000</v>
      </c>
      <c r="F213" s="181">
        <v>42000</v>
      </c>
      <c r="G213" s="178">
        <v>15000</v>
      </c>
      <c r="H213" s="178">
        <v>14000</v>
      </c>
      <c r="I213" s="183">
        <v>13000</v>
      </c>
      <c r="J213" s="181">
        <v>549000</v>
      </c>
      <c r="K213" s="182">
        <v>313000</v>
      </c>
      <c r="M213" s="35" t="s">
        <v>278</v>
      </c>
      <c r="N213" s="227">
        <v>201000</v>
      </c>
      <c r="O213" s="227">
        <v>21000</v>
      </c>
      <c r="P213" s="287" t="s">
        <v>271</v>
      </c>
      <c r="Q213" s="227">
        <v>13000</v>
      </c>
      <c r="R213" s="287">
        <v>18000</v>
      </c>
      <c r="S213" s="287">
        <v>8000</v>
      </c>
      <c r="T213" s="227" t="s">
        <v>271</v>
      </c>
      <c r="U213" s="227">
        <v>8000</v>
      </c>
      <c r="V213" s="327">
        <v>222000</v>
      </c>
      <c r="W213" s="230">
        <v>120000</v>
      </c>
      <c r="Y213" s="35" t="s">
        <v>278</v>
      </c>
      <c r="Z213" s="243">
        <v>297000</v>
      </c>
      <c r="AA213" s="243">
        <v>30000</v>
      </c>
      <c r="AB213" s="336" t="s">
        <v>271</v>
      </c>
      <c r="AC213" s="243">
        <v>21000</v>
      </c>
      <c r="AD213" s="336">
        <v>25000</v>
      </c>
      <c r="AE213" s="336" t="s">
        <v>271</v>
      </c>
      <c r="AF213" s="243">
        <v>13000</v>
      </c>
      <c r="AG213" s="243" t="s">
        <v>271</v>
      </c>
      <c r="AH213" s="337">
        <v>327000</v>
      </c>
      <c r="AI213" s="244">
        <v>193000</v>
      </c>
    </row>
    <row r="214" spans="1:35" ht="21" customHeight="1">
      <c r="A214" s="35" t="s">
        <v>279</v>
      </c>
      <c r="B214" s="178">
        <v>501000</v>
      </c>
      <c r="C214" s="183">
        <v>52000</v>
      </c>
      <c r="D214" s="178">
        <v>9000</v>
      </c>
      <c r="E214" s="183">
        <v>35000</v>
      </c>
      <c r="F214" s="181">
        <v>44000</v>
      </c>
      <c r="G214" s="178">
        <v>15000</v>
      </c>
      <c r="H214" s="178">
        <v>15000</v>
      </c>
      <c r="I214" s="183">
        <v>14000</v>
      </c>
      <c r="J214" s="181">
        <v>552000</v>
      </c>
      <c r="K214" s="182">
        <v>315000</v>
      </c>
      <c r="M214" s="35" t="s">
        <v>279</v>
      </c>
      <c r="N214" s="227">
        <v>202000</v>
      </c>
      <c r="O214" s="227">
        <v>23000</v>
      </c>
      <c r="P214" s="287" t="s">
        <v>271</v>
      </c>
      <c r="Q214" s="227">
        <v>15000</v>
      </c>
      <c r="R214" s="287">
        <v>19000</v>
      </c>
      <c r="S214" s="287">
        <v>9000</v>
      </c>
      <c r="T214" s="227" t="s">
        <v>271</v>
      </c>
      <c r="U214" s="227">
        <v>9000</v>
      </c>
      <c r="V214" s="327">
        <v>225000</v>
      </c>
      <c r="W214" s="230">
        <v>122000</v>
      </c>
      <c r="Y214" s="35" t="s">
        <v>279</v>
      </c>
      <c r="Z214" s="243">
        <v>299000</v>
      </c>
      <c r="AA214" s="243">
        <v>29000</v>
      </c>
      <c r="AB214" s="336" t="s">
        <v>271</v>
      </c>
      <c r="AC214" s="243">
        <v>19000</v>
      </c>
      <c r="AD214" s="336">
        <v>25000</v>
      </c>
      <c r="AE214" s="336" t="s">
        <v>271</v>
      </c>
      <c r="AF214" s="243">
        <v>13000</v>
      </c>
      <c r="AG214" s="243" t="s">
        <v>271</v>
      </c>
      <c r="AH214" s="337">
        <v>328000</v>
      </c>
      <c r="AI214" s="244">
        <v>192000</v>
      </c>
    </row>
    <row r="215" spans="1:35" ht="21" customHeight="1">
      <c r="A215" s="35" t="s">
        <v>280</v>
      </c>
      <c r="B215" s="178">
        <v>505000</v>
      </c>
      <c r="C215" s="183">
        <v>50000</v>
      </c>
      <c r="D215" s="178">
        <v>10000</v>
      </c>
      <c r="E215" s="183">
        <v>33000</v>
      </c>
      <c r="F215" s="181">
        <v>43000</v>
      </c>
      <c r="G215" s="178">
        <v>14000</v>
      </c>
      <c r="H215" s="178">
        <v>14000</v>
      </c>
      <c r="I215" s="183">
        <v>15000</v>
      </c>
      <c r="J215" s="181">
        <v>555000</v>
      </c>
      <c r="K215" s="182">
        <v>318000</v>
      </c>
      <c r="M215" s="35" t="s">
        <v>280</v>
      </c>
      <c r="N215" s="227">
        <v>202000</v>
      </c>
      <c r="O215" s="227">
        <v>21000</v>
      </c>
      <c r="P215" s="287" t="s">
        <v>271</v>
      </c>
      <c r="Q215" s="227">
        <v>14000</v>
      </c>
      <c r="R215" s="287">
        <v>18000</v>
      </c>
      <c r="S215" s="287">
        <v>8000</v>
      </c>
      <c r="T215" s="227" t="s">
        <v>271</v>
      </c>
      <c r="U215" s="227">
        <v>9000</v>
      </c>
      <c r="V215" s="327">
        <v>224000</v>
      </c>
      <c r="W215" s="230">
        <v>122000</v>
      </c>
      <c r="Y215" s="35" t="s">
        <v>280</v>
      </c>
      <c r="Z215" s="243">
        <v>303000</v>
      </c>
      <c r="AA215" s="243">
        <v>28000</v>
      </c>
      <c r="AB215" s="336" t="s">
        <v>271</v>
      </c>
      <c r="AC215" s="243">
        <v>19000</v>
      </c>
      <c r="AD215" s="336">
        <v>25000</v>
      </c>
      <c r="AE215" s="336" t="s">
        <v>271</v>
      </c>
      <c r="AF215" s="243">
        <v>14000</v>
      </c>
      <c r="AG215" s="243" t="s">
        <v>271</v>
      </c>
      <c r="AH215" s="337">
        <v>331000</v>
      </c>
      <c r="AI215" s="244">
        <v>196000</v>
      </c>
    </row>
    <row r="216" spans="1:35" ht="21" customHeight="1">
      <c r="A216" s="35" t="s">
        <v>281</v>
      </c>
      <c r="B216" s="178">
        <v>506000</v>
      </c>
      <c r="C216" s="183">
        <v>50000</v>
      </c>
      <c r="D216" s="178">
        <v>10000</v>
      </c>
      <c r="E216" s="183">
        <v>32000</v>
      </c>
      <c r="F216" s="181">
        <v>42000</v>
      </c>
      <c r="G216" s="178">
        <v>13000</v>
      </c>
      <c r="H216" s="178">
        <v>15000</v>
      </c>
      <c r="I216" s="183">
        <v>15000</v>
      </c>
      <c r="J216" s="181">
        <v>557000</v>
      </c>
      <c r="K216" s="182">
        <v>318000</v>
      </c>
      <c r="M216" s="35" t="s">
        <v>281</v>
      </c>
      <c r="N216" s="227">
        <v>205000</v>
      </c>
      <c r="O216" s="227">
        <v>20000</v>
      </c>
      <c r="P216" s="287" t="s">
        <v>271</v>
      </c>
      <c r="Q216" s="227">
        <v>13000</v>
      </c>
      <c r="R216" s="287">
        <v>17000</v>
      </c>
      <c r="S216" s="287" t="s">
        <v>271</v>
      </c>
      <c r="T216" s="227" t="s">
        <v>271</v>
      </c>
      <c r="U216" s="227">
        <v>9000</v>
      </c>
      <c r="V216" s="327">
        <v>225000</v>
      </c>
      <c r="W216" s="230">
        <v>122000</v>
      </c>
      <c r="Y216" s="35" t="s">
        <v>281</v>
      </c>
      <c r="Z216" s="243">
        <v>301000</v>
      </c>
      <c r="AA216" s="243">
        <v>30000</v>
      </c>
      <c r="AB216" s="336" t="s">
        <v>271</v>
      </c>
      <c r="AC216" s="243">
        <v>20000</v>
      </c>
      <c r="AD216" s="336">
        <v>26000</v>
      </c>
      <c r="AE216" s="336" t="s">
        <v>271</v>
      </c>
      <c r="AF216" s="243">
        <v>14000</v>
      </c>
      <c r="AG216" s="243" t="s">
        <v>271</v>
      </c>
      <c r="AH216" s="337">
        <v>332000</v>
      </c>
      <c r="AI216" s="244">
        <v>197000</v>
      </c>
    </row>
    <row r="217" spans="1:35" ht="21" customHeight="1">
      <c r="A217" s="35" t="s">
        <v>282</v>
      </c>
      <c r="B217" s="178">
        <v>508000</v>
      </c>
      <c r="C217" s="183">
        <v>50000</v>
      </c>
      <c r="D217" s="178">
        <v>10000</v>
      </c>
      <c r="E217" s="183">
        <v>33000</v>
      </c>
      <c r="F217" s="181">
        <v>43000</v>
      </c>
      <c r="G217" s="178">
        <v>13000</v>
      </c>
      <c r="H217" s="178">
        <v>15000</v>
      </c>
      <c r="I217" s="183">
        <v>14000</v>
      </c>
      <c r="J217" s="181">
        <v>558000</v>
      </c>
      <c r="K217" s="182">
        <v>318000</v>
      </c>
      <c r="M217" s="35" t="s">
        <v>282</v>
      </c>
      <c r="N217" s="227">
        <v>206000</v>
      </c>
      <c r="O217" s="227">
        <v>19000</v>
      </c>
      <c r="P217" s="287" t="s">
        <v>271</v>
      </c>
      <c r="Q217" s="227">
        <v>12000</v>
      </c>
      <c r="R217" s="287">
        <v>16000</v>
      </c>
      <c r="S217" s="287" t="s">
        <v>271</v>
      </c>
      <c r="T217" s="227" t="s">
        <v>271</v>
      </c>
      <c r="U217" s="227">
        <v>9000</v>
      </c>
      <c r="V217" s="327">
        <v>225000</v>
      </c>
      <c r="W217" s="230">
        <v>121000</v>
      </c>
      <c r="Y217" s="35" t="s">
        <v>282</v>
      </c>
      <c r="Z217" s="243">
        <v>302000</v>
      </c>
      <c r="AA217" s="243">
        <v>31000</v>
      </c>
      <c r="AB217" s="336" t="s">
        <v>271</v>
      </c>
      <c r="AC217" s="243">
        <v>21000</v>
      </c>
      <c r="AD217" s="336">
        <v>27000</v>
      </c>
      <c r="AE217" s="336" t="s">
        <v>271</v>
      </c>
      <c r="AF217" s="243">
        <v>15000</v>
      </c>
      <c r="AG217" s="243" t="s">
        <v>271</v>
      </c>
      <c r="AH217" s="337">
        <v>333000</v>
      </c>
      <c r="AI217" s="244">
        <v>197000</v>
      </c>
    </row>
    <row r="218" spans="1:35" ht="21" customHeight="1">
      <c r="A218" s="35" t="s">
        <v>283</v>
      </c>
      <c r="B218" s="178">
        <v>507000</v>
      </c>
      <c r="C218" s="183">
        <v>51000</v>
      </c>
      <c r="D218" s="178">
        <v>11000</v>
      </c>
      <c r="E218" s="183">
        <v>33000</v>
      </c>
      <c r="F218" s="181">
        <v>43000</v>
      </c>
      <c r="G218" s="178">
        <v>14000</v>
      </c>
      <c r="H218" s="178">
        <v>14000</v>
      </c>
      <c r="I218" s="183">
        <v>16000</v>
      </c>
      <c r="J218" s="181">
        <v>559000</v>
      </c>
      <c r="K218" s="182">
        <v>319000</v>
      </c>
      <c r="M218" s="35" t="s">
        <v>283</v>
      </c>
      <c r="N218" s="227">
        <v>207000</v>
      </c>
      <c r="O218" s="227">
        <v>22000</v>
      </c>
      <c r="P218" s="287" t="s">
        <v>271</v>
      </c>
      <c r="Q218" s="227">
        <v>14000</v>
      </c>
      <c r="R218" s="287">
        <v>18000</v>
      </c>
      <c r="S218" s="287" t="s">
        <v>271</v>
      </c>
      <c r="T218" s="227" t="s">
        <v>271</v>
      </c>
      <c r="U218" s="227">
        <v>10000</v>
      </c>
      <c r="V218" s="327">
        <v>229000</v>
      </c>
      <c r="W218" s="230">
        <v>124000</v>
      </c>
      <c r="Y218" s="35" t="s">
        <v>283</v>
      </c>
      <c r="Z218" s="243">
        <v>300000</v>
      </c>
      <c r="AA218" s="243">
        <v>29000</v>
      </c>
      <c r="AB218" s="336" t="s">
        <v>271</v>
      </c>
      <c r="AC218" s="243">
        <v>19000</v>
      </c>
      <c r="AD218" s="336">
        <v>25000</v>
      </c>
      <c r="AE218" s="336" t="s">
        <v>271</v>
      </c>
      <c r="AF218" s="243">
        <v>13000</v>
      </c>
      <c r="AG218" s="243" t="s">
        <v>271</v>
      </c>
      <c r="AH218" s="337">
        <v>329000</v>
      </c>
      <c r="AI218" s="244">
        <v>194000</v>
      </c>
    </row>
    <row r="219" spans="1:35" ht="21" customHeight="1">
      <c r="A219" s="35" t="s">
        <v>284</v>
      </c>
      <c r="B219" s="178">
        <v>513000</v>
      </c>
      <c r="C219" s="183">
        <v>52000</v>
      </c>
      <c r="D219" s="178">
        <v>12000</v>
      </c>
      <c r="E219" s="183">
        <v>32000</v>
      </c>
      <c r="F219" s="181">
        <v>43000</v>
      </c>
      <c r="G219" s="178">
        <v>14000</v>
      </c>
      <c r="H219" s="178">
        <v>14000</v>
      </c>
      <c r="I219" s="183">
        <v>15000</v>
      </c>
      <c r="J219" s="181">
        <v>565000</v>
      </c>
      <c r="K219" s="182">
        <v>324000</v>
      </c>
      <c r="M219" s="35" t="s">
        <v>284</v>
      </c>
      <c r="N219" s="227">
        <v>208000</v>
      </c>
      <c r="O219" s="227">
        <v>22000</v>
      </c>
      <c r="P219" s="287" t="s">
        <v>271</v>
      </c>
      <c r="Q219" s="227">
        <v>13000</v>
      </c>
      <c r="R219" s="287">
        <v>17000</v>
      </c>
      <c r="S219" s="287" t="s">
        <v>271</v>
      </c>
      <c r="T219" s="227" t="s">
        <v>271</v>
      </c>
      <c r="U219" s="227">
        <v>9000</v>
      </c>
      <c r="V219" s="327">
        <v>230000</v>
      </c>
      <c r="W219" s="230">
        <v>124000</v>
      </c>
      <c r="Y219" s="35" t="s">
        <v>284</v>
      </c>
      <c r="Z219" s="243">
        <v>306000</v>
      </c>
      <c r="AA219" s="243">
        <v>30000</v>
      </c>
      <c r="AB219" s="336" t="s">
        <v>271</v>
      </c>
      <c r="AC219" s="243">
        <v>19000</v>
      </c>
      <c r="AD219" s="336">
        <v>26000</v>
      </c>
      <c r="AE219" s="336" t="s">
        <v>271</v>
      </c>
      <c r="AF219" s="243">
        <v>14000</v>
      </c>
      <c r="AG219" s="243" t="s">
        <v>271</v>
      </c>
      <c r="AH219" s="337">
        <v>335000</v>
      </c>
      <c r="AI219" s="244">
        <v>199000</v>
      </c>
    </row>
    <row r="220" spans="1:35" ht="21" customHeight="1">
      <c r="A220" s="35" t="s">
        <v>320</v>
      </c>
      <c r="B220" s="178">
        <v>505000</v>
      </c>
      <c r="C220" s="183">
        <v>52000</v>
      </c>
      <c r="D220" s="178">
        <v>13000</v>
      </c>
      <c r="E220" s="183">
        <v>29000</v>
      </c>
      <c r="F220" s="181">
        <v>43000</v>
      </c>
      <c r="G220" s="178">
        <v>12000</v>
      </c>
      <c r="H220" s="178">
        <v>15000</v>
      </c>
      <c r="I220" s="183">
        <v>15000</v>
      </c>
      <c r="J220" s="181">
        <v>558000</v>
      </c>
      <c r="K220" s="182">
        <v>319000</v>
      </c>
      <c r="M220" s="35" t="s">
        <v>320</v>
      </c>
      <c r="N220" s="227">
        <v>204000</v>
      </c>
      <c r="O220" s="227">
        <v>22000</v>
      </c>
      <c r="P220" s="287" t="s">
        <v>271</v>
      </c>
      <c r="Q220" s="227">
        <v>11000</v>
      </c>
      <c r="R220" s="287">
        <v>16000</v>
      </c>
      <c r="S220" s="287" t="s">
        <v>271</v>
      </c>
      <c r="T220" s="227" t="s">
        <v>271</v>
      </c>
      <c r="U220" s="227">
        <v>8000</v>
      </c>
      <c r="V220" s="327">
        <v>226000</v>
      </c>
      <c r="W220" s="230">
        <v>122000</v>
      </c>
      <c r="Y220" s="35" t="s">
        <v>320</v>
      </c>
      <c r="Z220" s="243">
        <v>302000</v>
      </c>
      <c r="AA220" s="243">
        <v>30000</v>
      </c>
      <c r="AB220" s="336">
        <v>9000</v>
      </c>
      <c r="AC220" s="243">
        <v>18000</v>
      </c>
      <c r="AD220" s="336">
        <v>27000</v>
      </c>
      <c r="AE220" s="336" t="s">
        <v>271</v>
      </c>
      <c r="AF220" s="243">
        <v>14000</v>
      </c>
      <c r="AG220" s="243" t="s">
        <v>271</v>
      </c>
      <c r="AH220" s="337">
        <v>332000</v>
      </c>
      <c r="AI220" s="244">
        <v>197000</v>
      </c>
    </row>
    <row r="221" spans="1:35" ht="21" customHeight="1">
      <c r="A221" s="35" t="s">
        <v>321</v>
      </c>
      <c r="B221" s="178">
        <v>502000</v>
      </c>
      <c r="C221" s="183">
        <v>57000</v>
      </c>
      <c r="D221" s="178">
        <v>13000</v>
      </c>
      <c r="E221" s="183">
        <v>34000</v>
      </c>
      <c r="F221" s="181">
        <v>47000</v>
      </c>
      <c r="G221" s="178">
        <v>15000</v>
      </c>
      <c r="H221" s="178">
        <v>16000</v>
      </c>
      <c r="I221" s="183">
        <v>16000</v>
      </c>
      <c r="J221" s="181">
        <v>559000</v>
      </c>
      <c r="K221" s="182">
        <v>318000</v>
      </c>
      <c r="M221" s="35" t="s">
        <v>321</v>
      </c>
      <c r="N221" s="227">
        <v>201000</v>
      </c>
      <c r="O221" s="328">
        <v>24000</v>
      </c>
      <c r="P221" s="227" t="s">
        <v>271</v>
      </c>
      <c r="Q221" s="328">
        <v>12000</v>
      </c>
      <c r="R221" s="327">
        <v>16000</v>
      </c>
      <c r="S221" s="227" t="s">
        <v>271</v>
      </c>
      <c r="T221" s="227" t="s">
        <v>271</v>
      </c>
      <c r="U221" s="227" t="s">
        <v>271</v>
      </c>
      <c r="V221" s="327">
        <v>225000</v>
      </c>
      <c r="W221" s="230">
        <v>121000</v>
      </c>
      <c r="Y221" s="35" t="s">
        <v>321</v>
      </c>
      <c r="Z221" s="243">
        <v>301000</v>
      </c>
      <c r="AA221" s="338">
        <v>33000</v>
      </c>
      <c r="AB221" s="243">
        <v>8000</v>
      </c>
      <c r="AC221" s="338">
        <v>22000</v>
      </c>
      <c r="AD221" s="337">
        <v>30000</v>
      </c>
      <c r="AE221" s="243" t="s">
        <v>271</v>
      </c>
      <c r="AF221" s="243">
        <v>14000</v>
      </c>
      <c r="AG221" s="338">
        <v>8000</v>
      </c>
      <c r="AH221" s="337">
        <v>334000</v>
      </c>
      <c r="AI221" s="244">
        <v>197000</v>
      </c>
    </row>
    <row r="222" spans="1:35" ht="21" customHeight="1">
      <c r="A222" s="35" t="s">
        <v>322</v>
      </c>
      <c r="B222" s="184">
        <v>495000</v>
      </c>
      <c r="C222" s="188">
        <v>58000</v>
      </c>
      <c r="D222" s="184">
        <v>15000</v>
      </c>
      <c r="E222" s="188">
        <v>33000</v>
      </c>
      <c r="F222" s="189">
        <v>48000</v>
      </c>
      <c r="G222" s="184">
        <v>16000</v>
      </c>
      <c r="H222" s="184">
        <v>18000</v>
      </c>
      <c r="I222" s="188">
        <v>14000</v>
      </c>
      <c r="J222" s="189">
        <v>554000</v>
      </c>
      <c r="K222" s="187">
        <v>313000</v>
      </c>
      <c r="L222" s="48"/>
      <c r="M222" s="35" t="s">
        <v>322</v>
      </c>
      <c r="N222" s="178">
        <v>200000</v>
      </c>
      <c r="O222" s="183">
        <v>23000</v>
      </c>
      <c r="P222" s="178" t="s">
        <v>271</v>
      </c>
      <c r="Q222" s="183">
        <v>12000</v>
      </c>
      <c r="R222" s="181">
        <v>17000</v>
      </c>
      <c r="S222" s="178">
        <v>9000</v>
      </c>
      <c r="T222" s="178" t="s">
        <v>271</v>
      </c>
      <c r="U222" s="183" t="s">
        <v>271</v>
      </c>
      <c r="V222" s="181">
        <v>224000</v>
      </c>
      <c r="W222" s="182">
        <v>119000</v>
      </c>
      <c r="X222" s="48"/>
      <c r="Y222" s="35" t="s">
        <v>322</v>
      </c>
      <c r="Z222" s="339">
        <v>295000</v>
      </c>
      <c r="AA222" s="340">
        <v>35000</v>
      </c>
      <c r="AB222" s="339">
        <v>10000</v>
      </c>
      <c r="AC222" s="340">
        <v>21000</v>
      </c>
      <c r="AD222" s="341">
        <v>31000</v>
      </c>
      <c r="AE222" s="339" t="s">
        <v>271</v>
      </c>
      <c r="AF222" s="339">
        <v>16000</v>
      </c>
      <c r="AG222" s="340" t="s">
        <v>271</v>
      </c>
      <c r="AH222" s="341">
        <v>330000</v>
      </c>
      <c r="AI222" s="342">
        <v>194000</v>
      </c>
    </row>
    <row r="223" spans="1:35" ht="21" customHeight="1">
      <c r="A223" s="35" t="s">
        <v>323</v>
      </c>
      <c r="B223" s="184">
        <v>500000</v>
      </c>
      <c r="C223" s="188">
        <v>55000</v>
      </c>
      <c r="D223" s="184">
        <v>14000</v>
      </c>
      <c r="E223" s="188">
        <v>31000</v>
      </c>
      <c r="F223" s="189">
        <v>45000</v>
      </c>
      <c r="G223" s="184">
        <v>15000</v>
      </c>
      <c r="H223" s="184">
        <v>18000</v>
      </c>
      <c r="I223" s="188">
        <v>12000</v>
      </c>
      <c r="J223" s="189">
        <v>555000</v>
      </c>
      <c r="K223" s="187">
        <v>317000</v>
      </c>
      <c r="L223" s="48"/>
      <c r="M223" s="35" t="s">
        <v>323</v>
      </c>
      <c r="N223" s="329">
        <v>207000</v>
      </c>
      <c r="O223" s="330">
        <v>20000</v>
      </c>
      <c r="P223" s="329" t="s">
        <v>271</v>
      </c>
      <c r="Q223" s="330">
        <v>9000</v>
      </c>
      <c r="R223" s="331">
        <v>13000</v>
      </c>
      <c r="S223" s="329" t="s">
        <v>271</v>
      </c>
      <c r="T223" s="329" t="s">
        <v>271</v>
      </c>
      <c r="U223" s="330" t="s">
        <v>271</v>
      </c>
      <c r="V223" s="331">
        <v>227000</v>
      </c>
      <c r="W223" s="332">
        <v>125000</v>
      </c>
      <c r="X223" s="48"/>
      <c r="Y223" s="35" t="s">
        <v>323</v>
      </c>
      <c r="Z223" s="339">
        <v>293000</v>
      </c>
      <c r="AA223" s="340">
        <v>35000</v>
      </c>
      <c r="AB223" s="339">
        <v>10000</v>
      </c>
      <c r="AC223" s="340">
        <v>22000</v>
      </c>
      <c r="AD223" s="341">
        <v>32000</v>
      </c>
      <c r="AE223" s="339" t="s">
        <v>271</v>
      </c>
      <c r="AF223" s="339">
        <v>17000</v>
      </c>
      <c r="AG223" s="340" t="s">
        <v>271</v>
      </c>
      <c r="AH223" s="341">
        <v>328000</v>
      </c>
      <c r="AI223" s="342">
        <v>192000</v>
      </c>
    </row>
    <row r="224" spans="1:35" ht="21" customHeight="1">
      <c r="A224" s="35" t="s">
        <v>324</v>
      </c>
      <c r="B224" s="185">
        <v>497000</v>
      </c>
      <c r="C224" s="188">
        <v>53000</v>
      </c>
      <c r="D224" s="185">
        <v>14000</v>
      </c>
      <c r="E224" s="188">
        <v>31000</v>
      </c>
      <c r="F224" s="189">
        <v>45000</v>
      </c>
      <c r="G224" s="185">
        <v>15000</v>
      </c>
      <c r="H224" s="185">
        <v>18000</v>
      </c>
      <c r="I224" s="188">
        <v>12000</v>
      </c>
      <c r="J224" s="189">
        <v>549000</v>
      </c>
      <c r="K224" s="187">
        <v>311000</v>
      </c>
      <c r="M224" s="35" t="s">
        <v>324</v>
      </c>
      <c r="N224" s="333">
        <v>206000</v>
      </c>
      <c r="O224" s="330">
        <v>19000</v>
      </c>
      <c r="P224" s="333" t="s">
        <v>271</v>
      </c>
      <c r="Q224" s="330">
        <v>9000</v>
      </c>
      <c r="R224" s="331">
        <v>14000</v>
      </c>
      <c r="S224" s="333" t="s">
        <v>271</v>
      </c>
      <c r="T224" s="333" t="s">
        <v>271</v>
      </c>
      <c r="U224" s="330" t="s">
        <v>271</v>
      </c>
      <c r="V224" s="331">
        <v>225000</v>
      </c>
      <c r="W224" s="332">
        <v>123000</v>
      </c>
      <c r="Y224" s="35" t="s">
        <v>324</v>
      </c>
      <c r="Z224" s="339">
        <v>290000</v>
      </c>
      <c r="AA224" s="340">
        <v>34000</v>
      </c>
      <c r="AB224" s="339">
        <v>9000</v>
      </c>
      <c r="AC224" s="340">
        <v>22000</v>
      </c>
      <c r="AD224" s="341">
        <v>31000</v>
      </c>
      <c r="AE224" s="339" t="s">
        <v>271</v>
      </c>
      <c r="AF224" s="339">
        <v>17000</v>
      </c>
      <c r="AG224" s="340" t="s">
        <v>271</v>
      </c>
      <c r="AH224" s="341">
        <v>324000</v>
      </c>
      <c r="AI224" s="342">
        <v>189000</v>
      </c>
    </row>
    <row r="225" spans="1:35" ht="21" customHeight="1">
      <c r="A225" s="35" t="s">
        <v>325</v>
      </c>
      <c r="B225" s="185">
        <v>494000</v>
      </c>
      <c r="C225" s="188">
        <v>54000</v>
      </c>
      <c r="D225" s="185">
        <v>14000</v>
      </c>
      <c r="E225" s="188">
        <v>34000</v>
      </c>
      <c r="F225" s="189">
        <v>48000</v>
      </c>
      <c r="G225" s="185">
        <v>16000</v>
      </c>
      <c r="H225" s="185">
        <v>16000</v>
      </c>
      <c r="I225" s="188">
        <v>15000</v>
      </c>
      <c r="J225" s="189">
        <v>549000</v>
      </c>
      <c r="K225" s="187">
        <v>310000</v>
      </c>
      <c r="M225" s="35" t="s">
        <v>325</v>
      </c>
      <c r="N225" s="333">
        <v>203000</v>
      </c>
      <c r="O225" s="330">
        <v>21000</v>
      </c>
      <c r="P225" s="333" t="s">
        <v>271</v>
      </c>
      <c r="Q225" s="330">
        <v>12000</v>
      </c>
      <c r="R225" s="331">
        <v>17000</v>
      </c>
      <c r="S225" s="333">
        <v>8000</v>
      </c>
      <c r="T225" s="333" t="s">
        <v>271</v>
      </c>
      <c r="U225" s="330" t="s">
        <v>271</v>
      </c>
      <c r="V225" s="331">
        <v>224000</v>
      </c>
      <c r="W225" s="332">
        <v>122000</v>
      </c>
      <c r="Y225" s="35" t="s">
        <v>325</v>
      </c>
      <c r="Z225" s="339">
        <v>291000</v>
      </c>
      <c r="AA225" s="340">
        <v>34000</v>
      </c>
      <c r="AB225" s="339">
        <v>9000</v>
      </c>
      <c r="AC225" s="340">
        <v>22000</v>
      </c>
      <c r="AD225" s="341">
        <v>31000</v>
      </c>
      <c r="AE225" s="339">
        <v>8000</v>
      </c>
      <c r="AF225" s="339">
        <v>15000</v>
      </c>
      <c r="AG225" s="340" t="s">
        <v>271</v>
      </c>
      <c r="AH225" s="341">
        <v>325000</v>
      </c>
      <c r="AI225" s="342">
        <v>189000</v>
      </c>
    </row>
    <row r="226" spans="1:35" ht="21" customHeight="1">
      <c r="A226" s="35" t="s">
        <v>326</v>
      </c>
      <c r="B226" s="185">
        <v>495000</v>
      </c>
      <c r="C226" s="188">
        <v>55000</v>
      </c>
      <c r="D226" s="185">
        <v>13000</v>
      </c>
      <c r="E226" s="188">
        <v>35000</v>
      </c>
      <c r="F226" s="189">
        <v>48000</v>
      </c>
      <c r="G226" s="185">
        <v>18000</v>
      </c>
      <c r="H226" s="185">
        <v>16000</v>
      </c>
      <c r="I226" s="188">
        <v>14000</v>
      </c>
      <c r="J226" s="189">
        <v>550000</v>
      </c>
      <c r="K226" s="187">
        <v>313000</v>
      </c>
      <c r="M226" s="35" t="s">
        <v>326</v>
      </c>
      <c r="N226" s="333">
        <v>200000</v>
      </c>
      <c r="O226" s="330">
        <v>21000</v>
      </c>
      <c r="P226" s="333" t="s">
        <v>271</v>
      </c>
      <c r="Q226" s="330">
        <v>13000</v>
      </c>
      <c r="R226" s="331">
        <v>17000</v>
      </c>
      <c r="S226" s="333">
        <v>9000</v>
      </c>
      <c r="T226" s="333" t="s">
        <v>271</v>
      </c>
      <c r="U226" s="330" t="s">
        <v>271</v>
      </c>
      <c r="V226" s="331">
        <v>222000</v>
      </c>
      <c r="W226" s="332">
        <v>120000</v>
      </c>
      <c r="Y226" s="35" t="s">
        <v>326</v>
      </c>
      <c r="Z226" s="339">
        <v>295000</v>
      </c>
      <c r="AA226" s="340">
        <v>34000</v>
      </c>
      <c r="AB226" s="339">
        <v>8000</v>
      </c>
      <c r="AC226" s="340">
        <v>22000</v>
      </c>
      <c r="AD226" s="341">
        <v>31000</v>
      </c>
      <c r="AE226" s="339">
        <v>9000</v>
      </c>
      <c r="AF226" s="339">
        <v>15000</v>
      </c>
      <c r="AG226" s="340" t="s">
        <v>271</v>
      </c>
      <c r="AH226" s="341">
        <v>329000</v>
      </c>
      <c r="AI226" s="342">
        <v>193000</v>
      </c>
    </row>
    <row r="227" spans="1:35" ht="21" customHeight="1">
      <c r="A227" s="35" t="s">
        <v>327</v>
      </c>
      <c r="B227" s="185">
        <v>503000</v>
      </c>
      <c r="C227" s="188">
        <v>58000</v>
      </c>
      <c r="D227" s="185">
        <v>12000</v>
      </c>
      <c r="E227" s="188">
        <v>37000</v>
      </c>
      <c r="F227" s="189">
        <v>49000</v>
      </c>
      <c r="G227" s="185">
        <v>18000</v>
      </c>
      <c r="H227" s="185">
        <v>16000</v>
      </c>
      <c r="I227" s="188">
        <v>15000</v>
      </c>
      <c r="J227" s="189">
        <v>561000</v>
      </c>
      <c r="K227" s="187">
        <v>319000</v>
      </c>
      <c r="M227" s="35" t="s">
        <v>327</v>
      </c>
      <c r="N227" s="333">
        <v>203000</v>
      </c>
      <c r="O227" s="330">
        <v>24000</v>
      </c>
      <c r="P227" s="333" t="s">
        <v>271</v>
      </c>
      <c r="Q227" s="330">
        <v>14000</v>
      </c>
      <c r="R227" s="331">
        <v>19000</v>
      </c>
      <c r="S227" s="333">
        <v>9000</v>
      </c>
      <c r="T227" s="333" t="s">
        <v>271</v>
      </c>
      <c r="U227" s="330">
        <v>9000</v>
      </c>
      <c r="V227" s="331">
        <v>227000</v>
      </c>
      <c r="W227" s="332">
        <v>124000</v>
      </c>
      <c r="Y227" s="35" t="s">
        <v>327</v>
      </c>
      <c r="Z227" s="339">
        <v>300000</v>
      </c>
      <c r="AA227" s="340">
        <v>34000</v>
      </c>
      <c r="AB227" s="339" t="s">
        <v>271</v>
      </c>
      <c r="AC227" s="340">
        <v>23000</v>
      </c>
      <c r="AD227" s="341">
        <v>30000</v>
      </c>
      <c r="AE227" s="339">
        <v>9000</v>
      </c>
      <c r="AF227" s="339">
        <v>15000</v>
      </c>
      <c r="AG227" s="340" t="s">
        <v>271</v>
      </c>
      <c r="AH227" s="341">
        <v>334000</v>
      </c>
      <c r="AI227" s="342">
        <v>195000</v>
      </c>
    </row>
    <row r="228" spans="1:35" ht="21" customHeight="1">
      <c r="A228" s="35" t="s">
        <v>328</v>
      </c>
      <c r="B228" s="185">
        <v>508000</v>
      </c>
      <c r="C228" s="188">
        <v>57000</v>
      </c>
      <c r="D228" s="185">
        <v>13000</v>
      </c>
      <c r="E228" s="188">
        <v>37000</v>
      </c>
      <c r="F228" s="189">
        <v>49000</v>
      </c>
      <c r="G228" s="185">
        <v>17000</v>
      </c>
      <c r="H228" s="185">
        <v>16000</v>
      </c>
      <c r="I228" s="188">
        <v>17000</v>
      </c>
      <c r="J228" s="189">
        <v>565000</v>
      </c>
      <c r="K228" s="187">
        <v>322000</v>
      </c>
      <c r="M228" s="35" t="s">
        <v>328</v>
      </c>
      <c r="N228" s="333">
        <v>204000</v>
      </c>
      <c r="O228" s="330">
        <v>24000</v>
      </c>
      <c r="P228" s="333" t="s">
        <v>271</v>
      </c>
      <c r="Q228" s="330">
        <v>14000</v>
      </c>
      <c r="R228" s="331">
        <v>20000</v>
      </c>
      <c r="S228" s="333">
        <v>8000</v>
      </c>
      <c r="T228" s="333" t="s">
        <v>271</v>
      </c>
      <c r="U228" s="330">
        <v>10000</v>
      </c>
      <c r="V228" s="331">
        <v>228000</v>
      </c>
      <c r="W228" s="332">
        <v>125000</v>
      </c>
      <c r="Y228" s="35" t="s">
        <v>328</v>
      </c>
      <c r="Z228" s="339">
        <v>304000</v>
      </c>
      <c r="AA228" s="340">
        <v>33000</v>
      </c>
      <c r="AB228" s="339" t="s">
        <v>271</v>
      </c>
      <c r="AC228" s="340">
        <v>23000</v>
      </c>
      <c r="AD228" s="341">
        <v>30000</v>
      </c>
      <c r="AE228" s="339">
        <v>9000</v>
      </c>
      <c r="AF228" s="339">
        <v>15000</v>
      </c>
      <c r="AG228" s="340" t="s">
        <v>271</v>
      </c>
      <c r="AH228" s="341">
        <v>337000</v>
      </c>
      <c r="AI228" s="342">
        <v>197000</v>
      </c>
    </row>
    <row r="229" spans="1:35" ht="21" customHeight="1">
      <c r="A229" s="35" t="s">
        <v>329</v>
      </c>
      <c r="B229" s="185">
        <v>514000</v>
      </c>
      <c r="C229" s="188">
        <v>56000</v>
      </c>
      <c r="D229" s="185">
        <v>13000</v>
      </c>
      <c r="E229" s="188">
        <v>36000</v>
      </c>
      <c r="F229" s="189">
        <v>48000</v>
      </c>
      <c r="G229" s="185">
        <v>16000</v>
      </c>
      <c r="H229" s="185">
        <v>14000</v>
      </c>
      <c r="I229" s="188">
        <v>18000</v>
      </c>
      <c r="J229" s="189">
        <v>570000</v>
      </c>
      <c r="K229" s="187">
        <v>323000</v>
      </c>
      <c r="M229" s="35" t="s">
        <v>329</v>
      </c>
      <c r="N229" s="333">
        <v>207000</v>
      </c>
      <c r="O229" s="330">
        <v>24000</v>
      </c>
      <c r="P229" s="333" t="s">
        <v>271</v>
      </c>
      <c r="Q229" s="330">
        <v>13000</v>
      </c>
      <c r="R229" s="331">
        <v>19000</v>
      </c>
      <c r="S229" s="333" t="s">
        <v>271</v>
      </c>
      <c r="T229" s="333" t="s">
        <v>271</v>
      </c>
      <c r="U229" s="330">
        <v>11000</v>
      </c>
      <c r="V229" s="331">
        <v>231000</v>
      </c>
      <c r="W229" s="332">
        <v>124000</v>
      </c>
      <c r="Y229" s="35" t="s">
        <v>329</v>
      </c>
      <c r="Z229" s="339">
        <v>306000</v>
      </c>
      <c r="AA229" s="340">
        <v>33000</v>
      </c>
      <c r="AB229" s="339" t="s">
        <v>271</v>
      </c>
      <c r="AC229" s="340">
        <v>23000</v>
      </c>
      <c r="AD229" s="341">
        <v>30000</v>
      </c>
      <c r="AE229" s="339">
        <v>9000</v>
      </c>
      <c r="AF229" s="339">
        <v>14000</v>
      </c>
      <c r="AG229" s="340" t="s">
        <v>271</v>
      </c>
      <c r="AH229" s="341">
        <v>339000</v>
      </c>
      <c r="AI229" s="342">
        <v>200000</v>
      </c>
    </row>
    <row r="230" spans="1:35" ht="21" customHeight="1">
      <c r="A230" s="35" t="s">
        <v>330</v>
      </c>
      <c r="B230" s="185">
        <v>510000</v>
      </c>
      <c r="C230" s="188">
        <v>55000</v>
      </c>
      <c r="D230" s="185">
        <v>13000</v>
      </c>
      <c r="E230" s="188">
        <v>33000</v>
      </c>
      <c r="F230" s="189">
        <v>46000</v>
      </c>
      <c r="G230" s="185">
        <v>15000</v>
      </c>
      <c r="H230" s="185">
        <v>13000</v>
      </c>
      <c r="I230" s="188">
        <v>19000</v>
      </c>
      <c r="J230" s="189">
        <v>564000</v>
      </c>
      <c r="K230" s="187">
        <v>319000</v>
      </c>
      <c r="M230" s="35" t="s">
        <v>330</v>
      </c>
      <c r="N230" s="333">
        <v>208000</v>
      </c>
      <c r="O230" s="330">
        <v>25000</v>
      </c>
      <c r="P230" s="333" t="s">
        <v>271</v>
      </c>
      <c r="Q230" s="330">
        <v>12000</v>
      </c>
      <c r="R230" s="331">
        <v>20000</v>
      </c>
      <c r="S230" s="333" t="s">
        <v>271</v>
      </c>
      <c r="T230" s="333" t="s">
        <v>271</v>
      </c>
      <c r="U230" s="330">
        <v>13000</v>
      </c>
      <c r="V230" s="331">
        <v>233000</v>
      </c>
      <c r="W230" s="332">
        <v>126000</v>
      </c>
      <c r="Y230" s="35" t="s">
        <v>330</v>
      </c>
      <c r="Z230" s="339">
        <v>302000</v>
      </c>
      <c r="AA230" s="340">
        <v>30000</v>
      </c>
      <c r="AB230" s="339" t="s">
        <v>271</v>
      </c>
      <c r="AC230" s="340">
        <v>21000</v>
      </c>
      <c r="AD230" s="341">
        <v>26000</v>
      </c>
      <c r="AE230" s="339" t="s">
        <v>271</v>
      </c>
      <c r="AF230" s="339">
        <v>13000</v>
      </c>
      <c r="AG230" s="340" t="s">
        <v>271</v>
      </c>
      <c r="AH230" s="341">
        <v>331000</v>
      </c>
      <c r="AI230" s="342">
        <v>194000</v>
      </c>
    </row>
    <row r="231" spans="1:35" ht="21" customHeight="1">
      <c r="A231" s="35" t="s">
        <v>331</v>
      </c>
      <c r="B231" s="185">
        <v>511000</v>
      </c>
      <c r="C231" s="188">
        <v>52000</v>
      </c>
      <c r="D231" s="185">
        <v>14000</v>
      </c>
      <c r="E231" s="188">
        <v>31000</v>
      </c>
      <c r="F231" s="189">
        <v>44000</v>
      </c>
      <c r="G231" s="185">
        <v>14000</v>
      </c>
      <c r="H231" s="185">
        <v>12000</v>
      </c>
      <c r="I231" s="188">
        <v>19000</v>
      </c>
      <c r="J231" s="189">
        <v>563000</v>
      </c>
      <c r="K231" s="187">
        <v>318000</v>
      </c>
      <c r="M231" s="35" t="s">
        <v>331</v>
      </c>
      <c r="N231" s="333">
        <v>209000</v>
      </c>
      <c r="O231" s="330">
        <v>25000</v>
      </c>
      <c r="P231" s="333" t="s">
        <v>271</v>
      </c>
      <c r="Q231" s="330">
        <v>12000</v>
      </c>
      <c r="R231" s="331">
        <v>20000</v>
      </c>
      <c r="S231" s="333" t="s">
        <v>271</v>
      </c>
      <c r="T231" s="333" t="s">
        <v>271</v>
      </c>
      <c r="U231" s="330">
        <v>12000</v>
      </c>
      <c r="V231" s="331">
        <v>234000</v>
      </c>
      <c r="W231" s="332">
        <v>126000</v>
      </c>
      <c r="Y231" s="35" t="s">
        <v>331</v>
      </c>
      <c r="Z231" s="339">
        <v>302000</v>
      </c>
      <c r="AA231" s="340">
        <v>28000</v>
      </c>
      <c r="AB231" s="339" t="s">
        <v>271</v>
      </c>
      <c r="AC231" s="340">
        <v>19000</v>
      </c>
      <c r="AD231" s="341">
        <v>25000</v>
      </c>
      <c r="AE231" s="339" t="s">
        <v>271</v>
      </c>
      <c r="AF231" s="339">
        <v>12000</v>
      </c>
      <c r="AG231" s="340" t="s">
        <v>271</v>
      </c>
      <c r="AH231" s="341">
        <v>330000</v>
      </c>
      <c r="AI231" s="342">
        <v>192000</v>
      </c>
    </row>
    <row r="232" spans="1:35" ht="21" customHeight="1">
      <c r="A232" s="35" t="s">
        <v>332</v>
      </c>
      <c r="B232" s="185">
        <v>509000</v>
      </c>
      <c r="C232" s="188">
        <v>55000</v>
      </c>
      <c r="D232" s="185">
        <v>15000</v>
      </c>
      <c r="E232" s="188">
        <v>30000</v>
      </c>
      <c r="F232" s="189">
        <v>46000</v>
      </c>
      <c r="G232" s="185">
        <v>13000</v>
      </c>
      <c r="H232" s="185">
        <v>13000</v>
      </c>
      <c r="I232" s="188">
        <v>19000</v>
      </c>
      <c r="J232" s="189">
        <v>564000</v>
      </c>
      <c r="K232" s="187">
        <v>323000</v>
      </c>
      <c r="M232" s="35" t="s">
        <v>332</v>
      </c>
      <c r="N232" s="333">
        <v>203000</v>
      </c>
      <c r="O232" s="330">
        <v>26000</v>
      </c>
      <c r="P232" s="333" t="s">
        <v>271</v>
      </c>
      <c r="Q232" s="330">
        <v>13000</v>
      </c>
      <c r="R232" s="331">
        <v>21000</v>
      </c>
      <c r="S232" s="333">
        <v>8000</v>
      </c>
      <c r="T232" s="333" t="s">
        <v>271</v>
      </c>
      <c r="U232" s="330">
        <v>12000</v>
      </c>
      <c r="V232" s="331">
        <v>229000</v>
      </c>
      <c r="W232" s="332">
        <v>125000</v>
      </c>
      <c r="Y232" s="35" t="s">
        <v>332</v>
      </c>
      <c r="Z232" s="339">
        <v>305000</v>
      </c>
      <c r="AA232" s="340">
        <v>29000</v>
      </c>
      <c r="AB232" s="339" t="s">
        <v>271</v>
      </c>
      <c r="AC232" s="340">
        <v>17000</v>
      </c>
      <c r="AD232" s="341">
        <v>25000</v>
      </c>
      <c r="AE232" s="339" t="s">
        <v>271</v>
      </c>
      <c r="AF232" s="339">
        <v>13000</v>
      </c>
      <c r="AG232" s="340" t="s">
        <v>271</v>
      </c>
      <c r="AH232" s="341">
        <v>334000</v>
      </c>
      <c r="AI232" s="342">
        <v>197000</v>
      </c>
    </row>
    <row r="233" spans="1:35" ht="21" customHeight="1">
      <c r="A233" s="35" t="s">
        <v>333</v>
      </c>
      <c r="B233" s="185">
        <v>515000</v>
      </c>
      <c r="C233" s="188">
        <v>57000</v>
      </c>
      <c r="D233" s="185">
        <v>15000</v>
      </c>
      <c r="E233" s="188">
        <v>34000</v>
      </c>
      <c r="F233" s="189">
        <v>49000</v>
      </c>
      <c r="G233" s="185">
        <v>15000</v>
      </c>
      <c r="H233" s="185">
        <v>14000</v>
      </c>
      <c r="I233" s="188">
        <v>20000</v>
      </c>
      <c r="J233" s="189">
        <v>572000</v>
      </c>
      <c r="K233" s="187">
        <v>330000</v>
      </c>
      <c r="M233" s="35" t="s">
        <v>333</v>
      </c>
      <c r="N233" s="333">
        <v>204000</v>
      </c>
      <c r="O233" s="330">
        <v>24000</v>
      </c>
      <c r="P233" s="333" t="s">
        <v>271</v>
      </c>
      <c r="Q233" s="330">
        <v>12000</v>
      </c>
      <c r="R233" s="331">
        <v>20000</v>
      </c>
      <c r="S233" s="333" t="s">
        <v>271</v>
      </c>
      <c r="T233" s="333" t="s">
        <v>271</v>
      </c>
      <c r="U233" s="330">
        <v>12000</v>
      </c>
      <c r="V233" s="331">
        <v>228000</v>
      </c>
      <c r="W233" s="332">
        <v>124000</v>
      </c>
      <c r="Y233" s="35" t="s">
        <v>333</v>
      </c>
      <c r="Z233" s="339">
        <v>311000</v>
      </c>
      <c r="AA233" s="340">
        <v>34000</v>
      </c>
      <c r="AB233" s="339" t="s">
        <v>271</v>
      </c>
      <c r="AC233" s="340">
        <v>22000</v>
      </c>
      <c r="AD233" s="341">
        <v>29000</v>
      </c>
      <c r="AE233" s="339" t="s">
        <v>271</v>
      </c>
      <c r="AF233" s="339">
        <v>14000</v>
      </c>
      <c r="AG233" s="340">
        <v>8000</v>
      </c>
      <c r="AH233" s="341">
        <v>344000</v>
      </c>
      <c r="AI233" s="342">
        <v>207000</v>
      </c>
    </row>
    <row r="234" spans="1:35" ht="21" customHeight="1">
      <c r="A234" s="35" t="s">
        <v>334</v>
      </c>
      <c r="B234" s="185">
        <v>501000</v>
      </c>
      <c r="C234" s="188">
        <v>56000</v>
      </c>
      <c r="D234" s="185">
        <v>14000</v>
      </c>
      <c r="E234" s="188">
        <v>34000</v>
      </c>
      <c r="F234" s="189">
        <v>48000</v>
      </c>
      <c r="G234" s="185">
        <v>15000</v>
      </c>
      <c r="H234" s="185">
        <v>14000</v>
      </c>
      <c r="I234" s="188">
        <v>19000</v>
      </c>
      <c r="J234" s="189">
        <v>558000</v>
      </c>
      <c r="K234" s="187">
        <v>318000</v>
      </c>
      <c r="M234" s="35" t="s">
        <v>334</v>
      </c>
      <c r="N234" s="333">
        <v>201000</v>
      </c>
      <c r="O234" s="330">
        <v>23000</v>
      </c>
      <c r="P234" s="333" t="s">
        <v>271</v>
      </c>
      <c r="Q234" s="330">
        <v>12000</v>
      </c>
      <c r="R234" s="331">
        <v>20000</v>
      </c>
      <c r="S234" s="333" t="s">
        <v>271</v>
      </c>
      <c r="T234" s="333" t="s">
        <v>271</v>
      </c>
      <c r="U234" s="330">
        <v>11000</v>
      </c>
      <c r="V234" s="331">
        <v>224000</v>
      </c>
      <c r="W234" s="332">
        <v>119000</v>
      </c>
      <c r="Y234" s="35" t="s">
        <v>334</v>
      </c>
      <c r="Z234" s="339">
        <v>300000</v>
      </c>
      <c r="AA234" s="340">
        <v>33000</v>
      </c>
      <c r="AB234" s="339" t="s">
        <v>271</v>
      </c>
      <c r="AC234" s="340">
        <v>22000</v>
      </c>
      <c r="AD234" s="341">
        <v>28000</v>
      </c>
      <c r="AE234" s="339" t="s">
        <v>271</v>
      </c>
      <c r="AF234" s="339">
        <v>13000</v>
      </c>
      <c r="AG234" s="340" t="s">
        <v>271</v>
      </c>
      <c r="AH234" s="341">
        <v>334000</v>
      </c>
      <c r="AI234" s="342">
        <v>199000</v>
      </c>
    </row>
    <row r="235" spans="1:35" ht="21" customHeight="1">
      <c r="A235" s="35" t="s">
        <v>335</v>
      </c>
      <c r="B235" s="185">
        <v>514000</v>
      </c>
      <c r="C235" s="188">
        <v>55000</v>
      </c>
      <c r="D235" s="185">
        <v>11000</v>
      </c>
      <c r="E235" s="188">
        <v>35000</v>
      </c>
      <c r="F235" s="189">
        <v>47000</v>
      </c>
      <c r="G235" s="185">
        <v>17000</v>
      </c>
      <c r="H235" s="185">
        <v>13000</v>
      </c>
      <c r="I235" s="188">
        <v>17000</v>
      </c>
      <c r="J235" s="189">
        <v>569000</v>
      </c>
      <c r="K235" s="187">
        <v>325000</v>
      </c>
      <c r="M235" s="35" t="s">
        <v>335</v>
      </c>
      <c r="N235" s="333">
        <v>208000</v>
      </c>
      <c r="O235" s="330">
        <v>22000</v>
      </c>
      <c r="P235" s="333" t="s">
        <v>271</v>
      </c>
      <c r="Q235" s="330">
        <v>13000</v>
      </c>
      <c r="R235" s="331">
        <v>19000</v>
      </c>
      <c r="S235" s="333">
        <v>10000</v>
      </c>
      <c r="T235" s="333" t="s">
        <v>271</v>
      </c>
      <c r="U235" s="330">
        <v>9000</v>
      </c>
      <c r="V235" s="331">
        <v>230000</v>
      </c>
      <c r="W235" s="332">
        <v>121000</v>
      </c>
      <c r="Y235" s="35" t="s">
        <v>335</v>
      </c>
      <c r="Z235" s="339">
        <v>307000</v>
      </c>
      <c r="AA235" s="340">
        <v>33000</v>
      </c>
      <c r="AB235" s="339" t="s">
        <v>271</v>
      </c>
      <c r="AC235" s="340">
        <v>22000</v>
      </c>
      <c r="AD235" s="341">
        <v>27000</v>
      </c>
      <c r="AE235" s="339" t="s">
        <v>271</v>
      </c>
      <c r="AF235" s="339">
        <v>13000</v>
      </c>
      <c r="AG235" s="340" t="s">
        <v>271</v>
      </c>
      <c r="AH235" s="341">
        <v>340000</v>
      </c>
      <c r="AI235" s="342">
        <v>204000</v>
      </c>
    </row>
    <row r="236" spans="1:35" ht="21" customHeight="1">
      <c r="A236" s="35" t="s">
        <v>357</v>
      </c>
      <c r="B236" s="286">
        <v>504000</v>
      </c>
      <c r="C236" s="188">
        <v>54000</v>
      </c>
      <c r="D236" s="184">
        <v>10000</v>
      </c>
      <c r="E236" s="188">
        <v>36000</v>
      </c>
      <c r="F236" s="189">
        <v>46000</v>
      </c>
      <c r="G236" s="184">
        <v>18000</v>
      </c>
      <c r="H236" s="184">
        <v>14000</v>
      </c>
      <c r="I236" s="188">
        <v>14000</v>
      </c>
      <c r="J236" s="189">
        <v>558000</v>
      </c>
      <c r="K236" s="187">
        <v>317000</v>
      </c>
      <c r="M236" s="35" t="s">
        <v>357</v>
      </c>
      <c r="N236" s="334">
        <v>206000</v>
      </c>
      <c r="O236" s="330">
        <v>20000</v>
      </c>
      <c r="P236" s="329" t="s">
        <v>271</v>
      </c>
      <c r="Q236" s="330">
        <v>13000</v>
      </c>
      <c r="R236" s="331">
        <v>18000</v>
      </c>
      <c r="S236" s="329">
        <v>10000</v>
      </c>
      <c r="T236" s="329" t="s">
        <v>271</v>
      </c>
      <c r="U236" s="330" t="s">
        <v>271</v>
      </c>
      <c r="V236" s="331">
        <v>226000</v>
      </c>
      <c r="W236" s="332">
        <v>120000</v>
      </c>
      <c r="Y236" s="35" t="s">
        <v>357</v>
      </c>
      <c r="Z236" s="339">
        <v>298000</v>
      </c>
      <c r="AA236" s="340">
        <v>34000</v>
      </c>
      <c r="AB236" s="339" t="s">
        <v>271</v>
      </c>
      <c r="AC236" s="340">
        <v>22000</v>
      </c>
      <c r="AD236" s="341">
        <v>28000</v>
      </c>
      <c r="AE236" s="339" t="s">
        <v>271</v>
      </c>
      <c r="AF236" s="339">
        <v>13000</v>
      </c>
      <c r="AG236" s="340" t="s">
        <v>271</v>
      </c>
      <c r="AH236" s="341">
        <v>332000</v>
      </c>
      <c r="AI236" s="342">
        <v>198000</v>
      </c>
    </row>
    <row r="237" spans="1:35" ht="21" customHeight="1">
      <c r="A237" s="35" t="s">
        <v>358</v>
      </c>
      <c r="B237" s="185">
        <v>507000</v>
      </c>
      <c r="C237" s="188">
        <v>56000</v>
      </c>
      <c r="D237" s="185">
        <v>8000</v>
      </c>
      <c r="E237" s="188">
        <v>38000</v>
      </c>
      <c r="F237" s="189">
        <v>46000</v>
      </c>
      <c r="G237" s="185">
        <v>16000</v>
      </c>
      <c r="H237" s="185">
        <v>14000</v>
      </c>
      <c r="I237" s="188">
        <v>16000</v>
      </c>
      <c r="J237" s="189">
        <v>563000</v>
      </c>
      <c r="K237" s="187">
        <v>318000</v>
      </c>
      <c r="M237" s="35" t="s">
        <v>358</v>
      </c>
      <c r="N237" s="333">
        <v>208000</v>
      </c>
      <c r="O237" s="330">
        <v>20000</v>
      </c>
      <c r="P237" s="333" t="s">
        <v>271</v>
      </c>
      <c r="Q237" s="330">
        <v>13000</v>
      </c>
      <c r="R237" s="331">
        <v>16000</v>
      </c>
      <c r="S237" s="333">
        <v>8000</v>
      </c>
      <c r="T237" s="333" t="s">
        <v>271</v>
      </c>
      <c r="U237" s="330" t="s">
        <v>271</v>
      </c>
      <c r="V237" s="331">
        <v>228000</v>
      </c>
      <c r="W237" s="332">
        <v>121000</v>
      </c>
      <c r="Y237" s="35" t="s">
        <v>358</v>
      </c>
      <c r="Z237" s="339">
        <v>299000</v>
      </c>
      <c r="AA237" s="340">
        <v>36000</v>
      </c>
      <c r="AB237" s="339" t="s">
        <v>271</v>
      </c>
      <c r="AC237" s="340">
        <v>25000</v>
      </c>
      <c r="AD237" s="341">
        <v>29000</v>
      </c>
      <c r="AE237" s="339" t="s">
        <v>271</v>
      </c>
      <c r="AF237" s="339">
        <v>13000</v>
      </c>
      <c r="AG237" s="340">
        <v>9000</v>
      </c>
      <c r="AH237" s="341">
        <v>335000</v>
      </c>
      <c r="AI237" s="342">
        <v>197000</v>
      </c>
    </row>
    <row r="238" spans="1:35" ht="21" customHeight="1">
      <c r="A238" s="35" t="s">
        <v>359</v>
      </c>
      <c r="B238" s="286">
        <v>508000</v>
      </c>
      <c r="C238" s="188">
        <v>57000</v>
      </c>
      <c r="D238" s="184">
        <v>9000</v>
      </c>
      <c r="E238" s="188">
        <v>38000</v>
      </c>
      <c r="F238" s="189">
        <v>47000</v>
      </c>
      <c r="G238" s="184">
        <v>16000</v>
      </c>
      <c r="H238" s="184">
        <v>13000</v>
      </c>
      <c r="I238" s="188">
        <v>18000</v>
      </c>
      <c r="J238" s="189">
        <v>565000</v>
      </c>
      <c r="K238" s="187">
        <v>316000</v>
      </c>
      <c r="M238" s="35" t="s">
        <v>359</v>
      </c>
      <c r="N238" s="334">
        <v>211000</v>
      </c>
      <c r="O238" s="330">
        <v>22000</v>
      </c>
      <c r="P238" s="329" t="s">
        <v>271</v>
      </c>
      <c r="Q238" s="330">
        <v>13000</v>
      </c>
      <c r="R238" s="331">
        <v>17000</v>
      </c>
      <c r="S238" s="329" t="s">
        <v>271</v>
      </c>
      <c r="T238" s="329" t="s">
        <v>271</v>
      </c>
      <c r="U238" s="330">
        <v>9000</v>
      </c>
      <c r="V238" s="331">
        <v>233000</v>
      </c>
      <c r="W238" s="332">
        <v>122000</v>
      </c>
      <c r="Y238" s="35" t="s">
        <v>359</v>
      </c>
      <c r="Z238" s="339">
        <v>297000</v>
      </c>
      <c r="AA238" s="340">
        <v>35000</v>
      </c>
      <c r="AB238" s="339" t="s">
        <v>271</v>
      </c>
      <c r="AC238" s="340">
        <v>25000</v>
      </c>
      <c r="AD238" s="341">
        <v>29000</v>
      </c>
      <c r="AE238" s="339">
        <v>8000</v>
      </c>
      <c r="AF238" s="339">
        <v>12000</v>
      </c>
      <c r="AG238" s="340">
        <v>9000</v>
      </c>
      <c r="AH238" s="341">
        <v>332000</v>
      </c>
      <c r="AI238" s="342">
        <v>194000</v>
      </c>
    </row>
    <row r="239" spans="1:35" ht="21" customHeight="1">
      <c r="A239" s="35" t="s">
        <v>360</v>
      </c>
      <c r="B239" s="286">
        <v>512000</v>
      </c>
      <c r="C239" s="188">
        <v>53000</v>
      </c>
      <c r="D239" s="184">
        <v>8000</v>
      </c>
      <c r="E239" s="188">
        <v>34000</v>
      </c>
      <c r="F239" s="189">
        <v>42000</v>
      </c>
      <c r="G239" s="184">
        <v>14000</v>
      </c>
      <c r="H239" s="184">
        <v>14000</v>
      </c>
      <c r="I239" s="188">
        <v>14000</v>
      </c>
      <c r="J239" s="189">
        <v>565000</v>
      </c>
      <c r="K239" s="187">
        <v>316000</v>
      </c>
      <c r="M239" s="35" t="s">
        <v>360</v>
      </c>
      <c r="N239" s="334">
        <v>214000</v>
      </c>
      <c r="O239" s="330">
        <v>19000</v>
      </c>
      <c r="P239" s="329" t="s">
        <v>271</v>
      </c>
      <c r="Q239" s="330">
        <v>11000</v>
      </c>
      <c r="R239" s="331">
        <v>15000</v>
      </c>
      <c r="S239" s="329" t="s">
        <v>271</v>
      </c>
      <c r="T239" s="329" t="s">
        <v>271</v>
      </c>
      <c r="U239" s="329" t="s">
        <v>271</v>
      </c>
      <c r="V239" s="331">
        <v>233000</v>
      </c>
      <c r="W239" s="332">
        <v>121000</v>
      </c>
      <c r="Y239" s="35" t="s">
        <v>360</v>
      </c>
      <c r="Z239" s="339">
        <v>298000</v>
      </c>
      <c r="AA239" s="340">
        <v>34000</v>
      </c>
      <c r="AB239" s="339" t="s">
        <v>271</v>
      </c>
      <c r="AC239" s="340">
        <v>22000</v>
      </c>
      <c r="AD239" s="341">
        <v>27000</v>
      </c>
      <c r="AE239" s="339" t="s">
        <v>271</v>
      </c>
      <c r="AF239" s="339">
        <v>12000</v>
      </c>
      <c r="AG239" s="340">
        <v>8000</v>
      </c>
      <c r="AH239" s="341">
        <v>332000</v>
      </c>
      <c r="AI239" s="342">
        <v>194000</v>
      </c>
    </row>
    <row r="240" spans="1:35" ht="21" customHeight="1">
      <c r="A240" s="35" t="s">
        <v>361</v>
      </c>
      <c r="B240" s="286">
        <v>511000</v>
      </c>
      <c r="C240" s="188">
        <v>54000</v>
      </c>
      <c r="D240" s="184">
        <v>11000</v>
      </c>
      <c r="E240" s="188">
        <v>33000</v>
      </c>
      <c r="F240" s="189">
        <v>44000</v>
      </c>
      <c r="G240" s="184">
        <v>14000</v>
      </c>
      <c r="H240" s="184">
        <v>15000</v>
      </c>
      <c r="I240" s="188">
        <v>15000</v>
      </c>
      <c r="J240" s="189">
        <v>566000</v>
      </c>
      <c r="K240" s="187">
        <v>315000</v>
      </c>
      <c r="M240" s="35" t="s">
        <v>361</v>
      </c>
      <c r="N240" s="334">
        <v>212000</v>
      </c>
      <c r="O240" s="330">
        <v>21000</v>
      </c>
      <c r="P240" s="329" t="s">
        <v>271</v>
      </c>
      <c r="Q240" s="330">
        <v>12000</v>
      </c>
      <c r="R240" s="331">
        <v>17000</v>
      </c>
      <c r="S240" s="329" t="s">
        <v>271</v>
      </c>
      <c r="T240" s="329" t="s">
        <v>271</v>
      </c>
      <c r="U240" s="330" t="s">
        <v>271</v>
      </c>
      <c r="V240" s="331">
        <v>233000</v>
      </c>
      <c r="W240" s="332">
        <v>122000</v>
      </c>
      <c r="Y240" s="35" t="s">
        <v>361</v>
      </c>
      <c r="Z240" s="339">
        <v>300000</v>
      </c>
      <c r="AA240" s="340">
        <v>33000</v>
      </c>
      <c r="AB240" s="339" t="s">
        <v>271</v>
      </c>
      <c r="AC240" s="340">
        <v>21000</v>
      </c>
      <c r="AD240" s="341">
        <v>27000</v>
      </c>
      <c r="AE240" s="339" t="s">
        <v>271</v>
      </c>
      <c r="AF240" s="339">
        <v>13000</v>
      </c>
      <c r="AG240" s="340" t="s">
        <v>271</v>
      </c>
      <c r="AH240" s="341">
        <v>333000</v>
      </c>
      <c r="AI240" s="342">
        <v>194000</v>
      </c>
    </row>
    <row r="241" spans="1:35" ht="21" customHeight="1">
      <c r="A241" s="35" t="s">
        <v>362</v>
      </c>
      <c r="B241" s="286">
        <v>504000</v>
      </c>
      <c r="C241" s="188">
        <v>54000</v>
      </c>
      <c r="D241" s="184">
        <v>12000</v>
      </c>
      <c r="E241" s="188">
        <v>33000</v>
      </c>
      <c r="F241" s="189">
        <v>45000</v>
      </c>
      <c r="G241" s="184">
        <v>15000</v>
      </c>
      <c r="H241" s="184">
        <v>13000</v>
      </c>
      <c r="I241" s="188">
        <v>17000</v>
      </c>
      <c r="J241" s="189">
        <v>558000</v>
      </c>
      <c r="K241" s="187">
        <v>309000</v>
      </c>
      <c r="M241" s="35" t="s">
        <v>362</v>
      </c>
      <c r="N241" s="334">
        <v>210000</v>
      </c>
      <c r="O241" s="330">
        <v>22000</v>
      </c>
      <c r="P241" s="329" t="s">
        <v>271</v>
      </c>
      <c r="Q241" s="330">
        <v>12000</v>
      </c>
      <c r="R241" s="331">
        <v>18000</v>
      </c>
      <c r="S241" s="329" t="s">
        <v>271</v>
      </c>
      <c r="T241" s="329" t="s">
        <v>271</v>
      </c>
      <c r="U241" s="330">
        <v>10000</v>
      </c>
      <c r="V241" s="331">
        <v>232000</v>
      </c>
      <c r="W241" s="332">
        <v>121000</v>
      </c>
      <c r="Y241" s="35" t="s">
        <v>362</v>
      </c>
      <c r="Z241" s="339">
        <v>295000</v>
      </c>
      <c r="AA241" s="340">
        <v>32000</v>
      </c>
      <c r="AB241" s="339" t="s">
        <v>271</v>
      </c>
      <c r="AC241" s="340">
        <v>21000</v>
      </c>
      <c r="AD241" s="341">
        <v>27000</v>
      </c>
      <c r="AE241" s="339">
        <v>8000</v>
      </c>
      <c r="AF241" s="339">
        <v>11000</v>
      </c>
      <c r="AG241" s="340" t="s">
        <v>271</v>
      </c>
      <c r="AH241" s="341">
        <v>327000</v>
      </c>
      <c r="AI241" s="342">
        <v>187000</v>
      </c>
    </row>
    <row r="242" spans="1:35" ht="21" customHeight="1">
      <c r="A242" s="35" t="s">
        <v>363</v>
      </c>
      <c r="B242" s="286">
        <v>509000</v>
      </c>
      <c r="C242" s="188">
        <v>54000</v>
      </c>
      <c r="D242" s="184">
        <v>13000</v>
      </c>
      <c r="E242" s="188">
        <v>32000</v>
      </c>
      <c r="F242" s="189">
        <v>45000</v>
      </c>
      <c r="G242" s="184">
        <v>13000</v>
      </c>
      <c r="H242" s="184">
        <v>13000</v>
      </c>
      <c r="I242" s="188">
        <v>19000</v>
      </c>
      <c r="J242" s="189">
        <v>563000</v>
      </c>
      <c r="K242" s="187">
        <v>312000</v>
      </c>
      <c r="M242" s="35" t="s">
        <v>363</v>
      </c>
      <c r="N242" s="334">
        <v>210000</v>
      </c>
      <c r="O242" s="330">
        <v>22000</v>
      </c>
      <c r="P242" s="329" t="s">
        <v>271</v>
      </c>
      <c r="Q242" s="330">
        <v>12000</v>
      </c>
      <c r="R242" s="331">
        <v>18000</v>
      </c>
      <c r="S242" s="329" t="s">
        <v>271</v>
      </c>
      <c r="T242" s="329" t="s">
        <v>271</v>
      </c>
      <c r="U242" s="330">
        <v>10000</v>
      </c>
      <c r="V242" s="331">
        <v>232000</v>
      </c>
      <c r="W242" s="332">
        <v>122000</v>
      </c>
      <c r="Y242" s="35" t="s">
        <v>363</v>
      </c>
      <c r="Z242" s="339">
        <v>299000</v>
      </c>
      <c r="AA242" s="340">
        <v>32000</v>
      </c>
      <c r="AB242" s="339" t="s">
        <v>271</v>
      </c>
      <c r="AC242" s="340">
        <v>20000</v>
      </c>
      <c r="AD242" s="341">
        <v>27000</v>
      </c>
      <c r="AE242" s="339" t="s">
        <v>271</v>
      </c>
      <c r="AF242" s="339">
        <v>11000</v>
      </c>
      <c r="AG242" s="340">
        <v>9000</v>
      </c>
      <c r="AH242" s="341">
        <v>331000</v>
      </c>
      <c r="AI242" s="342">
        <v>191000</v>
      </c>
    </row>
    <row r="243" spans="1:35" ht="21" customHeight="1">
      <c r="A243" s="35" t="s">
        <v>364</v>
      </c>
      <c r="B243" s="286">
        <v>510000</v>
      </c>
      <c r="C243" s="188">
        <v>50000</v>
      </c>
      <c r="D243" s="184">
        <v>14000</v>
      </c>
      <c r="E243" s="188">
        <v>29000</v>
      </c>
      <c r="F243" s="189">
        <v>42000</v>
      </c>
      <c r="G243" s="184">
        <v>11000</v>
      </c>
      <c r="H243" s="184">
        <v>13000</v>
      </c>
      <c r="I243" s="188">
        <v>19000</v>
      </c>
      <c r="J243" s="189">
        <v>559000</v>
      </c>
      <c r="K243" s="187">
        <v>315000</v>
      </c>
      <c r="M243" s="35" t="s">
        <v>364</v>
      </c>
      <c r="N243" s="334">
        <v>210000</v>
      </c>
      <c r="O243" s="330">
        <v>18000</v>
      </c>
      <c r="P243" s="329" t="s">
        <v>271</v>
      </c>
      <c r="Q243" s="330">
        <v>9000</v>
      </c>
      <c r="R243" s="331">
        <v>15000</v>
      </c>
      <c r="S243" s="329" t="s">
        <v>271</v>
      </c>
      <c r="T243" s="329" t="s">
        <v>271</v>
      </c>
      <c r="U243" s="330">
        <v>9000</v>
      </c>
      <c r="V243" s="331">
        <v>227000</v>
      </c>
      <c r="W243" s="332">
        <v>121000</v>
      </c>
      <c r="Y243" s="35" t="s">
        <v>364</v>
      </c>
      <c r="Z243" s="339">
        <v>300000</v>
      </c>
      <c r="AA243" s="340">
        <v>32000</v>
      </c>
      <c r="AB243" s="339" t="s">
        <v>271</v>
      </c>
      <c r="AC243" s="340">
        <v>20000</v>
      </c>
      <c r="AD243" s="341">
        <v>27000</v>
      </c>
      <c r="AE243" s="339" t="s">
        <v>271</v>
      </c>
      <c r="AF243" s="339">
        <v>11000</v>
      </c>
      <c r="AG243" s="340">
        <v>9000</v>
      </c>
      <c r="AH243" s="341">
        <v>332000</v>
      </c>
      <c r="AI243" s="342">
        <v>193000</v>
      </c>
    </row>
    <row r="244" spans="1:35" ht="21" customHeight="1">
      <c r="A244" s="35" t="s">
        <v>365</v>
      </c>
      <c r="B244" s="286">
        <v>510000</v>
      </c>
      <c r="C244" s="188">
        <v>49000</v>
      </c>
      <c r="D244" s="184">
        <v>11000</v>
      </c>
      <c r="E244" s="188">
        <v>30000</v>
      </c>
      <c r="F244" s="189">
        <v>41000</v>
      </c>
      <c r="G244" s="184">
        <v>11000</v>
      </c>
      <c r="H244" s="184">
        <v>13000</v>
      </c>
      <c r="I244" s="188">
        <v>17000</v>
      </c>
      <c r="J244" s="189">
        <v>558000</v>
      </c>
      <c r="K244" s="187">
        <v>314000</v>
      </c>
      <c r="M244" s="35" t="s">
        <v>365</v>
      </c>
      <c r="N244" s="334">
        <v>208000</v>
      </c>
      <c r="O244" s="330">
        <v>15000</v>
      </c>
      <c r="P244" s="329" t="s">
        <v>271</v>
      </c>
      <c r="Q244" s="330">
        <v>9000</v>
      </c>
      <c r="R244" s="331">
        <v>12000</v>
      </c>
      <c r="S244" s="329" t="s">
        <v>271</v>
      </c>
      <c r="T244" s="329" t="s">
        <v>271</v>
      </c>
      <c r="U244" s="330" t="s">
        <v>271</v>
      </c>
      <c r="V244" s="331">
        <v>224000</v>
      </c>
      <c r="W244" s="332">
        <v>117000</v>
      </c>
      <c r="Y244" s="35" t="s">
        <v>365</v>
      </c>
      <c r="Z244" s="339">
        <v>301000</v>
      </c>
      <c r="AA244" s="340">
        <v>33000</v>
      </c>
      <c r="AB244" s="339" t="s">
        <v>271</v>
      </c>
      <c r="AC244" s="340">
        <v>21000</v>
      </c>
      <c r="AD244" s="341">
        <v>29000</v>
      </c>
      <c r="AE244" s="339" t="s">
        <v>271</v>
      </c>
      <c r="AF244" s="339">
        <v>12000</v>
      </c>
      <c r="AG244" s="340">
        <v>10000</v>
      </c>
      <c r="AH244" s="341">
        <v>335000</v>
      </c>
      <c r="AI244" s="342">
        <v>197000</v>
      </c>
    </row>
    <row r="245" spans="1:35" ht="21" customHeight="1">
      <c r="A245" s="35" t="s">
        <v>366</v>
      </c>
      <c r="B245" s="286">
        <v>510000</v>
      </c>
      <c r="C245" s="188">
        <v>50000</v>
      </c>
      <c r="D245" s="184">
        <v>11000</v>
      </c>
      <c r="E245" s="188">
        <v>30000</v>
      </c>
      <c r="F245" s="189">
        <v>40000</v>
      </c>
      <c r="G245" s="184">
        <v>11000</v>
      </c>
      <c r="H245" s="184">
        <v>13000</v>
      </c>
      <c r="I245" s="188">
        <v>16000</v>
      </c>
      <c r="J245" s="189">
        <v>560000</v>
      </c>
      <c r="K245" s="187">
        <v>313000</v>
      </c>
      <c r="M245" s="35" t="s">
        <v>366</v>
      </c>
      <c r="N245" s="334">
        <v>206000</v>
      </c>
      <c r="O245" s="330">
        <v>19000</v>
      </c>
      <c r="P245" s="329" t="s">
        <v>271</v>
      </c>
      <c r="Q245" s="330">
        <v>10000</v>
      </c>
      <c r="R245" s="331">
        <v>14000</v>
      </c>
      <c r="S245" s="329" t="s">
        <v>271</v>
      </c>
      <c r="T245" s="329" t="s">
        <v>271</v>
      </c>
      <c r="U245" s="330" t="s">
        <v>271</v>
      </c>
      <c r="V245" s="331">
        <v>225000</v>
      </c>
      <c r="W245" s="332">
        <v>118000</v>
      </c>
      <c r="Y245" s="35" t="s">
        <v>366</v>
      </c>
      <c r="Z245" s="339">
        <v>304000</v>
      </c>
      <c r="AA245" s="340">
        <v>31000</v>
      </c>
      <c r="AB245" s="339" t="s">
        <v>271</v>
      </c>
      <c r="AC245" s="340">
        <v>20000</v>
      </c>
      <c r="AD245" s="341">
        <v>27000</v>
      </c>
      <c r="AE245" s="339" t="s">
        <v>271</v>
      </c>
      <c r="AF245" s="339">
        <v>11000</v>
      </c>
      <c r="AG245" s="340">
        <v>9000</v>
      </c>
      <c r="AH245" s="341">
        <v>335000</v>
      </c>
      <c r="AI245" s="342">
        <v>195000</v>
      </c>
    </row>
    <row r="246" spans="1:35" ht="21" customHeight="1">
      <c r="A246" s="35" t="s">
        <v>367</v>
      </c>
      <c r="B246" s="286">
        <v>520000</v>
      </c>
      <c r="C246" s="188">
        <v>50000</v>
      </c>
      <c r="D246" s="184">
        <v>9000</v>
      </c>
      <c r="E246" s="188">
        <v>32000</v>
      </c>
      <c r="F246" s="189">
        <v>41000</v>
      </c>
      <c r="G246" s="184">
        <v>13000</v>
      </c>
      <c r="H246" s="184">
        <v>12000</v>
      </c>
      <c r="I246" s="188">
        <v>15000</v>
      </c>
      <c r="J246" s="189">
        <v>570000</v>
      </c>
      <c r="K246" s="187">
        <v>317000</v>
      </c>
      <c r="M246" s="35" t="s">
        <v>367</v>
      </c>
      <c r="N246" s="334">
        <v>213000</v>
      </c>
      <c r="O246" s="330">
        <v>20000</v>
      </c>
      <c r="P246" s="329" t="s">
        <v>271</v>
      </c>
      <c r="Q246" s="330">
        <v>12000</v>
      </c>
      <c r="R246" s="331">
        <v>15000</v>
      </c>
      <c r="S246" s="329" t="s">
        <v>271</v>
      </c>
      <c r="T246" s="329" t="s">
        <v>271</v>
      </c>
      <c r="U246" s="330" t="s">
        <v>271</v>
      </c>
      <c r="V246" s="331">
        <v>233000</v>
      </c>
      <c r="W246" s="332">
        <v>120000</v>
      </c>
      <c r="Y246" s="35" t="s">
        <v>367</v>
      </c>
      <c r="Z246" s="339">
        <v>307000</v>
      </c>
      <c r="AA246" s="340">
        <v>30000</v>
      </c>
      <c r="AB246" s="339" t="s">
        <v>271</v>
      </c>
      <c r="AC246" s="340">
        <v>21000</v>
      </c>
      <c r="AD246" s="341">
        <v>26000</v>
      </c>
      <c r="AE246" s="339" t="s">
        <v>271</v>
      </c>
      <c r="AF246" s="339">
        <v>11000</v>
      </c>
      <c r="AG246" s="340">
        <v>8000</v>
      </c>
      <c r="AH246" s="341">
        <v>337000</v>
      </c>
      <c r="AI246" s="342">
        <v>196000</v>
      </c>
    </row>
    <row r="247" spans="1:35" ht="21" customHeight="1">
      <c r="A247" s="35" t="s">
        <v>368</v>
      </c>
      <c r="B247" s="286">
        <v>518000</v>
      </c>
      <c r="C247" s="188">
        <v>49000</v>
      </c>
      <c r="D247" s="184">
        <v>10000</v>
      </c>
      <c r="E247" s="188">
        <v>29000</v>
      </c>
      <c r="F247" s="189">
        <v>39000</v>
      </c>
      <c r="G247" s="184">
        <v>13000</v>
      </c>
      <c r="H247" s="184">
        <v>12000</v>
      </c>
      <c r="I247" s="188">
        <v>15000</v>
      </c>
      <c r="J247" s="189">
        <v>567000</v>
      </c>
      <c r="K247" s="187">
        <v>317000</v>
      </c>
      <c r="M247" s="35" t="s">
        <v>368</v>
      </c>
      <c r="N247" s="334">
        <v>216000</v>
      </c>
      <c r="O247" s="330">
        <v>21000</v>
      </c>
      <c r="P247" s="329" t="s">
        <v>271</v>
      </c>
      <c r="Q247" s="330">
        <v>12000</v>
      </c>
      <c r="R247" s="331">
        <v>16000</v>
      </c>
      <c r="S247" s="329" t="s">
        <v>271</v>
      </c>
      <c r="T247" s="329" t="s">
        <v>271</v>
      </c>
      <c r="U247" s="330" t="s">
        <v>271</v>
      </c>
      <c r="V247" s="331">
        <v>237000</v>
      </c>
      <c r="W247" s="332">
        <v>126000</v>
      </c>
      <c r="Y247" s="35" t="s">
        <v>368</v>
      </c>
      <c r="Z247" s="339">
        <v>302000</v>
      </c>
      <c r="AA247" s="340">
        <v>28000</v>
      </c>
      <c r="AB247" s="339" t="s">
        <v>271</v>
      </c>
      <c r="AC247" s="340">
        <v>17000</v>
      </c>
      <c r="AD247" s="341">
        <v>23000</v>
      </c>
      <c r="AE247" s="339" t="s">
        <v>271</v>
      </c>
      <c r="AF247" s="339">
        <v>10000</v>
      </c>
      <c r="AG247" s="340" t="s">
        <v>271</v>
      </c>
      <c r="AH247" s="341">
        <v>330000</v>
      </c>
      <c r="AI247" s="342">
        <v>191000</v>
      </c>
    </row>
    <row r="248" spans="1:35" ht="21" customHeight="1">
      <c r="A248" s="35" t="s">
        <v>369</v>
      </c>
      <c r="B248" s="286">
        <v>512000</v>
      </c>
      <c r="C248" s="188">
        <v>50000</v>
      </c>
      <c r="D248" s="184">
        <v>10000</v>
      </c>
      <c r="E248" s="188">
        <v>30000</v>
      </c>
      <c r="F248" s="189">
        <v>41000</v>
      </c>
      <c r="G248" s="184">
        <v>13000</v>
      </c>
      <c r="H248" s="184">
        <v>13000</v>
      </c>
      <c r="I248" s="188">
        <v>15000</v>
      </c>
      <c r="J248" s="189">
        <v>562000</v>
      </c>
      <c r="K248" s="187">
        <v>313000</v>
      </c>
      <c r="M248" s="35" t="s">
        <v>369</v>
      </c>
      <c r="N248" s="286">
        <v>212000</v>
      </c>
      <c r="O248" s="188">
        <v>21000</v>
      </c>
      <c r="P248" s="184" t="s">
        <v>271</v>
      </c>
      <c r="Q248" s="188">
        <v>12000</v>
      </c>
      <c r="R248" s="189">
        <v>15000</v>
      </c>
      <c r="S248" s="184" t="s">
        <v>271</v>
      </c>
      <c r="T248" s="184" t="s">
        <v>271</v>
      </c>
      <c r="U248" s="188" t="s">
        <v>271</v>
      </c>
      <c r="V248" s="189">
        <v>233000</v>
      </c>
      <c r="W248" s="187">
        <v>124000</v>
      </c>
      <c r="Y248" s="35" t="s">
        <v>369</v>
      </c>
      <c r="Z248" s="286">
        <v>300000</v>
      </c>
      <c r="AA248" s="188">
        <v>29000</v>
      </c>
      <c r="AB248" s="184" t="s">
        <v>271</v>
      </c>
      <c r="AC248" s="188">
        <v>19000</v>
      </c>
      <c r="AD248" s="189">
        <v>26000</v>
      </c>
      <c r="AE248" s="184" t="s">
        <v>271</v>
      </c>
      <c r="AF248" s="184">
        <v>11000</v>
      </c>
      <c r="AG248" s="188">
        <v>8000</v>
      </c>
      <c r="AH248" s="189">
        <v>329000</v>
      </c>
      <c r="AI248" s="187">
        <v>189000</v>
      </c>
    </row>
    <row r="249" spans="1:35" ht="21" customHeight="1">
      <c r="A249" s="35" t="s">
        <v>370</v>
      </c>
      <c r="B249" s="286">
        <v>515000</v>
      </c>
      <c r="C249" s="188">
        <v>48000</v>
      </c>
      <c r="D249" s="184">
        <v>11000</v>
      </c>
      <c r="E249" s="188">
        <v>30000</v>
      </c>
      <c r="F249" s="189">
        <v>40000</v>
      </c>
      <c r="G249" s="184">
        <v>12000</v>
      </c>
      <c r="H249" s="184">
        <v>12000</v>
      </c>
      <c r="I249" s="188">
        <v>16000</v>
      </c>
      <c r="J249" s="189">
        <v>563000</v>
      </c>
      <c r="K249" s="187">
        <v>314000</v>
      </c>
      <c r="M249" s="35" t="s">
        <v>370</v>
      </c>
      <c r="N249" s="286">
        <v>210000</v>
      </c>
      <c r="O249" s="188">
        <v>21000</v>
      </c>
      <c r="P249" s="184" t="s">
        <v>271</v>
      </c>
      <c r="Q249" s="188">
        <v>12000</v>
      </c>
      <c r="R249" s="189">
        <v>15000</v>
      </c>
      <c r="S249" s="184" t="s">
        <v>271</v>
      </c>
      <c r="T249" s="184" t="s">
        <v>271</v>
      </c>
      <c r="U249" s="188" t="s">
        <v>271</v>
      </c>
      <c r="V249" s="189">
        <v>231000</v>
      </c>
      <c r="W249" s="187">
        <v>122000</v>
      </c>
      <c r="Y249" s="35" t="s">
        <v>370</v>
      </c>
      <c r="Z249" s="286">
        <v>305000</v>
      </c>
      <c r="AA249" s="188">
        <v>27000</v>
      </c>
      <c r="AB249" s="184" t="s">
        <v>271</v>
      </c>
      <c r="AC249" s="188">
        <v>17000</v>
      </c>
      <c r="AD249" s="189">
        <v>25000</v>
      </c>
      <c r="AE249" s="184" t="s">
        <v>271</v>
      </c>
      <c r="AF249" s="184">
        <v>10000</v>
      </c>
      <c r="AG249" s="188">
        <v>9000</v>
      </c>
      <c r="AH249" s="189">
        <v>332000</v>
      </c>
      <c r="AI249" s="187">
        <v>192000</v>
      </c>
    </row>
    <row r="250" spans="1:35" ht="21" customHeight="1">
      <c r="A250" s="35" t="s">
        <v>371</v>
      </c>
      <c r="B250" s="286">
        <v>523000</v>
      </c>
      <c r="C250" s="188">
        <v>51000</v>
      </c>
      <c r="D250" s="184">
        <v>12000</v>
      </c>
      <c r="E250" s="188">
        <v>30000</v>
      </c>
      <c r="F250" s="189">
        <v>42000</v>
      </c>
      <c r="G250" s="184">
        <v>12000</v>
      </c>
      <c r="H250" s="184">
        <v>11000</v>
      </c>
      <c r="I250" s="188">
        <v>19000</v>
      </c>
      <c r="J250" s="189">
        <v>574000</v>
      </c>
      <c r="K250" s="187">
        <v>325000</v>
      </c>
      <c r="M250" s="35" t="s">
        <v>371</v>
      </c>
      <c r="N250" s="286">
        <v>214000</v>
      </c>
      <c r="O250" s="188">
        <v>24000</v>
      </c>
      <c r="P250" s="184" t="s">
        <v>271</v>
      </c>
      <c r="Q250" s="188">
        <v>13000</v>
      </c>
      <c r="R250" s="189">
        <v>18000</v>
      </c>
      <c r="S250" s="184" t="s">
        <v>271</v>
      </c>
      <c r="T250" s="184" t="s">
        <v>271</v>
      </c>
      <c r="U250" s="188">
        <v>9000</v>
      </c>
      <c r="V250" s="189">
        <v>238000</v>
      </c>
      <c r="W250" s="187">
        <v>129000</v>
      </c>
      <c r="Y250" s="35" t="s">
        <v>371</v>
      </c>
      <c r="Z250" s="286">
        <v>309000</v>
      </c>
      <c r="AA250" s="188">
        <v>27000</v>
      </c>
      <c r="AB250" s="184" t="s">
        <v>271</v>
      </c>
      <c r="AC250" s="188">
        <v>16000</v>
      </c>
      <c r="AD250" s="189">
        <v>24000</v>
      </c>
      <c r="AE250" s="184" t="s">
        <v>271</v>
      </c>
      <c r="AF250" s="184">
        <v>10000</v>
      </c>
      <c r="AG250" s="188">
        <v>10000</v>
      </c>
      <c r="AH250" s="189">
        <v>336000</v>
      </c>
      <c r="AI250" s="187">
        <v>196000</v>
      </c>
    </row>
    <row r="251" spans="1:35" ht="21" customHeight="1">
      <c r="A251" s="35" t="s">
        <v>372</v>
      </c>
      <c r="B251" s="284">
        <v>527000</v>
      </c>
      <c r="C251" s="188">
        <v>53000</v>
      </c>
      <c r="D251" s="184">
        <v>13000</v>
      </c>
      <c r="E251" s="188">
        <v>32000</v>
      </c>
      <c r="F251" s="189">
        <v>44000</v>
      </c>
      <c r="G251" s="184">
        <v>13000</v>
      </c>
      <c r="H251" s="184">
        <v>13000</v>
      </c>
      <c r="I251" s="188">
        <v>18000</v>
      </c>
      <c r="J251" s="189">
        <v>580000</v>
      </c>
      <c r="K251" s="187">
        <v>328000</v>
      </c>
      <c r="M251" s="35" t="s">
        <v>372</v>
      </c>
      <c r="N251" s="284">
        <v>214000</v>
      </c>
      <c r="O251" s="188">
        <v>24000</v>
      </c>
      <c r="P251" s="184" t="s">
        <v>271</v>
      </c>
      <c r="Q251" s="188">
        <v>15000</v>
      </c>
      <c r="R251" s="189">
        <v>19000</v>
      </c>
      <c r="S251" s="184">
        <v>9000</v>
      </c>
      <c r="T251" s="184" t="s">
        <v>271</v>
      </c>
      <c r="U251" s="188">
        <v>9000</v>
      </c>
      <c r="V251" s="189">
        <v>239000</v>
      </c>
      <c r="W251" s="187">
        <v>130000</v>
      </c>
      <c r="Y251" s="35" t="s">
        <v>372</v>
      </c>
      <c r="Z251" s="284">
        <v>313000</v>
      </c>
      <c r="AA251" s="188">
        <v>28000</v>
      </c>
      <c r="AB251" s="184">
        <v>9000</v>
      </c>
      <c r="AC251" s="188">
        <v>16000</v>
      </c>
      <c r="AD251" s="189">
        <v>25000</v>
      </c>
      <c r="AE251" s="184" t="s">
        <v>271</v>
      </c>
      <c r="AF251" s="184">
        <v>12000</v>
      </c>
      <c r="AG251" s="188">
        <v>8000</v>
      </c>
      <c r="AH251" s="189">
        <v>341000</v>
      </c>
      <c r="AI251" s="187">
        <v>199000</v>
      </c>
    </row>
    <row r="252" spans="1:35" ht="21" customHeight="1">
      <c r="A252" s="35" t="s">
        <v>453</v>
      </c>
      <c r="B252" s="284">
        <v>524000</v>
      </c>
      <c r="C252" s="188">
        <v>56000</v>
      </c>
      <c r="D252" s="184">
        <v>11000</v>
      </c>
      <c r="E252" s="188">
        <v>36000</v>
      </c>
      <c r="F252" s="189">
        <v>47000</v>
      </c>
      <c r="G252" s="184">
        <v>14000</v>
      </c>
      <c r="H252" s="184">
        <v>17000</v>
      </c>
      <c r="I252" s="188">
        <v>16000</v>
      </c>
      <c r="J252" s="189">
        <v>580000</v>
      </c>
      <c r="K252" s="187">
        <v>328000</v>
      </c>
      <c r="M252" s="35" t="s">
        <v>453</v>
      </c>
      <c r="N252" s="284">
        <v>211000</v>
      </c>
      <c r="O252" s="188">
        <v>25000</v>
      </c>
      <c r="P252" s="184" t="s">
        <v>271</v>
      </c>
      <c r="Q252" s="188">
        <v>16000</v>
      </c>
      <c r="R252" s="189">
        <v>20000</v>
      </c>
      <c r="S252" s="184">
        <v>9000</v>
      </c>
      <c r="T252" s="184" t="s">
        <v>271</v>
      </c>
      <c r="U252" s="188">
        <v>9000</v>
      </c>
      <c r="V252" s="189">
        <v>236000</v>
      </c>
      <c r="W252" s="187">
        <v>127000</v>
      </c>
      <c r="Y252" s="35" t="s">
        <v>453</v>
      </c>
      <c r="Z252" s="284">
        <v>313000</v>
      </c>
      <c r="AA252" s="188">
        <v>31000</v>
      </c>
      <c r="AB252" s="184" t="s">
        <v>271</v>
      </c>
      <c r="AC252" s="188">
        <v>20000</v>
      </c>
      <c r="AD252" s="189">
        <v>27000</v>
      </c>
      <c r="AE252" s="184" t="s">
        <v>271</v>
      </c>
      <c r="AF252" s="184">
        <v>16000</v>
      </c>
      <c r="AG252" s="188" t="s">
        <v>271</v>
      </c>
      <c r="AH252" s="189">
        <v>344000</v>
      </c>
      <c r="AI252" s="187">
        <v>201000</v>
      </c>
    </row>
    <row r="253" spans="1:35" ht="21" customHeight="1">
      <c r="A253" s="35" t="s">
        <v>454</v>
      </c>
      <c r="B253" s="284">
        <v>506000</v>
      </c>
      <c r="C253" s="188">
        <v>51000</v>
      </c>
      <c r="D253" s="184">
        <v>8000</v>
      </c>
      <c r="E253" s="188">
        <v>37000</v>
      </c>
      <c r="F253" s="189">
        <v>45000</v>
      </c>
      <c r="G253" s="184">
        <v>15000</v>
      </c>
      <c r="H253" s="184">
        <v>17000</v>
      </c>
      <c r="I253" s="188">
        <v>13000</v>
      </c>
      <c r="J253" s="189">
        <v>557000</v>
      </c>
      <c r="K253" s="187">
        <v>312000</v>
      </c>
      <c r="M253" s="35" t="s">
        <v>454</v>
      </c>
      <c r="N253" s="284">
        <v>203000</v>
      </c>
      <c r="O253" s="188">
        <v>20000</v>
      </c>
      <c r="P253" s="184" t="s">
        <v>271</v>
      </c>
      <c r="Q253" s="188">
        <v>15000</v>
      </c>
      <c r="R253" s="189">
        <v>17000</v>
      </c>
      <c r="S253" s="184">
        <v>8000</v>
      </c>
      <c r="T253" s="184" t="s">
        <v>271</v>
      </c>
      <c r="U253" s="188">
        <v>8000</v>
      </c>
      <c r="V253" s="189">
        <v>223000</v>
      </c>
      <c r="W253" s="187">
        <v>118000</v>
      </c>
      <c r="Y253" s="35" t="s">
        <v>454</v>
      </c>
      <c r="Z253" s="284">
        <v>303000</v>
      </c>
      <c r="AA253" s="188">
        <v>31000</v>
      </c>
      <c r="AB253" s="184" t="s">
        <v>271</v>
      </c>
      <c r="AC253" s="188">
        <v>21000</v>
      </c>
      <c r="AD253" s="189">
        <v>28000</v>
      </c>
      <c r="AE253" s="184" t="s">
        <v>271</v>
      </c>
      <c r="AF253" s="184">
        <v>16000</v>
      </c>
      <c r="AG253" s="188" t="s">
        <v>271</v>
      </c>
      <c r="AH253" s="189">
        <v>334000</v>
      </c>
      <c r="AI253" s="187">
        <v>194000</v>
      </c>
    </row>
    <row r="254" spans="1:35" ht="21" customHeight="1">
      <c r="A254" s="35" t="s">
        <v>455</v>
      </c>
      <c r="B254" s="284">
        <v>505000</v>
      </c>
      <c r="C254" s="188">
        <v>54000</v>
      </c>
      <c r="D254" s="184">
        <v>9000</v>
      </c>
      <c r="E254" s="188">
        <v>39000</v>
      </c>
      <c r="F254" s="189">
        <v>48000</v>
      </c>
      <c r="G254" s="184">
        <v>17000</v>
      </c>
      <c r="H254" s="184">
        <v>16000</v>
      </c>
      <c r="I254" s="188">
        <v>15000</v>
      </c>
      <c r="J254" s="189">
        <v>558000</v>
      </c>
      <c r="K254" s="187">
        <v>314000</v>
      </c>
      <c r="M254" s="35" t="s">
        <v>455</v>
      </c>
      <c r="N254" s="284">
        <v>204000</v>
      </c>
      <c r="O254" s="188">
        <v>21000</v>
      </c>
      <c r="P254" s="184" t="s">
        <v>271</v>
      </c>
      <c r="Q254" s="188">
        <v>16000</v>
      </c>
      <c r="R254" s="189">
        <v>19000</v>
      </c>
      <c r="S254" s="184">
        <v>9000</v>
      </c>
      <c r="T254" s="184" t="s">
        <v>271</v>
      </c>
      <c r="U254" s="188">
        <v>10000</v>
      </c>
      <c r="V254" s="189">
        <v>225000</v>
      </c>
      <c r="W254" s="187">
        <v>120000</v>
      </c>
      <c r="Y254" s="35" t="s">
        <v>455</v>
      </c>
      <c r="Z254" s="284">
        <v>301000</v>
      </c>
      <c r="AA254" s="188">
        <v>32000</v>
      </c>
      <c r="AB254" s="184" t="s">
        <v>271</v>
      </c>
      <c r="AC254" s="188">
        <v>23000</v>
      </c>
      <c r="AD254" s="189">
        <v>29000</v>
      </c>
      <c r="AE254" s="184" t="s">
        <v>271</v>
      </c>
      <c r="AF254" s="184">
        <v>16000</v>
      </c>
      <c r="AG254" s="188" t="s">
        <v>271</v>
      </c>
      <c r="AH254" s="189">
        <v>333000</v>
      </c>
      <c r="AI254" s="187">
        <v>194000</v>
      </c>
    </row>
    <row r="255" spans="1:35" ht="21" customHeight="1">
      <c r="A255" s="35" t="s">
        <v>456</v>
      </c>
      <c r="B255" s="284">
        <v>508000</v>
      </c>
      <c r="C255" s="188">
        <v>57000</v>
      </c>
      <c r="D255" s="184">
        <v>10000</v>
      </c>
      <c r="E255" s="188">
        <v>41000</v>
      </c>
      <c r="F255" s="189">
        <v>51000</v>
      </c>
      <c r="G255" s="184">
        <v>19000</v>
      </c>
      <c r="H255" s="184">
        <v>16000</v>
      </c>
      <c r="I255" s="188">
        <v>16000</v>
      </c>
      <c r="J255" s="189">
        <v>565000</v>
      </c>
      <c r="K255" s="187">
        <v>317000</v>
      </c>
      <c r="M255" s="35" t="s">
        <v>456</v>
      </c>
      <c r="N255" s="284">
        <v>208000</v>
      </c>
      <c r="O255" s="188">
        <v>21000</v>
      </c>
      <c r="P255" s="184" t="s">
        <v>271</v>
      </c>
      <c r="Q255" s="188">
        <v>14000</v>
      </c>
      <c r="R255" s="189">
        <v>18000</v>
      </c>
      <c r="S255" s="184">
        <v>9000</v>
      </c>
      <c r="T255" s="184" t="s">
        <v>271</v>
      </c>
      <c r="U255" s="188">
        <v>9000</v>
      </c>
      <c r="V255" s="189">
        <v>230000</v>
      </c>
      <c r="W255" s="187">
        <v>122000</v>
      </c>
      <c r="Y255" s="35" t="s">
        <v>456</v>
      </c>
      <c r="Z255" s="284">
        <v>300000</v>
      </c>
      <c r="AA255" s="188">
        <v>36000</v>
      </c>
      <c r="AB255" s="184" t="s">
        <v>271</v>
      </c>
      <c r="AC255" s="188">
        <v>26000</v>
      </c>
      <c r="AD255" s="189">
        <v>33000</v>
      </c>
      <c r="AE255" s="184">
        <v>10000</v>
      </c>
      <c r="AF255" s="184">
        <v>16000</v>
      </c>
      <c r="AG255" s="188" t="s">
        <v>271</v>
      </c>
      <c r="AH255" s="189">
        <v>336000</v>
      </c>
      <c r="AI255" s="187">
        <v>196000</v>
      </c>
    </row>
    <row r="256" spans="1:35" ht="21" customHeight="1">
      <c r="A256" s="35" t="s">
        <v>457</v>
      </c>
      <c r="B256" s="284">
        <v>517000</v>
      </c>
      <c r="C256" s="188">
        <v>59000</v>
      </c>
      <c r="D256" s="184">
        <v>10000</v>
      </c>
      <c r="E256" s="188">
        <v>43000</v>
      </c>
      <c r="F256" s="189">
        <v>52000</v>
      </c>
      <c r="G256" s="184">
        <v>21000</v>
      </c>
      <c r="H256" s="184">
        <v>16000</v>
      </c>
      <c r="I256" s="188">
        <v>15000</v>
      </c>
      <c r="J256" s="189">
        <v>576000</v>
      </c>
      <c r="K256" s="187">
        <v>324000</v>
      </c>
      <c r="M256" s="35" t="s">
        <v>457</v>
      </c>
      <c r="N256" s="284">
        <v>209000</v>
      </c>
      <c r="O256" s="188">
        <v>24000</v>
      </c>
      <c r="P256" s="184" t="s">
        <v>271</v>
      </c>
      <c r="Q256" s="188">
        <v>17000</v>
      </c>
      <c r="R256" s="189">
        <v>21000</v>
      </c>
      <c r="S256" s="184">
        <v>13000</v>
      </c>
      <c r="T256" s="184" t="s">
        <v>271</v>
      </c>
      <c r="U256" s="188" t="s">
        <v>271</v>
      </c>
      <c r="V256" s="189">
        <v>233000</v>
      </c>
      <c r="W256" s="187">
        <v>125000</v>
      </c>
      <c r="Y256" s="35" t="s">
        <v>457</v>
      </c>
      <c r="Z256" s="284">
        <v>307000</v>
      </c>
      <c r="AA256" s="188">
        <v>35000</v>
      </c>
      <c r="AB256" s="184" t="s">
        <v>271</v>
      </c>
      <c r="AC256" s="188">
        <v>25000</v>
      </c>
      <c r="AD256" s="189">
        <v>31000</v>
      </c>
      <c r="AE256" s="184">
        <v>9000</v>
      </c>
      <c r="AF256" s="184">
        <v>16000</v>
      </c>
      <c r="AG256" s="188" t="s">
        <v>271</v>
      </c>
      <c r="AH256" s="189">
        <v>343000</v>
      </c>
      <c r="AI256" s="187">
        <v>198000</v>
      </c>
    </row>
    <row r="257" spans="1:35" ht="21" customHeight="1">
      <c r="A257" s="35" t="s">
        <v>458</v>
      </c>
      <c r="B257" s="284">
        <v>514000</v>
      </c>
      <c r="C257" s="188">
        <v>62000</v>
      </c>
      <c r="D257" s="184">
        <v>10000</v>
      </c>
      <c r="E257" s="188">
        <v>43000</v>
      </c>
      <c r="F257" s="189">
        <v>53000</v>
      </c>
      <c r="G257" s="184">
        <v>23000</v>
      </c>
      <c r="H257" s="184">
        <v>16000</v>
      </c>
      <c r="I257" s="188">
        <v>15000</v>
      </c>
      <c r="J257" s="189">
        <v>576000</v>
      </c>
      <c r="K257" s="187">
        <v>322000</v>
      </c>
      <c r="M257" s="35" t="s">
        <v>458</v>
      </c>
      <c r="N257" s="284">
        <v>206000</v>
      </c>
      <c r="O257" s="188">
        <v>26000</v>
      </c>
      <c r="P257" s="184" t="s">
        <v>271</v>
      </c>
      <c r="Q257" s="188">
        <v>18000</v>
      </c>
      <c r="R257" s="189">
        <v>23000</v>
      </c>
      <c r="S257" s="184">
        <v>14000</v>
      </c>
      <c r="T257" s="184" t="s">
        <v>271</v>
      </c>
      <c r="U257" s="188" t="s">
        <v>271</v>
      </c>
      <c r="V257" s="189">
        <v>232000</v>
      </c>
      <c r="W257" s="187">
        <v>123000</v>
      </c>
      <c r="Y257" s="35" t="s">
        <v>458</v>
      </c>
      <c r="Z257" s="284">
        <v>308000</v>
      </c>
      <c r="AA257" s="188">
        <v>36000</v>
      </c>
      <c r="AB257" s="184" t="s">
        <v>271</v>
      </c>
      <c r="AC257" s="188">
        <v>25000</v>
      </c>
      <c r="AD257" s="189">
        <v>31000</v>
      </c>
      <c r="AE257" s="184">
        <v>9000</v>
      </c>
      <c r="AF257" s="184">
        <v>15000</v>
      </c>
      <c r="AG257" s="188" t="s">
        <v>271</v>
      </c>
      <c r="AH257" s="189">
        <v>344000</v>
      </c>
      <c r="AI257" s="187">
        <v>199000</v>
      </c>
    </row>
    <row r="258" spans="1:35" ht="21" customHeight="1">
      <c r="A258" s="35" t="s">
        <v>459</v>
      </c>
      <c r="B258" s="284">
        <v>518000</v>
      </c>
      <c r="C258" s="188">
        <v>58000</v>
      </c>
      <c r="D258" s="184">
        <v>9000</v>
      </c>
      <c r="E258" s="188">
        <v>42000</v>
      </c>
      <c r="F258" s="189">
        <v>51000</v>
      </c>
      <c r="G258" s="184">
        <v>23000</v>
      </c>
      <c r="H258" s="184">
        <v>14000</v>
      </c>
      <c r="I258" s="188">
        <v>13000</v>
      </c>
      <c r="J258" s="189">
        <v>576000</v>
      </c>
      <c r="K258" s="187">
        <v>322000</v>
      </c>
      <c r="M258" s="35" t="s">
        <v>459</v>
      </c>
      <c r="N258" s="284">
        <v>206000</v>
      </c>
      <c r="O258" s="188">
        <v>25000</v>
      </c>
      <c r="P258" s="184" t="s">
        <v>271</v>
      </c>
      <c r="Q258" s="188">
        <v>19000</v>
      </c>
      <c r="R258" s="189">
        <v>23000</v>
      </c>
      <c r="S258" s="184">
        <v>15000</v>
      </c>
      <c r="T258" s="184" t="s">
        <v>271</v>
      </c>
      <c r="U258" s="188" t="s">
        <v>271</v>
      </c>
      <c r="V258" s="189">
        <v>232000</v>
      </c>
      <c r="W258" s="187">
        <v>123000</v>
      </c>
      <c r="Y258" s="35" t="s">
        <v>459</v>
      </c>
      <c r="Z258" s="284">
        <v>312000</v>
      </c>
      <c r="AA258" s="188">
        <v>33000</v>
      </c>
      <c r="AB258" s="184" t="s">
        <v>271</v>
      </c>
      <c r="AC258" s="188">
        <v>23000</v>
      </c>
      <c r="AD258" s="189">
        <v>27000</v>
      </c>
      <c r="AE258" s="184">
        <v>8000</v>
      </c>
      <c r="AF258" s="184">
        <v>13000</v>
      </c>
      <c r="AG258" s="188" t="s">
        <v>271</v>
      </c>
      <c r="AH258" s="189">
        <v>345000</v>
      </c>
      <c r="AI258" s="187">
        <v>199000</v>
      </c>
    </row>
    <row r="259" spans="1:35" ht="21" customHeight="1">
      <c r="A259" s="35" t="s">
        <v>460</v>
      </c>
      <c r="B259" s="284">
        <v>517000</v>
      </c>
      <c r="C259" s="188">
        <v>62000</v>
      </c>
      <c r="D259" s="184">
        <v>11000</v>
      </c>
      <c r="E259" s="188">
        <v>45000</v>
      </c>
      <c r="F259" s="189">
        <v>56000</v>
      </c>
      <c r="G259" s="184">
        <v>26000</v>
      </c>
      <c r="H259" s="184">
        <v>15000</v>
      </c>
      <c r="I259" s="188">
        <v>15000</v>
      </c>
      <c r="J259" s="189">
        <v>579000</v>
      </c>
      <c r="K259" s="187">
        <v>324000</v>
      </c>
      <c r="M259" s="35" t="s">
        <v>460</v>
      </c>
      <c r="N259" s="284">
        <v>205000</v>
      </c>
      <c r="O259" s="188">
        <v>27000</v>
      </c>
      <c r="P259" s="184" t="s">
        <v>271</v>
      </c>
      <c r="Q259" s="188">
        <v>20000</v>
      </c>
      <c r="R259" s="189">
        <v>25000</v>
      </c>
      <c r="S259" s="184">
        <v>17000</v>
      </c>
      <c r="T259" s="184" t="s">
        <v>271</v>
      </c>
      <c r="U259" s="188" t="s">
        <v>271</v>
      </c>
      <c r="V259" s="189">
        <v>232000</v>
      </c>
      <c r="W259" s="187">
        <v>123000</v>
      </c>
      <c r="Y259" s="35" t="s">
        <v>460</v>
      </c>
      <c r="Z259" s="284">
        <v>312000</v>
      </c>
      <c r="AA259" s="188">
        <v>35000</v>
      </c>
      <c r="AB259" s="184" t="s">
        <v>271</v>
      </c>
      <c r="AC259" s="188">
        <v>25000</v>
      </c>
      <c r="AD259" s="189">
        <v>31000</v>
      </c>
      <c r="AE259" s="184">
        <v>9000</v>
      </c>
      <c r="AF259" s="184">
        <v>14000</v>
      </c>
      <c r="AG259" s="188" t="s">
        <v>271</v>
      </c>
      <c r="AH259" s="189">
        <v>347000</v>
      </c>
      <c r="AI259" s="187">
        <v>200000</v>
      </c>
    </row>
    <row r="260" spans="1:35" ht="21" customHeight="1">
      <c r="A260" s="35" t="s">
        <v>461</v>
      </c>
      <c r="B260" s="284">
        <v>518000</v>
      </c>
      <c r="C260" s="188">
        <v>58000</v>
      </c>
      <c r="D260" s="184">
        <v>10000</v>
      </c>
      <c r="E260" s="188">
        <v>43000</v>
      </c>
      <c r="F260" s="189">
        <v>53000</v>
      </c>
      <c r="G260" s="184">
        <v>23000</v>
      </c>
      <c r="H260" s="184">
        <v>14000</v>
      </c>
      <c r="I260" s="188">
        <v>15000</v>
      </c>
      <c r="J260" s="189">
        <v>576000</v>
      </c>
      <c r="K260" s="187">
        <v>322000</v>
      </c>
      <c r="M260" s="35" t="s">
        <v>461</v>
      </c>
      <c r="N260" s="284">
        <v>207000</v>
      </c>
      <c r="O260" s="188">
        <v>25000</v>
      </c>
      <c r="P260" s="184" t="s">
        <v>271</v>
      </c>
      <c r="Q260" s="188">
        <v>18000</v>
      </c>
      <c r="R260" s="189">
        <v>23000</v>
      </c>
      <c r="S260" s="184">
        <v>14000</v>
      </c>
      <c r="T260" s="184" t="s">
        <v>271</v>
      </c>
      <c r="U260" s="188" t="s">
        <v>271</v>
      </c>
      <c r="V260" s="189">
        <v>231000</v>
      </c>
      <c r="W260" s="187">
        <v>123000</v>
      </c>
      <c r="Y260" s="35" t="s">
        <v>461</v>
      </c>
      <c r="Z260" s="284">
        <v>311000</v>
      </c>
      <c r="AA260" s="188">
        <v>34000</v>
      </c>
      <c r="AB260" s="184" t="s">
        <v>271</v>
      </c>
      <c r="AC260" s="188">
        <v>24000</v>
      </c>
      <c r="AD260" s="189">
        <v>30000</v>
      </c>
      <c r="AE260" s="184">
        <v>8000</v>
      </c>
      <c r="AF260" s="184">
        <v>13000</v>
      </c>
      <c r="AG260" s="188">
        <v>8000</v>
      </c>
      <c r="AH260" s="189">
        <v>345000</v>
      </c>
      <c r="AI260" s="187">
        <v>198000</v>
      </c>
    </row>
    <row r="261" spans="1:35" ht="21" customHeight="1">
      <c r="A261" s="35" t="s">
        <v>462</v>
      </c>
      <c r="B261" s="284">
        <v>514000</v>
      </c>
      <c r="C261" s="188">
        <v>54000</v>
      </c>
      <c r="D261" s="184">
        <v>11000</v>
      </c>
      <c r="E261" s="188">
        <v>38000</v>
      </c>
      <c r="F261" s="189">
        <v>49000</v>
      </c>
      <c r="G261" s="184">
        <v>20000</v>
      </c>
      <c r="H261" s="184">
        <v>14000</v>
      </c>
      <c r="I261" s="188">
        <v>15000</v>
      </c>
      <c r="J261" s="189">
        <v>568000</v>
      </c>
      <c r="K261" s="187">
        <v>313000</v>
      </c>
      <c r="M261" s="35" t="s">
        <v>462</v>
      </c>
      <c r="N261" s="284">
        <v>200000</v>
      </c>
      <c r="O261" s="188">
        <v>24000</v>
      </c>
      <c r="P261" s="184" t="s">
        <v>271</v>
      </c>
      <c r="Q261" s="188">
        <v>16000</v>
      </c>
      <c r="R261" s="189">
        <v>22000</v>
      </c>
      <c r="S261" s="184">
        <v>13000</v>
      </c>
      <c r="T261" s="184" t="s">
        <v>271</v>
      </c>
      <c r="U261" s="188" t="s">
        <v>271</v>
      </c>
      <c r="V261" s="189">
        <v>224000</v>
      </c>
      <c r="W261" s="187">
        <v>116000</v>
      </c>
      <c r="Y261" s="35" t="s">
        <v>462</v>
      </c>
      <c r="Z261" s="284">
        <v>314000</v>
      </c>
      <c r="AA261" s="188">
        <v>30000</v>
      </c>
      <c r="AB261" s="184" t="s">
        <v>271</v>
      </c>
      <c r="AC261" s="188">
        <v>22000</v>
      </c>
      <c r="AD261" s="189">
        <v>27000</v>
      </c>
      <c r="AE261" s="184" t="s">
        <v>271</v>
      </c>
      <c r="AF261" s="184">
        <v>13000</v>
      </c>
      <c r="AG261" s="188" t="s">
        <v>271</v>
      </c>
      <c r="AH261" s="189">
        <v>344000</v>
      </c>
      <c r="AI261" s="187">
        <v>198000</v>
      </c>
    </row>
    <row r="262" spans="1:35" ht="21" customHeight="1">
      <c r="A262" s="35" t="s">
        <v>463</v>
      </c>
      <c r="B262" s="284">
        <v>516000</v>
      </c>
      <c r="C262" s="188">
        <v>54000</v>
      </c>
      <c r="D262" s="184">
        <v>10000</v>
      </c>
      <c r="E262" s="188">
        <v>39000</v>
      </c>
      <c r="F262" s="189">
        <v>49000</v>
      </c>
      <c r="G262" s="184">
        <v>18000</v>
      </c>
      <c r="H262" s="184">
        <v>16000</v>
      </c>
      <c r="I262" s="188">
        <v>14000</v>
      </c>
      <c r="J262" s="189">
        <v>570000</v>
      </c>
      <c r="K262" s="187">
        <v>313000</v>
      </c>
      <c r="M262" s="35" t="s">
        <v>463</v>
      </c>
      <c r="N262" s="284">
        <v>200000</v>
      </c>
      <c r="O262" s="188">
        <v>23000</v>
      </c>
      <c r="P262" s="184" t="s">
        <v>271</v>
      </c>
      <c r="Q262" s="188">
        <v>16000</v>
      </c>
      <c r="R262" s="189">
        <v>21000</v>
      </c>
      <c r="S262" s="184">
        <v>12000</v>
      </c>
      <c r="T262" s="184" t="s">
        <v>271</v>
      </c>
      <c r="U262" s="188" t="s">
        <v>271</v>
      </c>
      <c r="V262" s="189">
        <v>224000</v>
      </c>
      <c r="W262" s="187">
        <v>114000</v>
      </c>
      <c r="Y262" s="35" t="s">
        <v>463</v>
      </c>
      <c r="Z262" s="284">
        <v>316000</v>
      </c>
      <c r="AA262" s="188">
        <v>31000</v>
      </c>
      <c r="AB262" s="184" t="s">
        <v>271</v>
      </c>
      <c r="AC262" s="188">
        <v>24000</v>
      </c>
      <c r="AD262" s="189">
        <v>28000</v>
      </c>
      <c r="AE262" s="184" t="s">
        <v>271</v>
      </c>
      <c r="AF262" s="184">
        <v>15000</v>
      </c>
      <c r="AG262" s="188" t="s">
        <v>271</v>
      </c>
      <c r="AH262" s="189">
        <v>346000</v>
      </c>
      <c r="AI262" s="187">
        <v>198000</v>
      </c>
    </row>
    <row r="263" spans="1:35" ht="21" customHeight="1">
      <c r="A263" s="35" t="s">
        <v>464</v>
      </c>
      <c r="B263" s="284">
        <v>518000</v>
      </c>
      <c r="C263" s="188">
        <v>55000</v>
      </c>
      <c r="D263" s="184">
        <v>10000</v>
      </c>
      <c r="E263" s="188">
        <v>39000</v>
      </c>
      <c r="F263" s="189">
        <v>49000</v>
      </c>
      <c r="G263" s="184">
        <v>19000</v>
      </c>
      <c r="H263" s="184">
        <v>16000</v>
      </c>
      <c r="I263" s="188">
        <v>15000</v>
      </c>
      <c r="J263" s="189">
        <v>572000</v>
      </c>
      <c r="K263" s="187">
        <v>316000</v>
      </c>
      <c r="M263" s="35" t="s">
        <v>464</v>
      </c>
      <c r="N263" s="284">
        <v>199000</v>
      </c>
      <c r="O263" s="188">
        <v>24000</v>
      </c>
      <c r="P263" s="184" t="s">
        <v>271</v>
      </c>
      <c r="Q263" s="188">
        <v>16000</v>
      </c>
      <c r="R263" s="189">
        <v>22000</v>
      </c>
      <c r="S263" s="184">
        <v>12000</v>
      </c>
      <c r="T263" s="184" t="s">
        <v>271</v>
      </c>
      <c r="U263" s="188">
        <v>9000</v>
      </c>
      <c r="V263" s="189">
        <v>224000</v>
      </c>
      <c r="W263" s="187">
        <v>115000</v>
      </c>
      <c r="Y263" s="35" t="s">
        <v>464</v>
      </c>
      <c r="Z263" s="284">
        <v>319000</v>
      </c>
      <c r="AA263" s="188">
        <v>30000</v>
      </c>
      <c r="AB263" s="184" t="s">
        <v>271</v>
      </c>
      <c r="AC263" s="188">
        <v>24000</v>
      </c>
      <c r="AD263" s="189">
        <v>27000</v>
      </c>
      <c r="AE263" s="184" t="s">
        <v>271</v>
      </c>
      <c r="AF263" s="184">
        <v>15000</v>
      </c>
      <c r="AG263" s="188" t="s">
        <v>271</v>
      </c>
      <c r="AH263" s="189">
        <v>349000</v>
      </c>
      <c r="AI263" s="187">
        <v>201000</v>
      </c>
    </row>
    <row r="264" spans="1:35" ht="21" customHeight="1">
      <c r="A264" s="35" t="s">
        <v>465</v>
      </c>
      <c r="B264" s="288">
        <v>511000</v>
      </c>
      <c r="C264" s="188">
        <v>55000</v>
      </c>
      <c r="D264" s="184" t="s">
        <v>271</v>
      </c>
      <c r="E264" s="188">
        <v>43000</v>
      </c>
      <c r="F264" s="189">
        <v>51000</v>
      </c>
      <c r="G264" s="184">
        <v>20000</v>
      </c>
      <c r="H264" s="184">
        <v>17000</v>
      </c>
      <c r="I264" s="188">
        <v>15000</v>
      </c>
      <c r="J264" s="189">
        <v>567000</v>
      </c>
      <c r="K264" s="187">
        <v>312000</v>
      </c>
      <c r="M264" s="35" t="s">
        <v>465</v>
      </c>
      <c r="N264" s="288">
        <v>199000</v>
      </c>
      <c r="O264" s="188">
        <v>23000</v>
      </c>
      <c r="P264" s="184" t="s">
        <v>271</v>
      </c>
      <c r="Q264" s="188">
        <v>17000</v>
      </c>
      <c r="R264" s="189">
        <v>22000</v>
      </c>
      <c r="S264" s="184">
        <v>12000</v>
      </c>
      <c r="T264" s="184" t="s">
        <v>271</v>
      </c>
      <c r="U264" s="188">
        <v>9000</v>
      </c>
      <c r="V264" s="189">
        <v>222000</v>
      </c>
      <c r="W264" s="187">
        <v>115000</v>
      </c>
      <c r="Y264" s="35" t="s">
        <v>465</v>
      </c>
      <c r="Z264" s="288">
        <v>313000</v>
      </c>
      <c r="AA264" s="188">
        <v>32000</v>
      </c>
      <c r="AB264" s="184" t="s">
        <v>271</v>
      </c>
      <c r="AC264" s="188">
        <v>26000</v>
      </c>
      <c r="AD264" s="189">
        <v>29000</v>
      </c>
      <c r="AE264" s="184" t="s">
        <v>271</v>
      </c>
      <c r="AF264" s="184">
        <v>16000</v>
      </c>
      <c r="AG264" s="188" t="s">
        <v>271</v>
      </c>
      <c r="AH264" s="189">
        <v>345000</v>
      </c>
      <c r="AI264" s="187">
        <v>197000</v>
      </c>
    </row>
    <row r="265" spans="1:35" ht="21" customHeight="1">
      <c r="A265" s="35" t="s">
        <v>466</v>
      </c>
      <c r="B265" s="288">
        <v>502000</v>
      </c>
      <c r="C265" s="188">
        <v>56000</v>
      </c>
      <c r="D265" s="184" t="s">
        <v>271</v>
      </c>
      <c r="E265" s="188">
        <v>44000</v>
      </c>
      <c r="F265" s="189">
        <v>52000</v>
      </c>
      <c r="G265" s="184">
        <v>21000</v>
      </c>
      <c r="H265" s="184">
        <v>17000</v>
      </c>
      <c r="I265" s="188">
        <v>14000</v>
      </c>
      <c r="J265" s="189">
        <v>558000</v>
      </c>
      <c r="K265" s="187">
        <v>305000</v>
      </c>
      <c r="M265" s="35" t="s">
        <v>466</v>
      </c>
      <c r="N265" s="288">
        <v>195000</v>
      </c>
      <c r="O265" s="188">
        <v>22000</v>
      </c>
      <c r="P265" s="184" t="s">
        <v>271</v>
      </c>
      <c r="Q265" s="188">
        <v>16000</v>
      </c>
      <c r="R265" s="189">
        <v>21000</v>
      </c>
      <c r="S265" s="184">
        <v>11000</v>
      </c>
      <c r="T265" s="184" t="s">
        <v>271</v>
      </c>
      <c r="U265" s="188">
        <v>9000</v>
      </c>
      <c r="V265" s="189">
        <v>217000</v>
      </c>
      <c r="W265" s="187">
        <v>112000</v>
      </c>
      <c r="Y265" s="35" t="s">
        <v>466</v>
      </c>
      <c r="Z265" s="288">
        <v>307000</v>
      </c>
      <c r="AA265" s="188">
        <v>34000</v>
      </c>
      <c r="AB265" s="184" t="s">
        <v>271</v>
      </c>
      <c r="AC265" s="188">
        <v>28000</v>
      </c>
      <c r="AD265" s="189">
        <v>31000</v>
      </c>
      <c r="AE265" s="184">
        <v>9000</v>
      </c>
      <c r="AF265" s="184">
        <v>17000</v>
      </c>
      <c r="AG265" s="188" t="s">
        <v>271</v>
      </c>
      <c r="AH265" s="189">
        <v>341000</v>
      </c>
      <c r="AI265" s="187">
        <v>194000</v>
      </c>
    </row>
    <row r="266" spans="1:35" ht="21" customHeight="1">
      <c r="A266" s="35" t="s">
        <v>467</v>
      </c>
      <c r="B266" s="288">
        <v>500000</v>
      </c>
      <c r="C266" s="188">
        <v>57000</v>
      </c>
      <c r="D266" s="184" t="s">
        <v>271</v>
      </c>
      <c r="E266" s="188">
        <v>44000</v>
      </c>
      <c r="F266" s="189">
        <v>51000</v>
      </c>
      <c r="G266" s="184">
        <v>22000</v>
      </c>
      <c r="H266" s="184">
        <v>16000</v>
      </c>
      <c r="I266" s="188">
        <v>14000</v>
      </c>
      <c r="J266" s="189">
        <v>557000</v>
      </c>
      <c r="K266" s="187">
        <v>304000</v>
      </c>
      <c r="M266" s="35" t="s">
        <v>467</v>
      </c>
      <c r="N266" s="288">
        <v>196000</v>
      </c>
      <c r="O266" s="188">
        <v>22000</v>
      </c>
      <c r="P266" s="184" t="s">
        <v>271</v>
      </c>
      <c r="Q266" s="188">
        <v>15000</v>
      </c>
      <c r="R266" s="189">
        <v>21000</v>
      </c>
      <c r="S266" s="184">
        <v>12000</v>
      </c>
      <c r="T266" s="184" t="s">
        <v>271</v>
      </c>
      <c r="U266" s="188">
        <v>8000</v>
      </c>
      <c r="V266" s="189">
        <v>218000</v>
      </c>
      <c r="W266" s="187">
        <v>112000</v>
      </c>
      <c r="Y266" s="35" t="s">
        <v>467</v>
      </c>
      <c r="Z266" s="288">
        <v>304000</v>
      </c>
      <c r="AA266" s="188">
        <v>35000</v>
      </c>
      <c r="AB266" s="184" t="s">
        <v>271</v>
      </c>
      <c r="AC266" s="188">
        <v>29000</v>
      </c>
      <c r="AD266" s="189">
        <v>31000</v>
      </c>
      <c r="AE266" s="184">
        <v>10000</v>
      </c>
      <c r="AF266" s="184">
        <v>15000</v>
      </c>
      <c r="AG266" s="188" t="s">
        <v>271</v>
      </c>
      <c r="AH266" s="189">
        <v>339000</v>
      </c>
      <c r="AI266" s="187">
        <v>192000</v>
      </c>
    </row>
    <row r="267" spans="1:35" ht="21" customHeight="1">
      <c r="A267" s="35" t="s">
        <v>468</v>
      </c>
      <c r="B267" s="288">
        <v>498000</v>
      </c>
      <c r="C267" s="188">
        <v>59000</v>
      </c>
      <c r="D267" s="184">
        <v>9000</v>
      </c>
      <c r="E267" s="188">
        <v>44000</v>
      </c>
      <c r="F267" s="189">
        <v>54000</v>
      </c>
      <c r="G267" s="184">
        <v>22000</v>
      </c>
      <c r="H267" s="184">
        <v>15000</v>
      </c>
      <c r="I267" s="188">
        <v>17000</v>
      </c>
      <c r="J267" s="189">
        <v>557000</v>
      </c>
      <c r="K267" s="187">
        <v>302000</v>
      </c>
      <c r="M267" s="35" t="s">
        <v>468</v>
      </c>
      <c r="N267" s="288">
        <v>197000</v>
      </c>
      <c r="O267" s="188">
        <v>26000</v>
      </c>
      <c r="P267" s="184" t="s">
        <v>271</v>
      </c>
      <c r="Q267" s="188">
        <v>17000</v>
      </c>
      <c r="R267" s="189">
        <v>24000</v>
      </c>
      <c r="S267" s="184">
        <v>13000</v>
      </c>
      <c r="T267" s="184" t="s">
        <v>271</v>
      </c>
      <c r="U267" s="188">
        <v>10000</v>
      </c>
      <c r="V267" s="189">
        <v>223000</v>
      </c>
      <c r="W267" s="187">
        <v>116000</v>
      </c>
      <c r="Y267" s="35" t="s">
        <v>468</v>
      </c>
      <c r="Z267" s="288">
        <v>301000</v>
      </c>
      <c r="AA267" s="188">
        <v>34000</v>
      </c>
      <c r="AB267" s="184" t="s">
        <v>271</v>
      </c>
      <c r="AC267" s="188">
        <v>27000</v>
      </c>
      <c r="AD267" s="189">
        <v>30000</v>
      </c>
      <c r="AE267" s="184">
        <v>9000</v>
      </c>
      <c r="AF267" s="184">
        <v>14000</v>
      </c>
      <c r="AG267" s="188" t="s">
        <v>271</v>
      </c>
      <c r="AH267" s="189">
        <v>334000</v>
      </c>
      <c r="AI267" s="187">
        <v>186000</v>
      </c>
    </row>
    <row r="268" spans="1:35" ht="21" customHeight="1">
      <c r="A268" s="35" t="s">
        <v>469</v>
      </c>
      <c r="B268" s="288">
        <v>506000</v>
      </c>
      <c r="C268" s="188">
        <v>63000</v>
      </c>
      <c r="D268" s="184">
        <v>9000</v>
      </c>
      <c r="E268" s="188">
        <v>47000</v>
      </c>
      <c r="F268" s="189">
        <v>56000</v>
      </c>
      <c r="G268" s="184">
        <v>20000</v>
      </c>
      <c r="H268" s="184">
        <v>15000</v>
      </c>
      <c r="I268" s="188">
        <v>20000</v>
      </c>
      <c r="J268" s="189">
        <v>570000</v>
      </c>
      <c r="K268" s="187">
        <v>313000</v>
      </c>
      <c r="M268" s="35" t="s">
        <v>469</v>
      </c>
      <c r="N268" s="288">
        <v>199000</v>
      </c>
      <c r="O268" s="188">
        <v>26000</v>
      </c>
      <c r="P268" s="184" t="s">
        <v>271</v>
      </c>
      <c r="Q268" s="188">
        <v>17000</v>
      </c>
      <c r="R268" s="189">
        <v>23000</v>
      </c>
      <c r="S268" s="184">
        <v>11000</v>
      </c>
      <c r="T268" s="184" t="s">
        <v>271</v>
      </c>
      <c r="U268" s="188">
        <v>10000</v>
      </c>
      <c r="V268" s="189">
        <v>225000</v>
      </c>
      <c r="W268" s="187">
        <v>117000</v>
      </c>
      <c r="Y268" s="35" t="s">
        <v>469</v>
      </c>
      <c r="Z268" s="288">
        <v>307000</v>
      </c>
      <c r="AA268" s="188">
        <v>38000</v>
      </c>
      <c r="AB268" s="184" t="s">
        <v>271</v>
      </c>
      <c r="AC268" s="188">
        <v>29000</v>
      </c>
      <c r="AD268" s="189">
        <v>32000</v>
      </c>
      <c r="AE268" s="184">
        <v>9000</v>
      </c>
      <c r="AF268" s="184">
        <v>13000</v>
      </c>
      <c r="AG268" s="188">
        <v>10000</v>
      </c>
      <c r="AH268" s="189">
        <v>345000</v>
      </c>
      <c r="AI268" s="187">
        <v>196000</v>
      </c>
    </row>
    <row r="269" spans="1:35" ht="21" customHeight="1">
      <c r="A269" s="35" t="s">
        <v>470</v>
      </c>
      <c r="B269" s="288">
        <v>510000</v>
      </c>
      <c r="C269" s="188">
        <v>57000</v>
      </c>
      <c r="D269" s="184">
        <v>9000</v>
      </c>
      <c r="E269" s="188">
        <v>40000</v>
      </c>
      <c r="F269" s="189">
        <v>50000</v>
      </c>
      <c r="G269" s="184">
        <v>18000</v>
      </c>
      <c r="H269" s="184">
        <v>14000</v>
      </c>
      <c r="I269" s="188">
        <v>18000</v>
      </c>
      <c r="J269" s="189">
        <v>568000</v>
      </c>
      <c r="K269" s="187">
        <v>311000</v>
      </c>
      <c r="M269" s="35" t="s">
        <v>470</v>
      </c>
      <c r="N269" s="288">
        <v>204000</v>
      </c>
      <c r="O269" s="188">
        <v>22000</v>
      </c>
      <c r="P269" s="184" t="s">
        <v>271</v>
      </c>
      <c r="Q269" s="188">
        <v>15000</v>
      </c>
      <c r="R269" s="189">
        <v>20000</v>
      </c>
      <c r="S269" s="184">
        <v>11000</v>
      </c>
      <c r="T269" s="184" t="s">
        <v>271</v>
      </c>
      <c r="U269" s="188" t="s">
        <v>271</v>
      </c>
      <c r="V269" s="189">
        <v>226000</v>
      </c>
      <c r="W269" s="187">
        <v>119000</v>
      </c>
      <c r="Y269" s="35" t="s">
        <v>470</v>
      </c>
      <c r="Z269" s="288">
        <v>306000</v>
      </c>
      <c r="AA269" s="188">
        <v>35000</v>
      </c>
      <c r="AB269" s="184" t="s">
        <v>271</v>
      </c>
      <c r="AC269" s="188">
        <v>25000</v>
      </c>
      <c r="AD269" s="189">
        <v>30000</v>
      </c>
      <c r="AE269" s="184" t="s">
        <v>271</v>
      </c>
      <c r="AF269" s="184">
        <v>12000</v>
      </c>
      <c r="AG269" s="188">
        <v>10000</v>
      </c>
      <c r="AH269" s="189">
        <v>341000</v>
      </c>
      <c r="AI269" s="187">
        <v>192000</v>
      </c>
    </row>
    <row r="270" spans="1:35" ht="21" customHeight="1">
      <c r="A270" s="35" t="s">
        <v>471</v>
      </c>
      <c r="B270" s="288">
        <v>513000</v>
      </c>
      <c r="C270" s="188">
        <v>56000</v>
      </c>
      <c r="D270" s="184">
        <v>9000</v>
      </c>
      <c r="E270" s="188">
        <v>39000</v>
      </c>
      <c r="F270" s="189">
        <v>48000</v>
      </c>
      <c r="G270" s="184">
        <v>18000</v>
      </c>
      <c r="H270" s="184">
        <v>11000</v>
      </c>
      <c r="I270" s="188">
        <v>19000</v>
      </c>
      <c r="J270" s="189">
        <v>569000</v>
      </c>
      <c r="K270" s="187">
        <v>309000</v>
      </c>
      <c r="M270" s="35" t="s">
        <v>471</v>
      </c>
      <c r="N270" s="288">
        <v>210000</v>
      </c>
      <c r="O270" s="188">
        <v>23000</v>
      </c>
      <c r="P270" s="184" t="s">
        <v>271</v>
      </c>
      <c r="Q270" s="188">
        <v>16000</v>
      </c>
      <c r="R270" s="189">
        <v>20000</v>
      </c>
      <c r="S270" s="184">
        <v>11000</v>
      </c>
      <c r="T270" s="184" t="s">
        <v>271</v>
      </c>
      <c r="U270" s="188">
        <v>9000</v>
      </c>
      <c r="V270" s="189">
        <v>233000</v>
      </c>
      <c r="W270" s="187">
        <v>122000</v>
      </c>
      <c r="Y270" s="35" t="s">
        <v>471</v>
      </c>
      <c r="Z270" s="288">
        <v>303000</v>
      </c>
      <c r="AA270" s="188">
        <v>33000</v>
      </c>
      <c r="AB270" s="184" t="s">
        <v>271</v>
      </c>
      <c r="AC270" s="188">
        <v>23000</v>
      </c>
      <c r="AD270" s="189">
        <v>28000</v>
      </c>
      <c r="AE270" s="184" t="s">
        <v>271</v>
      </c>
      <c r="AF270" s="184">
        <v>10000</v>
      </c>
      <c r="AG270" s="188">
        <v>10000</v>
      </c>
      <c r="AH270" s="189">
        <v>336000</v>
      </c>
      <c r="AI270" s="187">
        <v>186000</v>
      </c>
    </row>
    <row r="271" spans="1:35" ht="21" customHeight="1">
      <c r="A271" s="35" t="s">
        <v>472</v>
      </c>
      <c r="B271" s="288">
        <v>505000</v>
      </c>
      <c r="C271" s="188">
        <v>57000</v>
      </c>
      <c r="D271" s="184">
        <v>10000</v>
      </c>
      <c r="E271" s="188">
        <v>40000</v>
      </c>
      <c r="F271" s="189">
        <v>51000</v>
      </c>
      <c r="G271" s="184">
        <v>18000</v>
      </c>
      <c r="H271" s="184">
        <v>12000</v>
      </c>
      <c r="I271" s="188">
        <v>20000</v>
      </c>
      <c r="J271" s="189">
        <v>562000</v>
      </c>
      <c r="K271" s="187">
        <v>302000</v>
      </c>
      <c r="M271" s="35" t="s">
        <v>472</v>
      </c>
      <c r="N271" s="288">
        <v>208000</v>
      </c>
      <c r="O271" s="188">
        <v>25000</v>
      </c>
      <c r="P271" s="184" t="s">
        <v>271</v>
      </c>
      <c r="Q271" s="188">
        <v>19000</v>
      </c>
      <c r="R271" s="189">
        <v>23000</v>
      </c>
      <c r="S271" s="184">
        <v>9000</v>
      </c>
      <c r="T271" s="184" t="s">
        <v>271</v>
      </c>
      <c r="U271" s="188">
        <v>12000</v>
      </c>
      <c r="V271" s="189">
        <v>234000</v>
      </c>
      <c r="W271" s="187">
        <v>123000</v>
      </c>
      <c r="Y271" s="35" t="s">
        <v>472</v>
      </c>
      <c r="Z271" s="288">
        <v>297000</v>
      </c>
      <c r="AA271" s="188">
        <v>31000</v>
      </c>
      <c r="AB271" s="184" t="s">
        <v>271</v>
      </c>
      <c r="AC271" s="188">
        <v>21000</v>
      </c>
      <c r="AD271" s="189">
        <v>28000</v>
      </c>
      <c r="AE271" s="184">
        <v>9000</v>
      </c>
      <c r="AF271" s="184">
        <v>10000</v>
      </c>
      <c r="AG271" s="188">
        <v>9000</v>
      </c>
      <c r="AH271" s="189">
        <v>328000</v>
      </c>
      <c r="AI271" s="187">
        <v>179000</v>
      </c>
    </row>
    <row r="272" spans="1:35" ht="21" customHeight="1">
      <c r="A272" s="35" t="s">
        <v>473</v>
      </c>
      <c r="B272" s="288">
        <v>503000</v>
      </c>
      <c r="C272" s="188">
        <v>60000</v>
      </c>
      <c r="D272" s="184">
        <v>11000</v>
      </c>
      <c r="E272" s="188">
        <v>44000</v>
      </c>
      <c r="F272" s="189">
        <v>55000</v>
      </c>
      <c r="G272" s="184">
        <v>19000</v>
      </c>
      <c r="H272" s="184">
        <v>14000</v>
      </c>
      <c r="I272" s="188">
        <v>22000</v>
      </c>
      <c r="J272" s="189">
        <v>563000</v>
      </c>
      <c r="K272" s="187">
        <v>300000</v>
      </c>
      <c r="M272" s="35" t="s">
        <v>473</v>
      </c>
      <c r="N272" s="288">
        <v>209000</v>
      </c>
      <c r="O272" s="188">
        <v>26000</v>
      </c>
      <c r="P272" s="184" t="s">
        <v>271</v>
      </c>
      <c r="Q272" s="188">
        <v>20000</v>
      </c>
      <c r="R272" s="189">
        <v>25000</v>
      </c>
      <c r="S272" s="184">
        <v>10000</v>
      </c>
      <c r="T272" s="184" t="s">
        <v>271</v>
      </c>
      <c r="U272" s="188">
        <v>13000</v>
      </c>
      <c r="V272" s="189">
        <v>235000</v>
      </c>
      <c r="W272" s="187">
        <v>122000</v>
      </c>
      <c r="Y272" s="35" t="s">
        <v>473</v>
      </c>
      <c r="Z272" s="288">
        <v>294000</v>
      </c>
      <c r="AA272" s="188">
        <v>34000</v>
      </c>
      <c r="AB272" s="184" t="s">
        <v>271</v>
      </c>
      <c r="AC272" s="188">
        <v>24000</v>
      </c>
      <c r="AD272" s="189">
        <v>30000</v>
      </c>
      <c r="AE272" s="184">
        <v>10000</v>
      </c>
      <c r="AF272" s="184">
        <v>11000</v>
      </c>
      <c r="AG272" s="188">
        <v>9000</v>
      </c>
      <c r="AH272" s="189">
        <v>328000</v>
      </c>
      <c r="AI272" s="187">
        <v>178000</v>
      </c>
    </row>
    <row r="273" spans="1:35" ht="21" customHeight="1">
      <c r="A273" s="35" t="s">
        <v>474</v>
      </c>
      <c r="B273" s="288">
        <v>506000</v>
      </c>
      <c r="C273" s="188">
        <v>61000</v>
      </c>
      <c r="D273" s="184">
        <v>10000</v>
      </c>
      <c r="E273" s="188">
        <v>45000</v>
      </c>
      <c r="F273" s="189">
        <v>56000</v>
      </c>
      <c r="G273" s="184">
        <v>18000</v>
      </c>
      <c r="H273" s="184">
        <v>15000</v>
      </c>
      <c r="I273" s="188">
        <v>23000</v>
      </c>
      <c r="J273" s="189">
        <v>567000</v>
      </c>
      <c r="K273" s="187">
        <v>305000</v>
      </c>
      <c r="M273" s="35" t="s">
        <v>474</v>
      </c>
      <c r="N273" s="288">
        <v>209000</v>
      </c>
      <c r="O273" s="188">
        <v>25000</v>
      </c>
      <c r="P273" s="184" t="s">
        <v>271</v>
      </c>
      <c r="Q273" s="188">
        <v>19000</v>
      </c>
      <c r="R273" s="189">
        <v>23000</v>
      </c>
      <c r="S273" s="184">
        <v>9000</v>
      </c>
      <c r="T273" s="184" t="s">
        <v>271</v>
      </c>
      <c r="U273" s="188">
        <v>12000</v>
      </c>
      <c r="V273" s="189">
        <v>233000</v>
      </c>
      <c r="W273" s="187">
        <v>121000</v>
      </c>
      <c r="Y273" s="35" t="s">
        <v>474</v>
      </c>
      <c r="Z273" s="288">
        <v>297000</v>
      </c>
      <c r="AA273" s="188">
        <v>36000</v>
      </c>
      <c r="AB273" s="184" t="s">
        <v>271</v>
      </c>
      <c r="AC273" s="188">
        <v>27000</v>
      </c>
      <c r="AD273" s="189">
        <v>32000</v>
      </c>
      <c r="AE273" s="184">
        <v>9000</v>
      </c>
      <c r="AF273" s="184">
        <v>12000</v>
      </c>
      <c r="AG273" s="188">
        <v>11000</v>
      </c>
      <c r="AH273" s="189">
        <v>333000</v>
      </c>
      <c r="AI273" s="187">
        <v>184000</v>
      </c>
    </row>
    <row r="274" spans="1:35" ht="21" customHeight="1">
      <c r="A274" s="35" t="s">
        <v>475</v>
      </c>
      <c r="B274" s="288">
        <v>511000</v>
      </c>
      <c r="C274" s="188">
        <v>62000</v>
      </c>
      <c r="D274" s="184">
        <v>10000</v>
      </c>
      <c r="E274" s="188">
        <v>48000</v>
      </c>
      <c r="F274" s="189">
        <v>58000</v>
      </c>
      <c r="G274" s="184">
        <v>21000</v>
      </c>
      <c r="H274" s="184">
        <v>15000</v>
      </c>
      <c r="I274" s="188">
        <v>21000</v>
      </c>
      <c r="J274" s="189">
        <v>573000</v>
      </c>
      <c r="K274" s="187">
        <v>311000</v>
      </c>
      <c r="M274" s="35" t="s">
        <v>475</v>
      </c>
      <c r="N274" s="288">
        <v>214000</v>
      </c>
      <c r="O274" s="188">
        <v>25000</v>
      </c>
      <c r="P274" s="184" t="s">
        <v>271</v>
      </c>
      <c r="Q274" s="188">
        <v>19000</v>
      </c>
      <c r="R274" s="189">
        <v>24000</v>
      </c>
      <c r="S274" s="184">
        <v>12000</v>
      </c>
      <c r="T274" s="184" t="s">
        <v>271</v>
      </c>
      <c r="U274" s="188">
        <v>10000</v>
      </c>
      <c r="V274" s="189">
        <v>239000</v>
      </c>
      <c r="W274" s="187">
        <v>127000</v>
      </c>
      <c r="Y274" s="35" t="s">
        <v>475</v>
      </c>
      <c r="Z274" s="288">
        <v>297000</v>
      </c>
      <c r="AA274" s="188">
        <v>37000</v>
      </c>
      <c r="AB274" s="184" t="s">
        <v>271</v>
      </c>
      <c r="AC274" s="188">
        <v>29000</v>
      </c>
      <c r="AD274" s="189">
        <v>34000</v>
      </c>
      <c r="AE274" s="184">
        <v>9000</v>
      </c>
      <c r="AF274" s="184">
        <v>14000</v>
      </c>
      <c r="AG274" s="188">
        <v>11000</v>
      </c>
      <c r="AH274" s="189">
        <v>334000</v>
      </c>
      <c r="AI274" s="187">
        <v>184000</v>
      </c>
    </row>
    <row r="275" spans="1:35" ht="21" customHeight="1">
      <c r="A275" s="35" t="s">
        <v>476</v>
      </c>
      <c r="B275" s="288">
        <v>506000</v>
      </c>
      <c r="C275" s="188">
        <v>62000</v>
      </c>
      <c r="D275" s="184" t="s">
        <v>271</v>
      </c>
      <c r="E275" s="188">
        <v>50000</v>
      </c>
      <c r="F275" s="189">
        <v>58000</v>
      </c>
      <c r="G275" s="184">
        <v>21000</v>
      </c>
      <c r="H275" s="184">
        <v>16000</v>
      </c>
      <c r="I275" s="188">
        <v>20000</v>
      </c>
      <c r="J275" s="189">
        <v>568000</v>
      </c>
      <c r="K275" s="187">
        <v>306000</v>
      </c>
      <c r="M275" s="35" t="s">
        <v>476</v>
      </c>
      <c r="N275" s="288">
        <v>210000</v>
      </c>
      <c r="O275" s="188">
        <v>24000</v>
      </c>
      <c r="P275" s="184" t="s">
        <v>271</v>
      </c>
      <c r="Q275" s="188">
        <v>20000</v>
      </c>
      <c r="R275" s="189">
        <v>23000</v>
      </c>
      <c r="S275" s="184">
        <v>11000</v>
      </c>
      <c r="T275" s="184" t="s">
        <v>271</v>
      </c>
      <c r="U275" s="188">
        <v>10000</v>
      </c>
      <c r="V275" s="189">
        <v>234000</v>
      </c>
      <c r="W275" s="187">
        <v>123000</v>
      </c>
      <c r="Y275" s="35" t="s">
        <v>476</v>
      </c>
      <c r="Z275" s="288">
        <v>296000</v>
      </c>
      <c r="AA275" s="188">
        <v>37000</v>
      </c>
      <c r="AB275" s="184" t="s">
        <v>271</v>
      </c>
      <c r="AC275" s="188">
        <v>30000</v>
      </c>
      <c r="AD275" s="189">
        <v>35000</v>
      </c>
      <c r="AE275" s="184">
        <v>11000</v>
      </c>
      <c r="AF275" s="184">
        <v>14000</v>
      </c>
      <c r="AG275" s="188">
        <v>10000</v>
      </c>
      <c r="AH275" s="189">
        <v>334000</v>
      </c>
      <c r="AI275" s="187">
        <v>183000</v>
      </c>
    </row>
    <row r="276" spans="1:35" ht="21" customHeight="1">
      <c r="A276" s="35" t="s">
        <v>477</v>
      </c>
      <c r="B276" s="288">
        <v>504000</v>
      </c>
      <c r="C276" s="188">
        <v>67000</v>
      </c>
      <c r="D276" s="184">
        <v>9000</v>
      </c>
      <c r="E276" s="188">
        <v>54000</v>
      </c>
      <c r="F276" s="189">
        <v>63000</v>
      </c>
      <c r="G276" s="184">
        <v>23000</v>
      </c>
      <c r="H276" s="184">
        <v>19000</v>
      </c>
      <c r="I276" s="188">
        <v>21000</v>
      </c>
      <c r="J276" s="189">
        <v>572000</v>
      </c>
      <c r="K276" s="187">
        <v>310000</v>
      </c>
      <c r="M276" s="35" t="s">
        <v>477</v>
      </c>
      <c r="N276" s="288">
        <v>212000</v>
      </c>
      <c r="O276" s="188">
        <v>27000</v>
      </c>
      <c r="P276" s="184" t="s">
        <v>271</v>
      </c>
      <c r="Q276" s="188">
        <v>21000</v>
      </c>
      <c r="R276" s="189">
        <v>25000</v>
      </c>
      <c r="S276" s="184">
        <v>12000</v>
      </c>
      <c r="T276" s="184" t="s">
        <v>271</v>
      </c>
      <c r="U276" s="188">
        <v>12000</v>
      </c>
      <c r="V276" s="189">
        <v>239000</v>
      </c>
      <c r="W276" s="187">
        <v>126000</v>
      </c>
      <c r="Y276" s="35" t="s">
        <v>477</v>
      </c>
      <c r="Z276" s="288">
        <v>292000</v>
      </c>
      <c r="AA276" s="188">
        <v>40000</v>
      </c>
      <c r="AB276" s="184" t="s">
        <v>271</v>
      </c>
      <c r="AC276" s="188">
        <v>33000</v>
      </c>
      <c r="AD276" s="189">
        <v>37000</v>
      </c>
      <c r="AE276" s="184">
        <v>11000</v>
      </c>
      <c r="AF276" s="184">
        <v>17000</v>
      </c>
      <c r="AG276" s="188">
        <v>9000</v>
      </c>
      <c r="AH276" s="189">
        <v>333000</v>
      </c>
      <c r="AI276" s="187">
        <v>184000</v>
      </c>
    </row>
    <row r="277" spans="1:35" ht="21" customHeight="1">
      <c r="A277" s="35" t="s">
        <v>478</v>
      </c>
      <c r="B277" s="284">
        <v>512000</v>
      </c>
      <c r="C277" s="188">
        <v>70000</v>
      </c>
      <c r="D277" s="184">
        <v>12000</v>
      </c>
      <c r="E277" s="188">
        <v>53000</v>
      </c>
      <c r="F277" s="189">
        <v>65000</v>
      </c>
      <c r="G277" s="184">
        <v>22000</v>
      </c>
      <c r="H277" s="184">
        <v>21000</v>
      </c>
      <c r="I277" s="188">
        <v>22000</v>
      </c>
      <c r="J277" s="189">
        <v>583000</v>
      </c>
      <c r="K277" s="187">
        <v>318000</v>
      </c>
      <c r="M277" s="35" t="s">
        <v>478</v>
      </c>
      <c r="N277" s="284">
        <v>217000</v>
      </c>
      <c r="O277" s="188">
        <v>28000</v>
      </c>
      <c r="P277" s="184" t="s">
        <v>271</v>
      </c>
      <c r="Q277" s="188">
        <v>20000</v>
      </c>
      <c r="R277" s="189">
        <v>27000</v>
      </c>
      <c r="S277" s="184">
        <v>11000</v>
      </c>
      <c r="T277" s="184" t="s">
        <v>271</v>
      </c>
      <c r="U277" s="188">
        <v>13000</v>
      </c>
      <c r="V277" s="189">
        <v>245000</v>
      </c>
      <c r="W277" s="187">
        <v>130000</v>
      </c>
      <c r="Y277" s="35" t="s">
        <v>478</v>
      </c>
      <c r="Z277" s="284">
        <v>295000</v>
      </c>
      <c r="AA277" s="188">
        <v>42000</v>
      </c>
      <c r="AB277" s="184" t="s">
        <v>271</v>
      </c>
      <c r="AC277" s="188">
        <v>33000</v>
      </c>
      <c r="AD277" s="189">
        <v>38000</v>
      </c>
      <c r="AE277" s="184">
        <v>11000</v>
      </c>
      <c r="AF277" s="184">
        <v>18000</v>
      </c>
      <c r="AG277" s="188">
        <v>9000</v>
      </c>
      <c r="AH277" s="189">
        <v>338000</v>
      </c>
      <c r="AI277" s="187">
        <v>188000</v>
      </c>
    </row>
    <row r="278" spans="1:35" ht="21" customHeight="1">
      <c r="A278" s="35" t="s">
        <v>479</v>
      </c>
      <c r="B278" s="284">
        <v>513000</v>
      </c>
      <c r="C278" s="188">
        <v>74000</v>
      </c>
      <c r="D278" s="184">
        <v>12000</v>
      </c>
      <c r="E278" s="188">
        <v>55000</v>
      </c>
      <c r="F278" s="189">
        <v>68000</v>
      </c>
      <c r="G278" s="184">
        <v>24000</v>
      </c>
      <c r="H278" s="184">
        <v>21000</v>
      </c>
      <c r="I278" s="188">
        <v>22000</v>
      </c>
      <c r="J278" s="189">
        <v>587000</v>
      </c>
      <c r="K278" s="187">
        <v>322000</v>
      </c>
      <c r="M278" s="35" t="s">
        <v>479</v>
      </c>
      <c r="N278" s="284">
        <v>216000</v>
      </c>
      <c r="O278" s="188">
        <v>30000</v>
      </c>
      <c r="P278" s="184" t="s">
        <v>271</v>
      </c>
      <c r="Q278" s="188">
        <v>21000</v>
      </c>
      <c r="R278" s="189">
        <v>28000</v>
      </c>
      <c r="S278" s="184">
        <v>13000</v>
      </c>
      <c r="T278" s="184" t="s">
        <v>271</v>
      </c>
      <c r="U278" s="188">
        <v>12000</v>
      </c>
      <c r="V278" s="189">
        <v>245000</v>
      </c>
      <c r="W278" s="187">
        <v>131000</v>
      </c>
      <c r="Y278" s="35" t="s">
        <v>479</v>
      </c>
      <c r="Z278" s="284">
        <v>297000</v>
      </c>
      <c r="AA278" s="188">
        <v>44000</v>
      </c>
      <c r="AB278" s="184" t="s">
        <v>271</v>
      </c>
      <c r="AC278" s="188">
        <v>34000</v>
      </c>
      <c r="AD278" s="189">
        <v>39000</v>
      </c>
      <c r="AE278" s="184">
        <v>11000</v>
      </c>
      <c r="AF278" s="184">
        <v>18000</v>
      </c>
      <c r="AG278" s="188">
        <v>10000</v>
      </c>
      <c r="AH278" s="189">
        <v>342000</v>
      </c>
      <c r="AI278" s="187">
        <v>192000</v>
      </c>
    </row>
    <row r="279" spans="1:35" ht="21" customHeight="1">
      <c r="A279" s="35" t="s">
        <v>480</v>
      </c>
      <c r="B279" s="284">
        <v>516000</v>
      </c>
      <c r="C279" s="188">
        <v>67000</v>
      </c>
      <c r="D279" s="184">
        <v>13000</v>
      </c>
      <c r="E279" s="188">
        <v>49000</v>
      </c>
      <c r="F279" s="189">
        <v>62000</v>
      </c>
      <c r="G279" s="184">
        <v>23000</v>
      </c>
      <c r="H279" s="184">
        <v>21000</v>
      </c>
      <c r="I279" s="188">
        <v>18000</v>
      </c>
      <c r="J279" s="189">
        <v>583000</v>
      </c>
      <c r="K279" s="187">
        <v>318000</v>
      </c>
      <c r="M279" s="35" t="s">
        <v>480</v>
      </c>
      <c r="N279" s="284">
        <v>214000</v>
      </c>
      <c r="O279" s="188">
        <v>25000</v>
      </c>
      <c r="P279" s="184" t="s">
        <v>271</v>
      </c>
      <c r="Q279" s="188">
        <v>18000</v>
      </c>
      <c r="R279" s="189">
        <v>24000</v>
      </c>
      <c r="S279" s="184">
        <v>12000</v>
      </c>
      <c r="T279" s="184" t="s">
        <v>271</v>
      </c>
      <c r="U279" s="188">
        <v>9000</v>
      </c>
      <c r="V279" s="189">
        <v>239000</v>
      </c>
      <c r="W279" s="187">
        <v>126000</v>
      </c>
      <c r="Y279" s="35" t="s">
        <v>480</v>
      </c>
      <c r="Z279" s="284">
        <v>303000</v>
      </c>
      <c r="AA279" s="188">
        <v>42000</v>
      </c>
      <c r="AB279" s="184" t="s">
        <v>271</v>
      </c>
      <c r="AC279" s="188">
        <v>32000</v>
      </c>
      <c r="AD279" s="189">
        <v>38000</v>
      </c>
      <c r="AE279" s="184">
        <v>10000</v>
      </c>
      <c r="AF279" s="184">
        <v>18000</v>
      </c>
      <c r="AG279" s="188">
        <v>10000</v>
      </c>
      <c r="AH279" s="189">
        <v>344000</v>
      </c>
      <c r="AI279" s="187">
        <v>193000</v>
      </c>
    </row>
    <row r="280" spans="1:35" ht="21" customHeight="1">
      <c r="A280" s="35" t="s">
        <v>481</v>
      </c>
      <c r="B280" s="284">
        <v>529000</v>
      </c>
      <c r="C280" s="188">
        <v>63000</v>
      </c>
      <c r="D280" s="184">
        <v>11000</v>
      </c>
      <c r="E280" s="188">
        <v>47000</v>
      </c>
      <c r="F280" s="189">
        <v>58000</v>
      </c>
      <c r="G280" s="184">
        <v>22000</v>
      </c>
      <c r="H280" s="184">
        <v>20000</v>
      </c>
      <c r="I280" s="188">
        <v>17000</v>
      </c>
      <c r="J280" s="189">
        <v>592000</v>
      </c>
      <c r="K280" s="187">
        <v>322000</v>
      </c>
      <c r="M280" s="35" t="s">
        <v>481</v>
      </c>
      <c r="N280" s="284">
        <v>221000</v>
      </c>
      <c r="O280" s="188">
        <v>26000</v>
      </c>
      <c r="P280" s="184" t="s">
        <v>271</v>
      </c>
      <c r="Q280" s="188">
        <v>19000</v>
      </c>
      <c r="R280" s="189">
        <v>25000</v>
      </c>
      <c r="S280" s="184">
        <v>13000</v>
      </c>
      <c r="T280" s="184" t="s">
        <v>271</v>
      </c>
      <c r="U280" s="188">
        <v>9000</v>
      </c>
      <c r="V280" s="189">
        <v>247000</v>
      </c>
      <c r="W280" s="187">
        <v>129000</v>
      </c>
      <c r="Y280" s="35" t="s">
        <v>481</v>
      </c>
      <c r="Z280" s="284">
        <v>308000</v>
      </c>
      <c r="AA280" s="188">
        <v>37000</v>
      </c>
      <c r="AB280" s="184" t="s">
        <v>271</v>
      </c>
      <c r="AC280" s="188">
        <v>28000</v>
      </c>
      <c r="AD280" s="189">
        <v>33000</v>
      </c>
      <c r="AE280" s="184">
        <v>8000</v>
      </c>
      <c r="AF280" s="184">
        <v>16000</v>
      </c>
      <c r="AG280" s="188">
        <v>8000</v>
      </c>
      <c r="AH280" s="189">
        <v>345000</v>
      </c>
      <c r="AI280" s="187">
        <v>193000</v>
      </c>
    </row>
    <row r="281" spans="1:35" ht="21" customHeight="1">
      <c r="A281" s="35" t="s">
        <v>482</v>
      </c>
      <c r="B281" s="288">
        <v>521000</v>
      </c>
      <c r="C281" s="188">
        <v>61000</v>
      </c>
      <c r="D281" s="184">
        <v>9000</v>
      </c>
      <c r="E281" s="188">
        <v>46000</v>
      </c>
      <c r="F281" s="189">
        <v>55000</v>
      </c>
      <c r="G281" s="184">
        <v>20000</v>
      </c>
      <c r="H281" s="184">
        <v>20000</v>
      </c>
      <c r="I281" s="188">
        <v>15000</v>
      </c>
      <c r="J281" s="189">
        <v>582000</v>
      </c>
      <c r="K281" s="187">
        <v>317000</v>
      </c>
      <c r="M281" s="35" t="s">
        <v>482</v>
      </c>
      <c r="N281" s="288">
        <v>216000</v>
      </c>
      <c r="O281" s="188">
        <v>26000</v>
      </c>
      <c r="P281" s="184" t="s">
        <v>271</v>
      </c>
      <c r="Q281" s="188">
        <v>20000</v>
      </c>
      <c r="R281" s="189">
        <v>25000</v>
      </c>
      <c r="S281" s="184">
        <v>12000</v>
      </c>
      <c r="T281" s="184" t="s">
        <v>271</v>
      </c>
      <c r="U281" s="188" t="s">
        <v>271</v>
      </c>
      <c r="V281" s="189">
        <v>242000</v>
      </c>
      <c r="W281" s="187">
        <v>127000</v>
      </c>
      <c r="Y281" s="35" t="s">
        <v>482</v>
      </c>
      <c r="Z281" s="288">
        <v>305000</v>
      </c>
      <c r="AA281" s="188">
        <v>34000</v>
      </c>
      <c r="AB281" s="184" t="s">
        <v>271</v>
      </c>
      <c r="AC281" s="188">
        <v>26000</v>
      </c>
      <c r="AD281" s="189">
        <v>31000</v>
      </c>
      <c r="AE281" s="184">
        <v>8000</v>
      </c>
      <c r="AF281" s="184">
        <v>15000</v>
      </c>
      <c r="AG281" s="188" t="s">
        <v>271</v>
      </c>
      <c r="AH281" s="189">
        <v>340000</v>
      </c>
      <c r="AI281" s="187">
        <v>189000</v>
      </c>
    </row>
    <row r="282" spans="1:35" ht="21" customHeight="1">
      <c r="A282" s="35" t="s">
        <v>483</v>
      </c>
      <c r="B282" s="288">
        <v>525000</v>
      </c>
      <c r="C282" s="188">
        <v>68000</v>
      </c>
      <c r="D282" s="184">
        <v>12000</v>
      </c>
      <c r="E282" s="188">
        <v>49000</v>
      </c>
      <c r="F282" s="189">
        <v>61000</v>
      </c>
      <c r="G282" s="184">
        <v>20000</v>
      </c>
      <c r="H282" s="184">
        <v>20000</v>
      </c>
      <c r="I282" s="188">
        <v>21000</v>
      </c>
      <c r="J282" s="189">
        <v>593000</v>
      </c>
      <c r="K282" s="187">
        <v>329000</v>
      </c>
      <c r="M282" s="35" t="s">
        <v>483</v>
      </c>
      <c r="N282" s="288">
        <v>214000</v>
      </c>
      <c r="O282" s="188">
        <v>32000</v>
      </c>
      <c r="P282" s="184" t="s">
        <v>271</v>
      </c>
      <c r="Q282" s="188">
        <v>22000</v>
      </c>
      <c r="R282" s="189">
        <v>29000</v>
      </c>
      <c r="S282" s="184">
        <v>12000</v>
      </c>
      <c r="T282" s="184" t="s">
        <v>271</v>
      </c>
      <c r="U282" s="188">
        <v>11000</v>
      </c>
      <c r="V282" s="189">
        <v>246000</v>
      </c>
      <c r="W282" s="187">
        <v>132000</v>
      </c>
      <c r="Y282" s="35" t="s">
        <v>483</v>
      </c>
      <c r="Z282" s="288">
        <v>310000</v>
      </c>
      <c r="AA282" s="188">
        <v>36000</v>
      </c>
      <c r="AB282" s="184" t="s">
        <v>271</v>
      </c>
      <c r="AC282" s="188">
        <v>27000</v>
      </c>
      <c r="AD282" s="189">
        <v>32000</v>
      </c>
      <c r="AE282" s="184" t="s">
        <v>271</v>
      </c>
      <c r="AF282" s="184">
        <v>14000</v>
      </c>
      <c r="AG282" s="188">
        <v>10000</v>
      </c>
      <c r="AH282" s="189">
        <v>346000</v>
      </c>
      <c r="AI282" s="187">
        <v>197000</v>
      </c>
    </row>
    <row r="283" spans="1:35" ht="21" customHeight="1">
      <c r="A283" s="35" t="s">
        <v>484</v>
      </c>
      <c r="B283" s="288">
        <v>528000</v>
      </c>
      <c r="C283" s="188">
        <v>66000</v>
      </c>
      <c r="D283" s="184">
        <v>10000</v>
      </c>
      <c r="E283" s="188">
        <v>49000</v>
      </c>
      <c r="F283" s="189">
        <v>60000</v>
      </c>
      <c r="G283" s="184">
        <v>21000</v>
      </c>
      <c r="H283" s="184">
        <v>20000</v>
      </c>
      <c r="I283" s="188">
        <v>19000</v>
      </c>
      <c r="J283" s="189">
        <v>593000</v>
      </c>
      <c r="K283" s="187">
        <v>332000</v>
      </c>
      <c r="M283" s="35" t="s">
        <v>484</v>
      </c>
      <c r="N283" s="288">
        <v>216000</v>
      </c>
      <c r="O283" s="188">
        <v>31000</v>
      </c>
      <c r="P283" s="184" t="s">
        <v>271</v>
      </c>
      <c r="Q283" s="188">
        <v>22000</v>
      </c>
      <c r="R283" s="189">
        <v>29000</v>
      </c>
      <c r="S283" s="184">
        <v>13000</v>
      </c>
      <c r="T283" s="184" t="s">
        <v>271</v>
      </c>
      <c r="U283" s="188">
        <v>10000</v>
      </c>
      <c r="V283" s="189">
        <v>247000</v>
      </c>
      <c r="W283" s="187">
        <v>134000</v>
      </c>
      <c r="Y283" s="35" t="s">
        <v>484</v>
      </c>
      <c r="Z283" s="288">
        <v>311000</v>
      </c>
      <c r="AA283" s="188">
        <v>35000</v>
      </c>
      <c r="AB283" s="184" t="s">
        <v>271</v>
      </c>
      <c r="AC283" s="188">
        <v>27000</v>
      </c>
      <c r="AD283" s="189">
        <v>31000</v>
      </c>
      <c r="AE283" s="184" t="s">
        <v>271</v>
      </c>
      <c r="AF283" s="184">
        <v>15000</v>
      </c>
      <c r="AG283" s="188">
        <v>8000</v>
      </c>
      <c r="AH283" s="189">
        <v>346000</v>
      </c>
      <c r="AI283" s="187">
        <v>198000</v>
      </c>
    </row>
    <row r="284" spans="1:35" ht="21" customHeight="1">
      <c r="A284" s="35" t="s">
        <v>485</v>
      </c>
      <c r="B284" s="288">
        <v>542000</v>
      </c>
      <c r="C284" s="188">
        <v>63000</v>
      </c>
      <c r="D284" s="184">
        <v>9000</v>
      </c>
      <c r="E284" s="188">
        <v>48000</v>
      </c>
      <c r="F284" s="189">
        <v>57000</v>
      </c>
      <c r="G284" s="184">
        <v>20000</v>
      </c>
      <c r="H284" s="184">
        <v>18000</v>
      </c>
      <c r="I284" s="188">
        <v>18000</v>
      </c>
      <c r="J284" s="189">
        <v>605000</v>
      </c>
      <c r="K284" s="464">
        <v>339000</v>
      </c>
      <c r="M284" s="35" t="s">
        <v>485</v>
      </c>
      <c r="N284" s="288">
        <v>226000</v>
      </c>
      <c r="O284" s="188">
        <v>30000</v>
      </c>
      <c r="P284" s="184" t="s">
        <v>271</v>
      </c>
      <c r="Q284" s="188">
        <v>21000</v>
      </c>
      <c r="R284" s="189">
        <v>27000</v>
      </c>
      <c r="S284" s="184">
        <v>13000</v>
      </c>
      <c r="T284" s="184" t="s">
        <v>271</v>
      </c>
      <c r="U284" s="188">
        <v>9000</v>
      </c>
      <c r="V284" s="189">
        <v>256000</v>
      </c>
      <c r="W284" s="464">
        <v>139000</v>
      </c>
      <c r="Y284" s="35" t="s">
        <v>485</v>
      </c>
      <c r="Z284" s="288">
        <v>315000</v>
      </c>
      <c r="AA284" s="188">
        <v>33000</v>
      </c>
      <c r="AB284" s="184" t="s">
        <v>271</v>
      </c>
      <c r="AC284" s="188">
        <v>27000</v>
      </c>
      <c r="AD284" s="189">
        <v>30000</v>
      </c>
      <c r="AE284" s="184" t="s">
        <v>271</v>
      </c>
      <c r="AF284" s="184">
        <v>14000</v>
      </c>
      <c r="AG284" s="188">
        <v>9000</v>
      </c>
      <c r="AH284" s="189">
        <v>349000</v>
      </c>
      <c r="AI284" s="464">
        <v>200000</v>
      </c>
    </row>
    <row r="285" spans="1:35" s="48" customFormat="1" ht="21" customHeight="1">
      <c r="A285" s="35" t="s">
        <v>486</v>
      </c>
      <c r="B285" s="288">
        <v>543000</v>
      </c>
      <c r="C285" s="188">
        <v>62000</v>
      </c>
      <c r="D285" s="184" t="s">
        <v>271</v>
      </c>
      <c r="E285" s="188">
        <v>49000</v>
      </c>
      <c r="F285" s="189">
        <v>55000</v>
      </c>
      <c r="G285" s="184">
        <v>21000</v>
      </c>
      <c r="H285" s="184">
        <v>20000</v>
      </c>
      <c r="I285" s="188">
        <v>15000</v>
      </c>
      <c r="J285" s="189">
        <v>605000</v>
      </c>
      <c r="K285" s="464">
        <v>339000</v>
      </c>
      <c r="M285" s="35" t="s">
        <v>486</v>
      </c>
      <c r="N285" s="288">
        <v>233000</v>
      </c>
      <c r="O285" s="188">
        <v>28000</v>
      </c>
      <c r="P285" s="184" t="s">
        <v>271</v>
      </c>
      <c r="Q285" s="188">
        <v>20000</v>
      </c>
      <c r="R285" s="189">
        <v>25000</v>
      </c>
      <c r="S285" s="184">
        <v>13000</v>
      </c>
      <c r="T285" s="184" t="s">
        <v>271</v>
      </c>
      <c r="U285" s="188">
        <v>8000</v>
      </c>
      <c r="V285" s="189">
        <v>260000</v>
      </c>
      <c r="W285" s="464">
        <v>142000</v>
      </c>
      <c r="Y285" s="35" t="s">
        <v>486</v>
      </c>
      <c r="Z285" s="288">
        <v>310000</v>
      </c>
      <c r="AA285" s="188">
        <v>34000</v>
      </c>
      <c r="AB285" s="184" t="s">
        <v>271</v>
      </c>
      <c r="AC285" s="188">
        <v>29000</v>
      </c>
      <c r="AD285" s="189">
        <v>30000</v>
      </c>
      <c r="AE285" s="184">
        <v>8000</v>
      </c>
      <c r="AF285" s="184">
        <v>16000</v>
      </c>
      <c r="AG285" s="188" t="s">
        <v>271</v>
      </c>
      <c r="AH285" s="189">
        <v>345000</v>
      </c>
      <c r="AI285" s="464">
        <v>197000</v>
      </c>
    </row>
    <row r="286" spans="1:35" s="48" customFormat="1" ht="21" customHeight="1">
      <c r="A286" s="35" t="s">
        <v>496</v>
      </c>
      <c r="B286" s="288">
        <v>532000</v>
      </c>
      <c r="C286" s="188">
        <v>63000</v>
      </c>
      <c r="D286" s="184" t="s">
        <v>271</v>
      </c>
      <c r="E286" s="188">
        <v>51000</v>
      </c>
      <c r="F286" s="189">
        <v>58000</v>
      </c>
      <c r="G286" s="184">
        <v>22000</v>
      </c>
      <c r="H286" s="184">
        <v>20000</v>
      </c>
      <c r="I286" s="188">
        <v>15000</v>
      </c>
      <c r="J286" s="189">
        <v>595000</v>
      </c>
      <c r="K286" s="464">
        <v>331000</v>
      </c>
      <c r="M286" s="35" t="s">
        <v>496</v>
      </c>
      <c r="N286" s="288">
        <v>226000</v>
      </c>
      <c r="O286" s="188">
        <v>29000</v>
      </c>
      <c r="P286" s="184" t="s">
        <v>271</v>
      </c>
      <c r="Q286" s="188">
        <v>21000</v>
      </c>
      <c r="R286" s="189">
        <v>25000</v>
      </c>
      <c r="S286" s="184">
        <v>13000</v>
      </c>
      <c r="T286" s="184" t="s">
        <v>271</v>
      </c>
      <c r="U286" s="188">
        <v>9000</v>
      </c>
      <c r="V286" s="189">
        <v>255000</v>
      </c>
      <c r="W286" s="464">
        <v>137000</v>
      </c>
      <c r="Y286" s="35" t="s">
        <v>496</v>
      </c>
      <c r="Z286" s="288">
        <v>306000</v>
      </c>
      <c r="AA286" s="188">
        <v>35000</v>
      </c>
      <c r="AB286" s="184" t="s">
        <v>271</v>
      </c>
      <c r="AC286" s="188">
        <v>30000</v>
      </c>
      <c r="AD286" s="189">
        <v>32000</v>
      </c>
      <c r="AE286" s="184">
        <v>10000</v>
      </c>
      <c r="AF286" s="184">
        <v>16000</v>
      </c>
      <c r="AG286" s="188" t="s">
        <v>271</v>
      </c>
      <c r="AH286" s="189">
        <v>341000</v>
      </c>
      <c r="AI286" s="464">
        <v>194000</v>
      </c>
    </row>
    <row r="287" spans="1:35" ht="21" customHeight="1">
      <c r="A287" s="35" t="s">
        <v>497</v>
      </c>
      <c r="B287" s="288" t="s">
        <v>494</v>
      </c>
      <c r="C287" s="188"/>
      <c r="D287" s="184"/>
      <c r="E287" s="188"/>
      <c r="F287" s="189"/>
      <c r="G287" s="184"/>
      <c r="H287" s="184"/>
      <c r="I287" s="188"/>
      <c r="J287" s="189"/>
      <c r="K287" s="464"/>
      <c r="M287" s="35" t="s">
        <v>497</v>
      </c>
      <c r="N287" s="288" t="s">
        <v>494</v>
      </c>
      <c r="O287" s="188"/>
      <c r="P287" s="184"/>
      <c r="Q287" s="188"/>
      <c r="R287" s="189"/>
      <c r="S287" s="184"/>
      <c r="T287" s="184"/>
      <c r="U287" s="188"/>
      <c r="V287" s="189"/>
      <c r="W287" s="464"/>
      <c r="Y287" s="35" t="s">
        <v>497</v>
      </c>
      <c r="Z287" s="288" t="s">
        <v>494</v>
      </c>
      <c r="AA287" s="188"/>
      <c r="AB287" s="184"/>
      <c r="AC287" s="188"/>
      <c r="AD287" s="189"/>
      <c r="AE287" s="184"/>
      <c r="AF287" s="184"/>
      <c r="AG287" s="188"/>
      <c r="AH287" s="189"/>
      <c r="AI287" s="464"/>
    </row>
    <row r="288" spans="1:35" ht="21" customHeight="1">
      <c r="A288" s="35" t="s">
        <v>498</v>
      </c>
      <c r="B288" s="288" t="s">
        <v>495</v>
      </c>
      <c r="C288" s="188"/>
      <c r="D288" s="184"/>
      <c r="E288" s="188"/>
      <c r="F288" s="189"/>
      <c r="G288" s="184"/>
      <c r="H288" s="184"/>
      <c r="I288" s="188"/>
      <c r="J288" s="189"/>
      <c r="K288" s="464"/>
      <c r="M288" s="35" t="s">
        <v>498</v>
      </c>
      <c r="N288" s="288" t="s">
        <v>495</v>
      </c>
      <c r="O288" s="188"/>
      <c r="P288" s="184"/>
      <c r="Q288" s="188"/>
      <c r="R288" s="189"/>
      <c r="S288" s="184"/>
      <c r="T288" s="184"/>
      <c r="U288" s="188"/>
      <c r="V288" s="189"/>
      <c r="W288" s="464"/>
      <c r="Y288" s="35" t="s">
        <v>498</v>
      </c>
      <c r="Z288" s="288" t="s">
        <v>495</v>
      </c>
      <c r="AA288" s="188"/>
      <c r="AB288" s="184"/>
      <c r="AC288" s="188"/>
      <c r="AD288" s="189"/>
      <c r="AE288" s="184"/>
      <c r="AF288" s="184"/>
      <c r="AG288" s="188"/>
      <c r="AH288" s="189"/>
      <c r="AI288" s="464"/>
    </row>
    <row r="289" spans="1:35" ht="21" customHeight="1" thickBot="1">
      <c r="A289" s="36" t="s">
        <v>506</v>
      </c>
      <c r="B289" s="414" t="s">
        <v>507</v>
      </c>
      <c r="C289" s="460"/>
      <c r="D289" s="133"/>
      <c r="E289" s="460"/>
      <c r="F289" s="465"/>
      <c r="G289" s="133"/>
      <c r="H289" s="133"/>
      <c r="I289" s="460"/>
      <c r="J289" s="465"/>
      <c r="K289" s="466"/>
      <c r="M289" s="36" t="s">
        <v>506</v>
      </c>
      <c r="N289" s="414" t="s">
        <v>507</v>
      </c>
      <c r="O289" s="460"/>
      <c r="P289" s="133"/>
      <c r="Q289" s="460"/>
      <c r="R289" s="465"/>
      <c r="S289" s="133"/>
      <c r="T289" s="133"/>
      <c r="U289" s="460"/>
      <c r="V289" s="465"/>
      <c r="W289" s="466"/>
      <c r="Y289" s="36" t="s">
        <v>506</v>
      </c>
      <c r="Z289" s="414" t="s">
        <v>507</v>
      </c>
      <c r="AA289" s="460"/>
      <c r="AB289" s="133"/>
      <c r="AC289" s="460"/>
      <c r="AD289" s="465"/>
      <c r="AE289" s="133"/>
      <c r="AF289" s="133"/>
      <c r="AG289" s="460"/>
      <c r="AH289" s="465"/>
      <c r="AI289" s="466"/>
    </row>
    <row r="290" spans="1:35" ht="21" customHeight="1" thickTop="1">
      <c r="M290" s="39"/>
      <c r="Y290" s="39"/>
    </row>
    <row r="291" spans="1:35" ht="21" customHeight="1">
      <c r="AB291" s="25"/>
    </row>
    <row r="292" spans="1:35" ht="21" customHeight="1">
      <c r="M292" s="13"/>
      <c r="Y292" s="13"/>
      <c r="Z292" s="41"/>
      <c r="AA292" s="41"/>
      <c r="AC292" s="41"/>
      <c r="AD292" s="41"/>
      <c r="AE292" s="41"/>
      <c r="AF292" s="41"/>
      <c r="AG292" s="41"/>
      <c r="AH292" s="41"/>
    </row>
    <row r="293" spans="1:35" ht="21" customHeight="1">
      <c r="M293" s="13"/>
      <c r="Y293" s="13"/>
    </row>
    <row r="294" spans="1:35" ht="21" customHeight="1">
      <c r="M294" s="13"/>
      <c r="Y294" s="13"/>
    </row>
    <row r="295" spans="1:35" ht="21" customHeight="1">
      <c r="A295" s="382" t="s">
        <v>448</v>
      </c>
      <c r="B295" s="39" t="s">
        <v>433</v>
      </c>
      <c r="M295" s="13"/>
      <c r="Y295" s="13"/>
    </row>
    <row r="296" spans="1:35" ht="21" customHeight="1">
      <c r="B296" s="39" t="s">
        <v>434</v>
      </c>
    </row>
    <row r="297" spans="1:35" ht="21" customHeight="1">
      <c r="A297" s="381">
        <v>1</v>
      </c>
      <c r="B297" s="25" t="s">
        <v>397</v>
      </c>
    </row>
    <row r="298" spans="1:35" ht="21" customHeight="1">
      <c r="A298" s="381">
        <v>2</v>
      </c>
      <c r="B298" s="25" t="s">
        <v>444</v>
      </c>
      <c r="C298" s="40"/>
      <c r="D298" s="40"/>
      <c r="E298" s="40"/>
      <c r="F298" s="40"/>
      <c r="G298" s="40"/>
    </row>
    <row r="299" spans="1:35" ht="21" customHeight="1">
      <c r="A299" s="381">
        <v>3</v>
      </c>
      <c r="B299" s="39" t="s">
        <v>189</v>
      </c>
    </row>
    <row r="300" spans="1:35" ht="21" customHeight="1">
      <c r="A300" s="381">
        <v>4</v>
      </c>
      <c r="B300" s="13" t="s">
        <v>267</v>
      </c>
    </row>
    <row r="301" spans="1:35" ht="21" customHeight="1">
      <c r="A301" s="381">
        <v>5</v>
      </c>
      <c r="B301" s="13" t="s">
        <v>288</v>
      </c>
    </row>
    <row r="302" spans="1:35" ht="21" customHeight="1">
      <c r="A302" s="381">
        <v>6</v>
      </c>
      <c r="B302" s="13" t="s">
        <v>291</v>
      </c>
    </row>
    <row r="303" spans="1:35" ht="21" customHeight="1">
      <c r="A303" s="381">
        <v>7</v>
      </c>
      <c r="B303" s="13" t="s">
        <v>292</v>
      </c>
    </row>
    <row r="304" spans="1:35" ht="21" customHeight="1">
      <c r="A304" s="381">
        <v>8</v>
      </c>
      <c r="B304" s="13" t="s">
        <v>293</v>
      </c>
    </row>
    <row r="305" spans="1:1" ht="21" customHeight="1">
      <c r="A305" s="381">
        <v>9</v>
      </c>
    </row>
    <row r="306" spans="1:1" ht="21" customHeight="1"/>
    <row r="307" spans="1:1" ht="21" customHeight="1"/>
    <row r="308" spans="1:1" ht="21" customHeight="1"/>
    <row r="309" spans="1:1" ht="21" customHeight="1"/>
    <row r="310" spans="1:1" ht="21" customHeight="1"/>
    <row r="311" spans="1:1" ht="21" customHeight="1"/>
    <row r="312" spans="1:1" ht="21" customHeight="1"/>
    <row r="313" spans="1:1" ht="21" customHeight="1"/>
    <row r="314" spans="1:1" ht="21" customHeight="1"/>
    <row r="315" spans="1:1" ht="21" customHeight="1"/>
    <row r="316" spans="1:1" ht="21" customHeight="1"/>
    <row r="317" spans="1:1" ht="21" customHeight="1"/>
    <row r="318" spans="1:1" ht="21" customHeight="1"/>
    <row r="319" spans="1:1" ht="21" customHeight="1"/>
    <row r="320" spans="1:1"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407" ht="12" customHeight="1"/>
    <row r="418" ht="12" customHeight="1"/>
    <row r="431" ht="13.5" customHeight="1"/>
    <row r="485" ht="43.5" customHeight="1"/>
  </sheetData>
  <phoneticPr fontId="5"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AI486"/>
  <sheetViews>
    <sheetView showGridLines="0" topLeftCell="A263" zoomScale="60" zoomScaleNormal="60" workbookViewId="0">
      <selection activeCell="B286" sqref="B286"/>
    </sheetView>
  </sheetViews>
  <sheetFormatPr defaultColWidth="8.85546875" defaultRowHeight="18.75"/>
  <cols>
    <col min="1" max="1" width="24.140625" style="25" customWidth="1"/>
    <col min="2" max="2" width="22.28515625" style="25" customWidth="1"/>
    <col min="3" max="7" width="17.28515625" style="25" customWidth="1"/>
    <col min="8" max="8" width="18.5703125" style="25" customWidth="1"/>
    <col min="9" max="9" width="17.28515625" style="25" customWidth="1"/>
    <col min="10" max="10" width="21.28515625" style="25" customWidth="1"/>
    <col min="11" max="11" width="15.28515625" style="3" customWidth="1"/>
    <col min="12" max="12" width="9.140625" style="3" customWidth="1"/>
    <col min="13" max="13" width="24.140625" style="25" customWidth="1"/>
    <col min="14" max="14" width="21.42578125" style="25" customWidth="1"/>
    <col min="15" max="19" width="17.28515625" style="25" customWidth="1"/>
    <col min="20" max="20" width="18.5703125" style="25" customWidth="1"/>
    <col min="21" max="21" width="17.28515625" style="25" customWidth="1"/>
    <col min="22" max="24" width="8.85546875" style="25"/>
    <col min="25" max="25" width="24.140625" style="25" customWidth="1"/>
    <col min="26" max="26" width="21.42578125" style="25" customWidth="1"/>
    <col min="27" max="31" width="17.28515625" style="25" customWidth="1"/>
    <col min="32" max="32" width="18.5703125" style="25" customWidth="1"/>
    <col min="33" max="33" width="17.28515625" style="25" customWidth="1"/>
    <col min="34" max="16384" width="8.85546875" style="25"/>
  </cols>
  <sheetData>
    <row r="1" spans="1:35" ht="15" customHeight="1"/>
    <row r="2" spans="1:35" ht="15" customHeight="1">
      <c r="A2" s="26" t="s">
        <v>30</v>
      </c>
      <c r="M2" s="26" t="s">
        <v>30</v>
      </c>
      <c r="Y2" s="26" t="s">
        <v>30</v>
      </c>
      <c r="AI2" s="3"/>
    </row>
    <row r="3" spans="1:35" ht="21" customHeight="1" thickBot="1">
      <c r="A3" s="196" t="s">
        <v>303</v>
      </c>
      <c r="B3" s="133"/>
      <c r="C3" s="133"/>
      <c r="D3" s="133"/>
      <c r="E3" s="133"/>
      <c r="F3" s="133"/>
      <c r="G3" s="133"/>
      <c r="H3" s="133"/>
      <c r="I3" s="133"/>
      <c r="M3" s="196" t="s">
        <v>304</v>
      </c>
      <c r="N3" s="133"/>
      <c r="O3" s="133"/>
      <c r="P3" s="133"/>
      <c r="Q3" s="133"/>
      <c r="R3" s="133"/>
      <c r="S3" s="133"/>
      <c r="T3" s="133"/>
      <c r="U3" s="133"/>
      <c r="Y3" s="196" t="s">
        <v>305</v>
      </c>
      <c r="AC3" s="133"/>
      <c r="AD3" s="133"/>
      <c r="AI3" s="3"/>
    </row>
    <row r="4" spans="1:35" ht="15" customHeight="1" thickTop="1">
      <c r="A4" s="390">
        <v>1</v>
      </c>
      <c r="B4" s="223" t="s">
        <v>26</v>
      </c>
      <c r="C4" s="201" t="s">
        <v>31</v>
      </c>
      <c r="D4" s="203"/>
      <c r="E4" s="73" t="s">
        <v>383</v>
      </c>
      <c r="F4" s="200" t="s">
        <v>384</v>
      </c>
      <c r="G4" s="207"/>
      <c r="H4" s="205" t="s">
        <v>377</v>
      </c>
      <c r="I4" s="206"/>
      <c r="M4" s="390">
        <v>1</v>
      </c>
      <c r="N4" s="223" t="s">
        <v>26</v>
      </c>
      <c r="O4" s="201" t="s">
        <v>31</v>
      </c>
      <c r="P4" s="203"/>
      <c r="Q4" s="73" t="s">
        <v>383</v>
      </c>
      <c r="R4" s="200" t="s">
        <v>384</v>
      </c>
      <c r="S4" s="207"/>
      <c r="T4" s="205" t="s">
        <v>377</v>
      </c>
      <c r="U4" s="206"/>
      <c r="Y4" s="390">
        <v>1</v>
      </c>
      <c r="Z4" s="223" t="s">
        <v>26</v>
      </c>
      <c r="AA4" s="201" t="s">
        <v>31</v>
      </c>
      <c r="AB4" s="203"/>
      <c r="AC4" s="73" t="s">
        <v>383</v>
      </c>
      <c r="AD4" s="200" t="s">
        <v>384</v>
      </c>
      <c r="AE4" s="207"/>
      <c r="AF4" s="205" t="s">
        <v>377</v>
      </c>
      <c r="AG4" s="206"/>
      <c r="AI4" s="3"/>
    </row>
    <row r="5" spans="1:35" ht="55.9" customHeight="1">
      <c r="A5" s="390">
        <v>2</v>
      </c>
      <c r="B5" s="69" t="s">
        <v>268</v>
      </c>
      <c r="C5" s="202"/>
      <c r="D5" s="124" t="s">
        <v>26</v>
      </c>
      <c r="E5" s="71" t="s">
        <v>27</v>
      </c>
      <c r="F5" s="71" t="s">
        <v>28</v>
      </c>
      <c r="G5" s="71" t="s">
        <v>443</v>
      </c>
      <c r="H5" s="204" t="s">
        <v>32</v>
      </c>
      <c r="I5" s="72" t="s">
        <v>33</v>
      </c>
      <c r="M5" s="390">
        <v>2</v>
      </c>
      <c r="N5" s="69" t="s">
        <v>268</v>
      </c>
      <c r="O5" s="202"/>
      <c r="P5" s="124" t="s">
        <v>26</v>
      </c>
      <c r="Q5" s="71" t="s">
        <v>27</v>
      </c>
      <c r="R5" s="71" t="s">
        <v>28</v>
      </c>
      <c r="S5" s="71" t="s">
        <v>443</v>
      </c>
      <c r="T5" s="204" t="s">
        <v>32</v>
      </c>
      <c r="U5" s="72" t="s">
        <v>33</v>
      </c>
      <c r="Y5" s="390">
        <v>2</v>
      </c>
      <c r="Z5" s="69" t="s">
        <v>268</v>
      </c>
      <c r="AA5" s="202"/>
      <c r="AB5" s="124" t="s">
        <v>26</v>
      </c>
      <c r="AC5" s="71" t="s">
        <v>27</v>
      </c>
      <c r="AD5" s="71" t="s">
        <v>28</v>
      </c>
      <c r="AE5" s="71" t="s">
        <v>443</v>
      </c>
      <c r="AF5" s="204" t="s">
        <v>32</v>
      </c>
      <c r="AG5" s="72" t="s">
        <v>33</v>
      </c>
      <c r="AI5" s="3"/>
    </row>
    <row r="6" spans="1:35" ht="15.6" customHeight="1">
      <c r="A6" s="391">
        <v>3</v>
      </c>
      <c r="B6" s="73" t="s">
        <v>3</v>
      </c>
      <c r="C6" s="73" t="s">
        <v>4</v>
      </c>
      <c r="D6" s="74" t="s">
        <v>5</v>
      </c>
      <c r="E6" s="73" t="s">
        <v>6</v>
      </c>
      <c r="F6" s="73" t="s">
        <v>7</v>
      </c>
      <c r="G6" s="75" t="s">
        <v>8</v>
      </c>
      <c r="H6" s="73" t="s">
        <v>9</v>
      </c>
      <c r="I6" s="76" t="s">
        <v>10</v>
      </c>
      <c r="M6" s="391">
        <v>3</v>
      </c>
      <c r="N6" s="73" t="s">
        <v>3</v>
      </c>
      <c r="O6" s="73" t="s">
        <v>4</v>
      </c>
      <c r="P6" s="74" t="s">
        <v>5</v>
      </c>
      <c r="Q6" s="73" t="s">
        <v>6</v>
      </c>
      <c r="R6" s="73" t="s">
        <v>7</v>
      </c>
      <c r="S6" s="75" t="s">
        <v>8</v>
      </c>
      <c r="T6" s="73" t="s">
        <v>9</v>
      </c>
      <c r="U6" s="76" t="s">
        <v>10</v>
      </c>
      <c r="Y6" s="391">
        <v>3</v>
      </c>
      <c r="Z6" s="73" t="s">
        <v>3</v>
      </c>
      <c r="AA6" s="73" t="s">
        <v>4</v>
      </c>
      <c r="AB6" s="74" t="s">
        <v>5</v>
      </c>
      <c r="AC6" s="73" t="s">
        <v>6</v>
      </c>
      <c r="AD6" s="73" t="s">
        <v>7</v>
      </c>
      <c r="AE6" s="75" t="s">
        <v>8</v>
      </c>
      <c r="AF6" s="73" t="s">
        <v>9</v>
      </c>
      <c r="AG6" s="76" t="s">
        <v>10</v>
      </c>
      <c r="AI6" s="3"/>
    </row>
    <row r="7" spans="1:35" ht="21" customHeight="1">
      <c r="A7" s="78" t="s">
        <v>21</v>
      </c>
      <c r="B7" s="343"/>
      <c r="C7" s="344"/>
      <c r="D7" s="294"/>
      <c r="E7" s="344"/>
      <c r="F7" s="344"/>
      <c r="G7" s="296"/>
      <c r="H7" s="344"/>
      <c r="I7" s="345"/>
      <c r="M7" s="78" t="s">
        <v>22</v>
      </c>
      <c r="N7" s="79"/>
      <c r="O7" s="80"/>
      <c r="P7" s="81"/>
      <c r="Q7" s="80"/>
      <c r="R7" s="80"/>
      <c r="S7" s="82"/>
      <c r="T7" s="80"/>
      <c r="U7" s="83"/>
      <c r="Y7" s="78" t="s">
        <v>19</v>
      </c>
      <c r="Z7" s="79"/>
      <c r="AA7" s="80"/>
      <c r="AB7" s="81"/>
      <c r="AC7" s="80"/>
      <c r="AD7" s="80"/>
      <c r="AE7" s="82"/>
      <c r="AF7" s="80"/>
      <c r="AG7" s="83"/>
      <c r="AI7" s="3"/>
    </row>
    <row r="8" spans="1:35" ht="21" customHeight="1">
      <c r="A8" s="35" t="s">
        <v>47</v>
      </c>
      <c r="B8" s="227" t="s">
        <v>46</v>
      </c>
      <c r="C8" s="326" t="s">
        <v>46</v>
      </c>
      <c r="D8" s="287" t="s">
        <v>46</v>
      </c>
      <c r="E8" s="326" t="s">
        <v>46</v>
      </c>
      <c r="F8" s="326" t="s">
        <v>46</v>
      </c>
      <c r="G8" s="304" t="s">
        <v>46</v>
      </c>
      <c r="H8" s="298" t="s">
        <v>46</v>
      </c>
      <c r="I8" s="238" t="s">
        <v>46</v>
      </c>
      <c r="M8" s="35" t="s">
        <v>47</v>
      </c>
      <c r="N8" s="227" t="s">
        <v>46</v>
      </c>
      <c r="O8" s="326" t="s">
        <v>46</v>
      </c>
      <c r="P8" s="287" t="s">
        <v>46</v>
      </c>
      <c r="Q8" s="326" t="s">
        <v>46</v>
      </c>
      <c r="R8" s="326" t="s">
        <v>46</v>
      </c>
      <c r="S8" s="304" t="s">
        <v>46</v>
      </c>
      <c r="T8" s="298" t="s">
        <v>46</v>
      </c>
      <c r="U8" s="238" t="s">
        <v>46</v>
      </c>
      <c r="Y8" s="35" t="s">
        <v>47</v>
      </c>
      <c r="Z8" s="315" t="s">
        <v>46</v>
      </c>
      <c r="AA8" s="295" t="s">
        <v>46</v>
      </c>
      <c r="AB8" s="346" t="s">
        <v>46</v>
      </c>
      <c r="AC8" s="295" t="s">
        <v>46</v>
      </c>
      <c r="AD8" s="295" t="s">
        <v>46</v>
      </c>
      <c r="AE8" s="347" t="s">
        <v>46</v>
      </c>
      <c r="AF8" s="299" t="s">
        <v>46</v>
      </c>
      <c r="AG8" s="348" t="s">
        <v>46</v>
      </c>
      <c r="AI8" s="3"/>
    </row>
    <row r="9" spans="1:35" ht="21" customHeight="1">
      <c r="A9" s="35" t="s">
        <v>48</v>
      </c>
      <c r="B9" s="227" t="s">
        <v>46</v>
      </c>
      <c r="C9" s="326" t="s">
        <v>46</v>
      </c>
      <c r="D9" s="287" t="s">
        <v>46</v>
      </c>
      <c r="E9" s="326" t="s">
        <v>46</v>
      </c>
      <c r="F9" s="326" t="s">
        <v>46</v>
      </c>
      <c r="G9" s="304" t="s">
        <v>46</v>
      </c>
      <c r="H9" s="298" t="s">
        <v>46</v>
      </c>
      <c r="I9" s="238" t="s">
        <v>46</v>
      </c>
      <c r="M9" s="35" t="s">
        <v>48</v>
      </c>
      <c r="N9" s="227" t="s">
        <v>46</v>
      </c>
      <c r="O9" s="326" t="s">
        <v>46</v>
      </c>
      <c r="P9" s="287" t="s">
        <v>46</v>
      </c>
      <c r="Q9" s="326" t="s">
        <v>46</v>
      </c>
      <c r="R9" s="326" t="s">
        <v>46</v>
      </c>
      <c r="S9" s="304" t="s">
        <v>46</v>
      </c>
      <c r="T9" s="298" t="s">
        <v>46</v>
      </c>
      <c r="U9" s="238" t="s">
        <v>46</v>
      </c>
      <c r="Y9" s="35" t="s">
        <v>48</v>
      </c>
      <c r="Z9" s="315" t="s">
        <v>46</v>
      </c>
      <c r="AA9" s="295" t="s">
        <v>46</v>
      </c>
      <c r="AB9" s="346" t="s">
        <v>46</v>
      </c>
      <c r="AC9" s="295" t="s">
        <v>46</v>
      </c>
      <c r="AD9" s="295" t="s">
        <v>46</v>
      </c>
      <c r="AE9" s="347" t="s">
        <v>46</v>
      </c>
      <c r="AF9" s="299" t="s">
        <v>46</v>
      </c>
      <c r="AG9" s="348" t="s">
        <v>46</v>
      </c>
      <c r="AI9" s="3"/>
    </row>
    <row r="10" spans="1:35" ht="21" customHeight="1">
      <c r="A10" s="35" t="s">
        <v>49</v>
      </c>
      <c r="B10" s="227" t="s">
        <v>46</v>
      </c>
      <c r="C10" s="326" t="s">
        <v>46</v>
      </c>
      <c r="D10" s="287" t="s">
        <v>46</v>
      </c>
      <c r="E10" s="326" t="s">
        <v>46</v>
      </c>
      <c r="F10" s="326" t="s">
        <v>46</v>
      </c>
      <c r="G10" s="304" t="s">
        <v>46</v>
      </c>
      <c r="H10" s="298" t="s">
        <v>46</v>
      </c>
      <c r="I10" s="238" t="s">
        <v>46</v>
      </c>
      <c r="M10" s="35" t="s">
        <v>49</v>
      </c>
      <c r="N10" s="227" t="s">
        <v>46</v>
      </c>
      <c r="O10" s="326" t="s">
        <v>46</v>
      </c>
      <c r="P10" s="287" t="s">
        <v>46</v>
      </c>
      <c r="Q10" s="326" t="s">
        <v>46</v>
      </c>
      <c r="R10" s="326" t="s">
        <v>46</v>
      </c>
      <c r="S10" s="304" t="s">
        <v>46</v>
      </c>
      <c r="T10" s="298" t="s">
        <v>46</v>
      </c>
      <c r="U10" s="238" t="s">
        <v>46</v>
      </c>
      <c r="Y10" s="35" t="s">
        <v>49</v>
      </c>
      <c r="Z10" s="315" t="s">
        <v>46</v>
      </c>
      <c r="AA10" s="295" t="s">
        <v>46</v>
      </c>
      <c r="AB10" s="346" t="s">
        <v>46</v>
      </c>
      <c r="AC10" s="295" t="s">
        <v>46</v>
      </c>
      <c r="AD10" s="295" t="s">
        <v>46</v>
      </c>
      <c r="AE10" s="347" t="s">
        <v>46</v>
      </c>
      <c r="AF10" s="299" t="s">
        <v>46</v>
      </c>
      <c r="AG10" s="348" t="s">
        <v>46</v>
      </c>
      <c r="AI10" s="3"/>
    </row>
    <row r="11" spans="1:35" ht="21" customHeight="1">
      <c r="A11" s="35" t="s">
        <v>265</v>
      </c>
      <c r="B11" s="227" t="s">
        <v>46</v>
      </c>
      <c r="C11" s="326" t="s">
        <v>46</v>
      </c>
      <c r="D11" s="287" t="s">
        <v>46</v>
      </c>
      <c r="E11" s="326" t="s">
        <v>46</v>
      </c>
      <c r="F11" s="326" t="s">
        <v>46</v>
      </c>
      <c r="G11" s="304" t="s">
        <v>46</v>
      </c>
      <c r="H11" s="298" t="s">
        <v>46</v>
      </c>
      <c r="I11" s="238" t="s">
        <v>46</v>
      </c>
      <c r="M11" s="35" t="s">
        <v>265</v>
      </c>
      <c r="N11" s="227" t="s">
        <v>46</v>
      </c>
      <c r="O11" s="326" t="s">
        <v>46</v>
      </c>
      <c r="P11" s="287" t="s">
        <v>46</v>
      </c>
      <c r="Q11" s="326" t="s">
        <v>46</v>
      </c>
      <c r="R11" s="326" t="s">
        <v>46</v>
      </c>
      <c r="S11" s="304" t="s">
        <v>46</v>
      </c>
      <c r="T11" s="298" t="s">
        <v>46</v>
      </c>
      <c r="U11" s="238" t="s">
        <v>46</v>
      </c>
      <c r="Y11" s="35" t="s">
        <v>265</v>
      </c>
      <c r="Z11" s="227" t="s">
        <v>46</v>
      </c>
      <c r="AA11" s="326" t="s">
        <v>46</v>
      </c>
      <c r="AB11" s="287" t="s">
        <v>46</v>
      </c>
      <c r="AC11" s="326" t="s">
        <v>46</v>
      </c>
      <c r="AD11" s="326" t="s">
        <v>46</v>
      </c>
      <c r="AE11" s="304" t="s">
        <v>46</v>
      </c>
      <c r="AF11" s="298" t="s">
        <v>46</v>
      </c>
      <c r="AG11" s="238" t="s">
        <v>46</v>
      </c>
      <c r="AI11" s="3"/>
    </row>
    <row r="12" spans="1:35" ht="21" customHeight="1">
      <c r="A12" s="35" t="s">
        <v>198</v>
      </c>
      <c r="B12" s="227" t="s">
        <v>46</v>
      </c>
      <c r="C12" s="326" t="s">
        <v>46</v>
      </c>
      <c r="D12" s="287" t="s">
        <v>46</v>
      </c>
      <c r="E12" s="326" t="s">
        <v>46</v>
      </c>
      <c r="F12" s="326" t="s">
        <v>46</v>
      </c>
      <c r="G12" s="304" t="s">
        <v>46</v>
      </c>
      <c r="H12" s="298" t="s">
        <v>46</v>
      </c>
      <c r="I12" s="238" t="s">
        <v>46</v>
      </c>
      <c r="M12" s="35" t="s">
        <v>198</v>
      </c>
      <c r="N12" s="227" t="s">
        <v>46</v>
      </c>
      <c r="O12" s="326" t="s">
        <v>46</v>
      </c>
      <c r="P12" s="287" t="s">
        <v>46</v>
      </c>
      <c r="Q12" s="326" t="s">
        <v>46</v>
      </c>
      <c r="R12" s="326" t="s">
        <v>46</v>
      </c>
      <c r="S12" s="304" t="s">
        <v>46</v>
      </c>
      <c r="T12" s="298" t="s">
        <v>46</v>
      </c>
      <c r="U12" s="238" t="s">
        <v>46</v>
      </c>
      <c r="Y12" s="35" t="s">
        <v>198</v>
      </c>
      <c r="Z12" s="315" t="s">
        <v>46</v>
      </c>
      <c r="AA12" s="295" t="s">
        <v>46</v>
      </c>
      <c r="AB12" s="346" t="s">
        <v>46</v>
      </c>
      <c r="AC12" s="295" t="s">
        <v>46</v>
      </c>
      <c r="AD12" s="295" t="s">
        <v>46</v>
      </c>
      <c r="AE12" s="347" t="s">
        <v>46</v>
      </c>
      <c r="AF12" s="299" t="s">
        <v>46</v>
      </c>
      <c r="AG12" s="348" t="s">
        <v>46</v>
      </c>
      <c r="AI12" s="3"/>
    </row>
    <row r="13" spans="1:35" ht="21" customHeight="1">
      <c r="A13" s="35" t="s">
        <v>50</v>
      </c>
      <c r="B13" s="227">
        <v>320000</v>
      </c>
      <c r="C13" s="326">
        <v>66000</v>
      </c>
      <c r="D13" s="287">
        <v>255000</v>
      </c>
      <c r="E13" s="326">
        <v>72000</v>
      </c>
      <c r="F13" s="326">
        <v>87000</v>
      </c>
      <c r="G13" s="304">
        <v>96000</v>
      </c>
      <c r="H13" s="298">
        <v>18000</v>
      </c>
      <c r="I13" s="238">
        <v>63000</v>
      </c>
      <c r="M13" s="35" t="s">
        <v>50</v>
      </c>
      <c r="N13" s="227">
        <v>102000</v>
      </c>
      <c r="O13" s="326">
        <v>23000</v>
      </c>
      <c r="P13" s="287">
        <v>80000</v>
      </c>
      <c r="Q13" s="326">
        <v>35000</v>
      </c>
      <c r="R13" s="326" t="s">
        <v>271</v>
      </c>
      <c r="S13" s="304">
        <v>41000</v>
      </c>
      <c r="T13" s="298" t="s">
        <v>271</v>
      </c>
      <c r="U13" s="238">
        <v>29000</v>
      </c>
      <c r="Y13" s="35" t="s">
        <v>50</v>
      </c>
      <c r="Z13" s="339">
        <v>218000</v>
      </c>
      <c r="AA13" s="349">
        <v>43000</v>
      </c>
      <c r="AB13" s="350">
        <v>175000</v>
      </c>
      <c r="AC13" s="349">
        <v>37000</v>
      </c>
      <c r="AD13" s="349">
        <v>83000</v>
      </c>
      <c r="AE13" s="338">
        <v>55000</v>
      </c>
      <c r="AF13" s="335">
        <v>12000</v>
      </c>
      <c r="AG13" s="244">
        <v>34000</v>
      </c>
      <c r="AI13" s="3"/>
    </row>
    <row r="14" spans="1:35" ht="21" customHeight="1">
      <c r="A14" s="35" t="s">
        <v>51</v>
      </c>
      <c r="B14" s="227" t="s">
        <v>46</v>
      </c>
      <c r="C14" s="326" t="s">
        <v>46</v>
      </c>
      <c r="D14" s="287" t="s">
        <v>46</v>
      </c>
      <c r="E14" s="326" t="s">
        <v>46</v>
      </c>
      <c r="F14" s="326" t="s">
        <v>46</v>
      </c>
      <c r="G14" s="304" t="s">
        <v>46</v>
      </c>
      <c r="H14" s="298" t="s">
        <v>46</v>
      </c>
      <c r="I14" s="238" t="s">
        <v>46</v>
      </c>
      <c r="M14" s="35" t="s">
        <v>51</v>
      </c>
      <c r="N14" s="227" t="s">
        <v>46</v>
      </c>
      <c r="O14" s="326" t="s">
        <v>46</v>
      </c>
      <c r="P14" s="287" t="s">
        <v>46</v>
      </c>
      <c r="Q14" s="326" t="s">
        <v>46</v>
      </c>
      <c r="R14" s="326" t="s">
        <v>46</v>
      </c>
      <c r="S14" s="304" t="s">
        <v>46</v>
      </c>
      <c r="T14" s="298" t="s">
        <v>46</v>
      </c>
      <c r="U14" s="238" t="s">
        <v>46</v>
      </c>
      <c r="Y14" s="35" t="s">
        <v>51</v>
      </c>
      <c r="Z14" s="339" t="s">
        <v>46</v>
      </c>
      <c r="AA14" s="349" t="s">
        <v>46</v>
      </c>
      <c r="AB14" s="350" t="s">
        <v>46</v>
      </c>
      <c r="AC14" s="349" t="s">
        <v>46</v>
      </c>
      <c r="AD14" s="349" t="s">
        <v>46</v>
      </c>
      <c r="AE14" s="338" t="s">
        <v>46</v>
      </c>
      <c r="AF14" s="335" t="s">
        <v>46</v>
      </c>
      <c r="AG14" s="244" t="s">
        <v>46</v>
      </c>
      <c r="AI14" s="3"/>
    </row>
    <row r="15" spans="1:35" ht="21" customHeight="1">
      <c r="A15" s="35" t="s">
        <v>52</v>
      </c>
      <c r="B15" s="227" t="s">
        <v>46</v>
      </c>
      <c r="C15" s="326" t="s">
        <v>46</v>
      </c>
      <c r="D15" s="287" t="s">
        <v>46</v>
      </c>
      <c r="E15" s="326" t="s">
        <v>46</v>
      </c>
      <c r="F15" s="326" t="s">
        <v>46</v>
      </c>
      <c r="G15" s="304" t="s">
        <v>46</v>
      </c>
      <c r="H15" s="298" t="s">
        <v>46</v>
      </c>
      <c r="I15" s="238" t="s">
        <v>46</v>
      </c>
      <c r="M15" s="35" t="s">
        <v>52</v>
      </c>
      <c r="N15" s="227" t="s">
        <v>46</v>
      </c>
      <c r="O15" s="326" t="s">
        <v>46</v>
      </c>
      <c r="P15" s="287" t="s">
        <v>46</v>
      </c>
      <c r="Q15" s="326" t="s">
        <v>46</v>
      </c>
      <c r="R15" s="326" t="s">
        <v>46</v>
      </c>
      <c r="S15" s="304" t="s">
        <v>46</v>
      </c>
      <c r="T15" s="298" t="s">
        <v>46</v>
      </c>
      <c r="U15" s="238" t="s">
        <v>46</v>
      </c>
      <c r="Y15" s="35" t="s">
        <v>52</v>
      </c>
      <c r="Z15" s="339" t="s">
        <v>46</v>
      </c>
      <c r="AA15" s="349" t="s">
        <v>46</v>
      </c>
      <c r="AB15" s="350" t="s">
        <v>46</v>
      </c>
      <c r="AC15" s="349" t="s">
        <v>46</v>
      </c>
      <c r="AD15" s="349" t="s">
        <v>46</v>
      </c>
      <c r="AE15" s="338" t="s">
        <v>46</v>
      </c>
      <c r="AF15" s="335" t="s">
        <v>46</v>
      </c>
      <c r="AG15" s="244" t="s">
        <v>46</v>
      </c>
      <c r="AI15" s="3"/>
    </row>
    <row r="16" spans="1:35" ht="21" customHeight="1">
      <c r="A16" s="35" t="s">
        <v>53</v>
      </c>
      <c r="B16" s="227">
        <v>315000</v>
      </c>
      <c r="C16" s="326">
        <v>70000</v>
      </c>
      <c r="D16" s="287">
        <v>245000</v>
      </c>
      <c r="E16" s="326">
        <v>73000</v>
      </c>
      <c r="F16" s="326">
        <v>80000</v>
      </c>
      <c r="G16" s="304">
        <v>92000</v>
      </c>
      <c r="H16" s="298">
        <v>17000</v>
      </c>
      <c r="I16" s="238">
        <v>63000</v>
      </c>
      <c r="M16" s="35" t="s">
        <v>53</v>
      </c>
      <c r="N16" s="227">
        <v>101000</v>
      </c>
      <c r="O16" s="326">
        <v>23000</v>
      </c>
      <c r="P16" s="287">
        <v>78000</v>
      </c>
      <c r="Q16" s="326">
        <v>36000</v>
      </c>
      <c r="R16" s="326" t="s">
        <v>271</v>
      </c>
      <c r="S16" s="304">
        <v>38000</v>
      </c>
      <c r="T16" s="298" t="s">
        <v>271</v>
      </c>
      <c r="U16" s="238">
        <v>28000</v>
      </c>
      <c r="Y16" s="35" t="s">
        <v>53</v>
      </c>
      <c r="Z16" s="339">
        <v>214000</v>
      </c>
      <c r="AA16" s="349">
        <v>47000</v>
      </c>
      <c r="AB16" s="350">
        <v>167000</v>
      </c>
      <c r="AC16" s="349">
        <v>37000</v>
      </c>
      <c r="AD16" s="349">
        <v>76000</v>
      </c>
      <c r="AE16" s="338">
        <v>54000</v>
      </c>
      <c r="AF16" s="335">
        <v>12000</v>
      </c>
      <c r="AG16" s="244">
        <v>34000</v>
      </c>
      <c r="AI16" s="3"/>
    </row>
    <row r="17" spans="1:35" ht="21" customHeight="1">
      <c r="A17" s="35" t="s">
        <v>54</v>
      </c>
      <c r="B17" s="227" t="s">
        <v>46</v>
      </c>
      <c r="C17" s="326" t="s">
        <v>46</v>
      </c>
      <c r="D17" s="287" t="s">
        <v>46</v>
      </c>
      <c r="E17" s="326" t="s">
        <v>46</v>
      </c>
      <c r="F17" s="326" t="s">
        <v>46</v>
      </c>
      <c r="G17" s="304" t="s">
        <v>46</v>
      </c>
      <c r="H17" s="298" t="s">
        <v>46</v>
      </c>
      <c r="I17" s="238" t="s">
        <v>46</v>
      </c>
      <c r="M17" s="35" t="s">
        <v>54</v>
      </c>
      <c r="N17" s="227" t="s">
        <v>46</v>
      </c>
      <c r="O17" s="326" t="s">
        <v>46</v>
      </c>
      <c r="P17" s="287" t="s">
        <v>46</v>
      </c>
      <c r="Q17" s="326" t="s">
        <v>46</v>
      </c>
      <c r="R17" s="326" t="s">
        <v>46</v>
      </c>
      <c r="S17" s="304" t="s">
        <v>46</v>
      </c>
      <c r="T17" s="298" t="s">
        <v>46</v>
      </c>
      <c r="U17" s="238" t="s">
        <v>46</v>
      </c>
      <c r="Y17" s="35" t="s">
        <v>54</v>
      </c>
      <c r="Z17" s="339" t="s">
        <v>46</v>
      </c>
      <c r="AA17" s="349" t="s">
        <v>46</v>
      </c>
      <c r="AB17" s="350" t="s">
        <v>46</v>
      </c>
      <c r="AC17" s="349" t="s">
        <v>46</v>
      </c>
      <c r="AD17" s="349" t="s">
        <v>46</v>
      </c>
      <c r="AE17" s="338" t="s">
        <v>46</v>
      </c>
      <c r="AF17" s="335" t="s">
        <v>46</v>
      </c>
      <c r="AG17" s="244" t="s">
        <v>46</v>
      </c>
      <c r="AI17" s="3"/>
    </row>
    <row r="18" spans="1:35" ht="21" customHeight="1">
      <c r="A18" s="35" t="s">
        <v>55</v>
      </c>
      <c r="B18" s="227" t="s">
        <v>46</v>
      </c>
      <c r="C18" s="326" t="s">
        <v>46</v>
      </c>
      <c r="D18" s="287" t="s">
        <v>46</v>
      </c>
      <c r="E18" s="326" t="s">
        <v>46</v>
      </c>
      <c r="F18" s="326" t="s">
        <v>46</v>
      </c>
      <c r="G18" s="304" t="s">
        <v>46</v>
      </c>
      <c r="H18" s="298" t="s">
        <v>46</v>
      </c>
      <c r="I18" s="238" t="s">
        <v>46</v>
      </c>
      <c r="M18" s="35" t="s">
        <v>55</v>
      </c>
      <c r="N18" s="227" t="s">
        <v>46</v>
      </c>
      <c r="O18" s="326" t="s">
        <v>46</v>
      </c>
      <c r="P18" s="287" t="s">
        <v>46</v>
      </c>
      <c r="Q18" s="326" t="s">
        <v>46</v>
      </c>
      <c r="R18" s="326" t="s">
        <v>46</v>
      </c>
      <c r="S18" s="304" t="s">
        <v>46</v>
      </c>
      <c r="T18" s="298" t="s">
        <v>46</v>
      </c>
      <c r="U18" s="238" t="s">
        <v>46</v>
      </c>
      <c r="Y18" s="35" t="s">
        <v>55</v>
      </c>
      <c r="Z18" s="339" t="s">
        <v>46</v>
      </c>
      <c r="AA18" s="349" t="s">
        <v>46</v>
      </c>
      <c r="AB18" s="350" t="s">
        <v>46</v>
      </c>
      <c r="AC18" s="349" t="s">
        <v>46</v>
      </c>
      <c r="AD18" s="349" t="s">
        <v>46</v>
      </c>
      <c r="AE18" s="338" t="s">
        <v>46</v>
      </c>
      <c r="AF18" s="335" t="s">
        <v>46</v>
      </c>
      <c r="AG18" s="244" t="s">
        <v>46</v>
      </c>
      <c r="AI18" s="3"/>
    </row>
    <row r="19" spans="1:35" ht="21" customHeight="1">
      <c r="A19" s="35" t="s">
        <v>56</v>
      </c>
      <c r="B19" s="227">
        <v>306000</v>
      </c>
      <c r="C19" s="326">
        <v>67000</v>
      </c>
      <c r="D19" s="287">
        <v>239000</v>
      </c>
      <c r="E19" s="326">
        <v>72000</v>
      </c>
      <c r="F19" s="326">
        <v>82000</v>
      </c>
      <c r="G19" s="304">
        <v>85000</v>
      </c>
      <c r="H19" s="298">
        <v>17000</v>
      </c>
      <c r="I19" s="238">
        <v>54000</v>
      </c>
      <c r="M19" s="35" t="s">
        <v>56</v>
      </c>
      <c r="N19" s="227">
        <v>100000</v>
      </c>
      <c r="O19" s="326">
        <v>23000</v>
      </c>
      <c r="P19" s="287">
        <v>77000</v>
      </c>
      <c r="Q19" s="326">
        <v>36000</v>
      </c>
      <c r="R19" s="326" t="s">
        <v>271</v>
      </c>
      <c r="S19" s="304">
        <v>38000</v>
      </c>
      <c r="T19" s="298" t="s">
        <v>271</v>
      </c>
      <c r="U19" s="238">
        <v>26000</v>
      </c>
      <c r="Y19" s="35" t="s">
        <v>56</v>
      </c>
      <c r="Z19" s="339">
        <v>206000</v>
      </c>
      <c r="AA19" s="349">
        <v>45000</v>
      </c>
      <c r="AB19" s="350">
        <v>161000</v>
      </c>
      <c r="AC19" s="349">
        <v>36000</v>
      </c>
      <c r="AD19" s="349">
        <v>78000</v>
      </c>
      <c r="AE19" s="338">
        <v>47000</v>
      </c>
      <c r="AF19" s="335">
        <v>12000</v>
      </c>
      <c r="AG19" s="244">
        <v>28000</v>
      </c>
      <c r="AI19" s="3"/>
    </row>
    <row r="20" spans="1:35" ht="21" customHeight="1">
      <c r="A20" s="35" t="s">
        <v>57</v>
      </c>
      <c r="B20" s="227" t="s">
        <v>46</v>
      </c>
      <c r="C20" s="326" t="s">
        <v>46</v>
      </c>
      <c r="D20" s="287" t="s">
        <v>46</v>
      </c>
      <c r="E20" s="326" t="s">
        <v>46</v>
      </c>
      <c r="F20" s="326" t="s">
        <v>46</v>
      </c>
      <c r="G20" s="304" t="s">
        <v>46</v>
      </c>
      <c r="H20" s="298" t="s">
        <v>46</v>
      </c>
      <c r="I20" s="238" t="s">
        <v>46</v>
      </c>
      <c r="M20" s="35" t="s">
        <v>57</v>
      </c>
      <c r="N20" s="227" t="s">
        <v>46</v>
      </c>
      <c r="O20" s="326" t="s">
        <v>46</v>
      </c>
      <c r="P20" s="287" t="s">
        <v>46</v>
      </c>
      <c r="Q20" s="326" t="s">
        <v>46</v>
      </c>
      <c r="R20" s="326" t="s">
        <v>46</v>
      </c>
      <c r="S20" s="304" t="s">
        <v>46</v>
      </c>
      <c r="T20" s="298" t="s">
        <v>46</v>
      </c>
      <c r="U20" s="238" t="s">
        <v>46</v>
      </c>
      <c r="Y20" s="35" t="s">
        <v>57</v>
      </c>
      <c r="Z20" s="339" t="s">
        <v>46</v>
      </c>
      <c r="AA20" s="349" t="s">
        <v>46</v>
      </c>
      <c r="AB20" s="350" t="s">
        <v>46</v>
      </c>
      <c r="AC20" s="349" t="s">
        <v>46</v>
      </c>
      <c r="AD20" s="349" t="s">
        <v>46</v>
      </c>
      <c r="AE20" s="338" t="s">
        <v>46</v>
      </c>
      <c r="AF20" s="335" t="s">
        <v>46</v>
      </c>
      <c r="AG20" s="244" t="s">
        <v>46</v>
      </c>
      <c r="AI20" s="3"/>
    </row>
    <row r="21" spans="1:35" ht="21" customHeight="1">
      <c r="A21" s="35" t="s">
        <v>58</v>
      </c>
      <c r="B21" s="227" t="s">
        <v>46</v>
      </c>
      <c r="C21" s="326" t="s">
        <v>46</v>
      </c>
      <c r="D21" s="287" t="s">
        <v>46</v>
      </c>
      <c r="E21" s="326" t="s">
        <v>46</v>
      </c>
      <c r="F21" s="326" t="s">
        <v>46</v>
      </c>
      <c r="G21" s="304" t="s">
        <v>46</v>
      </c>
      <c r="H21" s="298" t="s">
        <v>46</v>
      </c>
      <c r="I21" s="238" t="s">
        <v>46</v>
      </c>
      <c r="M21" s="35" t="s">
        <v>58</v>
      </c>
      <c r="N21" s="227" t="s">
        <v>46</v>
      </c>
      <c r="O21" s="326" t="s">
        <v>46</v>
      </c>
      <c r="P21" s="287" t="s">
        <v>46</v>
      </c>
      <c r="Q21" s="326" t="s">
        <v>46</v>
      </c>
      <c r="R21" s="326" t="s">
        <v>46</v>
      </c>
      <c r="S21" s="304" t="s">
        <v>46</v>
      </c>
      <c r="T21" s="298" t="s">
        <v>46</v>
      </c>
      <c r="U21" s="238" t="s">
        <v>46</v>
      </c>
      <c r="Y21" s="35" t="s">
        <v>58</v>
      </c>
      <c r="Z21" s="339" t="s">
        <v>46</v>
      </c>
      <c r="AA21" s="349" t="s">
        <v>46</v>
      </c>
      <c r="AB21" s="350" t="s">
        <v>46</v>
      </c>
      <c r="AC21" s="349" t="s">
        <v>46</v>
      </c>
      <c r="AD21" s="349" t="s">
        <v>46</v>
      </c>
      <c r="AE21" s="338" t="s">
        <v>46</v>
      </c>
      <c r="AF21" s="335" t="s">
        <v>46</v>
      </c>
      <c r="AG21" s="244" t="s">
        <v>46</v>
      </c>
      <c r="AI21" s="3"/>
    </row>
    <row r="22" spans="1:35" ht="21" customHeight="1">
      <c r="A22" s="35" t="s">
        <v>59</v>
      </c>
      <c r="B22" s="227">
        <v>295000</v>
      </c>
      <c r="C22" s="326">
        <v>56000</v>
      </c>
      <c r="D22" s="287">
        <v>239000</v>
      </c>
      <c r="E22" s="326">
        <v>75000</v>
      </c>
      <c r="F22" s="326">
        <v>76000</v>
      </c>
      <c r="G22" s="304">
        <v>88000</v>
      </c>
      <c r="H22" s="298">
        <v>18000</v>
      </c>
      <c r="I22" s="238">
        <v>57000</v>
      </c>
      <c r="M22" s="35" t="s">
        <v>59</v>
      </c>
      <c r="N22" s="227">
        <v>95000</v>
      </c>
      <c r="O22" s="326">
        <v>17000</v>
      </c>
      <c r="P22" s="287">
        <v>78000</v>
      </c>
      <c r="Q22" s="326">
        <v>36000</v>
      </c>
      <c r="R22" s="326" t="s">
        <v>271</v>
      </c>
      <c r="S22" s="304">
        <v>39000</v>
      </c>
      <c r="T22" s="298" t="s">
        <v>271</v>
      </c>
      <c r="U22" s="238">
        <v>26000</v>
      </c>
      <c r="Y22" s="35" t="s">
        <v>59</v>
      </c>
      <c r="Z22" s="339">
        <v>200000</v>
      </c>
      <c r="AA22" s="349">
        <v>39000</v>
      </c>
      <c r="AB22" s="350">
        <v>161000</v>
      </c>
      <c r="AC22" s="349">
        <v>38000</v>
      </c>
      <c r="AD22" s="349">
        <v>73000</v>
      </c>
      <c r="AE22" s="338">
        <v>50000</v>
      </c>
      <c r="AF22" s="335">
        <v>12000</v>
      </c>
      <c r="AG22" s="244">
        <v>31000</v>
      </c>
      <c r="AI22" s="3"/>
    </row>
    <row r="23" spans="1:35" ht="21" customHeight="1">
      <c r="A23" s="35" t="s">
        <v>199</v>
      </c>
      <c r="B23" s="227" t="s">
        <v>46</v>
      </c>
      <c r="C23" s="326" t="s">
        <v>46</v>
      </c>
      <c r="D23" s="287" t="s">
        <v>46</v>
      </c>
      <c r="E23" s="326" t="s">
        <v>46</v>
      </c>
      <c r="F23" s="326" t="s">
        <v>46</v>
      </c>
      <c r="G23" s="304" t="s">
        <v>46</v>
      </c>
      <c r="H23" s="298" t="s">
        <v>46</v>
      </c>
      <c r="I23" s="238" t="s">
        <v>46</v>
      </c>
      <c r="M23" s="35" t="s">
        <v>199</v>
      </c>
      <c r="N23" s="227" t="s">
        <v>46</v>
      </c>
      <c r="O23" s="326" t="s">
        <v>46</v>
      </c>
      <c r="P23" s="287" t="s">
        <v>46</v>
      </c>
      <c r="Q23" s="326" t="s">
        <v>46</v>
      </c>
      <c r="R23" s="326" t="s">
        <v>46</v>
      </c>
      <c r="S23" s="304" t="s">
        <v>46</v>
      </c>
      <c r="T23" s="298" t="s">
        <v>46</v>
      </c>
      <c r="U23" s="238" t="s">
        <v>46</v>
      </c>
      <c r="Y23" s="35" t="s">
        <v>199</v>
      </c>
      <c r="Z23" s="339" t="s">
        <v>46</v>
      </c>
      <c r="AA23" s="349" t="s">
        <v>46</v>
      </c>
      <c r="AB23" s="350" t="s">
        <v>46</v>
      </c>
      <c r="AC23" s="349" t="s">
        <v>46</v>
      </c>
      <c r="AD23" s="349" t="s">
        <v>46</v>
      </c>
      <c r="AE23" s="338" t="s">
        <v>46</v>
      </c>
      <c r="AF23" s="335" t="s">
        <v>46</v>
      </c>
      <c r="AG23" s="244" t="s">
        <v>46</v>
      </c>
      <c r="AI23" s="3"/>
    </row>
    <row r="24" spans="1:35" ht="21" customHeight="1">
      <c r="A24" s="35" t="s">
        <v>200</v>
      </c>
      <c r="B24" s="227" t="s">
        <v>46</v>
      </c>
      <c r="C24" s="326" t="s">
        <v>46</v>
      </c>
      <c r="D24" s="287" t="s">
        <v>46</v>
      </c>
      <c r="E24" s="326" t="s">
        <v>46</v>
      </c>
      <c r="F24" s="326" t="s">
        <v>46</v>
      </c>
      <c r="G24" s="304" t="s">
        <v>46</v>
      </c>
      <c r="H24" s="298" t="s">
        <v>46</v>
      </c>
      <c r="I24" s="238" t="s">
        <v>46</v>
      </c>
      <c r="M24" s="35" t="s">
        <v>200</v>
      </c>
      <c r="N24" s="227" t="s">
        <v>46</v>
      </c>
      <c r="O24" s="326" t="s">
        <v>46</v>
      </c>
      <c r="P24" s="287" t="s">
        <v>46</v>
      </c>
      <c r="Q24" s="326" t="s">
        <v>46</v>
      </c>
      <c r="R24" s="326" t="s">
        <v>46</v>
      </c>
      <c r="S24" s="304" t="s">
        <v>46</v>
      </c>
      <c r="T24" s="298" t="s">
        <v>46</v>
      </c>
      <c r="U24" s="238" t="s">
        <v>46</v>
      </c>
      <c r="Y24" s="35" t="s">
        <v>200</v>
      </c>
      <c r="Z24" s="339" t="s">
        <v>46</v>
      </c>
      <c r="AA24" s="349" t="s">
        <v>46</v>
      </c>
      <c r="AB24" s="350" t="s">
        <v>46</v>
      </c>
      <c r="AC24" s="349" t="s">
        <v>46</v>
      </c>
      <c r="AD24" s="349" t="s">
        <v>46</v>
      </c>
      <c r="AE24" s="338" t="s">
        <v>46</v>
      </c>
      <c r="AF24" s="335" t="s">
        <v>46</v>
      </c>
      <c r="AG24" s="244" t="s">
        <v>46</v>
      </c>
      <c r="AI24" s="3"/>
    </row>
    <row r="25" spans="1:35" ht="21" customHeight="1">
      <c r="A25" s="35" t="s">
        <v>60</v>
      </c>
      <c r="B25" s="227">
        <v>300000</v>
      </c>
      <c r="C25" s="326">
        <v>55000</v>
      </c>
      <c r="D25" s="287">
        <v>245000</v>
      </c>
      <c r="E25" s="326">
        <v>77000</v>
      </c>
      <c r="F25" s="326">
        <v>77000</v>
      </c>
      <c r="G25" s="304">
        <v>92000</v>
      </c>
      <c r="H25" s="298">
        <v>19000</v>
      </c>
      <c r="I25" s="238">
        <v>62000</v>
      </c>
      <c r="M25" s="35" t="s">
        <v>60</v>
      </c>
      <c r="N25" s="227">
        <v>95000</v>
      </c>
      <c r="O25" s="326">
        <v>16000</v>
      </c>
      <c r="P25" s="287">
        <v>78000</v>
      </c>
      <c r="Q25" s="326">
        <v>38000</v>
      </c>
      <c r="R25" s="326" t="s">
        <v>271</v>
      </c>
      <c r="S25" s="304">
        <v>37000</v>
      </c>
      <c r="T25" s="298" t="s">
        <v>271</v>
      </c>
      <c r="U25" s="238">
        <v>28000</v>
      </c>
      <c r="Y25" s="35" t="s">
        <v>60</v>
      </c>
      <c r="Z25" s="339">
        <v>205000</v>
      </c>
      <c r="AA25" s="349">
        <v>38000</v>
      </c>
      <c r="AB25" s="350">
        <v>167000</v>
      </c>
      <c r="AC25" s="349">
        <v>38000</v>
      </c>
      <c r="AD25" s="349">
        <v>74000</v>
      </c>
      <c r="AE25" s="338">
        <v>55000</v>
      </c>
      <c r="AF25" s="335">
        <v>14000</v>
      </c>
      <c r="AG25" s="244">
        <v>34000</v>
      </c>
      <c r="AI25" s="3"/>
    </row>
    <row r="26" spans="1:35" ht="21" customHeight="1">
      <c r="A26" s="35" t="s">
        <v>61</v>
      </c>
      <c r="B26" s="227" t="s">
        <v>46</v>
      </c>
      <c r="C26" s="326" t="s">
        <v>46</v>
      </c>
      <c r="D26" s="287" t="s">
        <v>46</v>
      </c>
      <c r="E26" s="326" t="s">
        <v>46</v>
      </c>
      <c r="F26" s="326" t="s">
        <v>46</v>
      </c>
      <c r="G26" s="304" t="s">
        <v>46</v>
      </c>
      <c r="H26" s="298" t="s">
        <v>46</v>
      </c>
      <c r="I26" s="238" t="s">
        <v>46</v>
      </c>
      <c r="M26" s="35" t="s">
        <v>61</v>
      </c>
      <c r="N26" s="227" t="s">
        <v>46</v>
      </c>
      <c r="O26" s="326" t="s">
        <v>46</v>
      </c>
      <c r="P26" s="287" t="s">
        <v>46</v>
      </c>
      <c r="Q26" s="326" t="s">
        <v>46</v>
      </c>
      <c r="R26" s="326" t="s">
        <v>46</v>
      </c>
      <c r="S26" s="304" t="s">
        <v>46</v>
      </c>
      <c r="T26" s="298" t="s">
        <v>46</v>
      </c>
      <c r="U26" s="238" t="s">
        <v>46</v>
      </c>
      <c r="Y26" s="35" t="s">
        <v>61</v>
      </c>
      <c r="Z26" s="339" t="s">
        <v>46</v>
      </c>
      <c r="AA26" s="349" t="s">
        <v>46</v>
      </c>
      <c r="AB26" s="350" t="s">
        <v>46</v>
      </c>
      <c r="AC26" s="349" t="s">
        <v>46</v>
      </c>
      <c r="AD26" s="349" t="s">
        <v>46</v>
      </c>
      <c r="AE26" s="338" t="s">
        <v>46</v>
      </c>
      <c r="AF26" s="335" t="s">
        <v>46</v>
      </c>
      <c r="AG26" s="244" t="s">
        <v>46</v>
      </c>
      <c r="AI26" s="3"/>
    </row>
    <row r="27" spans="1:35" ht="21" customHeight="1">
      <c r="A27" s="35" t="s">
        <v>62</v>
      </c>
      <c r="B27" s="227" t="s">
        <v>46</v>
      </c>
      <c r="C27" s="326" t="s">
        <v>46</v>
      </c>
      <c r="D27" s="287" t="s">
        <v>46</v>
      </c>
      <c r="E27" s="326" t="s">
        <v>46</v>
      </c>
      <c r="F27" s="326" t="s">
        <v>46</v>
      </c>
      <c r="G27" s="304" t="s">
        <v>46</v>
      </c>
      <c r="H27" s="298" t="s">
        <v>46</v>
      </c>
      <c r="I27" s="238" t="s">
        <v>46</v>
      </c>
      <c r="M27" s="35" t="s">
        <v>62</v>
      </c>
      <c r="N27" s="227" t="s">
        <v>46</v>
      </c>
      <c r="O27" s="326" t="s">
        <v>46</v>
      </c>
      <c r="P27" s="287" t="s">
        <v>46</v>
      </c>
      <c r="Q27" s="326" t="s">
        <v>46</v>
      </c>
      <c r="R27" s="326" t="s">
        <v>46</v>
      </c>
      <c r="S27" s="304" t="s">
        <v>46</v>
      </c>
      <c r="T27" s="298" t="s">
        <v>46</v>
      </c>
      <c r="U27" s="238" t="s">
        <v>46</v>
      </c>
      <c r="Y27" s="35" t="s">
        <v>62</v>
      </c>
      <c r="Z27" s="339" t="s">
        <v>46</v>
      </c>
      <c r="AA27" s="349" t="s">
        <v>46</v>
      </c>
      <c r="AB27" s="350" t="s">
        <v>46</v>
      </c>
      <c r="AC27" s="349" t="s">
        <v>46</v>
      </c>
      <c r="AD27" s="349" t="s">
        <v>46</v>
      </c>
      <c r="AE27" s="338" t="s">
        <v>46</v>
      </c>
      <c r="AF27" s="335" t="s">
        <v>46</v>
      </c>
      <c r="AG27" s="244" t="s">
        <v>46</v>
      </c>
      <c r="AI27" s="3"/>
    </row>
    <row r="28" spans="1:35" ht="21" customHeight="1">
      <c r="A28" s="35" t="s">
        <v>63</v>
      </c>
      <c r="B28" s="227">
        <v>309000</v>
      </c>
      <c r="C28" s="326">
        <v>58000</v>
      </c>
      <c r="D28" s="287">
        <v>251000</v>
      </c>
      <c r="E28" s="326">
        <v>79000</v>
      </c>
      <c r="F28" s="326">
        <v>75000</v>
      </c>
      <c r="G28" s="304">
        <v>96000</v>
      </c>
      <c r="H28" s="298">
        <v>23000</v>
      </c>
      <c r="I28" s="238">
        <v>58000</v>
      </c>
      <c r="M28" s="35" t="s">
        <v>63</v>
      </c>
      <c r="N28" s="227">
        <v>99000</v>
      </c>
      <c r="O28" s="326">
        <v>17000</v>
      </c>
      <c r="P28" s="287">
        <v>83000</v>
      </c>
      <c r="Q28" s="326">
        <v>39000</v>
      </c>
      <c r="R28" s="326" t="s">
        <v>271</v>
      </c>
      <c r="S28" s="304">
        <v>42000</v>
      </c>
      <c r="T28" s="298" t="s">
        <v>271</v>
      </c>
      <c r="U28" s="238">
        <v>29000</v>
      </c>
      <c r="Y28" s="35" t="s">
        <v>63</v>
      </c>
      <c r="Z28" s="339">
        <v>209000</v>
      </c>
      <c r="AA28" s="349">
        <v>42000</v>
      </c>
      <c r="AB28" s="350">
        <v>168000</v>
      </c>
      <c r="AC28" s="349">
        <v>41000</v>
      </c>
      <c r="AD28" s="349">
        <v>73000</v>
      </c>
      <c r="AE28" s="338">
        <v>54000</v>
      </c>
      <c r="AF28" s="335">
        <v>16000</v>
      </c>
      <c r="AG28" s="244">
        <v>29000</v>
      </c>
      <c r="AI28" s="3"/>
    </row>
    <row r="29" spans="1:35" ht="21" customHeight="1">
      <c r="A29" s="35" t="s">
        <v>64</v>
      </c>
      <c r="B29" s="227" t="s">
        <v>46</v>
      </c>
      <c r="C29" s="326" t="s">
        <v>46</v>
      </c>
      <c r="D29" s="287" t="s">
        <v>46</v>
      </c>
      <c r="E29" s="326" t="s">
        <v>46</v>
      </c>
      <c r="F29" s="326" t="s">
        <v>46</v>
      </c>
      <c r="G29" s="304" t="s">
        <v>46</v>
      </c>
      <c r="H29" s="298" t="s">
        <v>46</v>
      </c>
      <c r="I29" s="238" t="s">
        <v>46</v>
      </c>
      <c r="M29" s="35" t="s">
        <v>64</v>
      </c>
      <c r="N29" s="227" t="s">
        <v>46</v>
      </c>
      <c r="O29" s="326" t="s">
        <v>46</v>
      </c>
      <c r="P29" s="287" t="s">
        <v>46</v>
      </c>
      <c r="Q29" s="326" t="s">
        <v>46</v>
      </c>
      <c r="R29" s="326" t="s">
        <v>46</v>
      </c>
      <c r="S29" s="304" t="s">
        <v>46</v>
      </c>
      <c r="T29" s="298" t="s">
        <v>46</v>
      </c>
      <c r="U29" s="238" t="s">
        <v>46</v>
      </c>
      <c r="Y29" s="35" t="s">
        <v>64</v>
      </c>
      <c r="Z29" s="339" t="s">
        <v>46</v>
      </c>
      <c r="AA29" s="349" t="s">
        <v>46</v>
      </c>
      <c r="AB29" s="350" t="s">
        <v>46</v>
      </c>
      <c r="AC29" s="349" t="s">
        <v>46</v>
      </c>
      <c r="AD29" s="349" t="s">
        <v>46</v>
      </c>
      <c r="AE29" s="338" t="s">
        <v>46</v>
      </c>
      <c r="AF29" s="335" t="s">
        <v>46</v>
      </c>
      <c r="AG29" s="244" t="s">
        <v>46</v>
      </c>
      <c r="AI29" s="3"/>
    </row>
    <row r="30" spans="1:35" ht="21" customHeight="1">
      <c r="A30" s="35" t="s">
        <v>65</v>
      </c>
      <c r="B30" s="227" t="s">
        <v>46</v>
      </c>
      <c r="C30" s="326" t="s">
        <v>46</v>
      </c>
      <c r="D30" s="287" t="s">
        <v>46</v>
      </c>
      <c r="E30" s="326" t="s">
        <v>46</v>
      </c>
      <c r="F30" s="326" t="s">
        <v>46</v>
      </c>
      <c r="G30" s="304" t="s">
        <v>46</v>
      </c>
      <c r="H30" s="298" t="s">
        <v>46</v>
      </c>
      <c r="I30" s="238" t="s">
        <v>46</v>
      </c>
      <c r="M30" s="35" t="s">
        <v>65</v>
      </c>
      <c r="N30" s="227" t="s">
        <v>46</v>
      </c>
      <c r="O30" s="326" t="s">
        <v>46</v>
      </c>
      <c r="P30" s="287" t="s">
        <v>46</v>
      </c>
      <c r="Q30" s="326" t="s">
        <v>46</v>
      </c>
      <c r="R30" s="326" t="s">
        <v>46</v>
      </c>
      <c r="S30" s="304" t="s">
        <v>46</v>
      </c>
      <c r="T30" s="298" t="s">
        <v>46</v>
      </c>
      <c r="U30" s="238" t="s">
        <v>46</v>
      </c>
      <c r="Y30" s="35" t="s">
        <v>65</v>
      </c>
      <c r="Z30" s="339" t="s">
        <v>46</v>
      </c>
      <c r="AA30" s="349" t="s">
        <v>46</v>
      </c>
      <c r="AB30" s="350" t="s">
        <v>46</v>
      </c>
      <c r="AC30" s="349" t="s">
        <v>46</v>
      </c>
      <c r="AD30" s="349" t="s">
        <v>46</v>
      </c>
      <c r="AE30" s="338" t="s">
        <v>46</v>
      </c>
      <c r="AF30" s="335" t="s">
        <v>46</v>
      </c>
      <c r="AG30" s="244" t="s">
        <v>46</v>
      </c>
      <c r="AI30" s="3"/>
    </row>
    <row r="31" spans="1:35" ht="21" customHeight="1">
      <c r="A31" s="35" t="s">
        <v>66</v>
      </c>
      <c r="B31" s="227">
        <v>299000</v>
      </c>
      <c r="C31" s="326">
        <v>58000</v>
      </c>
      <c r="D31" s="287">
        <v>241000</v>
      </c>
      <c r="E31" s="326">
        <v>75000</v>
      </c>
      <c r="F31" s="326">
        <v>73000</v>
      </c>
      <c r="G31" s="304">
        <v>93000</v>
      </c>
      <c r="H31" s="298">
        <v>24000</v>
      </c>
      <c r="I31" s="238">
        <v>55000</v>
      </c>
      <c r="M31" s="35" t="s">
        <v>66</v>
      </c>
      <c r="N31" s="227">
        <v>98000</v>
      </c>
      <c r="O31" s="326">
        <v>15000</v>
      </c>
      <c r="P31" s="287">
        <v>83000</v>
      </c>
      <c r="Q31" s="326">
        <v>37000</v>
      </c>
      <c r="R31" s="326" t="s">
        <v>271</v>
      </c>
      <c r="S31" s="304">
        <v>42000</v>
      </c>
      <c r="T31" s="298" t="s">
        <v>271</v>
      </c>
      <c r="U31" s="238">
        <v>28000</v>
      </c>
      <c r="Y31" s="35" t="s">
        <v>66</v>
      </c>
      <c r="Z31" s="339">
        <v>201000</v>
      </c>
      <c r="AA31" s="349">
        <v>43000</v>
      </c>
      <c r="AB31" s="350">
        <v>158000</v>
      </c>
      <c r="AC31" s="349">
        <v>38000</v>
      </c>
      <c r="AD31" s="349">
        <v>70000</v>
      </c>
      <c r="AE31" s="338">
        <v>51000</v>
      </c>
      <c r="AF31" s="335">
        <v>16000</v>
      </c>
      <c r="AG31" s="244">
        <v>27000</v>
      </c>
      <c r="AI31" s="3"/>
    </row>
    <row r="32" spans="1:35" ht="21" customHeight="1">
      <c r="A32" s="35" t="s">
        <v>67</v>
      </c>
      <c r="B32" s="227" t="s">
        <v>46</v>
      </c>
      <c r="C32" s="326" t="s">
        <v>46</v>
      </c>
      <c r="D32" s="287" t="s">
        <v>46</v>
      </c>
      <c r="E32" s="326" t="s">
        <v>46</v>
      </c>
      <c r="F32" s="326" t="s">
        <v>46</v>
      </c>
      <c r="G32" s="304" t="s">
        <v>46</v>
      </c>
      <c r="H32" s="298" t="s">
        <v>46</v>
      </c>
      <c r="I32" s="238" t="s">
        <v>46</v>
      </c>
      <c r="M32" s="35" t="s">
        <v>67</v>
      </c>
      <c r="N32" s="227" t="s">
        <v>46</v>
      </c>
      <c r="O32" s="326" t="s">
        <v>46</v>
      </c>
      <c r="P32" s="287" t="s">
        <v>46</v>
      </c>
      <c r="Q32" s="326" t="s">
        <v>46</v>
      </c>
      <c r="R32" s="326" t="s">
        <v>46</v>
      </c>
      <c r="S32" s="304" t="s">
        <v>46</v>
      </c>
      <c r="T32" s="298" t="s">
        <v>46</v>
      </c>
      <c r="U32" s="238" t="s">
        <v>46</v>
      </c>
      <c r="Y32" s="35" t="s">
        <v>67</v>
      </c>
      <c r="Z32" s="339" t="s">
        <v>46</v>
      </c>
      <c r="AA32" s="349" t="s">
        <v>46</v>
      </c>
      <c r="AB32" s="350" t="s">
        <v>46</v>
      </c>
      <c r="AC32" s="349" t="s">
        <v>46</v>
      </c>
      <c r="AD32" s="349" t="s">
        <v>46</v>
      </c>
      <c r="AE32" s="338" t="s">
        <v>46</v>
      </c>
      <c r="AF32" s="335" t="s">
        <v>46</v>
      </c>
      <c r="AG32" s="244" t="s">
        <v>46</v>
      </c>
      <c r="AI32" s="3"/>
    </row>
    <row r="33" spans="1:35" ht="21" customHeight="1">
      <c r="A33" s="35" t="s">
        <v>68</v>
      </c>
      <c r="B33" s="227" t="s">
        <v>46</v>
      </c>
      <c r="C33" s="326" t="s">
        <v>46</v>
      </c>
      <c r="D33" s="287" t="s">
        <v>46</v>
      </c>
      <c r="E33" s="326" t="s">
        <v>46</v>
      </c>
      <c r="F33" s="326" t="s">
        <v>46</v>
      </c>
      <c r="G33" s="304" t="s">
        <v>46</v>
      </c>
      <c r="H33" s="298" t="s">
        <v>46</v>
      </c>
      <c r="I33" s="238" t="s">
        <v>46</v>
      </c>
      <c r="M33" s="35" t="s">
        <v>68</v>
      </c>
      <c r="N33" s="227" t="s">
        <v>46</v>
      </c>
      <c r="O33" s="326" t="s">
        <v>46</v>
      </c>
      <c r="P33" s="287" t="s">
        <v>46</v>
      </c>
      <c r="Q33" s="326" t="s">
        <v>46</v>
      </c>
      <c r="R33" s="326" t="s">
        <v>46</v>
      </c>
      <c r="S33" s="304" t="s">
        <v>46</v>
      </c>
      <c r="T33" s="298" t="s">
        <v>46</v>
      </c>
      <c r="U33" s="238" t="s">
        <v>46</v>
      </c>
      <c r="Y33" s="35" t="s">
        <v>68</v>
      </c>
      <c r="Z33" s="339" t="s">
        <v>46</v>
      </c>
      <c r="AA33" s="349" t="s">
        <v>46</v>
      </c>
      <c r="AB33" s="350" t="s">
        <v>46</v>
      </c>
      <c r="AC33" s="349" t="s">
        <v>46</v>
      </c>
      <c r="AD33" s="349" t="s">
        <v>46</v>
      </c>
      <c r="AE33" s="338" t="s">
        <v>46</v>
      </c>
      <c r="AF33" s="335" t="s">
        <v>46</v>
      </c>
      <c r="AG33" s="244" t="s">
        <v>46</v>
      </c>
      <c r="AI33" s="3"/>
    </row>
    <row r="34" spans="1:35" ht="21" customHeight="1">
      <c r="A34" s="35" t="s">
        <v>69</v>
      </c>
      <c r="B34" s="227">
        <v>307000</v>
      </c>
      <c r="C34" s="326">
        <v>57000</v>
      </c>
      <c r="D34" s="287">
        <v>250000</v>
      </c>
      <c r="E34" s="326">
        <v>78000</v>
      </c>
      <c r="F34" s="326">
        <v>71000</v>
      </c>
      <c r="G34" s="304">
        <v>101000</v>
      </c>
      <c r="H34" s="298">
        <v>25000</v>
      </c>
      <c r="I34" s="238">
        <v>61000</v>
      </c>
      <c r="M34" s="35" t="s">
        <v>69</v>
      </c>
      <c r="N34" s="227">
        <v>97000</v>
      </c>
      <c r="O34" s="326">
        <v>15000</v>
      </c>
      <c r="P34" s="287">
        <v>82000</v>
      </c>
      <c r="Q34" s="326">
        <v>37000</v>
      </c>
      <c r="R34" s="326" t="s">
        <v>271</v>
      </c>
      <c r="S34" s="304">
        <v>43000</v>
      </c>
      <c r="T34" s="298" t="s">
        <v>271</v>
      </c>
      <c r="U34" s="238">
        <v>28000</v>
      </c>
      <c r="Y34" s="35" t="s">
        <v>69</v>
      </c>
      <c r="Z34" s="339">
        <v>209000</v>
      </c>
      <c r="AA34" s="349">
        <v>41000</v>
      </c>
      <c r="AB34" s="350">
        <v>168000</v>
      </c>
      <c r="AC34" s="349">
        <v>41000</v>
      </c>
      <c r="AD34" s="349">
        <v>69000</v>
      </c>
      <c r="AE34" s="338">
        <v>59000</v>
      </c>
      <c r="AF34" s="335">
        <v>17000</v>
      </c>
      <c r="AG34" s="244">
        <v>32000</v>
      </c>
      <c r="AI34" s="3"/>
    </row>
    <row r="35" spans="1:35" ht="21" customHeight="1">
      <c r="A35" s="35" t="s">
        <v>201</v>
      </c>
      <c r="B35" s="227" t="s">
        <v>46</v>
      </c>
      <c r="C35" s="326" t="s">
        <v>46</v>
      </c>
      <c r="D35" s="287" t="s">
        <v>46</v>
      </c>
      <c r="E35" s="326" t="s">
        <v>46</v>
      </c>
      <c r="F35" s="326" t="s">
        <v>46</v>
      </c>
      <c r="G35" s="304" t="s">
        <v>46</v>
      </c>
      <c r="H35" s="298" t="s">
        <v>46</v>
      </c>
      <c r="I35" s="238" t="s">
        <v>46</v>
      </c>
      <c r="M35" s="35" t="s">
        <v>201</v>
      </c>
      <c r="N35" s="227" t="s">
        <v>46</v>
      </c>
      <c r="O35" s="326" t="s">
        <v>46</v>
      </c>
      <c r="P35" s="287" t="s">
        <v>46</v>
      </c>
      <c r="Q35" s="326" t="s">
        <v>46</v>
      </c>
      <c r="R35" s="326" t="s">
        <v>46</v>
      </c>
      <c r="S35" s="304" t="s">
        <v>46</v>
      </c>
      <c r="T35" s="298" t="s">
        <v>46</v>
      </c>
      <c r="U35" s="238" t="s">
        <v>46</v>
      </c>
      <c r="Y35" s="35" t="s">
        <v>201</v>
      </c>
      <c r="Z35" s="339" t="s">
        <v>46</v>
      </c>
      <c r="AA35" s="349" t="s">
        <v>46</v>
      </c>
      <c r="AB35" s="350" t="s">
        <v>46</v>
      </c>
      <c r="AC35" s="349" t="s">
        <v>46</v>
      </c>
      <c r="AD35" s="349" t="s">
        <v>46</v>
      </c>
      <c r="AE35" s="338" t="s">
        <v>46</v>
      </c>
      <c r="AF35" s="335" t="s">
        <v>46</v>
      </c>
      <c r="AG35" s="244" t="s">
        <v>46</v>
      </c>
      <c r="AI35" s="3"/>
    </row>
    <row r="36" spans="1:35" ht="21" customHeight="1">
      <c r="A36" s="35" t="s">
        <v>202</v>
      </c>
      <c r="B36" s="227" t="s">
        <v>46</v>
      </c>
      <c r="C36" s="326" t="s">
        <v>46</v>
      </c>
      <c r="D36" s="287" t="s">
        <v>46</v>
      </c>
      <c r="E36" s="326" t="s">
        <v>46</v>
      </c>
      <c r="F36" s="326" t="s">
        <v>46</v>
      </c>
      <c r="G36" s="304" t="s">
        <v>46</v>
      </c>
      <c r="H36" s="298" t="s">
        <v>46</v>
      </c>
      <c r="I36" s="238" t="s">
        <v>46</v>
      </c>
      <c r="M36" s="35" t="s">
        <v>202</v>
      </c>
      <c r="N36" s="227" t="s">
        <v>46</v>
      </c>
      <c r="O36" s="326" t="s">
        <v>46</v>
      </c>
      <c r="P36" s="287" t="s">
        <v>46</v>
      </c>
      <c r="Q36" s="326" t="s">
        <v>46</v>
      </c>
      <c r="R36" s="326" t="s">
        <v>46</v>
      </c>
      <c r="S36" s="304" t="s">
        <v>46</v>
      </c>
      <c r="T36" s="298" t="s">
        <v>46</v>
      </c>
      <c r="U36" s="238" t="s">
        <v>46</v>
      </c>
      <c r="Y36" s="35" t="s">
        <v>202</v>
      </c>
      <c r="Z36" s="339" t="s">
        <v>46</v>
      </c>
      <c r="AA36" s="349" t="s">
        <v>46</v>
      </c>
      <c r="AB36" s="350" t="s">
        <v>46</v>
      </c>
      <c r="AC36" s="349" t="s">
        <v>46</v>
      </c>
      <c r="AD36" s="349" t="s">
        <v>46</v>
      </c>
      <c r="AE36" s="338" t="s">
        <v>46</v>
      </c>
      <c r="AF36" s="335" t="s">
        <v>46</v>
      </c>
      <c r="AG36" s="244" t="s">
        <v>46</v>
      </c>
      <c r="AI36" s="3"/>
    </row>
    <row r="37" spans="1:35" ht="21" customHeight="1">
      <c r="A37" s="35" t="s">
        <v>70</v>
      </c>
      <c r="B37" s="227">
        <v>303000</v>
      </c>
      <c r="C37" s="326">
        <v>59000</v>
      </c>
      <c r="D37" s="287">
        <v>244000</v>
      </c>
      <c r="E37" s="326">
        <v>75000</v>
      </c>
      <c r="F37" s="326">
        <v>71000</v>
      </c>
      <c r="G37" s="304">
        <v>98000</v>
      </c>
      <c r="H37" s="298">
        <v>22000</v>
      </c>
      <c r="I37" s="238">
        <v>63000</v>
      </c>
      <c r="M37" s="35" t="s">
        <v>70</v>
      </c>
      <c r="N37" s="227">
        <v>101000</v>
      </c>
      <c r="O37" s="326">
        <v>19000</v>
      </c>
      <c r="P37" s="287">
        <v>82000</v>
      </c>
      <c r="Q37" s="326">
        <v>37000</v>
      </c>
      <c r="R37" s="326" t="s">
        <v>271</v>
      </c>
      <c r="S37" s="304">
        <v>43000</v>
      </c>
      <c r="T37" s="298" t="s">
        <v>271</v>
      </c>
      <c r="U37" s="238">
        <v>32000</v>
      </c>
      <c r="Y37" s="35" t="s">
        <v>70</v>
      </c>
      <c r="Z37" s="339">
        <v>202000</v>
      </c>
      <c r="AA37" s="349">
        <v>40000</v>
      </c>
      <c r="AB37" s="350">
        <v>162000</v>
      </c>
      <c r="AC37" s="349">
        <v>39000</v>
      </c>
      <c r="AD37" s="349">
        <v>68000</v>
      </c>
      <c r="AE37" s="338">
        <v>55000</v>
      </c>
      <c r="AF37" s="335">
        <v>16000</v>
      </c>
      <c r="AG37" s="244">
        <v>31000</v>
      </c>
      <c r="AI37" s="3"/>
    </row>
    <row r="38" spans="1:35" ht="21" customHeight="1">
      <c r="A38" s="35" t="s">
        <v>71</v>
      </c>
      <c r="B38" s="227" t="s">
        <v>46</v>
      </c>
      <c r="C38" s="326" t="s">
        <v>46</v>
      </c>
      <c r="D38" s="287" t="s">
        <v>46</v>
      </c>
      <c r="E38" s="326" t="s">
        <v>46</v>
      </c>
      <c r="F38" s="326" t="s">
        <v>46</v>
      </c>
      <c r="G38" s="304" t="s">
        <v>46</v>
      </c>
      <c r="H38" s="298" t="s">
        <v>46</v>
      </c>
      <c r="I38" s="238" t="s">
        <v>46</v>
      </c>
      <c r="M38" s="35" t="s">
        <v>71</v>
      </c>
      <c r="N38" s="227" t="s">
        <v>46</v>
      </c>
      <c r="O38" s="326" t="s">
        <v>46</v>
      </c>
      <c r="P38" s="287" t="s">
        <v>46</v>
      </c>
      <c r="Q38" s="326" t="s">
        <v>46</v>
      </c>
      <c r="R38" s="326" t="s">
        <v>46</v>
      </c>
      <c r="S38" s="304" t="s">
        <v>46</v>
      </c>
      <c r="T38" s="298" t="s">
        <v>46</v>
      </c>
      <c r="U38" s="238" t="s">
        <v>46</v>
      </c>
      <c r="Y38" s="35" t="s">
        <v>71</v>
      </c>
      <c r="Z38" s="339" t="s">
        <v>46</v>
      </c>
      <c r="AA38" s="349" t="s">
        <v>46</v>
      </c>
      <c r="AB38" s="350" t="s">
        <v>46</v>
      </c>
      <c r="AC38" s="349" t="s">
        <v>46</v>
      </c>
      <c r="AD38" s="349" t="s">
        <v>46</v>
      </c>
      <c r="AE38" s="338" t="s">
        <v>46</v>
      </c>
      <c r="AF38" s="335" t="s">
        <v>46</v>
      </c>
      <c r="AG38" s="244" t="s">
        <v>46</v>
      </c>
      <c r="AI38" s="3"/>
    </row>
    <row r="39" spans="1:35" ht="21" customHeight="1">
      <c r="A39" s="35" t="s">
        <v>72</v>
      </c>
      <c r="B39" s="227" t="s">
        <v>46</v>
      </c>
      <c r="C39" s="326" t="s">
        <v>46</v>
      </c>
      <c r="D39" s="287" t="s">
        <v>46</v>
      </c>
      <c r="E39" s="326" t="s">
        <v>46</v>
      </c>
      <c r="F39" s="326" t="s">
        <v>46</v>
      </c>
      <c r="G39" s="304" t="s">
        <v>46</v>
      </c>
      <c r="H39" s="298" t="s">
        <v>46</v>
      </c>
      <c r="I39" s="238" t="s">
        <v>46</v>
      </c>
      <c r="M39" s="35" t="s">
        <v>72</v>
      </c>
      <c r="N39" s="227" t="s">
        <v>46</v>
      </c>
      <c r="O39" s="326" t="s">
        <v>46</v>
      </c>
      <c r="P39" s="287" t="s">
        <v>46</v>
      </c>
      <c r="Q39" s="326" t="s">
        <v>46</v>
      </c>
      <c r="R39" s="326" t="s">
        <v>46</v>
      </c>
      <c r="S39" s="304" t="s">
        <v>46</v>
      </c>
      <c r="T39" s="298" t="s">
        <v>46</v>
      </c>
      <c r="U39" s="238" t="s">
        <v>46</v>
      </c>
      <c r="Y39" s="35" t="s">
        <v>72</v>
      </c>
      <c r="Z39" s="339" t="s">
        <v>46</v>
      </c>
      <c r="AA39" s="349" t="s">
        <v>46</v>
      </c>
      <c r="AB39" s="350" t="s">
        <v>46</v>
      </c>
      <c r="AC39" s="349" t="s">
        <v>46</v>
      </c>
      <c r="AD39" s="349" t="s">
        <v>46</v>
      </c>
      <c r="AE39" s="338" t="s">
        <v>46</v>
      </c>
      <c r="AF39" s="335" t="s">
        <v>46</v>
      </c>
      <c r="AG39" s="244" t="s">
        <v>46</v>
      </c>
      <c r="AI39" s="3"/>
    </row>
    <row r="40" spans="1:35" ht="21" customHeight="1">
      <c r="A40" s="35" t="s">
        <v>73</v>
      </c>
      <c r="B40" s="227">
        <v>298000</v>
      </c>
      <c r="C40" s="326">
        <v>59000</v>
      </c>
      <c r="D40" s="287">
        <v>239000</v>
      </c>
      <c r="E40" s="326">
        <v>74000</v>
      </c>
      <c r="F40" s="326">
        <v>67000</v>
      </c>
      <c r="G40" s="304">
        <v>97000</v>
      </c>
      <c r="H40" s="298">
        <v>22000</v>
      </c>
      <c r="I40" s="238">
        <v>61000</v>
      </c>
      <c r="M40" s="35" t="s">
        <v>73</v>
      </c>
      <c r="N40" s="227">
        <v>96000</v>
      </c>
      <c r="O40" s="326">
        <v>20000</v>
      </c>
      <c r="P40" s="287">
        <v>77000</v>
      </c>
      <c r="Q40" s="326">
        <v>35000</v>
      </c>
      <c r="R40" s="326" t="s">
        <v>271</v>
      </c>
      <c r="S40" s="304">
        <v>39000</v>
      </c>
      <c r="T40" s="298" t="s">
        <v>271</v>
      </c>
      <c r="U40" s="238">
        <v>30000</v>
      </c>
      <c r="Y40" s="35" t="s">
        <v>73</v>
      </c>
      <c r="Z40" s="339">
        <v>202000</v>
      </c>
      <c r="AA40" s="349">
        <v>39000</v>
      </c>
      <c r="AB40" s="350">
        <v>162000</v>
      </c>
      <c r="AC40" s="349">
        <v>39000</v>
      </c>
      <c r="AD40" s="349">
        <v>65000</v>
      </c>
      <c r="AE40" s="338">
        <v>58000</v>
      </c>
      <c r="AF40" s="335">
        <v>18000</v>
      </c>
      <c r="AG40" s="244">
        <v>31000</v>
      </c>
      <c r="AI40" s="3"/>
    </row>
    <row r="41" spans="1:35" ht="21" customHeight="1">
      <c r="A41" s="35" t="s">
        <v>74</v>
      </c>
      <c r="B41" s="227" t="s">
        <v>46</v>
      </c>
      <c r="C41" s="326" t="s">
        <v>46</v>
      </c>
      <c r="D41" s="287" t="s">
        <v>46</v>
      </c>
      <c r="E41" s="326" t="s">
        <v>46</v>
      </c>
      <c r="F41" s="326" t="s">
        <v>46</v>
      </c>
      <c r="G41" s="304" t="s">
        <v>46</v>
      </c>
      <c r="H41" s="298" t="s">
        <v>46</v>
      </c>
      <c r="I41" s="238" t="s">
        <v>46</v>
      </c>
      <c r="M41" s="35" t="s">
        <v>74</v>
      </c>
      <c r="N41" s="227" t="s">
        <v>46</v>
      </c>
      <c r="O41" s="326" t="s">
        <v>46</v>
      </c>
      <c r="P41" s="287" t="s">
        <v>46</v>
      </c>
      <c r="Q41" s="326" t="s">
        <v>46</v>
      </c>
      <c r="R41" s="326" t="s">
        <v>46</v>
      </c>
      <c r="S41" s="304" t="s">
        <v>46</v>
      </c>
      <c r="T41" s="298" t="s">
        <v>46</v>
      </c>
      <c r="U41" s="238" t="s">
        <v>46</v>
      </c>
      <c r="Y41" s="35" t="s">
        <v>74</v>
      </c>
      <c r="Z41" s="339" t="s">
        <v>46</v>
      </c>
      <c r="AA41" s="349" t="s">
        <v>46</v>
      </c>
      <c r="AB41" s="350" t="s">
        <v>46</v>
      </c>
      <c r="AC41" s="349" t="s">
        <v>46</v>
      </c>
      <c r="AD41" s="349" t="s">
        <v>46</v>
      </c>
      <c r="AE41" s="338" t="s">
        <v>46</v>
      </c>
      <c r="AF41" s="335" t="s">
        <v>46</v>
      </c>
      <c r="AG41" s="244" t="s">
        <v>46</v>
      </c>
      <c r="AI41" s="3"/>
    </row>
    <row r="42" spans="1:35" ht="21" customHeight="1">
      <c r="A42" s="35" t="s">
        <v>75</v>
      </c>
      <c r="B42" s="227" t="s">
        <v>46</v>
      </c>
      <c r="C42" s="326" t="s">
        <v>46</v>
      </c>
      <c r="D42" s="287" t="s">
        <v>46</v>
      </c>
      <c r="E42" s="326" t="s">
        <v>46</v>
      </c>
      <c r="F42" s="326" t="s">
        <v>46</v>
      </c>
      <c r="G42" s="304" t="s">
        <v>46</v>
      </c>
      <c r="H42" s="298" t="s">
        <v>46</v>
      </c>
      <c r="I42" s="238" t="s">
        <v>46</v>
      </c>
      <c r="M42" s="35" t="s">
        <v>75</v>
      </c>
      <c r="N42" s="227" t="s">
        <v>46</v>
      </c>
      <c r="O42" s="326" t="s">
        <v>46</v>
      </c>
      <c r="P42" s="287" t="s">
        <v>46</v>
      </c>
      <c r="Q42" s="326" t="s">
        <v>46</v>
      </c>
      <c r="R42" s="326" t="s">
        <v>46</v>
      </c>
      <c r="S42" s="304" t="s">
        <v>46</v>
      </c>
      <c r="T42" s="298" t="s">
        <v>46</v>
      </c>
      <c r="U42" s="238" t="s">
        <v>46</v>
      </c>
      <c r="Y42" s="35" t="s">
        <v>75</v>
      </c>
      <c r="Z42" s="339" t="s">
        <v>46</v>
      </c>
      <c r="AA42" s="349" t="s">
        <v>46</v>
      </c>
      <c r="AB42" s="350" t="s">
        <v>46</v>
      </c>
      <c r="AC42" s="349" t="s">
        <v>46</v>
      </c>
      <c r="AD42" s="349" t="s">
        <v>46</v>
      </c>
      <c r="AE42" s="338" t="s">
        <v>46</v>
      </c>
      <c r="AF42" s="335" t="s">
        <v>46</v>
      </c>
      <c r="AG42" s="244" t="s">
        <v>46</v>
      </c>
      <c r="AI42" s="3"/>
    </row>
    <row r="43" spans="1:35" ht="21" customHeight="1">
      <c r="A43" s="35" t="s">
        <v>76</v>
      </c>
      <c r="B43" s="227">
        <v>285000</v>
      </c>
      <c r="C43" s="326">
        <v>57000</v>
      </c>
      <c r="D43" s="287">
        <v>228000</v>
      </c>
      <c r="E43" s="326">
        <v>72000</v>
      </c>
      <c r="F43" s="326">
        <v>66000</v>
      </c>
      <c r="G43" s="304">
        <v>90000</v>
      </c>
      <c r="H43" s="298">
        <v>24000</v>
      </c>
      <c r="I43" s="238">
        <v>50000</v>
      </c>
      <c r="M43" s="35" t="s">
        <v>76</v>
      </c>
      <c r="N43" s="227">
        <v>88000</v>
      </c>
      <c r="O43" s="326">
        <v>18000</v>
      </c>
      <c r="P43" s="287">
        <v>70000</v>
      </c>
      <c r="Q43" s="326">
        <v>35000</v>
      </c>
      <c r="R43" s="326" t="s">
        <v>271</v>
      </c>
      <c r="S43" s="304">
        <v>34000</v>
      </c>
      <c r="T43" s="298" t="s">
        <v>271</v>
      </c>
      <c r="U43" s="238">
        <v>24000</v>
      </c>
      <c r="Y43" s="35" t="s">
        <v>76</v>
      </c>
      <c r="Z43" s="339">
        <v>197000</v>
      </c>
      <c r="AA43" s="349">
        <v>39000</v>
      </c>
      <c r="AB43" s="350">
        <v>158000</v>
      </c>
      <c r="AC43" s="349">
        <v>37000</v>
      </c>
      <c r="AD43" s="349">
        <v>64000</v>
      </c>
      <c r="AE43" s="338">
        <v>56000</v>
      </c>
      <c r="AF43" s="335">
        <v>19000</v>
      </c>
      <c r="AG43" s="244">
        <v>27000</v>
      </c>
      <c r="AI43" s="3"/>
    </row>
    <row r="44" spans="1:35" ht="21" customHeight="1">
      <c r="A44" s="35" t="s">
        <v>77</v>
      </c>
      <c r="B44" s="227" t="s">
        <v>46</v>
      </c>
      <c r="C44" s="326" t="s">
        <v>46</v>
      </c>
      <c r="D44" s="287" t="s">
        <v>46</v>
      </c>
      <c r="E44" s="326" t="s">
        <v>46</v>
      </c>
      <c r="F44" s="326" t="s">
        <v>46</v>
      </c>
      <c r="G44" s="304" t="s">
        <v>46</v>
      </c>
      <c r="H44" s="298" t="s">
        <v>46</v>
      </c>
      <c r="I44" s="238" t="s">
        <v>46</v>
      </c>
      <c r="M44" s="35" t="s">
        <v>77</v>
      </c>
      <c r="N44" s="227" t="s">
        <v>46</v>
      </c>
      <c r="O44" s="326" t="s">
        <v>46</v>
      </c>
      <c r="P44" s="287" t="s">
        <v>46</v>
      </c>
      <c r="Q44" s="326" t="s">
        <v>46</v>
      </c>
      <c r="R44" s="326" t="s">
        <v>46</v>
      </c>
      <c r="S44" s="304" t="s">
        <v>46</v>
      </c>
      <c r="T44" s="298" t="s">
        <v>46</v>
      </c>
      <c r="U44" s="238" t="s">
        <v>46</v>
      </c>
      <c r="Y44" s="35" t="s">
        <v>77</v>
      </c>
      <c r="Z44" s="339" t="s">
        <v>46</v>
      </c>
      <c r="AA44" s="349" t="s">
        <v>46</v>
      </c>
      <c r="AB44" s="350" t="s">
        <v>46</v>
      </c>
      <c r="AC44" s="349" t="s">
        <v>46</v>
      </c>
      <c r="AD44" s="349" t="s">
        <v>46</v>
      </c>
      <c r="AE44" s="338" t="s">
        <v>46</v>
      </c>
      <c r="AF44" s="335" t="s">
        <v>46</v>
      </c>
      <c r="AG44" s="244" t="s">
        <v>46</v>
      </c>
      <c r="AI44" s="3"/>
    </row>
    <row r="45" spans="1:35" ht="21" customHeight="1">
      <c r="A45" s="35" t="s">
        <v>78</v>
      </c>
      <c r="B45" s="227" t="s">
        <v>46</v>
      </c>
      <c r="C45" s="326" t="s">
        <v>46</v>
      </c>
      <c r="D45" s="287" t="s">
        <v>46</v>
      </c>
      <c r="E45" s="326" t="s">
        <v>46</v>
      </c>
      <c r="F45" s="326" t="s">
        <v>46</v>
      </c>
      <c r="G45" s="304" t="s">
        <v>46</v>
      </c>
      <c r="H45" s="298" t="s">
        <v>46</v>
      </c>
      <c r="I45" s="238" t="s">
        <v>46</v>
      </c>
      <c r="M45" s="35" t="s">
        <v>78</v>
      </c>
      <c r="N45" s="227" t="s">
        <v>46</v>
      </c>
      <c r="O45" s="326" t="s">
        <v>46</v>
      </c>
      <c r="P45" s="287" t="s">
        <v>46</v>
      </c>
      <c r="Q45" s="326" t="s">
        <v>46</v>
      </c>
      <c r="R45" s="326" t="s">
        <v>46</v>
      </c>
      <c r="S45" s="304" t="s">
        <v>46</v>
      </c>
      <c r="T45" s="298" t="s">
        <v>46</v>
      </c>
      <c r="U45" s="238" t="s">
        <v>46</v>
      </c>
      <c r="Y45" s="35" t="s">
        <v>78</v>
      </c>
      <c r="Z45" s="339" t="s">
        <v>46</v>
      </c>
      <c r="AA45" s="349" t="s">
        <v>46</v>
      </c>
      <c r="AB45" s="350" t="s">
        <v>46</v>
      </c>
      <c r="AC45" s="349" t="s">
        <v>46</v>
      </c>
      <c r="AD45" s="349" t="s">
        <v>46</v>
      </c>
      <c r="AE45" s="338" t="s">
        <v>46</v>
      </c>
      <c r="AF45" s="335" t="s">
        <v>46</v>
      </c>
      <c r="AG45" s="244" t="s">
        <v>46</v>
      </c>
      <c r="AI45" s="3"/>
    </row>
    <row r="46" spans="1:35" ht="21" customHeight="1">
      <c r="A46" s="35" t="s">
        <v>79</v>
      </c>
      <c r="B46" s="227">
        <v>285000</v>
      </c>
      <c r="C46" s="326">
        <v>61000</v>
      </c>
      <c r="D46" s="287">
        <v>224000</v>
      </c>
      <c r="E46" s="326">
        <v>72000</v>
      </c>
      <c r="F46" s="326">
        <v>64000</v>
      </c>
      <c r="G46" s="304">
        <v>88000</v>
      </c>
      <c r="H46" s="298">
        <v>24000</v>
      </c>
      <c r="I46" s="238">
        <v>49000</v>
      </c>
      <c r="M46" s="35" t="s">
        <v>79</v>
      </c>
      <c r="N46" s="227">
        <v>86000</v>
      </c>
      <c r="O46" s="326">
        <v>17000</v>
      </c>
      <c r="P46" s="287">
        <v>69000</v>
      </c>
      <c r="Q46" s="326">
        <v>37000</v>
      </c>
      <c r="R46" s="326" t="s">
        <v>271</v>
      </c>
      <c r="S46" s="304">
        <v>31000</v>
      </c>
      <c r="T46" s="298" t="s">
        <v>271</v>
      </c>
      <c r="U46" s="238">
        <v>20000</v>
      </c>
      <c r="Y46" s="35" t="s">
        <v>79</v>
      </c>
      <c r="Z46" s="339">
        <v>199000</v>
      </c>
      <c r="AA46" s="349">
        <v>45000</v>
      </c>
      <c r="AB46" s="350">
        <v>155000</v>
      </c>
      <c r="AC46" s="349">
        <v>35000</v>
      </c>
      <c r="AD46" s="349">
        <v>62000</v>
      </c>
      <c r="AE46" s="338">
        <v>57000</v>
      </c>
      <c r="AF46" s="335">
        <v>19000</v>
      </c>
      <c r="AG46" s="244">
        <v>28000</v>
      </c>
      <c r="AI46" s="3"/>
    </row>
    <row r="47" spans="1:35" ht="21" customHeight="1">
      <c r="A47" s="35" t="s">
        <v>203</v>
      </c>
      <c r="B47" s="227" t="s">
        <v>46</v>
      </c>
      <c r="C47" s="326" t="s">
        <v>46</v>
      </c>
      <c r="D47" s="287" t="s">
        <v>46</v>
      </c>
      <c r="E47" s="326" t="s">
        <v>46</v>
      </c>
      <c r="F47" s="326" t="s">
        <v>46</v>
      </c>
      <c r="G47" s="304" t="s">
        <v>46</v>
      </c>
      <c r="H47" s="298" t="s">
        <v>46</v>
      </c>
      <c r="I47" s="238" t="s">
        <v>46</v>
      </c>
      <c r="M47" s="35" t="s">
        <v>203</v>
      </c>
      <c r="N47" s="227" t="s">
        <v>46</v>
      </c>
      <c r="O47" s="326" t="s">
        <v>46</v>
      </c>
      <c r="P47" s="287" t="s">
        <v>46</v>
      </c>
      <c r="Q47" s="326" t="s">
        <v>46</v>
      </c>
      <c r="R47" s="326" t="s">
        <v>46</v>
      </c>
      <c r="S47" s="304" t="s">
        <v>46</v>
      </c>
      <c r="T47" s="298" t="s">
        <v>46</v>
      </c>
      <c r="U47" s="238" t="s">
        <v>46</v>
      </c>
      <c r="Y47" s="35" t="s">
        <v>203</v>
      </c>
      <c r="Z47" s="339" t="s">
        <v>46</v>
      </c>
      <c r="AA47" s="349" t="s">
        <v>46</v>
      </c>
      <c r="AB47" s="350" t="s">
        <v>46</v>
      </c>
      <c r="AC47" s="349" t="s">
        <v>46</v>
      </c>
      <c r="AD47" s="349" t="s">
        <v>46</v>
      </c>
      <c r="AE47" s="338" t="s">
        <v>46</v>
      </c>
      <c r="AF47" s="335" t="s">
        <v>46</v>
      </c>
      <c r="AG47" s="244" t="s">
        <v>46</v>
      </c>
      <c r="AI47" s="3"/>
    </row>
    <row r="48" spans="1:35" ht="21" customHeight="1">
      <c r="A48" s="35" t="s">
        <v>204</v>
      </c>
      <c r="B48" s="227" t="s">
        <v>46</v>
      </c>
      <c r="C48" s="326" t="s">
        <v>46</v>
      </c>
      <c r="D48" s="287" t="s">
        <v>46</v>
      </c>
      <c r="E48" s="326" t="s">
        <v>46</v>
      </c>
      <c r="F48" s="326" t="s">
        <v>46</v>
      </c>
      <c r="G48" s="304" t="s">
        <v>46</v>
      </c>
      <c r="H48" s="298" t="s">
        <v>46</v>
      </c>
      <c r="I48" s="238" t="s">
        <v>46</v>
      </c>
      <c r="M48" s="35" t="s">
        <v>204</v>
      </c>
      <c r="N48" s="227" t="s">
        <v>46</v>
      </c>
      <c r="O48" s="326" t="s">
        <v>46</v>
      </c>
      <c r="P48" s="287" t="s">
        <v>46</v>
      </c>
      <c r="Q48" s="326" t="s">
        <v>46</v>
      </c>
      <c r="R48" s="326" t="s">
        <v>46</v>
      </c>
      <c r="S48" s="304" t="s">
        <v>46</v>
      </c>
      <c r="T48" s="298" t="s">
        <v>46</v>
      </c>
      <c r="U48" s="238" t="s">
        <v>46</v>
      </c>
      <c r="Y48" s="35" t="s">
        <v>204</v>
      </c>
      <c r="Z48" s="339" t="s">
        <v>46</v>
      </c>
      <c r="AA48" s="349" t="s">
        <v>46</v>
      </c>
      <c r="AB48" s="350" t="s">
        <v>46</v>
      </c>
      <c r="AC48" s="349" t="s">
        <v>46</v>
      </c>
      <c r="AD48" s="349" t="s">
        <v>46</v>
      </c>
      <c r="AE48" s="338" t="s">
        <v>46</v>
      </c>
      <c r="AF48" s="335" t="s">
        <v>46</v>
      </c>
      <c r="AG48" s="244" t="s">
        <v>46</v>
      </c>
      <c r="AI48" s="3"/>
    </row>
    <row r="49" spans="1:35" ht="21" customHeight="1">
      <c r="A49" s="35" t="s">
        <v>80</v>
      </c>
      <c r="B49" s="227">
        <v>301000</v>
      </c>
      <c r="C49" s="326">
        <v>57000</v>
      </c>
      <c r="D49" s="287">
        <v>244000</v>
      </c>
      <c r="E49" s="326">
        <v>77000</v>
      </c>
      <c r="F49" s="326">
        <v>74000</v>
      </c>
      <c r="G49" s="304">
        <v>93000</v>
      </c>
      <c r="H49" s="298">
        <v>22000</v>
      </c>
      <c r="I49" s="238">
        <v>57000</v>
      </c>
      <c r="M49" s="35" t="s">
        <v>80</v>
      </c>
      <c r="N49" s="227">
        <v>93000</v>
      </c>
      <c r="O49" s="326">
        <v>17000</v>
      </c>
      <c r="P49" s="287">
        <v>76000</v>
      </c>
      <c r="Q49" s="326">
        <v>39000</v>
      </c>
      <c r="R49" s="326" t="s">
        <v>271</v>
      </c>
      <c r="S49" s="304">
        <v>33000</v>
      </c>
      <c r="T49" s="298" t="s">
        <v>271</v>
      </c>
      <c r="U49" s="238">
        <v>22000</v>
      </c>
      <c r="Y49" s="35" t="s">
        <v>80</v>
      </c>
      <c r="Z49" s="339">
        <v>207000</v>
      </c>
      <c r="AA49" s="349">
        <v>40000</v>
      </c>
      <c r="AB49" s="350">
        <v>168000</v>
      </c>
      <c r="AC49" s="349">
        <v>38000</v>
      </c>
      <c r="AD49" s="349">
        <v>70000</v>
      </c>
      <c r="AE49" s="338">
        <v>60000</v>
      </c>
      <c r="AF49" s="335">
        <v>16000</v>
      </c>
      <c r="AG49" s="244">
        <v>35000</v>
      </c>
      <c r="AI49" s="3"/>
    </row>
    <row r="50" spans="1:35" ht="21" customHeight="1">
      <c r="A50" s="35" t="s">
        <v>81</v>
      </c>
      <c r="B50" s="227" t="s">
        <v>46</v>
      </c>
      <c r="C50" s="326" t="s">
        <v>46</v>
      </c>
      <c r="D50" s="287" t="s">
        <v>46</v>
      </c>
      <c r="E50" s="326" t="s">
        <v>46</v>
      </c>
      <c r="F50" s="326" t="s">
        <v>46</v>
      </c>
      <c r="G50" s="304" t="s">
        <v>46</v>
      </c>
      <c r="H50" s="298" t="s">
        <v>46</v>
      </c>
      <c r="I50" s="238" t="s">
        <v>46</v>
      </c>
      <c r="M50" s="35" t="s">
        <v>81</v>
      </c>
      <c r="N50" s="227" t="s">
        <v>46</v>
      </c>
      <c r="O50" s="326" t="s">
        <v>46</v>
      </c>
      <c r="P50" s="287" t="s">
        <v>46</v>
      </c>
      <c r="Q50" s="326" t="s">
        <v>46</v>
      </c>
      <c r="R50" s="326" t="s">
        <v>46</v>
      </c>
      <c r="S50" s="304" t="s">
        <v>46</v>
      </c>
      <c r="T50" s="298" t="s">
        <v>46</v>
      </c>
      <c r="U50" s="238" t="s">
        <v>46</v>
      </c>
      <c r="Y50" s="35" t="s">
        <v>81</v>
      </c>
      <c r="Z50" s="339" t="s">
        <v>46</v>
      </c>
      <c r="AA50" s="349" t="s">
        <v>46</v>
      </c>
      <c r="AB50" s="350" t="s">
        <v>46</v>
      </c>
      <c r="AC50" s="349" t="s">
        <v>46</v>
      </c>
      <c r="AD50" s="349" t="s">
        <v>46</v>
      </c>
      <c r="AE50" s="338" t="s">
        <v>46</v>
      </c>
      <c r="AF50" s="335" t="s">
        <v>46</v>
      </c>
      <c r="AG50" s="244" t="s">
        <v>46</v>
      </c>
      <c r="AI50" s="3"/>
    </row>
    <row r="51" spans="1:35" ht="21" customHeight="1">
      <c r="A51" s="35" t="s">
        <v>82</v>
      </c>
      <c r="B51" s="227" t="s">
        <v>46</v>
      </c>
      <c r="C51" s="326" t="s">
        <v>46</v>
      </c>
      <c r="D51" s="287" t="s">
        <v>46</v>
      </c>
      <c r="E51" s="326" t="s">
        <v>46</v>
      </c>
      <c r="F51" s="326" t="s">
        <v>46</v>
      </c>
      <c r="G51" s="304" t="s">
        <v>46</v>
      </c>
      <c r="H51" s="298" t="s">
        <v>46</v>
      </c>
      <c r="I51" s="238" t="s">
        <v>46</v>
      </c>
      <c r="M51" s="35" t="s">
        <v>82</v>
      </c>
      <c r="N51" s="227" t="s">
        <v>46</v>
      </c>
      <c r="O51" s="326" t="s">
        <v>46</v>
      </c>
      <c r="P51" s="287" t="s">
        <v>46</v>
      </c>
      <c r="Q51" s="326" t="s">
        <v>46</v>
      </c>
      <c r="R51" s="326" t="s">
        <v>46</v>
      </c>
      <c r="S51" s="304" t="s">
        <v>46</v>
      </c>
      <c r="T51" s="298" t="s">
        <v>46</v>
      </c>
      <c r="U51" s="238" t="s">
        <v>46</v>
      </c>
      <c r="Y51" s="35" t="s">
        <v>82</v>
      </c>
      <c r="Z51" s="339" t="s">
        <v>46</v>
      </c>
      <c r="AA51" s="349" t="s">
        <v>46</v>
      </c>
      <c r="AB51" s="350" t="s">
        <v>46</v>
      </c>
      <c r="AC51" s="349" t="s">
        <v>46</v>
      </c>
      <c r="AD51" s="349" t="s">
        <v>46</v>
      </c>
      <c r="AE51" s="338" t="s">
        <v>46</v>
      </c>
      <c r="AF51" s="335" t="s">
        <v>46</v>
      </c>
      <c r="AG51" s="244" t="s">
        <v>46</v>
      </c>
      <c r="AI51" s="3"/>
    </row>
    <row r="52" spans="1:35" ht="21" customHeight="1">
      <c r="A52" s="35" t="s">
        <v>83</v>
      </c>
      <c r="B52" s="227">
        <v>309000</v>
      </c>
      <c r="C52" s="326">
        <v>40000</v>
      </c>
      <c r="D52" s="287">
        <v>269000</v>
      </c>
      <c r="E52" s="326">
        <v>85000</v>
      </c>
      <c r="F52" s="326">
        <v>89000</v>
      </c>
      <c r="G52" s="304">
        <v>95000</v>
      </c>
      <c r="H52" s="298">
        <v>30000</v>
      </c>
      <c r="I52" s="238">
        <v>55000</v>
      </c>
      <c r="M52" s="35" t="s">
        <v>83</v>
      </c>
      <c r="N52" s="227">
        <v>98000</v>
      </c>
      <c r="O52" s="326">
        <v>14000</v>
      </c>
      <c r="P52" s="287">
        <v>84000</v>
      </c>
      <c r="Q52" s="326">
        <v>45000</v>
      </c>
      <c r="R52" s="326" t="s">
        <v>271</v>
      </c>
      <c r="S52" s="304">
        <v>33000</v>
      </c>
      <c r="T52" s="298" t="s">
        <v>271</v>
      </c>
      <c r="U52" s="238">
        <v>20000</v>
      </c>
      <c r="Y52" s="35" t="s">
        <v>83</v>
      </c>
      <c r="Z52" s="339">
        <v>210000</v>
      </c>
      <c r="AA52" s="349">
        <v>25000</v>
      </c>
      <c r="AB52" s="350">
        <v>185000</v>
      </c>
      <c r="AC52" s="349">
        <v>40000</v>
      </c>
      <c r="AD52" s="349">
        <v>83000</v>
      </c>
      <c r="AE52" s="338">
        <v>62000</v>
      </c>
      <c r="AF52" s="335">
        <v>23000</v>
      </c>
      <c r="AG52" s="244">
        <v>35000</v>
      </c>
      <c r="AI52" s="3"/>
    </row>
    <row r="53" spans="1:35" ht="21" customHeight="1">
      <c r="A53" s="35" t="s">
        <v>84</v>
      </c>
      <c r="B53" s="227" t="s">
        <v>46</v>
      </c>
      <c r="C53" s="326" t="s">
        <v>46</v>
      </c>
      <c r="D53" s="287" t="s">
        <v>46</v>
      </c>
      <c r="E53" s="326" t="s">
        <v>46</v>
      </c>
      <c r="F53" s="326" t="s">
        <v>46</v>
      </c>
      <c r="G53" s="304" t="s">
        <v>46</v>
      </c>
      <c r="H53" s="298" t="s">
        <v>46</v>
      </c>
      <c r="I53" s="238" t="s">
        <v>46</v>
      </c>
      <c r="M53" s="35" t="s">
        <v>84</v>
      </c>
      <c r="N53" s="227" t="s">
        <v>46</v>
      </c>
      <c r="O53" s="326" t="s">
        <v>46</v>
      </c>
      <c r="P53" s="287" t="s">
        <v>46</v>
      </c>
      <c r="Q53" s="326" t="s">
        <v>46</v>
      </c>
      <c r="R53" s="326" t="s">
        <v>46</v>
      </c>
      <c r="S53" s="304" t="s">
        <v>46</v>
      </c>
      <c r="T53" s="298" t="s">
        <v>46</v>
      </c>
      <c r="U53" s="238" t="s">
        <v>46</v>
      </c>
      <c r="Y53" s="35" t="s">
        <v>84</v>
      </c>
      <c r="Z53" s="339" t="s">
        <v>46</v>
      </c>
      <c r="AA53" s="349" t="s">
        <v>46</v>
      </c>
      <c r="AB53" s="350" t="s">
        <v>46</v>
      </c>
      <c r="AC53" s="349" t="s">
        <v>46</v>
      </c>
      <c r="AD53" s="349" t="s">
        <v>46</v>
      </c>
      <c r="AE53" s="338" t="s">
        <v>46</v>
      </c>
      <c r="AF53" s="335" t="s">
        <v>46</v>
      </c>
      <c r="AG53" s="244" t="s">
        <v>46</v>
      </c>
      <c r="AI53" s="3"/>
    </row>
    <row r="54" spans="1:35" ht="21" customHeight="1">
      <c r="A54" s="35" t="s">
        <v>85</v>
      </c>
      <c r="B54" s="227" t="s">
        <v>46</v>
      </c>
      <c r="C54" s="326" t="s">
        <v>46</v>
      </c>
      <c r="D54" s="287" t="s">
        <v>46</v>
      </c>
      <c r="E54" s="326" t="s">
        <v>46</v>
      </c>
      <c r="F54" s="326" t="s">
        <v>46</v>
      </c>
      <c r="G54" s="304" t="s">
        <v>46</v>
      </c>
      <c r="H54" s="298" t="s">
        <v>46</v>
      </c>
      <c r="I54" s="238" t="s">
        <v>46</v>
      </c>
      <c r="M54" s="35" t="s">
        <v>85</v>
      </c>
      <c r="N54" s="227" t="s">
        <v>46</v>
      </c>
      <c r="O54" s="326" t="s">
        <v>46</v>
      </c>
      <c r="P54" s="287" t="s">
        <v>46</v>
      </c>
      <c r="Q54" s="326" t="s">
        <v>46</v>
      </c>
      <c r="R54" s="326" t="s">
        <v>46</v>
      </c>
      <c r="S54" s="304" t="s">
        <v>46</v>
      </c>
      <c r="T54" s="298" t="s">
        <v>46</v>
      </c>
      <c r="U54" s="238" t="s">
        <v>46</v>
      </c>
      <c r="Y54" s="35" t="s">
        <v>85</v>
      </c>
      <c r="Z54" s="339" t="s">
        <v>46</v>
      </c>
      <c r="AA54" s="349" t="s">
        <v>46</v>
      </c>
      <c r="AB54" s="350" t="s">
        <v>46</v>
      </c>
      <c r="AC54" s="349" t="s">
        <v>46</v>
      </c>
      <c r="AD54" s="349" t="s">
        <v>46</v>
      </c>
      <c r="AE54" s="338" t="s">
        <v>46</v>
      </c>
      <c r="AF54" s="335" t="s">
        <v>46</v>
      </c>
      <c r="AG54" s="244" t="s">
        <v>46</v>
      </c>
      <c r="AI54" s="3"/>
    </row>
    <row r="55" spans="1:35" ht="21" customHeight="1">
      <c r="A55" s="35" t="s">
        <v>86</v>
      </c>
      <c r="B55" s="227">
        <v>307000</v>
      </c>
      <c r="C55" s="326">
        <v>48000</v>
      </c>
      <c r="D55" s="287">
        <v>259000</v>
      </c>
      <c r="E55" s="326">
        <v>83000</v>
      </c>
      <c r="F55" s="326">
        <v>85000</v>
      </c>
      <c r="G55" s="304">
        <v>91000</v>
      </c>
      <c r="H55" s="298">
        <v>28000</v>
      </c>
      <c r="I55" s="238">
        <v>50000</v>
      </c>
      <c r="M55" s="35" t="s">
        <v>86</v>
      </c>
      <c r="N55" s="227">
        <v>103000</v>
      </c>
      <c r="O55" s="326">
        <v>17000</v>
      </c>
      <c r="P55" s="287">
        <v>86000</v>
      </c>
      <c r="Q55" s="326">
        <v>46000</v>
      </c>
      <c r="R55" s="326" t="s">
        <v>271</v>
      </c>
      <c r="S55" s="304">
        <v>35000</v>
      </c>
      <c r="T55" s="298" t="s">
        <v>271</v>
      </c>
      <c r="U55" s="238">
        <v>23000</v>
      </c>
      <c r="Y55" s="35" t="s">
        <v>86</v>
      </c>
      <c r="Z55" s="339">
        <v>204000</v>
      </c>
      <c r="AA55" s="349">
        <v>31000</v>
      </c>
      <c r="AB55" s="350">
        <v>173000</v>
      </c>
      <c r="AC55" s="349">
        <v>37000</v>
      </c>
      <c r="AD55" s="349">
        <v>80000</v>
      </c>
      <c r="AE55" s="338">
        <v>56000</v>
      </c>
      <c r="AF55" s="335">
        <v>21000</v>
      </c>
      <c r="AG55" s="244">
        <v>27000</v>
      </c>
      <c r="AI55" s="3"/>
    </row>
    <row r="56" spans="1:35" ht="21" customHeight="1">
      <c r="A56" s="35" t="s">
        <v>87</v>
      </c>
      <c r="B56" s="227" t="s">
        <v>46</v>
      </c>
      <c r="C56" s="326" t="s">
        <v>46</v>
      </c>
      <c r="D56" s="287" t="s">
        <v>46</v>
      </c>
      <c r="E56" s="326" t="s">
        <v>46</v>
      </c>
      <c r="F56" s="326" t="s">
        <v>46</v>
      </c>
      <c r="G56" s="304" t="s">
        <v>46</v>
      </c>
      <c r="H56" s="298" t="s">
        <v>46</v>
      </c>
      <c r="I56" s="238" t="s">
        <v>46</v>
      </c>
      <c r="M56" s="35" t="s">
        <v>87</v>
      </c>
      <c r="N56" s="227" t="s">
        <v>46</v>
      </c>
      <c r="O56" s="326" t="s">
        <v>46</v>
      </c>
      <c r="P56" s="287" t="s">
        <v>46</v>
      </c>
      <c r="Q56" s="326" t="s">
        <v>46</v>
      </c>
      <c r="R56" s="326" t="s">
        <v>46</v>
      </c>
      <c r="S56" s="304" t="s">
        <v>46</v>
      </c>
      <c r="T56" s="298" t="s">
        <v>46</v>
      </c>
      <c r="U56" s="238" t="s">
        <v>46</v>
      </c>
      <c r="Y56" s="35" t="s">
        <v>87</v>
      </c>
      <c r="Z56" s="339" t="s">
        <v>46</v>
      </c>
      <c r="AA56" s="349" t="s">
        <v>46</v>
      </c>
      <c r="AB56" s="350" t="s">
        <v>46</v>
      </c>
      <c r="AC56" s="349" t="s">
        <v>46</v>
      </c>
      <c r="AD56" s="349" t="s">
        <v>46</v>
      </c>
      <c r="AE56" s="338" t="s">
        <v>46</v>
      </c>
      <c r="AF56" s="335" t="s">
        <v>46</v>
      </c>
      <c r="AG56" s="244" t="s">
        <v>46</v>
      </c>
      <c r="AI56" s="3"/>
    </row>
    <row r="57" spans="1:35" ht="21" customHeight="1">
      <c r="A57" s="35" t="s">
        <v>88</v>
      </c>
      <c r="B57" s="227" t="s">
        <v>46</v>
      </c>
      <c r="C57" s="326" t="s">
        <v>46</v>
      </c>
      <c r="D57" s="287" t="s">
        <v>46</v>
      </c>
      <c r="E57" s="326" t="s">
        <v>46</v>
      </c>
      <c r="F57" s="326" t="s">
        <v>46</v>
      </c>
      <c r="G57" s="304" t="s">
        <v>46</v>
      </c>
      <c r="H57" s="298" t="s">
        <v>46</v>
      </c>
      <c r="I57" s="238" t="s">
        <v>46</v>
      </c>
      <c r="M57" s="35" t="s">
        <v>88</v>
      </c>
      <c r="N57" s="227" t="s">
        <v>46</v>
      </c>
      <c r="O57" s="326" t="s">
        <v>46</v>
      </c>
      <c r="P57" s="287" t="s">
        <v>46</v>
      </c>
      <c r="Q57" s="326" t="s">
        <v>46</v>
      </c>
      <c r="R57" s="326" t="s">
        <v>46</v>
      </c>
      <c r="S57" s="304" t="s">
        <v>46</v>
      </c>
      <c r="T57" s="298" t="s">
        <v>46</v>
      </c>
      <c r="U57" s="238" t="s">
        <v>46</v>
      </c>
      <c r="Y57" s="35" t="s">
        <v>88</v>
      </c>
      <c r="Z57" s="339" t="s">
        <v>46</v>
      </c>
      <c r="AA57" s="349" t="s">
        <v>46</v>
      </c>
      <c r="AB57" s="350" t="s">
        <v>46</v>
      </c>
      <c r="AC57" s="349" t="s">
        <v>46</v>
      </c>
      <c r="AD57" s="349" t="s">
        <v>46</v>
      </c>
      <c r="AE57" s="338" t="s">
        <v>46</v>
      </c>
      <c r="AF57" s="335" t="s">
        <v>46</v>
      </c>
      <c r="AG57" s="244" t="s">
        <v>46</v>
      </c>
      <c r="AI57" s="3"/>
    </row>
    <row r="58" spans="1:35" ht="21" customHeight="1">
      <c r="A58" s="35" t="s">
        <v>89</v>
      </c>
      <c r="B58" s="227">
        <v>305000</v>
      </c>
      <c r="C58" s="326">
        <v>56000</v>
      </c>
      <c r="D58" s="287">
        <v>250000</v>
      </c>
      <c r="E58" s="326">
        <v>82000</v>
      </c>
      <c r="F58" s="326">
        <v>76000</v>
      </c>
      <c r="G58" s="304">
        <v>92000</v>
      </c>
      <c r="H58" s="298">
        <v>26000</v>
      </c>
      <c r="I58" s="238">
        <v>55000</v>
      </c>
      <c r="M58" s="35" t="s">
        <v>89</v>
      </c>
      <c r="N58" s="227">
        <v>104000</v>
      </c>
      <c r="O58" s="326">
        <v>23000</v>
      </c>
      <c r="P58" s="287">
        <v>81000</v>
      </c>
      <c r="Q58" s="326">
        <v>43000</v>
      </c>
      <c r="R58" s="326" t="s">
        <v>271</v>
      </c>
      <c r="S58" s="304">
        <v>33000</v>
      </c>
      <c r="T58" s="298" t="s">
        <v>271</v>
      </c>
      <c r="U58" s="238">
        <v>24000</v>
      </c>
      <c r="Y58" s="35" t="s">
        <v>89</v>
      </c>
      <c r="Z58" s="339">
        <v>201000</v>
      </c>
      <c r="AA58" s="349">
        <v>33000</v>
      </c>
      <c r="AB58" s="350">
        <v>168000</v>
      </c>
      <c r="AC58" s="349">
        <v>39000</v>
      </c>
      <c r="AD58" s="349">
        <v>71000</v>
      </c>
      <c r="AE58" s="338">
        <v>58000</v>
      </c>
      <c r="AF58" s="335">
        <v>20000</v>
      </c>
      <c r="AG58" s="244">
        <v>31000</v>
      </c>
      <c r="AI58" s="3"/>
    </row>
    <row r="59" spans="1:35" ht="21" customHeight="1">
      <c r="A59" s="35" t="s">
        <v>205</v>
      </c>
      <c r="B59" s="227" t="s">
        <v>46</v>
      </c>
      <c r="C59" s="326" t="s">
        <v>46</v>
      </c>
      <c r="D59" s="287" t="s">
        <v>46</v>
      </c>
      <c r="E59" s="326" t="s">
        <v>46</v>
      </c>
      <c r="F59" s="326" t="s">
        <v>46</v>
      </c>
      <c r="G59" s="304" t="s">
        <v>46</v>
      </c>
      <c r="H59" s="298" t="s">
        <v>46</v>
      </c>
      <c r="I59" s="238" t="s">
        <v>46</v>
      </c>
      <c r="M59" s="35" t="s">
        <v>205</v>
      </c>
      <c r="N59" s="227" t="s">
        <v>46</v>
      </c>
      <c r="O59" s="326" t="s">
        <v>46</v>
      </c>
      <c r="P59" s="287" t="s">
        <v>46</v>
      </c>
      <c r="Q59" s="326" t="s">
        <v>46</v>
      </c>
      <c r="R59" s="326" t="s">
        <v>46</v>
      </c>
      <c r="S59" s="304" t="s">
        <v>46</v>
      </c>
      <c r="T59" s="298" t="s">
        <v>46</v>
      </c>
      <c r="U59" s="238" t="s">
        <v>46</v>
      </c>
      <c r="Y59" s="35" t="s">
        <v>205</v>
      </c>
      <c r="Z59" s="339" t="s">
        <v>46</v>
      </c>
      <c r="AA59" s="349" t="s">
        <v>46</v>
      </c>
      <c r="AB59" s="350" t="s">
        <v>46</v>
      </c>
      <c r="AC59" s="349" t="s">
        <v>46</v>
      </c>
      <c r="AD59" s="349" t="s">
        <v>46</v>
      </c>
      <c r="AE59" s="338" t="s">
        <v>46</v>
      </c>
      <c r="AF59" s="335" t="s">
        <v>46</v>
      </c>
      <c r="AG59" s="244" t="s">
        <v>46</v>
      </c>
      <c r="AI59" s="3"/>
    </row>
    <row r="60" spans="1:35" ht="21" customHeight="1">
      <c r="A60" s="35" t="s">
        <v>206</v>
      </c>
      <c r="B60" s="227" t="s">
        <v>46</v>
      </c>
      <c r="C60" s="326" t="s">
        <v>46</v>
      </c>
      <c r="D60" s="287" t="s">
        <v>46</v>
      </c>
      <c r="E60" s="326" t="s">
        <v>46</v>
      </c>
      <c r="F60" s="326" t="s">
        <v>46</v>
      </c>
      <c r="G60" s="304" t="s">
        <v>46</v>
      </c>
      <c r="H60" s="298" t="s">
        <v>46</v>
      </c>
      <c r="I60" s="238" t="s">
        <v>46</v>
      </c>
      <c r="M60" s="35" t="s">
        <v>206</v>
      </c>
      <c r="N60" s="227" t="s">
        <v>46</v>
      </c>
      <c r="O60" s="326" t="s">
        <v>46</v>
      </c>
      <c r="P60" s="287" t="s">
        <v>46</v>
      </c>
      <c r="Q60" s="326" t="s">
        <v>46</v>
      </c>
      <c r="R60" s="326" t="s">
        <v>46</v>
      </c>
      <c r="S60" s="304" t="s">
        <v>46</v>
      </c>
      <c r="T60" s="298" t="s">
        <v>46</v>
      </c>
      <c r="U60" s="238" t="s">
        <v>46</v>
      </c>
      <c r="Y60" s="35" t="s">
        <v>206</v>
      </c>
      <c r="Z60" s="339" t="s">
        <v>46</v>
      </c>
      <c r="AA60" s="349" t="s">
        <v>46</v>
      </c>
      <c r="AB60" s="350" t="s">
        <v>46</v>
      </c>
      <c r="AC60" s="349" t="s">
        <v>46</v>
      </c>
      <c r="AD60" s="349" t="s">
        <v>46</v>
      </c>
      <c r="AE60" s="338" t="s">
        <v>46</v>
      </c>
      <c r="AF60" s="335" t="s">
        <v>46</v>
      </c>
      <c r="AG60" s="244" t="s">
        <v>46</v>
      </c>
      <c r="AI60" s="3"/>
    </row>
    <row r="61" spans="1:35" ht="21" customHeight="1">
      <c r="A61" s="35" t="s">
        <v>90</v>
      </c>
      <c r="B61" s="227">
        <v>312000</v>
      </c>
      <c r="C61" s="326">
        <v>63000</v>
      </c>
      <c r="D61" s="287">
        <v>248000</v>
      </c>
      <c r="E61" s="326">
        <v>80000</v>
      </c>
      <c r="F61" s="326">
        <v>70000</v>
      </c>
      <c r="G61" s="304">
        <v>98000</v>
      </c>
      <c r="H61" s="298">
        <v>27000</v>
      </c>
      <c r="I61" s="238">
        <v>63000</v>
      </c>
      <c r="M61" s="35" t="s">
        <v>90</v>
      </c>
      <c r="N61" s="227">
        <v>112000</v>
      </c>
      <c r="O61" s="326">
        <v>24000</v>
      </c>
      <c r="P61" s="287">
        <v>87000</v>
      </c>
      <c r="Q61" s="326">
        <v>43000</v>
      </c>
      <c r="R61" s="326" t="s">
        <v>271</v>
      </c>
      <c r="S61" s="304">
        <v>39000</v>
      </c>
      <c r="T61" s="298" t="s">
        <v>271</v>
      </c>
      <c r="U61" s="238">
        <v>28000</v>
      </c>
      <c r="Y61" s="35" t="s">
        <v>90</v>
      </c>
      <c r="Z61" s="339">
        <v>200000</v>
      </c>
      <c r="AA61" s="349">
        <v>39000</v>
      </c>
      <c r="AB61" s="350">
        <v>161000</v>
      </c>
      <c r="AC61" s="349">
        <v>38000</v>
      </c>
      <c r="AD61" s="349">
        <v>64000</v>
      </c>
      <c r="AE61" s="338">
        <v>59000</v>
      </c>
      <c r="AF61" s="335">
        <v>20000</v>
      </c>
      <c r="AG61" s="244">
        <v>34000</v>
      </c>
      <c r="AI61" s="3"/>
    </row>
    <row r="62" spans="1:35" ht="21" customHeight="1">
      <c r="A62" s="35" t="s">
        <v>91</v>
      </c>
      <c r="B62" s="227" t="s">
        <v>46</v>
      </c>
      <c r="C62" s="326" t="s">
        <v>46</v>
      </c>
      <c r="D62" s="287" t="s">
        <v>46</v>
      </c>
      <c r="E62" s="326" t="s">
        <v>46</v>
      </c>
      <c r="F62" s="326" t="s">
        <v>46</v>
      </c>
      <c r="G62" s="304" t="s">
        <v>46</v>
      </c>
      <c r="H62" s="298" t="s">
        <v>46</v>
      </c>
      <c r="I62" s="238" t="s">
        <v>46</v>
      </c>
      <c r="M62" s="35" t="s">
        <v>91</v>
      </c>
      <c r="N62" s="227" t="s">
        <v>46</v>
      </c>
      <c r="O62" s="326" t="s">
        <v>46</v>
      </c>
      <c r="P62" s="287" t="s">
        <v>46</v>
      </c>
      <c r="Q62" s="326" t="s">
        <v>46</v>
      </c>
      <c r="R62" s="326" t="s">
        <v>46</v>
      </c>
      <c r="S62" s="304" t="s">
        <v>46</v>
      </c>
      <c r="T62" s="298" t="s">
        <v>46</v>
      </c>
      <c r="U62" s="238" t="s">
        <v>46</v>
      </c>
      <c r="Y62" s="35" t="s">
        <v>91</v>
      </c>
      <c r="Z62" s="339" t="s">
        <v>46</v>
      </c>
      <c r="AA62" s="349" t="s">
        <v>46</v>
      </c>
      <c r="AB62" s="350" t="s">
        <v>46</v>
      </c>
      <c r="AC62" s="349" t="s">
        <v>46</v>
      </c>
      <c r="AD62" s="349" t="s">
        <v>46</v>
      </c>
      <c r="AE62" s="338" t="s">
        <v>46</v>
      </c>
      <c r="AF62" s="335" t="s">
        <v>46</v>
      </c>
      <c r="AG62" s="244" t="s">
        <v>46</v>
      </c>
      <c r="AI62" s="3"/>
    </row>
    <row r="63" spans="1:35" ht="21" customHeight="1">
      <c r="A63" s="35" t="s">
        <v>92</v>
      </c>
      <c r="B63" s="227" t="s">
        <v>46</v>
      </c>
      <c r="C63" s="326" t="s">
        <v>46</v>
      </c>
      <c r="D63" s="287" t="s">
        <v>46</v>
      </c>
      <c r="E63" s="326" t="s">
        <v>46</v>
      </c>
      <c r="F63" s="326" t="s">
        <v>46</v>
      </c>
      <c r="G63" s="304" t="s">
        <v>46</v>
      </c>
      <c r="H63" s="298" t="s">
        <v>46</v>
      </c>
      <c r="I63" s="238" t="s">
        <v>46</v>
      </c>
      <c r="M63" s="35" t="s">
        <v>92</v>
      </c>
      <c r="N63" s="227" t="s">
        <v>46</v>
      </c>
      <c r="O63" s="326" t="s">
        <v>46</v>
      </c>
      <c r="P63" s="287" t="s">
        <v>46</v>
      </c>
      <c r="Q63" s="326" t="s">
        <v>46</v>
      </c>
      <c r="R63" s="326" t="s">
        <v>46</v>
      </c>
      <c r="S63" s="304" t="s">
        <v>46</v>
      </c>
      <c r="T63" s="298" t="s">
        <v>46</v>
      </c>
      <c r="U63" s="238" t="s">
        <v>46</v>
      </c>
      <c r="Y63" s="35" t="s">
        <v>92</v>
      </c>
      <c r="Z63" s="339" t="s">
        <v>46</v>
      </c>
      <c r="AA63" s="349" t="s">
        <v>46</v>
      </c>
      <c r="AB63" s="350" t="s">
        <v>46</v>
      </c>
      <c r="AC63" s="349" t="s">
        <v>46</v>
      </c>
      <c r="AD63" s="349" t="s">
        <v>46</v>
      </c>
      <c r="AE63" s="338" t="s">
        <v>46</v>
      </c>
      <c r="AF63" s="335" t="s">
        <v>46</v>
      </c>
      <c r="AG63" s="244" t="s">
        <v>46</v>
      </c>
      <c r="AI63" s="3"/>
    </row>
    <row r="64" spans="1:35" ht="21" customHeight="1">
      <c r="A64" s="35" t="s">
        <v>93</v>
      </c>
      <c r="B64" s="227">
        <v>312000</v>
      </c>
      <c r="C64" s="326">
        <v>65000</v>
      </c>
      <c r="D64" s="287">
        <v>247000</v>
      </c>
      <c r="E64" s="326">
        <v>77000</v>
      </c>
      <c r="F64" s="326">
        <v>72000</v>
      </c>
      <c r="G64" s="304">
        <v>98000</v>
      </c>
      <c r="H64" s="298">
        <v>26000</v>
      </c>
      <c r="I64" s="238">
        <v>61000</v>
      </c>
      <c r="M64" s="35" t="s">
        <v>93</v>
      </c>
      <c r="N64" s="227">
        <v>108000</v>
      </c>
      <c r="O64" s="326">
        <v>23000</v>
      </c>
      <c r="P64" s="287">
        <v>85000</v>
      </c>
      <c r="Q64" s="326">
        <v>41000</v>
      </c>
      <c r="R64" s="326" t="s">
        <v>271</v>
      </c>
      <c r="S64" s="304">
        <v>39000</v>
      </c>
      <c r="T64" s="298" t="s">
        <v>271</v>
      </c>
      <c r="U64" s="238">
        <v>27000</v>
      </c>
      <c r="Y64" s="35" t="s">
        <v>93</v>
      </c>
      <c r="Z64" s="339">
        <v>204000</v>
      </c>
      <c r="AA64" s="349">
        <v>42000</v>
      </c>
      <c r="AB64" s="350">
        <v>161000</v>
      </c>
      <c r="AC64" s="349">
        <v>36000</v>
      </c>
      <c r="AD64" s="349">
        <v>67000</v>
      </c>
      <c r="AE64" s="338">
        <v>59000</v>
      </c>
      <c r="AF64" s="335">
        <v>19000</v>
      </c>
      <c r="AG64" s="244">
        <v>33000</v>
      </c>
      <c r="AI64" s="3"/>
    </row>
    <row r="65" spans="1:35" ht="21" customHeight="1">
      <c r="A65" s="35" t="s">
        <v>94</v>
      </c>
      <c r="B65" s="227" t="s">
        <v>46</v>
      </c>
      <c r="C65" s="326" t="s">
        <v>46</v>
      </c>
      <c r="D65" s="287" t="s">
        <v>46</v>
      </c>
      <c r="E65" s="326" t="s">
        <v>46</v>
      </c>
      <c r="F65" s="326" t="s">
        <v>46</v>
      </c>
      <c r="G65" s="304" t="s">
        <v>46</v>
      </c>
      <c r="H65" s="298" t="s">
        <v>46</v>
      </c>
      <c r="I65" s="238" t="s">
        <v>46</v>
      </c>
      <c r="M65" s="35" t="s">
        <v>94</v>
      </c>
      <c r="N65" s="227" t="s">
        <v>46</v>
      </c>
      <c r="O65" s="326" t="s">
        <v>46</v>
      </c>
      <c r="P65" s="287" t="s">
        <v>46</v>
      </c>
      <c r="Q65" s="326" t="s">
        <v>46</v>
      </c>
      <c r="R65" s="326" t="s">
        <v>46</v>
      </c>
      <c r="S65" s="304" t="s">
        <v>46</v>
      </c>
      <c r="T65" s="298" t="s">
        <v>46</v>
      </c>
      <c r="U65" s="238" t="s">
        <v>46</v>
      </c>
      <c r="Y65" s="35" t="s">
        <v>94</v>
      </c>
      <c r="Z65" s="339" t="s">
        <v>46</v>
      </c>
      <c r="AA65" s="349" t="s">
        <v>46</v>
      </c>
      <c r="AB65" s="350" t="s">
        <v>46</v>
      </c>
      <c r="AC65" s="349" t="s">
        <v>46</v>
      </c>
      <c r="AD65" s="349" t="s">
        <v>46</v>
      </c>
      <c r="AE65" s="338" t="s">
        <v>46</v>
      </c>
      <c r="AF65" s="335" t="s">
        <v>46</v>
      </c>
      <c r="AG65" s="244" t="s">
        <v>46</v>
      </c>
      <c r="AI65" s="3"/>
    </row>
    <row r="66" spans="1:35" ht="21" customHeight="1">
      <c r="A66" s="35" t="s">
        <v>95</v>
      </c>
      <c r="B66" s="227" t="s">
        <v>46</v>
      </c>
      <c r="C66" s="326" t="s">
        <v>46</v>
      </c>
      <c r="D66" s="287" t="s">
        <v>46</v>
      </c>
      <c r="E66" s="326" t="s">
        <v>46</v>
      </c>
      <c r="F66" s="326" t="s">
        <v>46</v>
      </c>
      <c r="G66" s="304" t="s">
        <v>46</v>
      </c>
      <c r="H66" s="298" t="s">
        <v>46</v>
      </c>
      <c r="I66" s="238" t="s">
        <v>46</v>
      </c>
      <c r="M66" s="35" t="s">
        <v>95</v>
      </c>
      <c r="N66" s="227" t="s">
        <v>46</v>
      </c>
      <c r="O66" s="326" t="s">
        <v>46</v>
      </c>
      <c r="P66" s="287" t="s">
        <v>46</v>
      </c>
      <c r="Q66" s="326" t="s">
        <v>46</v>
      </c>
      <c r="R66" s="326" t="s">
        <v>46</v>
      </c>
      <c r="S66" s="304" t="s">
        <v>46</v>
      </c>
      <c r="T66" s="298" t="s">
        <v>46</v>
      </c>
      <c r="U66" s="238" t="s">
        <v>46</v>
      </c>
      <c r="Y66" s="35" t="s">
        <v>95</v>
      </c>
      <c r="Z66" s="339" t="s">
        <v>46</v>
      </c>
      <c r="AA66" s="349" t="s">
        <v>46</v>
      </c>
      <c r="AB66" s="350" t="s">
        <v>46</v>
      </c>
      <c r="AC66" s="349" t="s">
        <v>46</v>
      </c>
      <c r="AD66" s="349" t="s">
        <v>46</v>
      </c>
      <c r="AE66" s="338" t="s">
        <v>46</v>
      </c>
      <c r="AF66" s="335" t="s">
        <v>46</v>
      </c>
      <c r="AG66" s="244" t="s">
        <v>46</v>
      </c>
      <c r="AI66" s="3"/>
    </row>
    <row r="67" spans="1:35" ht="21" customHeight="1">
      <c r="A67" s="35" t="s">
        <v>96</v>
      </c>
      <c r="B67" s="227">
        <v>304000</v>
      </c>
      <c r="C67" s="326">
        <v>58000</v>
      </c>
      <c r="D67" s="287">
        <v>246000</v>
      </c>
      <c r="E67" s="326">
        <v>74000</v>
      </c>
      <c r="F67" s="326">
        <v>74000</v>
      </c>
      <c r="G67" s="304">
        <v>97000</v>
      </c>
      <c r="H67" s="298">
        <v>28000</v>
      </c>
      <c r="I67" s="238">
        <v>58000</v>
      </c>
      <c r="M67" s="35" t="s">
        <v>96</v>
      </c>
      <c r="N67" s="227">
        <v>101000</v>
      </c>
      <c r="O67" s="326">
        <v>20000</v>
      </c>
      <c r="P67" s="287">
        <v>80000</v>
      </c>
      <c r="Q67" s="326">
        <v>38000</v>
      </c>
      <c r="R67" s="326" t="s">
        <v>271</v>
      </c>
      <c r="S67" s="304">
        <v>38000</v>
      </c>
      <c r="T67" s="298">
        <v>8000</v>
      </c>
      <c r="U67" s="238">
        <v>27000</v>
      </c>
      <c r="Y67" s="35" t="s">
        <v>96</v>
      </c>
      <c r="Z67" s="339">
        <v>203000</v>
      </c>
      <c r="AA67" s="349">
        <v>38000</v>
      </c>
      <c r="AB67" s="350">
        <v>165000</v>
      </c>
      <c r="AC67" s="349">
        <v>36000</v>
      </c>
      <c r="AD67" s="349">
        <v>70000</v>
      </c>
      <c r="AE67" s="338">
        <v>59000</v>
      </c>
      <c r="AF67" s="335">
        <v>20000</v>
      </c>
      <c r="AG67" s="244">
        <v>31000</v>
      </c>
      <c r="AI67" s="3"/>
    </row>
    <row r="68" spans="1:35" ht="21" customHeight="1">
      <c r="A68" s="35" t="s">
        <v>97</v>
      </c>
      <c r="B68" s="227" t="s">
        <v>46</v>
      </c>
      <c r="C68" s="326" t="s">
        <v>46</v>
      </c>
      <c r="D68" s="287" t="s">
        <v>46</v>
      </c>
      <c r="E68" s="326" t="s">
        <v>46</v>
      </c>
      <c r="F68" s="326" t="s">
        <v>46</v>
      </c>
      <c r="G68" s="304" t="s">
        <v>46</v>
      </c>
      <c r="H68" s="298" t="s">
        <v>46</v>
      </c>
      <c r="I68" s="238" t="s">
        <v>46</v>
      </c>
      <c r="M68" s="35" t="s">
        <v>97</v>
      </c>
      <c r="N68" s="227" t="s">
        <v>46</v>
      </c>
      <c r="O68" s="326" t="s">
        <v>46</v>
      </c>
      <c r="P68" s="287" t="s">
        <v>46</v>
      </c>
      <c r="Q68" s="326" t="s">
        <v>46</v>
      </c>
      <c r="R68" s="326" t="s">
        <v>46</v>
      </c>
      <c r="S68" s="304" t="s">
        <v>46</v>
      </c>
      <c r="T68" s="298" t="s">
        <v>46</v>
      </c>
      <c r="U68" s="238" t="s">
        <v>46</v>
      </c>
      <c r="Y68" s="35" t="s">
        <v>97</v>
      </c>
      <c r="Z68" s="339" t="s">
        <v>46</v>
      </c>
      <c r="AA68" s="349" t="s">
        <v>46</v>
      </c>
      <c r="AB68" s="350" t="s">
        <v>46</v>
      </c>
      <c r="AC68" s="349" t="s">
        <v>46</v>
      </c>
      <c r="AD68" s="349" t="s">
        <v>46</v>
      </c>
      <c r="AE68" s="338" t="s">
        <v>46</v>
      </c>
      <c r="AF68" s="335" t="s">
        <v>46</v>
      </c>
      <c r="AG68" s="244" t="s">
        <v>46</v>
      </c>
      <c r="AI68" s="3"/>
    </row>
    <row r="69" spans="1:35" ht="21" customHeight="1">
      <c r="A69" s="35" t="s">
        <v>98</v>
      </c>
      <c r="B69" s="227" t="s">
        <v>46</v>
      </c>
      <c r="C69" s="326" t="s">
        <v>46</v>
      </c>
      <c r="D69" s="287" t="s">
        <v>46</v>
      </c>
      <c r="E69" s="326" t="s">
        <v>46</v>
      </c>
      <c r="F69" s="326" t="s">
        <v>46</v>
      </c>
      <c r="G69" s="304" t="s">
        <v>46</v>
      </c>
      <c r="H69" s="298" t="s">
        <v>46</v>
      </c>
      <c r="I69" s="238" t="s">
        <v>46</v>
      </c>
      <c r="M69" s="35" t="s">
        <v>98</v>
      </c>
      <c r="N69" s="227" t="s">
        <v>46</v>
      </c>
      <c r="O69" s="326" t="s">
        <v>46</v>
      </c>
      <c r="P69" s="287" t="s">
        <v>46</v>
      </c>
      <c r="Q69" s="326" t="s">
        <v>46</v>
      </c>
      <c r="R69" s="326" t="s">
        <v>46</v>
      </c>
      <c r="S69" s="304" t="s">
        <v>46</v>
      </c>
      <c r="T69" s="298" t="s">
        <v>46</v>
      </c>
      <c r="U69" s="238" t="s">
        <v>46</v>
      </c>
      <c r="Y69" s="35" t="s">
        <v>98</v>
      </c>
      <c r="Z69" s="339" t="s">
        <v>46</v>
      </c>
      <c r="AA69" s="349" t="s">
        <v>46</v>
      </c>
      <c r="AB69" s="350" t="s">
        <v>46</v>
      </c>
      <c r="AC69" s="349" t="s">
        <v>46</v>
      </c>
      <c r="AD69" s="349" t="s">
        <v>46</v>
      </c>
      <c r="AE69" s="338" t="s">
        <v>46</v>
      </c>
      <c r="AF69" s="335" t="s">
        <v>46</v>
      </c>
      <c r="AG69" s="244" t="s">
        <v>46</v>
      </c>
      <c r="AI69" s="3"/>
    </row>
    <row r="70" spans="1:35" ht="21" customHeight="1">
      <c r="A70" s="35" t="s">
        <v>99</v>
      </c>
      <c r="B70" s="227">
        <v>311000</v>
      </c>
      <c r="C70" s="326">
        <v>59000</v>
      </c>
      <c r="D70" s="287">
        <v>251000</v>
      </c>
      <c r="E70" s="326">
        <v>75000</v>
      </c>
      <c r="F70" s="326">
        <v>74000</v>
      </c>
      <c r="G70" s="304">
        <v>102000</v>
      </c>
      <c r="H70" s="298">
        <v>27000</v>
      </c>
      <c r="I70" s="238">
        <v>63000</v>
      </c>
      <c r="M70" s="35" t="s">
        <v>99</v>
      </c>
      <c r="N70" s="227">
        <v>108000</v>
      </c>
      <c r="O70" s="326">
        <v>22000</v>
      </c>
      <c r="P70" s="287">
        <v>86000</v>
      </c>
      <c r="Q70" s="326">
        <v>38000</v>
      </c>
      <c r="R70" s="326" t="s">
        <v>271</v>
      </c>
      <c r="S70" s="304">
        <v>43000</v>
      </c>
      <c r="T70" s="298">
        <v>8000</v>
      </c>
      <c r="U70" s="238">
        <v>30000</v>
      </c>
      <c r="Y70" s="35" t="s">
        <v>99</v>
      </c>
      <c r="Z70" s="339">
        <v>203000</v>
      </c>
      <c r="AA70" s="349">
        <v>38000</v>
      </c>
      <c r="AB70" s="350">
        <v>165000</v>
      </c>
      <c r="AC70" s="349">
        <v>37000</v>
      </c>
      <c r="AD70" s="349">
        <v>69000</v>
      </c>
      <c r="AE70" s="338">
        <v>60000</v>
      </c>
      <c r="AF70" s="335">
        <v>19000</v>
      </c>
      <c r="AG70" s="244">
        <v>33000</v>
      </c>
      <c r="AI70" s="3"/>
    </row>
    <row r="71" spans="1:35" ht="21" customHeight="1">
      <c r="A71" s="35" t="s">
        <v>207</v>
      </c>
      <c r="B71" s="227" t="s">
        <v>46</v>
      </c>
      <c r="C71" s="326" t="s">
        <v>46</v>
      </c>
      <c r="D71" s="287" t="s">
        <v>46</v>
      </c>
      <c r="E71" s="326" t="s">
        <v>46</v>
      </c>
      <c r="F71" s="326" t="s">
        <v>46</v>
      </c>
      <c r="G71" s="304" t="s">
        <v>46</v>
      </c>
      <c r="H71" s="298" t="s">
        <v>46</v>
      </c>
      <c r="I71" s="238" t="s">
        <v>46</v>
      </c>
      <c r="M71" s="35" t="s">
        <v>207</v>
      </c>
      <c r="N71" s="227" t="s">
        <v>46</v>
      </c>
      <c r="O71" s="326" t="s">
        <v>46</v>
      </c>
      <c r="P71" s="287" t="s">
        <v>46</v>
      </c>
      <c r="Q71" s="326" t="s">
        <v>46</v>
      </c>
      <c r="R71" s="326" t="s">
        <v>46</v>
      </c>
      <c r="S71" s="304" t="s">
        <v>46</v>
      </c>
      <c r="T71" s="298" t="s">
        <v>46</v>
      </c>
      <c r="U71" s="238" t="s">
        <v>46</v>
      </c>
      <c r="Y71" s="35" t="s">
        <v>207</v>
      </c>
      <c r="Z71" s="339" t="s">
        <v>46</v>
      </c>
      <c r="AA71" s="349" t="s">
        <v>46</v>
      </c>
      <c r="AB71" s="350" t="s">
        <v>46</v>
      </c>
      <c r="AC71" s="349" t="s">
        <v>46</v>
      </c>
      <c r="AD71" s="349" t="s">
        <v>46</v>
      </c>
      <c r="AE71" s="338" t="s">
        <v>46</v>
      </c>
      <c r="AF71" s="335" t="s">
        <v>46</v>
      </c>
      <c r="AG71" s="244" t="s">
        <v>46</v>
      </c>
      <c r="AI71" s="3"/>
    </row>
    <row r="72" spans="1:35" ht="21" customHeight="1">
      <c r="A72" s="35" t="s">
        <v>208</v>
      </c>
      <c r="B72" s="227" t="s">
        <v>46</v>
      </c>
      <c r="C72" s="326" t="s">
        <v>46</v>
      </c>
      <c r="D72" s="287" t="s">
        <v>46</v>
      </c>
      <c r="E72" s="326" t="s">
        <v>46</v>
      </c>
      <c r="F72" s="326" t="s">
        <v>46</v>
      </c>
      <c r="G72" s="304" t="s">
        <v>46</v>
      </c>
      <c r="H72" s="298" t="s">
        <v>46</v>
      </c>
      <c r="I72" s="238" t="s">
        <v>46</v>
      </c>
      <c r="M72" s="35" t="s">
        <v>208</v>
      </c>
      <c r="N72" s="227" t="s">
        <v>46</v>
      </c>
      <c r="O72" s="326" t="s">
        <v>46</v>
      </c>
      <c r="P72" s="287" t="s">
        <v>46</v>
      </c>
      <c r="Q72" s="326" t="s">
        <v>46</v>
      </c>
      <c r="R72" s="326" t="s">
        <v>46</v>
      </c>
      <c r="S72" s="304" t="s">
        <v>46</v>
      </c>
      <c r="T72" s="298" t="s">
        <v>46</v>
      </c>
      <c r="U72" s="238" t="s">
        <v>46</v>
      </c>
      <c r="Y72" s="35" t="s">
        <v>208</v>
      </c>
      <c r="Z72" s="339" t="s">
        <v>46</v>
      </c>
      <c r="AA72" s="349" t="s">
        <v>46</v>
      </c>
      <c r="AB72" s="350" t="s">
        <v>46</v>
      </c>
      <c r="AC72" s="349" t="s">
        <v>46</v>
      </c>
      <c r="AD72" s="349" t="s">
        <v>46</v>
      </c>
      <c r="AE72" s="338" t="s">
        <v>46</v>
      </c>
      <c r="AF72" s="335" t="s">
        <v>46</v>
      </c>
      <c r="AG72" s="244" t="s">
        <v>46</v>
      </c>
      <c r="AI72" s="3"/>
    </row>
    <row r="73" spans="1:35" ht="21" customHeight="1">
      <c r="A73" s="35" t="s">
        <v>100</v>
      </c>
      <c r="B73" s="227">
        <v>320000</v>
      </c>
      <c r="C73" s="326">
        <v>62000</v>
      </c>
      <c r="D73" s="287">
        <v>257000</v>
      </c>
      <c r="E73" s="326">
        <v>77000</v>
      </c>
      <c r="F73" s="326">
        <v>75000</v>
      </c>
      <c r="G73" s="304">
        <v>105000</v>
      </c>
      <c r="H73" s="298">
        <v>27000</v>
      </c>
      <c r="I73" s="238">
        <v>68000</v>
      </c>
      <c r="M73" s="35" t="s">
        <v>100</v>
      </c>
      <c r="N73" s="227">
        <v>111000</v>
      </c>
      <c r="O73" s="326">
        <v>21000</v>
      </c>
      <c r="P73" s="287">
        <v>89000</v>
      </c>
      <c r="Q73" s="326">
        <v>38000</v>
      </c>
      <c r="R73" s="326" t="s">
        <v>271</v>
      </c>
      <c r="S73" s="304">
        <v>46000</v>
      </c>
      <c r="T73" s="298">
        <v>9000</v>
      </c>
      <c r="U73" s="238">
        <v>33000</v>
      </c>
      <c r="Y73" s="35" t="s">
        <v>100</v>
      </c>
      <c r="Z73" s="339">
        <v>209000</v>
      </c>
      <c r="AA73" s="349">
        <v>41000</v>
      </c>
      <c r="AB73" s="350">
        <v>168000</v>
      </c>
      <c r="AC73" s="349">
        <v>40000</v>
      </c>
      <c r="AD73" s="349">
        <v>69000</v>
      </c>
      <c r="AE73" s="338">
        <v>59000</v>
      </c>
      <c r="AF73" s="335">
        <v>18000</v>
      </c>
      <c r="AG73" s="244">
        <v>35000</v>
      </c>
      <c r="AI73" s="3"/>
    </row>
    <row r="74" spans="1:35" ht="21" customHeight="1">
      <c r="A74" s="35" t="s">
        <v>101</v>
      </c>
      <c r="B74" s="227" t="s">
        <v>46</v>
      </c>
      <c r="C74" s="326" t="s">
        <v>46</v>
      </c>
      <c r="D74" s="287" t="s">
        <v>46</v>
      </c>
      <c r="E74" s="326" t="s">
        <v>46</v>
      </c>
      <c r="F74" s="326" t="s">
        <v>46</v>
      </c>
      <c r="G74" s="304" t="s">
        <v>46</v>
      </c>
      <c r="H74" s="298" t="s">
        <v>46</v>
      </c>
      <c r="I74" s="238" t="s">
        <v>46</v>
      </c>
      <c r="M74" s="35" t="s">
        <v>101</v>
      </c>
      <c r="N74" s="227" t="s">
        <v>46</v>
      </c>
      <c r="O74" s="326" t="s">
        <v>46</v>
      </c>
      <c r="P74" s="287" t="s">
        <v>46</v>
      </c>
      <c r="Q74" s="326" t="s">
        <v>46</v>
      </c>
      <c r="R74" s="326" t="s">
        <v>46</v>
      </c>
      <c r="S74" s="304" t="s">
        <v>46</v>
      </c>
      <c r="T74" s="298" t="s">
        <v>46</v>
      </c>
      <c r="U74" s="238" t="s">
        <v>46</v>
      </c>
      <c r="Y74" s="35" t="s">
        <v>101</v>
      </c>
      <c r="Z74" s="339" t="s">
        <v>46</v>
      </c>
      <c r="AA74" s="349" t="s">
        <v>46</v>
      </c>
      <c r="AB74" s="350" t="s">
        <v>46</v>
      </c>
      <c r="AC74" s="349" t="s">
        <v>46</v>
      </c>
      <c r="AD74" s="349" t="s">
        <v>46</v>
      </c>
      <c r="AE74" s="338" t="s">
        <v>46</v>
      </c>
      <c r="AF74" s="335" t="s">
        <v>46</v>
      </c>
      <c r="AG74" s="244" t="s">
        <v>46</v>
      </c>
      <c r="AI74" s="3"/>
    </row>
    <row r="75" spans="1:35" ht="21" customHeight="1">
      <c r="A75" s="35" t="s">
        <v>102</v>
      </c>
      <c r="B75" s="227" t="s">
        <v>46</v>
      </c>
      <c r="C75" s="326" t="s">
        <v>46</v>
      </c>
      <c r="D75" s="287" t="s">
        <v>46</v>
      </c>
      <c r="E75" s="326" t="s">
        <v>46</v>
      </c>
      <c r="F75" s="326" t="s">
        <v>46</v>
      </c>
      <c r="G75" s="304" t="s">
        <v>46</v>
      </c>
      <c r="H75" s="298" t="s">
        <v>46</v>
      </c>
      <c r="I75" s="238" t="s">
        <v>46</v>
      </c>
      <c r="M75" s="35" t="s">
        <v>102</v>
      </c>
      <c r="N75" s="227" t="s">
        <v>46</v>
      </c>
      <c r="O75" s="326" t="s">
        <v>46</v>
      </c>
      <c r="P75" s="287" t="s">
        <v>46</v>
      </c>
      <c r="Q75" s="326" t="s">
        <v>46</v>
      </c>
      <c r="R75" s="326" t="s">
        <v>46</v>
      </c>
      <c r="S75" s="304" t="s">
        <v>46</v>
      </c>
      <c r="T75" s="298" t="s">
        <v>46</v>
      </c>
      <c r="U75" s="238" t="s">
        <v>46</v>
      </c>
      <c r="Y75" s="35" t="s">
        <v>102</v>
      </c>
      <c r="Z75" s="339" t="s">
        <v>46</v>
      </c>
      <c r="AA75" s="349" t="s">
        <v>46</v>
      </c>
      <c r="AB75" s="350" t="s">
        <v>46</v>
      </c>
      <c r="AC75" s="349" t="s">
        <v>46</v>
      </c>
      <c r="AD75" s="349" t="s">
        <v>46</v>
      </c>
      <c r="AE75" s="338" t="s">
        <v>46</v>
      </c>
      <c r="AF75" s="335" t="s">
        <v>46</v>
      </c>
      <c r="AG75" s="244" t="s">
        <v>46</v>
      </c>
      <c r="AI75" s="3"/>
    </row>
    <row r="76" spans="1:35" ht="21" customHeight="1">
      <c r="A76" s="35" t="s">
        <v>103</v>
      </c>
      <c r="B76" s="227">
        <v>338000</v>
      </c>
      <c r="C76" s="326">
        <v>63000</v>
      </c>
      <c r="D76" s="287">
        <v>275000</v>
      </c>
      <c r="E76" s="326">
        <v>76000</v>
      </c>
      <c r="F76" s="326">
        <v>82000</v>
      </c>
      <c r="G76" s="304">
        <v>117000</v>
      </c>
      <c r="H76" s="298">
        <v>29000</v>
      </c>
      <c r="I76" s="238">
        <v>75000</v>
      </c>
      <c r="M76" s="35" t="s">
        <v>103</v>
      </c>
      <c r="N76" s="227">
        <v>119000</v>
      </c>
      <c r="O76" s="326">
        <v>24000</v>
      </c>
      <c r="P76" s="287">
        <v>95000</v>
      </c>
      <c r="Q76" s="326">
        <v>40000</v>
      </c>
      <c r="R76" s="326" t="s">
        <v>271</v>
      </c>
      <c r="S76" s="304">
        <v>50000</v>
      </c>
      <c r="T76" s="298">
        <v>11000</v>
      </c>
      <c r="U76" s="238">
        <v>33000</v>
      </c>
      <c r="Y76" s="35" t="s">
        <v>103</v>
      </c>
      <c r="Z76" s="339">
        <v>219000</v>
      </c>
      <c r="AA76" s="349">
        <v>39000</v>
      </c>
      <c r="AB76" s="350">
        <v>180000</v>
      </c>
      <c r="AC76" s="349">
        <v>36000</v>
      </c>
      <c r="AD76" s="349">
        <v>77000</v>
      </c>
      <c r="AE76" s="338">
        <v>67000</v>
      </c>
      <c r="AF76" s="335">
        <v>18000</v>
      </c>
      <c r="AG76" s="244">
        <v>42000</v>
      </c>
      <c r="AI76" s="3"/>
    </row>
    <row r="77" spans="1:35" ht="21" customHeight="1">
      <c r="A77" s="35" t="s">
        <v>104</v>
      </c>
      <c r="B77" s="227" t="s">
        <v>46</v>
      </c>
      <c r="C77" s="326" t="s">
        <v>46</v>
      </c>
      <c r="D77" s="287" t="s">
        <v>46</v>
      </c>
      <c r="E77" s="326" t="s">
        <v>46</v>
      </c>
      <c r="F77" s="326" t="s">
        <v>46</v>
      </c>
      <c r="G77" s="304" t="s">
        <v>46</v>
      </c>
      <c r="H77" s="298" t="s">
        <v>46</v>
      </c>
      <c r="I77" s="238" t="s">
        <v>46</v>
      </c>
      <c r="M77" s="35" t="s">
        <v>104</v>
      </c>
      <c r="N77" s="227" t="s">
        <v>46</v>
      </c>
      <c r="O77" s="326" t="s">
        <v>46</v>
      </c>
      <c r="P77" s="287" t="s">
        <v>46</v>
      </c>
      <c r="Q77" s="326" t="s">
        <v>46</v>
      </c>
      <c r="R77" s="326" t="s">
        <v>46</v>
      </c>
      <c r="S77" s="304" t="s">
        <v>46</v>
      </c>
      <c r="T77" s="298" t="s">
        <v>46</v>
      </c>
      <c r="U77" s="238" t="s">
        <v>46</v>
      </c>
      <c r="Y77" s="35" t="s">
        <v>104</v>
      </c>
      <c r="Z77" s="339" t="s">
        <v>46</v>
      </c>
      <c r="AA77" s="349" t="s">
        <v>46</v>
      </c>
      <c r="AB77" s="350" t="s">
        <v>46</v>
      </c>
      <c r="AC77" s="349" t="s">
        <v>46</v>
      </c>
      <c r="AD77" s="349" t="s">
        <v>46</v>
      </c>
      <c r="AE77" s="338" t="s">
        <v>46</v>
      </c>
      <c r="AF77" s="335" t="s">
        <v>46</v>
      </c>
      <c r="AG77" s="244" t="s">
        <v>46</v>
      </c>
      <c r="AI77" s="3"/>
    </row>
    <row r="78" spans="1:35" ht="21" customHeight="1">
      <c r="A78" s="35" t="s">
        <v>105</v>
      </c>
      <c r="B78" s="227" t="s">
        <v>46</v>
      </c>
      <c r="C78" s="326" t="s">
        <v>46</v>
      </c>
      <c r="D78" s="287" t="s">
        <v>46</v>
      </c>
      <c r="E78" s="326" t="s">
        <v>46</v>
      </c>
      <c r="F78" s="326" t="s">
        <v>46</v>
      </c>
      <c r="G78" s="304" t="s">
        <v>46</v>
      </c>
      <c r="H78" s="298" t="s">
        <v>46</v>
      </c>
      <c r="I78" s="238" t="s">
        <v>46</v>
      </c>
      <c r="M78" s="35" t="s">
        <v>105</v>
      </c>
      <c r="N78" s="227" t="s">
        <v>46</v>
      </c>
      <c r="O78" s="326" t="s">
        <v>46</v>
      </c>
      <c r="P78" s="287" t="s">
        <v>46</v>
      </c>
      <c r="Q78" s="326" t="s">
        <v>46</v>
      </c>
      <c r="R78" s="326" t="s">
        <v>46</v>
      </c>
      <c r="S78" s="304" t="s">
        <v>46</v>
      </c>
      <c r="T78" s="298" t="s">
        <v>46</v>
      </c>
      <c r="U78" s="238" t="s">
        <v>46</v>
      </c>
      <c r="Y78" s="35" t="s">
        <v>105</v>
      </c>
      <c r="Z78" s="339" t="s">
        <v>46</v>
      </c>
      <c r="AA78" s="349" t="s">
        <v>46</v>
      </c>
      <c r="AB78" s="350" t="s">
        <v>46</v>
      </c>
      <c r="AC78" s="349" t="s">
        <v>46</v>
      </c>
      <c r="AD78" s="349" t="s">
        <v>46</v>
      </c>
      <c r="AE78" s="338" t="s">
        <v>46</v>
      </c>
      <c r="AF78" s="335" t="s">
        <v>46</v>
      </c>
      <c r="AG78" s="244" t="s">
        <v>46</v>
      </c>
      <c r="AI78" s="3"/>
    </row>
    <row r="79" spans="1:35" ht="21" customHeight="1">
      <c r="A79" s="35" t="s">
        <v>106</v>
      </c>
      <c r="B79" s="227">
        <v>323000</v>
      </c>
      <c r="C79" s="326">
        <v>61000</v>
      </c>
      <c r="D79" s="287">
        <v>263000</v>
      </c>
      <c r="E79" s="326">
        <v>76000</v>
      </c>
      <c r="F79" s="326">
        <v>75000</v>
      </c>
      <c r="G79" s="304">
        <v>111000</v>
      </c>
      <c r="H79" s="298">
        <v>30000</v>
      </c>
      <c r="I79" s="238">
        <v>71000</v>
      </c>
      <c r="M79" s="35" t="s">
        <v>106</v>
      </c>
      <c r="N79" s="227">
        <v>114000</v>
      </c>
      <c r="O79" s="326">
        <v>22000</v>
      </c>
      <c r="P79" s="287">
        <v>92000</v>
      </c>
      <c r="Q79" s="326">
        <v>39000</v>
      </c>
      <c r="R79" s="326" t="s">
        <v>271</v>
      </c>
      <c r="S79" s="304">
        <v>47000</v>
      </c>
      <c r="T79" s="298">
        <v>10000</v>
      </c>
      <c r="U79" s="238">
        <v>32000</v>
      </c>
      <c r="Y79" s="35" t="s">
        <v>106</v>
      </c>
      <c r="Z79" s="339">
        <v>210000</v>
      </c>
      <c r="AA79" s="349">
        <v>39000</v>
      </c>
      <c r="AB79" s="350">
        <v>171000</v>
      </c>
      <c r="AC79" s="349">
        <v>37000</v>
      </c>
      <c r="AD79" s="349">
        <v>69000</v>
      </c>
      <c r="AE79" s="338">
        <v>64000</v>
      </c>
      <c r="AF79" s="335">
        <v>20000</v>
      </c>
      <c r="AG79" s="244">
        <v>39000</v>
      </c>
      <c r="AI79" s="3"/>
    </row>
    <row r="80" spans="1:35" ht="21" customHeight="1">
      <c r="A80" s="35" t="s">
        <v>107</v>
      </c>
      <c r="B80" s="227" t="s">
        <v>46</v>
      </c>
      <c r="C80" s="326" t="s">
        <v>46</v>
      </c>
      <c r="D80" s="287" t="s">
        <v>46</v>
      </c>
      <c r="E80" s="326" t="s">
        <v>46</v>
      </c>
      <c r="F80" s="326" t="s">
        <v>46</v>
      </c>
      <c r="G80" s="304" t="s">
        <v>46</v>
      </c>
      <c r="H80" s="298" t="s">
        <v>46</v>
      </c>
      <c r="I80" s="238" t="s">
        <v>46</v>
      </c>
      <c r="M80" s="35" t="s">
        <v>107</v>
      </c>
      <c r="N80" s="227" t="s">
        <v>46</v>
      </c>
      <c r="O80" s="326" t="s">
        <v>46</v>
      </c>
      <c r="P80" s="287" t="s">
        <v>46</v>
      </c>
      <c r="Q80" s="326" t="s">
        <v>46</v>
      </c>
      <c r="R80" s="326" t="s">
        <v>46</v>
      </c>
      <c r="S80" s="304" t="s">
        <v>46</v>
      </c>
      <c r="T80" s="298" t="s">
        <v>46</v>
      </c>
      <c r="U80" s="238" t="s">
        <v>46</v>
      </c>
      <c r="Y80" s="35" t="s">
        <v>107</v>
      </c>
      <c r="Z80" s="339" t="s">
        <v>46</v>
      </c>
      <c r="AA80" s="349" t="s">
        <v>46</v>
      </c>
      <c r="AB80" s="350" t="s">
        <v>46</v>
      </c>
      <c r="AC80" s="349" t="s">
        <v>46</v>
      </c>
      <c r="AD80" s="349" t="s">
        <v>46</v>
      </c>
      <c r="AE80" s="338" t="s">
        <v>46</v>
      </c>
      <c r="AF80" s="335" t="s">
        <v>46</v>
      </c>
      <c r="AG80" s="244" t="s">
        <v>46</v>
      </c>
      <c r="AI80" s="3"/>
    </row>
    <row r="81" spans="1:35" ht="21" customHeight="1">
      <c r="A81" s="35" t="s">
        <v>108</v>
      </c>
      <c r="B81" s="227" t="s">
        <v>46</v>
      </c>
      <c r="C81" s="326" t="s">
        <v>46</v>
      </c>
      <c r="D81" s="287" t="s">
        <v>46</v>
      </c>
      <c r="E81" s="326" t="s">
        <v>46</v>
      </c>
      <c r="F81" s="326" t="s">
        <v>46</v>
      </c>
      <c r="G81" s="304" t="s">
        <v>46</v>
      </c>
      <c r="H81" s="298" t="s">
        <v>46</v>
      </c>
      <c r="I81" s="238" t="s">
        <v>46</v>
      </c>
      <c r="M81" s="35" t="s">
        <v>108</v>
      </c>
      <c r="N81" s="227" t="s">
        <v>46</v>
      </c>
      <c r="O81" s="326" t="s">
        <v>46</v>
      </c>
      <c r="P81" s="287" t="s">
        <v>46</v>
      </c>
      <c r="Q81" s="326" t="s">
        <v>46</v>
      </c>
      <c r="R81" s="326" t="s">
        <v>46</v>
      </c>
      <c r="S81" s="304" t="s">
        <v>46</v>
      </c>
      <c r="T81" s="298" t="s">
        <v>46</v>
      </c>
      <c r="U81" s="238" t="s">
        <v>46</v>
      </c>
      <c r="Y81" s="35" t="s">
        <v>108</v>
      </c>
      <c r="Z81" s="339" t="s">
        <v>46</v>
      </c>
      <c r="AA81" s="349" t="s">
        <v>46</v>
      </c>
      <c r="AB81" s="350" t="s">
        <v>46</v>
      </c>
      <c r="AC81" s="349" t="s">
        <v>46</v>
      </c>
      <c r="AD81" s="349" t="s">
        <v>46</v>
      </c>
      <c r="AE81" s="338" t="s">
        <v>46</v>
      </c>
      <c r="AF81" s="335" t="s">
        <v>46</v>
      </c>
      <c r="AG81" s="244" t="s">
        <v>46</v>
      </c>
      <c r="AI81" s="3"/>
    </row>
    <row r="82" spans="1:35" ht="21" customHeight="1">
      <c r="A82" s="35" t="s">
        <v>109</v>
      </c>
      <c r="B82" s="227">
        <v>316000</v>
      </c>
      <c r="C82" s="326">
        <v>56000</v>
      </c>
      <c r="D82" s="287">
        <v>260000</v>
      </c>
      <c r="E82" s="326">
        <v>79000</v>
      </c>
      <c r="F82" s="326">
        <v>73000</v>
      </c>
      <c r="G82" s="304">
        <v>108000</v>
      </c>
      <c r="H82" s="298">
        <v>30000</v>
      </c>
      <c r="I82" s="238">
        <v>68000</v>
      </c>
      <c r="M82" s="35" t="s">
        <v>109</v>
      </c>
      <c r="N82" s="227">
        <v>110000</v>
      </c>
      <c r="O82" s="326">
        <v>19000</v>
      </c>
      <c r="P82" s="287">
        <v>91000</v>
      </c>
      <c r="Q82" s="326">
        <v>42000</v>
      </c>
      <c r="R82" s="326" t="s">
        <v>271</v>
      </c>
      <c r="S82" s="304">
        <v>43000</v>
      </c>
      <c r="T82" s="298">
        <v>9000</v>
      </c>
      <c r="U82" s="238">
        <v>31000</v>
      </c>
      <c r="Y82" s="35" t="s">
        <v>109</v>
      </c>
      <c r="Z82" s="339">
        <v>206000</v>
      </c>
      <c r="AA82" s="349">
        <v>37000</v>
      </c>
      <c r="AB82" s="350">
        <v>169000</v>
      </c>
      <c r="AC82" s="349">
        <v>37000</v>
      </c>
      <c r="AD82" s="349">
        <v>68000</v>
      </c>
      <c r="AE82" s="338">
        <v>64000</v>
      </c>
      <c r="AF82" s="335">
        <v>20000</v>
      </c>
      <c r="AG82" s="244">
        <v>37000</v>
      </c>
      <c r="AI82" s="3"/>
    </row>
    <row r="83" spans="1:35" ht="21" customHeight="1">
      <c r="A83" s="35" t="s">
        <v>209</v>
      </c>
      <c r="B83" s="227" t="s">
        <v>46</v>
      </c>
      <c r="C83" s="326" t="s">
        <v>46</v>
      </c>
      <c r="D83" s="287" t="s">
        <v>46</v>
      </c>
      <c r="E83" s="326" t="s">
        <v>46</v>
      </c>
      <c r="F83" s="326" t="s">
        <v>46</v>
      </c>
      <c r="G83" s="304" t="s">
        <v>46</v>
      </c>
      <c r="H83" s="298" t="s">
        <v>46</v>
      </c>
      <c r="I83" s="238" t="s">
        <v>46</v>
      </c>
      <c r="M83" s="35" t="s">
        <v>209</v>
      </c>
      <c r="N83" s="227" t="s">
        <v>46</v>
      </c>
      <c r="O83" s="326" t="s">
        <v>46</v>
      </c>
      <c r="P83" s="287" t="s">
        <v>46</v>
      </c>
      <c r="Q83" s="326" t="s">
        <v>46</v>
      </c>
      <c r="R83" s="326" t="s">
        <v>46</v>
      </c>
      <c r="S83" s="304" t="s">
        <v>46</v>
      </c>
      <c r="T83" s="298" t="s">
        <v>46</v>
      </c>
      <c r="U83" s="238" t="s">
        <v>46</v>
      </c>
      <c r="Y83" s="35" t="s">
        <v>209</v>
      </c>
      <c r="Z83" s="339" t="s">
        <v>46</v>
      </c>
      <c r="AA83" s="349" t="s">
        <v>46</v>
      </c>
      <c r="AB83" s="350" t="s">
        <v>46</v>
      </c>
      <c r="AC83" s="349" t="s">
        <v>46</v>
      </c>
      <c r="AD83" s="349" t="s">
        <v>46</v>
      </c>
      <c r="AE83" s="338" t="s">
        <v>46</v>
      </c>
      <c r="AF83" s="335" t="s">
        <v>46</v>
      </c>
      <c r="AG83" s="244" t="s">
        <v>46</v>
      </c>
      <c r="AI83" s="3"/>
    </row>
    <row r="84" spans="1:35" ht="21" customHeight="1">
      <c r="A84" s="35" t="s">
        <v>210</v>
      </c>
      <c r="B84" s="227" t="s">
        <v>46</v>
      </c>
      <c r="C84" s="326" t="s">
        <v>46</v>
      </c>
      <c r="D84" s="287" t="s">
        <v>46</v>
      </c>
      <c r="E84" s="326" t="s">
        <v>46</v>
      </c>
      <c r="F84" s="326" t="s">
        <v>46</v>
      </c>
      <c r="G84" s="304" t="s">
        <v>46</v>
      </c>
      <c r="H84" s="298" t="s">
        <v>46</v>
      </c>
      <c r="I84" s="238" t="s">
        <v>46</v>
      </c>
      <c r="M84" s="35" t="s">
        <v>210</v>
      </c>
      <c r="N84" s="227" t="s">
        <v>46</v>
      </c>
      <c r="O84" s="326" t="s">
        <v>46</v>
      </c>
      <c r="P84" s="287" t="s">
        <v>46</v>
      </c>
      <c r="Q84" s="326" t="s">
        <v>46</v>
      </c>
      <c r="R84" s="326" t="s">
        <v>46</v>
      </c>
      <c r="S84" s="304" t="s">
        <v>46</v>
      </c>
      <c r="T84" s="298" t="s">
        <v>46</v>
      </c>
      <c r="U84" s="238" t="s">
        <v>46</v>
      </c>
      <c r="Y84" s="35" t="s">
        <v>210</v>
      </c>
      <c r="Z84" s="339" t="s">
        <v>46</v>
      </c>
      <c r="AA84" s="349" t="s">
        <v>46</v>
      </c>
      <c r="AB84" s="350" t="s">
        <v>46</v>
      </c>
      <c r="AC84" s="349" t="s">
        <v>46</v>
      </c>
      <c r="AD84" s="349" t="s">
        <v>46</v>
      </c>
      <c r="AE84" s="338" t="s">
        <v>46</v>
      </c>
      <c r="AF84" s="335" t="s">
        <v>46</v>
      </c>
      <c r="AG84" s="244" t="s">
        <v>46</v>
      </c>
      <c r="AI84" s="3"/>
    </row>
    <row r="85" spans="1:35" ht="21" customHeight="1">
      <c r="A85" s="35" t="s">
        <v>110</v>
      </c>
      <c r="B85" s="227">
        <v>325000</v>
      </c>
      <c r="C85" s="326">
        <v>56000</v>
      </c>
      <c r="D85" s="287">
        <v>269000</v>
      </c>
      <c r="E85" s="326">
        <v>79000</v>
      </c>
      <c r="F85" s="326">
        <v>79000</v>
      </c>
      <c r="G85" s="304">
        <v>110000</v>
      </c>
      <c r="H85" s="298">
        <v>29000</v>
      </c>
      <c r="I85" s="238">
        <v>72000</v>
      </c>
      <c r="M85" s="35" t="s">
        <v>110</v>
      </c>
      <c r="N85" s="227">
        <v>107000</v>
      </c>
      <c r="O85" s="326">
        <v>20000</v>
      </c>
      <c r="P85" s="287">
        <v>87000</v>
      </c>
      <c r="Q85" s="326">
        <v>41000</v>
      </c>
      <c r="R85" s="326" t="s">
        <v>271</v>
      </c>
      <c r="S85" s="304">
        <v>40000</v>
      </c>
      <c r="T85" s="298">
        <v>9000</v>
      </c>
      <c r="U85" s="238">
        <v>28000</v>
      </c>
      <c r="Y85" s="35" t="s">
        <v>110</v>
      </c>
      <c r="Z85" s="339">
        <v>218000</v>
      </c>
      <c r="AA85" s="349">
        <v>36000</v>
      </c>
      <c r="AB85" s="350">
        <v>182000</v>
      </c>
      <c r="AC85" s="349">
        <v>38000</v>
      </c>
      <c r="AD85" s="349">
        <v>73000</v>
      </c>
      <c r="AE85" s="338">
        <v>70000</v>
      </c>
      <c r="AF85" s="335">
        <v>20000</v>
      </c>
      <c r="AG85" s="244">
        <v>44000</v>
      </c>
      <c r="AI85" s="3"/>
    </row>
    <row r="86" spans="1:35" ht="21" customHeight="1">
      <c r="A86" s="35" t="s">
        <v>111</v>
      </c>
      <c r="B86" s="227" t="s">
        <v>46</v>
      </c>
      <c r="C86" s="326" t="s">
        <v>46</v>
      </c>
      <c r="D86" s="287" t="s">
        <v>46</v>
      </c>
      <c r="E86" s="326" t="s">
        <v>46</v>
      </c>
      <c r="F86" s="326" t="s">
        <v>46</v>
      </c>
      <c r="G86" s="304" t="s">
        <v>46</v>
      </c>
      <c r="H86" s="298" t="s">
        <v>46</v>
      </c>
      <c r="I86" s="238" t="s">
        <v>46</v>
      </c>
      <c r="M86" s="35" t="s">
        <v>111</v>
      </c>
      <c r="N86" s="227" t="s">
        <v>46</v>
      </c>
      <c r="O86" s="326" t="s">
        <v>46</v>
      </c>
      <c r="P86" s="287" t="s">
        <v>46</v>
      </c>
      <c r="Q86" s="326" t="s">
        <v>46</v>
      </c>
      <c r="R86" s="326" t="s">
        <v>46</v>
      </c>
      <c r="S86" s="304" t="s">
        <v>46</v>
      </c>
      <c r="T86" s="298" t="s">
        <v>46</v>
      </c>
      <c r="U86" s="238" t="s">
        <v>46</v>
      </c>
      <c r="Y86" s="35" t="s">
        <v>111</v>
      </c>
      <c r="Z86" s="339" t="s">
        <v>46</v>
      </c>
      <c r="AA86" s="349" t="s">
        <v>46</v>
      </c>
      <c r="AB86" s="350" t="s">
        <v>46</v>
      </c>
      <c r="AC86" s="349" t="s">
        <v>46</v>
      </c>
      <c r="AD86" s="349" t="s">
        <v>46</v>
      </c>
      <c r="AE86" s="338" t="s">
        <v>46</v>
      </c>
      <c r="AF86" s="335" t="s">
        <v>46</v>
      </c>
      <c r="AG86" s="244" t="s">
        <v>46</v>
      </c>
      <c r="AI86" s="3"/>
    </row>
    <row r="87" spans="1:35" ht="21" customHeight="1">
      <c r="A87" s="35" t="s">
        <v>112</v>
      </c>
      <c r="B87" s="227" t="s">
        <v>46</v>
      </c>
      <c r="C87" s="326" t="s">
        <v>46</v>
      </c>
      <c r="D87" s="287" t="s">
        <v>46</v>
      </c>
      <c r="E87" s="326" t="s">
        <v>46</v>
      </c>
      <c r="F87" s="326" t="s">
        <v>46</v>
      </c>
      <c r="G87" s="304" t="s">
        <v>46</v>
      </c>
      <c r="H87" s="298" t="s">
        <v>46</v>
      </c>
      <c r="I87" s="238" t="s">
        <v>46</v>
      </c>
      <c r="M87" s="35" t="s">
        <v>112</v>
      </c>
      <c r="N87" s="227" t="s">
        <v>46</v>
      </c>
      <c r="O87" s="326" t="s">
        <v>46</v>
      </c>
      <c r="P87" s="287" t="s">
        <v>46</v>
      </c>
      <c r="Q87" s="326" t="s">
        <v>46</v>
      </c>
      <c r="R87" s="326" t="s">
        <v>46</v>
      </c>
      <c r="S87" s="304" t="s">
        <v>46</v>
      </c>
      <c r="T87" s="298" t="s">
        <v>46</v>
      </c>
      <c r="U87" s="238" t="s">
        <v>46</v>
      </c>
      <c r="Y87" s="35" t="s">
        <v>112</v>
      </c>
      <c r="Z87" s="339" t="s">
        <v>46</v>
      </c>
      <c r="AA87" s="349" t="s">
        <v>46</v>
      </c>
      <c r="AB87" s="350" t="s">
        <v>46</v>
      </c>
      <c r="AC87" s="349" t="s">
        <v>46</v>
      </c>
      <c r="AD87" s="349" t="s">
        <v>46</v>
      </c>
      <c r="AE87" s="338" t="s">
        <v>46</v>
      </c>
      <c r="AF87" s="335" t="s">
        <v>46</v>
      </c>
      <c r="AG87" s="244" t="s">
        <v>46</v>
      </c>
      <c r="AI87" s="3"/>
    </row>
    <row r="88" spans="1:35" ht="21" customHeight="1">
      <c r="A88" s="35" t="s">
        <v>113</v>
      </c>
      <c r="B88" s="227">
        <v>321000</v>
      </c>
      <c r="C88" s="326">
        <v>61000</v>
      </c>
      <c r="D88" s="287">
        <v>260000</v>
      </c>
      <c r="E88" s="326">
        <v>75000</v>
      </c>
      <c r="F88" s="326">
        <v>77000</v>
      </c>
      <c r="G88" s="304">
        <v>108000</v>
      </c>
      <c r="H88" s="298">
        <v>26000</v>
      </c>
      <c r="I88" s="238">
        <v>68000</v>
      </c>
      <c r="M88" s="35" t="s">
        <v>113</v>
      </c>
      <c r="N88" s="227">
        <v>106000</v>
      </c>
      <c r="O88" s="326">
        <v>24000</v>
      </c>
      <c r="P88" s="287">
        <v>82000</v>
      </c>
      <c r="Q88" s="326">
        <v>37000</v>
      </c>
      <c r="R88" s="326" t="s">
        <v>271</v>
      </c>
      <c r="S88" s="304">
        <v>39000</v>
      </c>
      <c r="T88" s="298" t="s">
        <v>271</v>
      </c>
      <c r="U88" s="238">
        <v>28000</v>
      </c>
      <c r="Y88" s="35" t="s">
        <v>113</v>
      </c>
      <c r="Z88" s="339">
        <v>215000</v>
      </c>
      <c r="AA88" s="349">
        <v>37000</v>
      </c>
      <c r="AB88" s="350">
        <v>178000</v>
      </c>
      <c r="AC88" s="349">
        <v>37000</v>
      </c>
      <c r="AD88" s="349">
        <v>71000</v>
      </c>
      <c r="AE88" s="338">
        <v>69000</v>
      </c>
      <c r="AF88" s="335">
        <v>19000</v>
      </c>
      <c r="AG88" s="244">
        <v>41000</v>
      </c>
      <c r="AI88" s="3"/>
    </row>
    <row r="89" spans="1:35" ht="21" customHeight="1">
      <c r="A89" s="35" t="s">
        <v>114</v>
      </c>
      <c r="B89" s="227">
        <v>309000</v>
      </c>
      <c r="C89" s="326">
        <v>62000</v>
      </c>
      <c r="D89" s="287">
        <v>247000</v>
      </c>
      <c r="E89" s="326">
        <v>73000</v>
      </c>
      <c r="F89" s="326">
        <v>75000</v>
      </c>
      <c r="G89" s="304">
        <v>99000</v>
      </c>
      <c r="H89" s="298">
        <v>25000</v>
      </c>
      <c r="I89" s="238">
        <v>61000</v>
      </c>
      <c r="M89" s="35" t="s">
        <v>114</v>
      </c>
      <c r="N89" s="227">
        <v>102000</v>
      </c>
      <c r="O89" s="326">
        <v>25000</v>
      </c>
      <c r="P89" s="287">
        <v>78000</v>
      </c>
      <c r="Q89" s="326">
        <v>36000</v>
      </c>
      <c r="R89" s="326" t="s">
        <v>271</v>
      </c>
      <c r="S89" s="304">
        <v>35000</v>
      </c>
      <c r="T89" s="298" t="s">
        <v>271</v>
      </c>
      <c r="U89" s="238">
        <v>25000</v>
      </c>
      <c r="Y89" s="35" t="s">
        <v>114</v>
      </c>
      <c r="Z89" s="339">
        <v>206000</v>
      </c>
      <c r="AA89" s="349">
        <v>37000</v>
      </c>
      <c r="AB89" s="350">
        <v>169000</v>
      </c>
      <c r="AC89" s="349">
        <v>37000</v>
      </c>
      <c r="AD89" s="349">
        <v>68000</v>
      </c>
      <c r="AE89" s="338">
        <v>64000</v>
      </c>
      <c r="AF89" s="335">
        <v>18000</v>
      </c>
      <c r="AG89" s="244">
        <v>37000</v>
      </c>
      <c r="AI89" s="3"/>
    </row>
    <row r="90" spans="1:35" ht="21" customHeight="1">
      <c r="A90" s="35" t="s">
        <v>115</v>
      </c>
      <c r="B90" s="227">
        <v>304000</v>
      </c>
      <c r="C90" s="326">
        <v>60000</v>
      </c>
      <c r="D90" s="287">
        <v>243000</v>
      </c>
      <c r="E90" s="326">
        <v>71000</v>
      </c>
      <c r="F90" s="326">
        <v>71000</v>
      </c>
      <c r="G90" s="304">
        <v>101000</v>
      </c>
      <c r="H90" s="298">
        <v>26000</v>
      </c>
      <c r="I90" s="238">
        <v>61000</v>
      </c>
      <c r="M90" s="35" t="s">
        <v>115</v>
      </c>
      <c r="N90" s="227">
        <v>101000</v>
      </c>
      <c r="O90" s="326">
        <v>25000</v>
      </c>
      <c r="P90" s="287">
        <v>77000</v>
      </c>
      <c r="Q90" s="326">
        <v>35000</v>
      </c>
      <c r="R90" s="326" t="s">
        <v>271</v>
      </c>
      <c r="S90" s="304">
        <v>35000</v>
      </c>
      <c r="T90" s="298" t="s">
        <v>271</v>
      </c>
      <c r="U90" s="238">
        <v>25000</v>
      </c>
      <c r="Y90" s="35" t="s">
        <v>115</v>
      </c>
      <c r="Z90" s="339">
        <v>202000</v>
      </c>
      <c r="AA90" s="349">
        <v>36000</v>
      </c>
      <c r="AB90" s="350">
        <v>167000</v>
      </c>
      <c r="AC90" s="349">
        <v>36000</v>
      </c>
      <c r="AD90" s="349">
        <v>65000</v>
      </c>
      <c r="AE90" s="338">
        <v>66000</v>
      </c>
      <c r="AF90" s="335">
        <v>19000</v>
      </c>
      <c r="AG90" s="244">
        <v>36000</v>
      </c>
      <c r="AI90" s="3"/>
    </row>
    <row r="91" spans="1:35" ht="21" customHeight="1">
      <c r="A91" s="35" t="s">
        <v>116</v>
      </c>
      <c r="B91" s="227">
        <v>303000</v>
      </c>
      <c r="C91" s="326">
        <v>61000</v>
      </c>
      <c r="D91" s="287">
        <v>242000</v>
      </c>
      <c r="E91" s="326">
        <v>69000</v>
      </c>
      <c r="F91" s="326">
        <v>71000</v>
      </c>
      <c r="G91" s="304">
        <v>102000</v>
      </c>
      <c r="H91" s="298">
        <v>25000</v>
      </c>
      <c r="I91" s="238">
        <v>63000</v>
      </c>
      <c r="M91" s="35" t="s">
        <v>116</v>
      </c>
      <c r="N91" s="227">
        <v>102000</v>
      </c>
      <c r="O91" s="326">
        <v>25000</v>
      </c>
      <c r="P91" s="287">
        <v>77000</v>
      </c>
      <c r="Q91" s="326">
        <v>34000</v>
      </c>
      <c r="R91" s="326" t="s">
        <v>271</v>
      </c>
      <c r="S91" s="304">
        <v>37000</v>
      </c>
      <c r="T91" s="298" t="s">
        <v>271</v>
      </c>
      <c r="U91" s="238">
        <v>28000</v>
      </c>
      <c r="Y91" s="35" t="s">
        <v>116</v>
      </c>
      <c r="Z91" s="339">
        <v>201000</v>
      </c>
      <c r="AA91" s="349">
        <v>36000</v>
      </c>
      <c r="AB91" s="350">
        <v>165000</v>
      </c>
      <c r="AC91" s="349">
        <v>35000</v>
      </c>
      <c r="AD91" s="349">
        <v>65000</v>
      </c>
      <c r="AE91" s="338">
        <v>65000</v>
      </c>
      <c r="AF91" s="335">
        <v>19000</v>
      </c>
      <c r="AG91" s="244">
        <v>35000</v>
      </c>
      <c r="AI91" s="3"/>
    </row>
    <row r="92" spans="1:35" ht="21" customHeight="1">
      <c r="A92" s="35" t="s">
        <v>117</v>
      </c>
      <c r="B92" s="227">
        <v>311000</v>
      </c>
      <c r="C92" s="326">
        <v>62000</v>
      </c>
      <c r="D92" s="287">
        <v>250000</v>
      </c>
      <c r="E92" s="326">
        <v>73000</v>
      </c>
      <c r="F92" s="326">
        <v>72000</v>
      </c>
      <c r="G92" s="304">
        <v>105000</v>
      </c>
      <c r="H92" s="298">
        <v>24000</v>
      </c>
      <c r="I92" s="238">
        <v>67000</v>
      </c>
      <c r="M92" s="35" t="s">
        <v>117</v>
      </c>
      <c r="N92" s="227">
        <v>106000</v>
      </c>
      <c r="O92" s="326">
        <v>25000</v>
      </c>
      <c r="P92" s="287">
        <v>81000</v>
      </c>
      <c r="Q92" s="326">
        <v>36000</v>
      </c>
      <c r="R92" s="326" t="s">
        <v>271</v>
      </c>
      <c r="S92" s="304">
        <v>39000</v>
      </c>
      <c r="T92" s="298" t="s">
        <v>271</v>
      </c>
      <c r="U92" s="238">
        <v>30000</v>
      </c>
      <c r="Y92" s="35" t="s">
        <v>117</v>
      </c>
      <c r="Z92" s="339">
        <v>205000</v>
      </c>
      <c r="AA92" s="349">
        <v>36000</v>
      </c>
      <c r="AB92" s="350">
        <v>169000</v>
      </c>
      <c r="AC92" s="349">
        <v>37000</v>
      </c>
      <c r="AD92" s="349">
        <v>66000</v>
      </c>
      <c r="AE92" s="338">
        <v>65000</v>
      </c>
      <c r="AF92" s="335">
        <v>18000</v>
      </c>
      <c r="AG92" s="244">
        <v>37000</v>
      </c>
      <c r="AI92" s="3"/>
    </row>
    <row r="93" spans="1:35" ht="21" customHeight="1">
      <c r="A93" s="35" t="s">
        <v>118</v>
      </c>
      <c r="B93" s="227">
        <v>317000</v>
      </c>
      <c r="C93" s="326">
        <v>61000</v>
      </c>
      <c r="D93" s="287">
        <v>256000</v>
      </c>
      <c r="E93" s="326">
        <v>75000</v>
      </c>
      <c r="F93" s="326">
        <v>73000</v>
      </c>
      <c r="G93" s="304">
        <v>108000</v>
      </c>
      <c r="H93" s="298">
        <v>28000</v>
      </c>
      <c r="I93" s="238">
        <v>66000</v>
      </c>
      <c r="M93" s="35" t="s">
        <v>118</v>
      </c>
      <c r="N93" s="227">
        <v>110000</v>
      </c>
      <c r="O93" s="326">
        <v>24000</v>
      </c>
      <c r="P93" s="287">
        <v>85000</v>
      </c>
      <c r="Q93" s="326">
        <v>37000</v>
      </c>
      <c r="R93" s="326" t="s">
        <v>271</v>
      </c>
      <c r="S93" s="304">
        <v>44000</v>
      </c>
      <c r="T93" s="298" t="s">
        <v>271</v>
      </c>
      <c r="U93" s="238">
        <v>31000</v>
      </c>
      <c r="Y93" s="35" t="s">
        <v>118</v>
      </c>
      <c r="Z93" s="339">
        <v>208000</v>
      </c>
      <c r="AA93" s="349">
        <v>37000</v>
      </c>
      <c r="AB93" s="350">
        <v>170000</v>
      </c>
      <c r="AC93" s="349">
        <v>38000</v>
      </c>
      <c r="AD93" s="349">
        <v>68000</v>
      </c>
      <c r="AE93" s="338">
        <v>65000</v>
      </c>
      <c r="AF93" s="335">
        <v>21000</v>
      </c>
      <c r="AG93" s="244">
        <v>35000</v>
      </c>
      <c r="AI93" s="3"/>
    </row>
    <row r="94" spans="1:35" ht="21" customHeight="1">
      <c r="A94" s="35" t="s">
        <v>119</v>
      </c>
      <c r="B94" s="227">
        <v>322000</v>
      </c>
      <c r="C94" s="326">
        <v>59000</v>
      </c>
      <c r="D94" s="287">
        <v>263000</v>
      </c>
      <c r="E94" s="326">
        <v>77000</v>
      </c>
      <c r="F94" s="326">
        <v>74000</v>
      </c>
      <c r="G94" s="304">
        <v>112000</v>
      </c>
      <c r="H94" s="298">
        <v>28000</v>
      </c>
      <c r="I94" s="238">
        <v>70000</v>
      </c>
      <c r="M94" s="35" t="s">
        <v>119</v>
      </c>
      <c r="N94" s="227">
        <v>113000</v>
      </c>
      <c r="O94" s="326">
        <v>24000</v>
      </c>
      <c r="P94" s="287">
        <v>90000</v>
      </c>
      <c r="Q94" s="326">
        <v>38000</v>
      </c>
      <c r="R94" s="326" t="s">
        <v>271</v>
      </c>
      <c r="S94" s="304">
        <v>47000</v>
      </c>
      <c r="T94" s="298" t="s">
        <v>271</v>
      </c>
      <c r="U94" s="238">
        <v>33000</v>
      </c>
      <c r="Y94" s="35" t="s">
        <v>119</v>
      </c>
      <c r="Z94" s="339">
        <v>209000</v>
      </c>
      <c r="AA94" s="349">
        <v>35000</v>
      </c>
      <c r="AB94" s="350">
        <v>173000</v>
      </c>
      <c r="AC94" s="349">
        <v>39000</v>
      </c>
      <c r="AD94" s="349">
        <v>69000</v>
      </c>
      <c r="AE94" s="338">
        <v>66000</v>
      </c>
      <c r="AF94" s="335">
        <v>20000</v>
      </c>
      <c r="AG94" s="244">
        <v>36000</v>
      </c>
      <c r="AI94" s="3"/>
    </row>
    <row r="95" spans="1:35" ht="21" customHeight="1">
      <c r="A95" s="35" t="s">
        <v>211</v>
      </c>
      <c r="B95" s="227">
        <v>330000</v>
      </c>
      <c r="C95" s="326">
        <v>58000</v>
      </c>
      <c r="D95" s="287">
        <v>272000</v>
      </c>
      <c r="E95" s="326">
        <v>75000</v>
      </c>
      <c r="F95" s="326">
        <v>79000</v>
      </c>
      <c r="G95" s="304">
        <v>118000</v>
      </c>
      <c r="H95" s="298">
        <v>29000</v>
      </c>
      <c r="I95" s="238">
        <v>74000</v>
      </c>
      <c r="M95" s="35" t="s">
        <v>211</v>
      </c>
      <c r="N95" s="227">
        <v>115000</v>
      </c>
      <c r="O95" s="326">
        <v>22000</v>
      </c>
      <c r="P95" s="287">
        <v>93000</v>
      </c>
      <c r="Q95" s="326">
        <v>39000</v>
      </c>
      <c r="R95" s="326" t="s">
        <v>271</v>
      </c>
      <c r="S95" s="304">
        <v>49000</v>
      </c>
      <c r="T95" s="298">
        <v>8000</v>
      </c>
      <c r="U95" s="238">
        <v>34000</v>
      </c>
      <c r="Y95" s="35" t="s">
        <v>211</v>
      </c>
      <c r="Z95" s="339">
        <v>215000</v>
      </c>
      <c r="AA95" s="349">
        <v>36000</v>
      </c>
      <c r="AB95" s="350">
        <v>179000</v>
      </c>
      <c r="AC95" s="349">
        <v>37000</v>
      </c>
      <c r="AD95" s="349">
        <v>73000</v>
      </c>
      <c r="AE95" s="338">
        <v>69000</v>
      </c>
      <c r="AF95" s="335">
        <v>21000</v>
      </c>
      <c r="AG95" s="244">
        <v>40000</v>
      </c>
      <c r="AI95" s="3"/>
    </row>
    <row r="96" spans="1:35" ht="21" customHeight="1">
      <c r="A96" s="35" t="s">
        <v>212</v>
      </c>
      <c r="B96" s="227">
        <v>329000</v>
      </c>
      <c r="C96" s="326">
        <v>56000</v>
      </c>
      <c r="D96" s="287">
        <v>272000</v>
      </c>
      <c r="E96" s="326">
        <v>79000</v>
      </c>
      <c r="F96" s="326">
        <v>77000</v>
      </c>
      <c r="G96" s="304">
        <v>116000</v>
      </c>
      <c r="H96" s="298">
        <v>28000</v>
      </c>
      <c r="I96" s="238">
        <v>74000</v>
      </c>
      <c r="M96" s="35" t="s">
        <v>212</v>
      </c>
      <c r="N96" s="227">
        <v>116000</v>
      </c>
      <c r="O96" s="326">
        <v>23000</v>
      </c>
      <c r="P96" s="287">
        <v>94000</v>
      </c>
      <c r="Q96" s="326">
        <v>38000</v>
      </c>
      <c r="R96" s="326" t="s">
        <v>271</v>
      </c>
      <c r="S96" s="304">
        <v>49000</v>
      </c>
      <c r="T96" s="298" t="s">
        <v>271</v>
      </c>
      <c r="U96" s="238">
        <v>35000</v>
      </c>
      <c r="Y96" s="35" t="s">
        <v>212</v>
      </c>
      <c r="Z96" s="339">
        <v>212000</v>
      </c>
      <c r="AA96" s="349">
        <v>34000</v>
      </c>
      <c r="AB96" s="350">
        <v>179000</v>
      </c>
      <c r="AC96" s="349">
        <v>40000</v>
      </c>
      <c r="AD96" s="349">
        <v>71000</v>
      </c>
      <c r="AE96" s="338">
        <v>67000</v>
      </c>
      <c r="AF96" s="335">
        <v>20000</v>
      </c>
      <c r="AG96" s="244">
        <v>39000</v>
      </c>
      <c r="AI96" s="3"/>
    </row>
    <row r="97" spans="1:35" ht="21" customHeight="1">
      <c r="A97" s="35" t="s">
        <v>120</v>
      </c>
      <c r="B97" s="227">
        <v>325000</v>
      </c>
      <c r="C97" s="326">
        <v>58000</v>
      </c>
      <c r="D97" s="287">
        <v>267000</v>
      </c>
      <c r="E97" s="326">
        <v>75000</v>
      </c>
      <c r="F97" s="326">
        <v>78000</v>
      </c>
      <c r="G97" s="304">
        <v>114000</v>
      </c>
      <c r="H97" s="298">
        <v>27000</v>
      </c>
      <c r="I97" s="238">
        <v>73000</v>
      </c>
      <c r="M97" s="35" t="s">
        <v>120</v>
      </c>
      <c r="N97" s="227">
        <v>114000</v>
      </c>
      <c r="O97" s="326">
        <v>23000</v>
      </c>
      <c r="P97" s="287">
        <v>91000</v>
      </c>
      <c r="Q97" s="326">
        <v>35000</v>
      </c>
      <c r="R97" s="326" t="s">
        <v>271</v>
      </c>
      <c r="S97" s="304">
        <v>49000</v>
      </c>
      <c r="T97" s="298">
        <v>8000</v>
      </c>
      <c r="U97" s="238">
        <v>35000</v>
      </c>
      <c r="Y97" s="35" t="s">
        <v>120</v>
      </c>
      <c r="Z97" s="339">
        <v>211000</v>
      </c>
      <c r="AA97" s="349">
        <v>35000</v>
      </c>
      <c r="AB97" s="350">
        <v>176000</v>
      </c>
      <c r="AC97" s="349">
        <v>40000</v>
      </c>
      <c r="AD97" s="349">
        <v>71000</v>
      </c>
      <c r="AE97" s="338">
        <v>65000</v>
      </c>
      <c r="AF97" s="335">
        <v>19000</v>
      </c>
      <c r="AG97" s="244">
        <v>38000</v>
      </c>
      <c r="AI97" s="3"/>
    </row>
    <row r="98" spans="1:35" ht="21" customHeight="1">
      <c r="A98" s="35" t="s">
        <v>121</v>
      </c>
      <c r="B98" s="227">
        <v>322000</v>
      </c>
      <c r="C98" s="326">
        <v>60000</v>
      </c>
      <c r="D98" s="287">
        <v>261000</v>
      </c>
      <c r="E98" s="326">
        <v>75000</v>
      </c>
      <c r="F98" s="326">
        <v>73000</v>
      </c>
      <c r="G98" s="304">
        <v>114000</v>
      </c>
      <c r="H98" s="298">
        <v>27000</v>
      </c>
      <c r="I98" s="238">
        <v>75000</v>
      </c>
      <c r="M98" s="35" t="s">
        <v>121</v>
      </c>
      <c r="N98" s="227">
        <v>115000</v>
      </c>
      <c r="O98" s="326">
        <v>24000</v>
      </c>
      <c r="P98" s="287">
        <v>91000</v>
      </c>
      <c r="Q98" s="326">
        <v>36000</v>
      </c>
      <c r="R98" s="326" t="s">
        <v>271</v>
      </c>
      <c r="S98" s="304">
        <v>49000</v>
      </c>
      <c r="T98" s="298" t="s">
        <v>271</v>
      </c>
      <c r="U98" s="238">
        <v>36000</v>
      </c>
      <c r="Y98" s="35" t="s">
        <v>121</v>
      </c>
      <c r="Z98" s="339">
        <v>207000</v>
      </c>
      <c r="AA98" s="349">
        <v>36000</v>
      </c>
      <c r="AB98" s="350">
        <v>171000</v>
      </c>
      <c r="AC98" s="349">
        <v>39000</v>
      </c>
      <c r="AD98" s="349">
        <v>67000</v>
      </c>
      <c r="AE98" s="338">
        <v>65000</v>
      </c>
      <c r="AF98" s="335">
        <v>19000</v>
      </c>
      <c r="AG98" s="244">
        <v>38000</v>
      </c>
      <c r="AI98" s="3"/>
    </row>
    <row r="99" spans="1:35" ht="21" customHeight="1">
      <c r="A99" s="35" t="s">
        <v>122</v>
      </c>
      <c r="B99" s="227">
        <v>325000</v>
      </c>
      <c r="C99" s="326">
        <v>58000</v>
      </c>
      <c r="D99" s="287">
        <v>267000</v>
      </c>
      <c r="E99" s="326">
        <v>79000</v>
      </c>
      <c r="F99" s="326">
        <v>72000</v>
      </c>
      <c r="G99" s="304">
        <v>116000</v>
      </c>
      <c r="H99" s="298">
        <v>27000</v>
      </c>
      <c r="I99" s="238">
        <v>79000</v>
      </c>
      <c r="M99" s="35" t="s">
        <v>122</v>
      </c>
      <c r="N99" s="227">
        <v>119000</v>
      </c>
      <c r="O99" s="326">
        <v>23000</v>
      </c>
      <c r="P99" s="287">
        <v>95000</v>
      </c>
      <c r="Q99" s="326">
        <v>39000</v>
      </c>
      <c r="R99" s="326" t="s">
        <v>271</v>
      </c>
      <c r="S99" s="304">
        <v>51000</v>
      </c>
      <c r="T99" s="298">
        <v>9000</v>
      </c>
      <c r="U99" s="238">
        <v>38000</v>
      </c>
      <c r="Y99" s="35" t="s">
        <v>122</v>
      </c>
      <c r="Z99" s="339">
        <v>206000</v>
      </c>
      <c r="AA99" s="349">
        <v>35000</v>
      </c>
      <c r="AB99" s="350">
        <v>171000</v>
      </c>
      <c r="AC99" s="349">
        <v>40000</v>
      </c>
      <c r="AD99" s="349">
        <v>66000</v>
      </c>
      <c r="AE99" s="338">
        <v>65000</v>
      </c>
      <c r="AF99" s="335">
        <v>18000</v>
      </c>
      <c r="AG99" s="244">
        <v>41000</v>
      </c>
      <c r="AI99" s="3"/>
    </row>
    <row r="100" spans="1:35" ht="21" customHeight="1">
      <c r="A100" s="35" t="s">
        <v>123</v>
      </c>
      <c r="B100" s="227">
        <v>325000</v>
      </c>
      <c r="C100" s="326">
        <v>57000</v>
      </c>
      <c r="D100" s="287">
        <v>268000</v>
      </c>
      <c r="E100" s="326">
        <v>78000</v>
      </c>
      <c r="F100" s="326">
        <v>74000</v>
      </c>
      <c r="G100" s="304">
        <v>116000</v>
      </c>
      <c r="H100" s="298">
        <v>28000</v>
      </c>
      <c r="I100" s="238">
        <v>78000</v>
      </c>
      <c r="M100" s="35" t="s">
        <v>123</v>
      </c>
      <c r="N100" s="227">
        <v>117000</v>
      </c>
      <c r="O100" s="326">
        <v>22000</v>
      </c>
      <c r="P100" s="287">
        <v>95000</v>
      </c>
      <c r="Q100" s="326">
        <v>38000</v>
      </c>
      <c r="R100" s="326" t="s">
        <v>271</v>
      </c>
      <c r="S100" s="304">
        <v>51000</v>
      </c>
      <c r="T100" s="298">
        <v>9000</v>
      </c>
      <c r="U100" s="238">
        <v>38000</v>
      </c>
      <c r="Y100" s="35" t="s">
        <v>123</v>
      </c>
      <c r="Z100" s="339">
        <v>209000</v>
      </c>
      <c r="AA100" s="349">
        <v>36000</v>
      </c>
      <c r="AB100" s="350">
        <v>173000</v>
      </c>
      <c r="AC100" s="349">
        <v>40000</v>
      </c>
      <c r="AD100" s="349">
        <v>68000</v>
      </c>
      <c r="AE100" s="338">
        <v>65000</v>
      </c>
      <c r="AF100" s="335">
        <v>19000</v>
      </c>
      <c r="AG100" s="244">
        <v>41000</v>
      </c>
      <c r="AI100" s="3"/>
    </row>
    <row r="101" spans="1:35" ht="21" customHeight="1">
      <c r="A101" s="35" t="s">
        <v>124</v>
      </c>
      <c r="B101" s="227">
        <v>322000</v>
      </c>
      <c r="C101" s="326">
        <v>56000</v>
      </c>
      <c r="D101" s="287">
        <v>267000</v>
      </c>
      <c r="E101" s="326">
        <v>78000</v>
      </c>
      <c r="F101" s="326">
        <v>74000</v>
      </c>
      <c r="G101" s="304">
        <v>114000</v>
      </c>
      <c r="H101" s="298">
        <v>29000</v>
      </c>
      <c r="I101" s="238">
        <v>74000</v>
      </c>
      <c r="M101" s="35" t="s">
        <v>124</v>
      </c>
      <c r="N101" s="227">
        <v>117000</v>
      </c>
      <c r="O101" s="326">
        <v>21000</v>
      </c>
      <c r="P101" s="287">
        <v>96000</v>
      </c>
      <c r="Q101" s="326">
        <v>39000</v>
      </c>
      <c r="R101" s="326" t="s">
        <v>271</v>
      </c>
      <c r="S101" s="304">
        <v>50000</v>
      </c>
      <c r="T101" s="298">
        <v>10000</v>
      </c>
      <c r="U101" s="238">
        <v>35000</v>
      </c>
      <c r="Y101" s="35" t="s">
        <v>124</v>
      </c>
      <c r="Z101" s="339">
        <v>205000</v>
      </c>
      <c r="AA101" s="349">
        <v>35000</v>
      </c>
      <c r="AB101" s="350">
        <v>170000</v>
      </c>
      <c r="AC101" s="349">
        <v>39000</v>
      </c>
      <c r="AD101" s="349">
        <v>67000</v>
      </c>
      <c r="AE101" s="338">
        <v>64000</v>
      </c>
      <c r="AF101" s="335">
        <v>19000</v>
      </c>
      <c r="AG101" s="244">
        <v>39000</v>
      </c>
      <c r="AI101" s="3"/>
    </row>
    <row r="102" spans="1:35" ht="21" customHeight="1">
      <c r="A102" s="35" t="s">
        <v>125</v>
      </c>
      <c r="B102" s="227">
        <v>315000</v>
      </c>
      <c r="C102" s="326">
        <v>59000</v>
      </c>
      <c r="D102" s="287">
        <v>255000</v>
      </c>
      <c r="E102" s="326">
        <v>74000</v>
      </c>
      <c r="F102" s="326">
        <v>73000</v>
      </c>
      <c r="G102" s="304">
        <v>109000</v>
      </c>
      <c r="H102" s="298">
        <v>28000</v>
      </c>
      <c r="I102" s="238">
        <v>69000</v>
      </c>
      <c r="M102" s="35" t="s">
        <v>125</v>
      </c>
      <c r="N102" s="227">
        <v>110000</v>
      </c>
      <c r="O102" s="326">
        <v>21000</v>
      </c>
      <c r="P102" s="287">
        <v>89000</v>
      </c>
      <c r="Q102" s="326">
        <v>37000</v>
      </c>
      <c r="R102" s="326" t="s">
        <v>271</v>
      </c>
      <c r="S102" s="304">
        <v>44000</v>
      </c>
      <c r="T102" s="298">
        <v>9000</v>
      </c>
      <c r="U102" s="238">
        <v>30000</v>
      </c>
      <c r="Y102" s="35" t="s">
        <v>125</v>
      </c>
      <c r="Z102" s="339">
        <v>204000</v>
      </c>
      <c r="AA102" s="349">
        <v>38000</v>
      </c>
      <c r="AB102" s="350">
        <v>166000</v>
      </c>
      <c r="AC102" s="349">
        <v>37000</v>
      </c>
      <c r="AD102" s="349">
        <v>65000</v>
      </c>
      <c r="AE102" s="338">
        <v>64000</v>
      </c>
      <c r="AF102" s="335">
        <v>19000</v>
      </c>
      <c r="AG102" s="244">
        <v>39000</v>
      </c>
      <c r="AI102" s="3"/>
    </row>
    <row r="103" spans="1:35" ht="21" customHeight="1">
      <c r="A103" s="35" t="s">
        <v>126</v>
      </c>
      <c r="B103" s="227">
        <v>312000</v>
      </c>
      <c r="C103" s="326">
        <v>57000</v>
      </c>
      <c r="D103" s="287">
        <v>255000</v>
      </c>
      <c r="E103" s="326">
        <v>72000</v>
      </c>
      <c r="F103" s="326">
        <v>69000</v>
      </c>
      <c r="G103" s="304">
        <v>114000</v>
      </c>
      <c r="H103" s="298">
        <v>31000</v>
      </c>
      <c r="I103" s="238">
        <v>71000</v>
      </c>
      <c r="M103" s="35" t="s">
        <v>126</v>
      </c>
      <c r="N103" s="227">
        <v>109000</v>
      </c>
      <c r="O103" s="326">
        <v>19000</v>
      </c>
      <c r="P103" s="287">
        <v>89000</v>
      </c>
      <c r="Q103" s="326">
        <v>36000</v>
      </c>
      <c r="R103" s="326" t="s">
        <v>271</v>
      </c>
      <c r="S103" s="304">
        <v>46000</v>
      </c>
      <c r="T103" s="298">
        <v>10000</v>
      </c>
      <c r="U103" s="238">
        <v>31000</v>
      </c>
      <c r="Y103" s="35" t="s">
        <v>126</v>
      </c>
      <c r="Z103" s="339">
        <v>203000</v>
      </c>
      <c r="AA103" s="349">
        <v>38000</v>
      </c>
      <c r="AB103" s="350">
        <v>165000</v>
      </c>
      <c r="AC103" s="349">
        <v>35000</v>
      </c>
      <c r="AD103" s="349">
        <v>63000</v>
      </c>
      <c r="AE103" s="338">
        <v>68000</v>
      </c>
      <c r="AF103" s="335">
        <v>21000</v>
      </c>
      <c r="AG103" s="244">
        <v>40000</v>
      </c>
      <c r="AI103" s="3"/>
    </row>
    <row r="104" spans="1:35" ht="21" customHeight="1">
      <c r="A104" s="35" t="s">
        <v>127</v>
      </c>
      <c r="B104" s="227">
        <v>315000</v>
      </c>
      <c r="C104" s="326">
        <v>56000</v>
      </c>
      <c r="D104" s="287">
        <v>259000</v>
      </c>
      <c r="E104" s="326">
        <v>75000</v>
      </c>
      <c r="F104" s="326">
        <v>70000</v>
      </c>
      <c r="G104" s="304">
        <v>114000</v>
      </c>
      <c r="H104" s="298">
        <v>31000</v>
      </c>
      <c r="I104" s="238">
        <v>70000</v>
      </c>
      <c r="M104" s="35" t="s">
        <v>127</v>
      </c>
      <c r="N104" s="227">
        <v>109000</v>
      </c>
      <c r="O104" s="326">
        <v>18000</v>
      </c>
      <c r="P104" s="287">
        <v>92000</v>
      </c>
      <c r="Q104" s="326">
        <v>38000</v>
      </c>
      <c r="R104" s="326" t="s">
        <v>271</v>
      </c>
      <c r="S104" s="304">
        <v>48000</v>
      </c>
      <c r="T104" s="298">
        <v>10000</v>
      </c>
      <c r="U104" s="238">
        <v>33000</v>
      </c>
      <c r="Y104" s="35" t="s">
        <v>127</v>
      </c>
      <c r="Z104" s="339">
        <v>205000</v>
      </c>
      <c r="AA104" s="349">
        <v>38000</v>
      </c>
      <c r="AB104" s="350">
        <v>167000</v>
      </c>
      <c r="AC104" s="349">
        <v>37000</v>
      </c>
      <c r="AD104" s="349">
        <v>64000</v>
      </c>
      <c r="AE104" s="338">
        <v>66000</v>
      </c>
      <c r="AF104" s="335">
        <v>21000</v>
      </c>
      <c r="AG104" s="244">
        <v>38000</v>
      </c>
      <c r="AI104" s="3"/>
    </row>
    <row r="105" spans="1:35" ht="21" customHeight="1">
      <c r="A105" s="35" t="s">
        <v>128</v>
      </c>
      <c r="B105" s="227">
        <v>313000</v>
      </c>
      <c r="C105" s="326">
        <v>49000</v>
      </c>
      <c r="D105" s="287">
        <v>264000</v>
      </c>
      <c r="E105" s="326">
        <v>77000</v>
      </c>
      <c r="F105" s="326">
        <v>72000</v>
      </c>
      <c r="G105" s="304">
        <v>115000</v>
      </c>
      <c r="H105" s="298">
        <v>31000</v>
      </c>
      <c r="I105" s="238">
        <v>70000</v>
      </c>
      <c r="M105" s="35" t="s">
        <v>128</v>
      </c>
      <c r="N105" s="227">
        <v>106000</v>
      </c>
      <c r="O105" s="326">
        <v>15000</v>
      </c>
      <c r="P105" s="287">
        <v>92000</v>
      </c>
      <c r="Q105" s="326">
        <v>38000</v>
      </c>
      <c r="R105" s="326" t="s">
        <v>271</v>
      </c>
      <c r="S105" s="304">
        <v>48000</v>
      </c>
      <c r="T105" s="298">
        <v>11000</v>
      </c>
      <c r="U105" s="238">
        <v>32000</v>
      </c>
      <c r="Y105" s="35" t="s">
        <v>128</v>
      </c>
      <c r="Z105" s="339">
        <v>207000</v>
      </c>
      <c r="AA105" s="349">
        <v>35000</v>
      </c>
      <c r="AB105" s="350">
        <v>172000</v>
      </c>
      <c r="AC105" s="349">
        <v>39000</v>
      </c>
      <c r="AD105" s="349">
        <v>66000</v>
      </c>
      <c r="AE105" s="338">
        <v>67000</v>
      </c>
      <c r="AF105" s="335">
        <v>20000</v>
      </c>
      <c r="AG105" s="244">
        <v>39000</v>
      </c>
      <c r="AI105" s="3"/>
    </row>
    <row r="106" spans="1:35" ht="21" customHeight="1">
      <c r="A106" s="35" t="s">
        <v>129</v>
      </c>
      <c r="B106" s="227">
        <v>309000</v>
      </c>
      <c r="C106" s="326">
        <v>47000</v>
      </c>
      <c r="D106" s="287">
        <v>262000</v>
      </c>
      <c r="E106" s="326">
        <v>79000</v>
      </c>
      <c r="F106" s="326">
        <v>73000</v>
      </c>
      <c r="G106" s="304">
        <v>109000</v>
      </c>
      <c r="H106" s="298">
        <v>29000</v>
      </c>
      <c r="I106" s="238">
        <v>66000</v>
      </c>
      <c r="M106" s="35" t="s">
        <v>129</v>
      </c>
      <c r="N106" s="227">
        <v>101000</v>
      </c>
      <c r="O106" s="326">
        <v>15000</v>
      </c>
      <c r="P106" s="287">
        <v>87000</v>
      </c>
      <c r="Q106" s="326">
        <v>39000</v>
      </c>
      <c r="R106" s="326" t="s">
        <v>271</v>
      </c>
      <c r="S106" s="304">
        <v>43000</v>
      </c>
      <c r="T106" s="298">
        <v>9000</v>
      </c>
      <c r="U106" s="238">
        <v>27000</v>
      </c>
      <c r="Y106" s="35" t="s">
        <v>129</v>
      </c>
      <c r="Z106" s="339">
        <v>208000</v>
      </c>
      <c r="AA106" s="349">
        <v>33000</v>
      </c>
      <c r="AB106" s="350">
        <v>175000</v>
      </c>
      <c r="AC106" s="349">
        <v>41000</v>
      </c>
      <c r="AD106" s="349">
        <v>68000</v>
      </c>
      <c r="AE106" s="338">
        <v>67000</v>
      </c>
      <c r="AF106" s="335">
        <v>20000</v>
      </c>
      <c r="AG106" s="244">
        <v>38000</v>
      </c>
      <c r="AI106" s="3"/>
    </row>
    <row r="107" spans="1:35" ht="21" customHeight="1">
      <c r="A107" s="35" t="s">
        <v>213</v>
      </c>
      <c r="B107" s="227">
        <v>305000</v>
      </c>
      <c r="C107" s="326">
        <v>47000</v>
      </c>
      <c r="D107" s="287">
        <v>259000</v>
      </c>
      <c r="E107" s="326">
        <v>80000</v>
      </c>
      <c r="F107" s="326">
        <v>70000</v>
      </c>
      <c r="G107" s="304">
        <v>109000</v>
      </c>
      <c r="H107" s="298">
        <v>28000</v>
      </c>
      <c r="I107" s="238">
        <v>66000</v>
      </c>
      <c r="M107" s="35" t="s">
        <v>213</v>
      </c>
      <c r="N107" s="227">
        <v>98000</v>
      </c>
      <c r="O107" s="326">
        <v>15000</v>
      </c>
      <c r="P107" s="287">
        <v>83000</v>
      </c>
      <c r="Q107" s="326">
        <v>39000</v>
      </c>
      <c r="R107" s="326" t="s">
        <v>271</v>
      </c>
      <c r="S107" s="304">
        <v>39000</v>
      </c>
      <c r="T107" s="298" t="s">
        <v>271</v>
      </c>
      <c r="U107" s="238">
        <v>26000</v>
      </c>
      <c r="Y107" s="35" t="s">
        <v>213</v>
      </c>
      <c r="Z107" s="339">
        <v>207000</v>
      </c>
      <c r="AA107" s="349">
        <v>32000</v>
      </c>
      <c r="AB107" s="350">
        <v>175000</v>
      </c>
      <c r="AC107" s="349">
        <v>41000</v>
      </c>
      <c r="AD107" s="349">
        <v>65000</v>
      </c>
      <c r="AE107" s="338">
        <v>70000</v>
      </c>
      <c r="AF107" s="335">
        <v>21000</v>
      </c>
      <c r="AG107" s="244">
        <v>41000</v>
      </c>
      <c r="AI107" s="3"/>
    </row>
    <row r="108" spans="1:35" ht="21" customHeight="1">
      <c r="A108" s="35" t="s">
        <v>214</v>
      </c>
      <c r="B108" s="227">
        <v>302000</v>
      </c>
      <c r="C108" s="326">
        <v>47000</v>
      </c>
      <c r="D108" s="287">
        <v>255000</v>
      </c>
      <c r="E108" s="326">
        <v>79000</v>
      </c>
      <c r="F108" s="326">
        <v>70000</v>
      </c>
      <c r="G108" s="304">
        <v>106000</v>
      </c>
      <c r="H108" s="298">
        <v>28000</v>
      </c>
      <c r="I108" s="238">
        <v>63000</v>
      </c>
      <c r="M108" s="35" t="s">
        <v>214</v>
      </c>
      <c r="N108" s="227">
        <v>96000</v>
      </c>
      <c r="O108" s="326">
        <v>16000</v>
      </c>
      <c r="P108" s="287">
        <v>80000</v>
      </c>
      <c r="Q108" s="326">
        <v>38000</v>
      </c>
      <c r="R108" s="326" t="s">
        <v>271</v>
      </c>
      <c r="S108" s="304">
        <v>38000</v>
      </c>
      <c r="T108" s="298" t="s">
        <v>271</v>
      </c>
      <c r="U108" s="238">
        <v>25000</v>
      </c>
      <c r="Y108" s="35" t="s">
        <v>214</v>
      </c>
      <c r="Z108" s="339">
        <v>207000</v>
      </c>
      <c r="AA108" s="349">
        <v>32000</v>
      </c>
      <c r="AB108" s="350">
        <v>175000</v>
      </c>
      <c r="AC108" s="349">
        <v>41000</v>
      </c>
      <c r="AD108" s="349">
        <v>66000</v>
      </c>
      <c r="AE108" s="338">
        <v>68000</v>
      </c>
      <c r="AF108" s="335">
        <v>20000</v>
      </c>
      <c r="AG108" s="244">
        <v>38000</v>
      </c>
      <c r="AI108" s="3"/>
    </row>
    <row r="109" spans="1:35" ht="21" customHeight="1">
      <c r="A109" s="35" t="s">
        <v>130</v>
      </c>
      <c r="B109" s="227">
        <v>296000</v>
      </c>
      <c r="C109" s="326">
        <v>45000</v>
      </c>
      <c r="D109" s="287">
        <v>251000</v>
      </c>
      <c r="E109" s="326">
        <v>77000</v>
      </c>
      <c r="F109" s="326">
        <v>65000</v>
      </c>
      <c r="G109" s="304">
        <v>109000</v>
      </c>
      <c r="H109" s="298">
        <v>32000</v>
      </c>
      <c r="I109" s="238">
        <v>63000</v>
      </c>
      <c r="M109" s="35" t="s">
        <v>130</v>
      </c>
      <c r="N109" s="227">
        <v>97000</v>
      </c>
      <c r="O109" s="326">
        <v>14000</v>
      </c>
      <c r="P109" s="287">
        <v>83000</v>
      </c>
      <c r="Q109" s="326">
        <v>39000</v>
      </c>
      <c r="R109" s="326" t="s">
        <v>271</v>
      </c>
      <c r="S109" s="304">
        <v>41000</v>
      </c>
      <c r="T109" s="298">
        <v>9000</v>
      </c>
      <c r="U109" s="238">
        <v>25000</v>
      </c>
      <c r="Y109" s="35" t="s">
        <v>130</v>
      </c>
      <c r="Z109" s="339">
        <v>199000</v>
      </c>
      <c r="AA109" s="349">
        <v>31000</v>
      </c>
      <c r="AB109" s="350">
        <v>168000</v>
      </c>
      <c r="AC109" s="349">
        <v>38000</v>
      </c>
      <c r="AD109" s="349">
        <v>61000</v>
      </c>
      <c r="AE109" s="338">
        <v>69000</v>
      </c>
      <c r="AF109" s="335">
        <v>23000</v>
      </c>
      <c r="AG109" s="244">
        <v>37000</v>
      </c>
      <c r="AI109" s="3"/>
    </row>
    <row r="110" spans="1:35" ht="21" customHeight="1">
      <c r="A110" s="35" t="s">
        <v>131</v>
      </c>
      <c r="B110" s="227">
        <v>298000</v>
      </c>
      <c r="C110" s="326">
        <v>48000</v>
      </c>
      <c r="D110" s="287">
        <v>249000</v>
      </c>
      <c r="E110" s="326">
        <v>74000</v>
      </c>
      <c r="F110" s="326">
        <v>62000</v>
      </c>
      <c r="G110" s="304">
        <v>113000</v>
      </c>
      <c r="H110" s="298">
        <v>33000</v>
      </c>
      <c r="I110" s="238">
        <v>64000</v>
      </c>
      <c r="M110" s="35" t="s">
        <v>131</v>
      </c>
      <c r="N110" s="227">
        <v>98000</v>
      </c>
      <c r="O110" s="326">
        <v>17000</v>
      </c>
      <c r="P110" s="287">
        <v>81000</v>
      </c>
      <c r="Q110" s="326">
        <v>34000</v>
      </c>
      <c r="R110" s="326" t="s">
        <v>271</v>
      </c>
      <c r="S110" s="304">
        <v>44000</v>
      </c>
      <c r="T110" s="298">
        <v>10000</v>
      </c>
      <c r="U110" s="238">
        <v>27000</v>
      </c>
      <c r="Y110" s="35" t="s">
        <v>131</v>
      </c>
      <c r="Z110" s="339">
        <v>200000</v>
      </c>
      <c r="AA110" s="349">
        <v>32000</v>
      </c>
      <c r="AB110" s="350">
        <v>168000</v>
      </c>
      <c r="AC110" s="349">
        <v>40000</v>
      </c>
      <c r="AD110" s="349">
        <v>59000</v>
      </c>
      <c r="AE110" s="338">
        <v>69000</v>
      </c>
      <c r="AF110" s="335">
        <v>22000</v>
      </c>
      <c r="AG110" s="244">
        <v>37000</v>
      </c>
      <c r="AI110" s="3"/>
    </row>
    <row r="111" spans="1:35" ht="21" customHeight="1">
      <c r="A111" s="35" t="s">
        <v>132</v>
      </c>
      <c r="B111" s="227">
        <v>306000</v>
      </c>
      <c r="C111" s="326">
        <v>53000</v>
      </c>
      <c r="D111" s="287">
        <v>253000</v>
      </c>
      <c r="E111" s="326">
        <v>76000</v>
      </c>
      <c r="F111" s="326">
        <v>64000</v>
      </c>
      <c r="G111" s="304">
        <v>112000</v>
      </c>
      <c r="H111" s="298">
        <v>30000</v>
      </c>
      <c r="I111" s="238">
        <v>66000</v>
      </c>
      <c r="M111" s="35" t="s">
        <v>132</v>
      </c>
      <c r="N111" s="227">
        <v>101000</v>
      </c>
      <c r="O111" s="326">
        <v>18000</v>
      </c>
      <c r="P111" s="287">
        <v>83000</v>
      </c>
      <c r="Q111" s="326">
        <v>36000</v>
      </c>
      <c r="R111" s="326" t="s">
        <v>271</v>
      </c>
      <c r="S111" s="304">
        <v>44000</v>
      </c>
      <c r="T111" s="298">
        <v>9000</v>
      </c>
      <c r="U111" s="238">
        <v>29000</v>
      </c>
      <c r="Y111" s="35" t="s">
        <v>132</v>
      </c>
      <c r="Z111" s="339">
        <v>205000</v>
      </c>
      <c r="AA111" s="349">
        <v>36000</v>
      </c>
      <c r="AB111" s="350">
        <v>170000</v>
      </c>
      <c r="AC111" s="349">
        <v>41000</v>
      </c>
      <c r="AD111" s="349">
        <v>60000</v>
      </c>
      <c r="AE111" s="338">
        <v>68000</v>
      </c>
      <c r="AF111" s="335">
        <v>21000</v>
      </c>
      <c r="AG111" s="244">
        <v>37000</v>
      </c>
      <c r="AI111" s="3"/>
    </row>
    <row r="112" spans="1:35" ht="21" customHeight="1">
      <c r="A112" s="35" t="s">
        <v>133</v>
      </c>
      <c r="B112" s="227">
        <v>314000</v>
      </c>
      <c r="C112" s="326">
        <v>56000</v>
      </c>
      <c r="D112" s="287">
        <v>258000</v>
      </c>
      <c r="E112" s="326">
        <v>80000</v>
      </c>
      <c r="F112" s="326">
        <v>65000</v>
      </c>
      <c r="G112" s="304">
        <v>112000</v>
      </c>
      <c r="H112" s="298">
        <v>27000</v>
      </c>
      <c r="I112" s="238">
        <v>69000</v>
      </c>
      <c r="M112" s="35" t="s">
        <v>133</v>
      </c>
      <c r="N112" s="227">
        <v>107000</v>
      </c>
      <c r="O112" s="326">
        <v>19000</v>
      </c>
      <c r="P112" s="287">
        <v>87000</v>
      </c>
      <c r="Q112" s="326">
        <v>38000</v>
      </c>
      <c r="R112" s="326" t="s">
        <v>271</v>
      </c>
      <c r="S112" s="304">
        <v>45000</v>
      </c>
      <c r="T112" s="298">
        <v>8000</v>
      </c>
      <c r="U112" s="238">
        <v>31000</v>
      </c>
      <c r="Y112" s="35" t="s">
        <v>133</v>
      </c>
      <c r="Z112" s="339">
        <v>207000</v>
      </c>
      <c r="AA112" s="349">
        <v>37000</v>
      </c>
      <c r="AB112" s="350">
        <v>170000</v>
      </c>
      <c r="AC112" s="349">
        <v>43000</v>
      </c>
      <c r="AD112" s="349">
        <v>61000</v>
      </c>
      <c r="AE112" s="338">
        <v>67000</v>
      </c>
      <c r="AF112" s="335">
        <v>19000</v>
      </c>
      <c r="AG112" s="244">
        <v>38000</v>
      </c>
      <c r="AI112" s="3"/>
    </row>
    <row r="113" spans="1:35" ht="21" customHeight="1">
      <c r="A113" s="35" t="s">
        <v>134</v>
      </c>
      <c r="B113" s="227">
        <v>315000</v>
      </c>
      <c r="C113" s="326">
        <v>58000</v>
      </c>
      <c r="D113" s="287">
        <v>257000</v>
      </c>
      <c r="E113" s="326">
        <v>79000</v>
      </c>
      <c r="F113" s="326">
        <v>68000</v>
      </c>
      <c r="G113" s="304">
        <v>110000</v>
      </c>
      <c r="H113" s="298">
        <v>30000</v>
      </c>
      <c r="I113" s="238">
        <v>64000</v>
      </c>
      <c r="M113" s="35" t="s">
        <v>134</v>
      </c>
      <c r="N113" s="227">
        <v>104000</v>
      </c>
      <c r="O113" s="326">
        <v>21000</v>
      </c>
      <c r="P113" s="287">
        <v>83000</v>
      </c>
      <c r="Q113" s="326">
        <v>35000</v>
      </c>
      <c r="R113" s="326" t="s">
        <v>271</v>
      </c>
      <c r="S113" s="304">
        <v>43000</v>
      </c>
      <c r="T113" s="298">
        <v>9000</v>
      </c>
      <c r="U113" s="238">
        <v>29000</v>
      </c>
      <c r="Y113" s="35" t="s">
        <v>134</v>
      </c>
      <c r="Z113" s="339">
        <v>211000</v>
      </c>
      <c r="AA113" s="349">
        <v>37000</v>
      </c>
      <c r="AB113" s="350">
        <v>174000</v>
      </c>
      <c r="AC113" s="349">
        <v>44000</v>
      </c>
      <c r="AD113" s="349">
        <v>64000</v>
      </c>
      <c r="AE113" s="338">
        <v>66000</v>
      </c>
      <c r="AF113" s="335">
        <v>21000</v>
      </c>
      <c r="AG113" s="244">
        <v>35000</v>
      </c>
      <c r="AI113" s="3"/>
    </row>
    <row r="114" spans="1:35" ht="21" customHeight="1">
      <c r="A114" s="35" t="s">
        <v>135</v>
      </c>
      <c r="B114" s="227">
        <v>315000</v>
      </c>
      <c r="C114" s="326">
        <v>58000</v>
      </c>
      <c r="D114" s="287">
        <v>257000</v>
      </c>
      <c r="E114" s="326">
        <v>78000</v>
      </c>
      <c r="F114" s="326">
        <v>69000</v>
      </c>
      <c r="G114" s="304">
        <v>110000</v>
      </c>
      <c r="H114" s="298">
        <v>31000</v>
      </c>
      <c r="I114" s="238">
        <v>65000</v>
      </c>
      <c r="M114" s="35" t="s">
        <v>135</v>
      </c>
      <c r="N114" s="227">
        <v>104000</v>
      </c>
      <c r="O114" s="326">
        <v>20000</v>
      </c>
      <c r="P114" s="287">
        <v>83000</v>
      </c>
      <c r="Q114" s="326">
        <v>37000</v>
      </c>
      <c r="R114" s="326" t="s">
        <v>271</v>
      </c>
      <c r="S114" s="304">
        <v>43000</v>
      </c>
      <c r="T114" s="298">
        <v>9000</v>
      </c>
      <c r="U114" s="238">
        <v>29000</v>
      </c>
      <c r="Y114" s="35" t="s">
        <v>135</v>
      </c>
      <c r="Z114" s="339">
        <v>211000</v>
      </c>
      <c r="AA114" s="349">
        <v>38000</v>
      </c>
      <c r="AB114" s="350">
        <v>174000</v>
      </c>
      <c r="AC114" s="349">
        <v>42000</v>
      </c>
      <c r="AD114" s="349">
        <v>65000</v>
      </c>
      <c r="AE114" s="338">
        <v>67000</v>
      </c>
      <c r="AF114" s="335">
        <v>22000</v>
      </c>
      <c r="AG114" s="244">
        <v>36000</v>
      </c>
      <c r="AI114" s="3"/>
    </row>
    <row r="115" spans="1:35" ht="21" customHeight="1">
      <c r="A115" s="35" t="s">
        <v>136</v>
      </c>
      <c r="B115" s="227">
        <v>312000</v>
      </c>
      <c r="C115" s="326">
        <v>58000</v>
      </c>
      <c r="D115" s="287">
        <v>254000</v>
      </c>
      <c r="E115" s="326">
        <v>74000</v>
      </c>
      <c r="F115" s="326">
        <v>68000</v>
      </c>
      <c r="G115" s="304">
        <v>112000</v>
      </c>
      <c r="H115" s="298">
        <v>33000</v>
      </c>
      <c r="I115" s="238">
        <v>65000</v>
      </c>
      <c r="M115" s="35" t="s">
        <v>136</v>
      </c>
      <c r="N115" s="227">
        <v>100000</v>
      </c>
      <c r="O115" s="326">
        <v>21000</v>
      </c>
      <c r="P115" s="287">
        <v>79000</v>
      </c>
      <c r="Q115" s="326">
        <v>33000</v>
      </c>
      <c r="R115" s="326" t="s">
        <v>271</v>
      </c>
      <c r="S115" s="304">
        <v>42000</v>
      </c>
      <c r="T115" s="298">
        <v>10000</v>
      </c>
      <c r="U115" s="238">
        <v>28000</v>
      </c>
      <c r="Y115" s="35" t="s">
        <v>136</v>
      </c>
      <c r="Z115" s="339">
        <v>212000</v>
      </c>
      <c r="AA115" s="349">
        <v>37000</v>
      </c>
      <c r="AB115" s="350">
        <v>175000</v>
      </c>
      <c r="AC115" s="349">
        <v>41000</v>
      </c>
      <c r="AD115" s="349">
        <v>65000</v>
      </c>
      <c r="AE115" s="338">
        <v>70000</v>
      </c>
      <c r="AF115" s="335">
        <v>23000</v>
      </c>
      <c r="AG115" s="244">
        <v>37000</v>
      </c>
      <c r="AI115" s="3"/>
    </row>
    <row r="116" spans="1:35" ht="21" customHeight="1">
      <c r="A116" s="35" t="s">
        <v>137</v>
      </c>
      <c r="B116" s="227">
        <v>319000</v>
      </c>
      <c r="C116" s="326">
        <v>57000</v>
      </c>
      <c r="D116" s="287">
        <v>262000</v>
      </c>
      <c r="E116" s="326">
        <v>76000</v>
      </c>
      <c r="F116" s="326">
        <v>71000</v>
      </c>
      <c r="G116" s="304">
        <v>116000</v>
      </c>
      <c r="H116" s="298">
        <v>33000</v>
      </c>
      <c r="I116" s="238">
        <v>69000</v>
      </c>
      <c r="M116" s="35" t="s">
        <v>137</v>
      </c>
      <c r="N116" s="227">
        <v>102000</v>
      </c>
      <c r="O116" s="326">
        <v>20000</v>
      </c>
      <c r="P116" s="287">
        <v>82000</v>
      </c>
      <c r="Q116" s="326">
        <v>33000</v>
      </c>
      <c r="R116" s="326" t="s">
        <v>271</v>
      </c>
      <c r="S116" s="304">
        <v>44000</v>
      </c>
      <c r="T116" s="298">
        <v>10000</v>
      </c>
      <c r="U116" s="238">
        <v>30000</v>
      </c>
      <c r="Y116" s="35" t="s">
        <v>137</v>
      </c>
      <c r="Z116" s="339">
        <v>217000</v>
      </c>
      <c r="AA116" s="349">
        <v>37000</v>
      </c>
      <c r="AB116" s="350">
        <v>180000</v>
      </c>
      <c r="AC116" s="349">
        <v>42000</v>
      </c>
      <c r="AD116" s="349">
        <v>67000</v>
      </c>
      <c r="AE116" s="338">
        <v>71000</v>
      </c>
      <c r="AF116" s="335">
        <v>23000</v>
      </c>
      <c r="AG116" s="244">
        <v>39000</v>
      </c>
      <c r="AI116" s="3"/>
    </row>
    <row r="117" spans="1:35" ht="21" customHeight="1">
      <c r="A117" s="35" t="s">
        <v>138</v>
      </c>
      <c r="B117" s="227">
        <v>322000</v>
      </c>
      <c r="C117" s="326">
        <v>55000</v>
      </c>
      <c r="D117" s="287">
        <v>268000</v>
      </c>
      <c r="E117" s="326">
        <v>83000</v>
      </c>
      <c r="F117" s="326">
        <v>68000</v>
      </c>
      <c r="G117" s="304">
        <v>117000</v>
      </c>
      <c r="H117" s="298">
        <v>34000</v>
      </c>
      <c r="I117" s="238">
        <v>70000</v>
      </c>
      <c r="M117" s="35" t="s">
        <v>138</v>
      </c>
      <c r="N117" s="227">
        <v>105000</v>
      </c>
      <c r="O117" s="326">
        <v>20000</v>
      </c>
      <c r="P117" s="287">
        <v>85000</v>
      </c>
      <c r="Q117" s="326">
        <v>36000</v>
      </c>
      <c r="R117" s="326" t="s">
        <v>271</v>
      </c>
      <c r="S117" s="304">
        <v>46000</v>
      </c>
      <c r="T117" s="298">
        <v>11000</v>
      </c>
      <c r="U117" s="238">
        <v>30000</v>
      </c>
      <c r="Y117" s="35" t="s">
        <v>138</v>
      </c>
      <c r="Z117" s="339">
        <v>217000</v>
      </c>
      <c r="AA117" s="349">
        <v>35000</v>
      </c>
      <c r="AB117" s="350">
        <v>182000</v>
      </c>
      <c r="AC117" s="349">
        <v>46000</v>
      </c>
      <c r="AD117" s="349">
        <v>65000</v>
      </c>
      <c r="AE117" s="338">
        <v>71000</v>
      </c>
      <c r="AF117" s="335">
        <v>24000</v>
      </c>
      <c r="AG117" s="244">
        <v>40000</v>
      </c>
      <c r="AI117" s="3"/>
    </row>
    <row r="118" spans="1:35" ht="21" customHeight="1">
      <c r="A118" s="35" t="s">
        <v>139</v>
      </c>
      <c r="B118" s="227">
        <v>328000</v>
      </c>
      <c r="C118" s="326">
        <v>53000</v>
      </c>
      <c r="D118" s="287">
        <v>275000</v>
      </c>
      <c r="E118" s="326">
        <v>86000</v>
      </c>
      <c r="F118" s="326">
        <v>72000</v>
      </c>
      <c r="G118" s="304">
        <v>118000</v>
      </c>
      <c r="H118" s="298">
        <v>34000</v>
      </c>
      <c r="I118" s="238">
        <v>71000</v>
      </c>
      <c r="M118" s="35" t="s">
        <v>139</v>
      </c>
      <c r="N118" s="227">
        <v>106000</v>
      </c>
      <c r="O118" s="326">
        <v>18000</v>
      </c>
      <c r="P118" s="287">
        <v>88000</v>
      </c>
      <c r="Q118" s="326">
        <v>38000</v>
      </c>
      <c r="R118" s="326" t="s">
        <v>271</v>
      </c>
      <c r="S118" s="304">
        <v>46000</v>
      </c>
      <c r="T118" s="298">
        <v>10000</v>
      </c>
      <c r="U118" s="238">
        <v>32000</v>
      </c>
      <c r="Y118" s="35" t="s">
        <v>139</v>
      </c>
      <c r="Z118" s="339">
        <v>222000</v>
      </c>
      <c r="AA118" s="349">
        <v>35000</v>
      </c>
      <c r="AB118" s="350">
        <v>187000</v>
      </c>
      <c r="AC118" s="349">
        <v>47000</v>
      </c>
      <c r="AD118" s="349">
        <v>68000</v>
      </c>
      <c r="AE118" s="338">
        <v>72000</v>
      </c>
      <c r="AF118" s="335">
        <v>24000</v>
      </c>
      <c r="AG118" s="244">
        <v>38000</v>
      </c>
      <c r="AI118" s="3"/>
    </row>
    <row r="119" spans="1:35" ht="21" customHeight="1">
      <c r="A119" s="35" t="s">
        <v>215</v>
      </c>
      <c r="B119" s="227">
        <v>326000</v>
      </c>
      <c r="C119" s="326">
        <v>51000</v>
      </c>
      <c r="D119" s="287">
        <v>275000</v>
      </c>
      <c r="E119" s="326">
        <v>87000</v>
      </c>
      <c r="F119" s="326">
        <v>71000</v>
      </c>
      <c r="G119" s="304">
        <v>117000</v>
      </c>
      <c r="H119" s="298">
        <v>32000</v>
      </c>
      <c r="I119" s="238">
        <v>72000</v>
      </c>
      <c r="M119" s="35" t="s">
        <v>215</v>
      </c>
      <c r="N119" s="227">
        <v>108000</v>
      </c>
      <c r="O119" s="326">
        <v>16000</v>
      </c>
      <c r="P119" s="287">
        <v>92000</v>
      </c>
      <c r="Q119" s="326">
        <v>40000</v>
      </c>
      <c r="R119" s="326" t="s">
        <v>271</v>
      </c>
      <c r="S119" s="304">
        <v>47000</v>
      </c>
      <c r="T119" s="298">
        <v>10000</v>
      </c>
      <c r="U119" s="238">
        <v>34000</v>
      </c>
      <c r="Y119" s="35" t="s">
        <v>215</v>
      </c>
      <c r="Z119" s="339">
        <v>219000</v>
      </c>
      <c r="AA119" s="349">
        <v>35000</v>
      </c>
      <c r="AB119" s="350">
        <v>183000</v>
      </c>
      <c r="AC119" s="349">
        <v>47000</v>
      </c>
      <c r="AD119" s="349">
        <v>66000</v>
      </c>
      <c r="AE119" s="338">
        <v>70000</v>
      </c>
      <c r="AF119" s="335">
        <v>23000</v>
      </c>
      <c r="AG119" s="244">
        <v>39000</v>
      </c>
      <c r="AI119" s="3"/>
    </row>
    <row r="120" spans="1:35" ht="21" customHeight="1">
      <c r="A120" s="35" t="s">
        <v>216</v>
      </c>
      <c r="B120" s="227">
        <v>324000</v>
      </c>
      <c r="C120" s="326">
        <v>47000</v>
      </c>
      <c r="D120" s="287">
        <v>278000</v>
      </c>
      <c r="E120" s="326">
        <v>90000</v>
      </c>
      <c r="F120" s="326">
        <v>70000</v>
      </c>
      <c r="G120" s="304">
        <v>117000</v>
      </c>
      <c r="H120" s="298">
        <v>33000</v>
      </c>
      <c r="I120" s="238">
        <v>72000</v>
      </c>
      <c r="M120" s="35" t="s">
        <v>216</v>
      </c>
      <c r="N120" s="227">
        <v>110000</v>
      </c>
      <c r="O120" s="326">
        <v>15000</v>
      </c>
      <c r="P120" s="287">
        <v>95000</v>
      </c>
      <c r="Q120" s="326">
        <v>42000</v>
      </c>
      <c r="R120" s="326" t="s">
        <v>271</v>
      </c>
      <c r="S120" s="304">
        <v>47000</v>
      </c>
      <c r="T120" s="298">
        <v>10000</v>
      </c>
      <c r="U120" s="238">
        <v>33000</v>
      </c>
      <c r="Y120" s="35" t="s">
        <v>216</v>
      </c>
      <c r="Z120" s="339">
        <v>214000</v>
      </c>
      <c r="AA120" s="349">
        <v>32000</v>
      </c>
      <c r="AB120" s="350">
        <v>183000</v>
      </c>
      <c r="AC120" s="349">
        <v>49000</v>
      </c>
      <c r="AD120" s="349">
        <v>64000</v>
      </c>
      <c r="AE120" s="338">
        <v>70000</v>
      </c>
      <c r="AF120" s="335">
        <v>23000</v>
      </c>
      <c r="AG120" s="244">
        <v>38000</v>
      </c>
      <c r="AI120" s="3"/>
    </row>
    <row r="121" spans="1:35" ht="21" customHeight="1">
      <c r="A121" s="35" t="s">
        <v>140</v>
      </c>
      <c r="B121" s="227">
        <v>335000</v>
      </c>
      <c r="C121" s="326">
        <v>48000</v>
      </c>
      <c r="D121" s="287">
        <v>287000</v>
      </c>
      <c r="E121" s="326">
        <v>96000</v>
      </c>
      <c r="F121" s="326">
        <v>72000</v>
      </c>
      <c r="G121" s="304">
        <v>119000</v>
      </c>
      <c r="H121" s="298">
        <v>33000</v>
      </c>
      <c r="I121" s="238">
        <v>72000</v>
      </c>
      <c r="M121" s="35" t="s">
        <v>140</v>
      </c>
      <c r="N121" s="227">
        <v>120000</v>
      </c>
      <c r="O121" s="326">
        <v>18000</v>
      </c>
      <c r="P121" s="287">
        <v>102000</v>
      </c>
      <c r="Q121" s="326">
        <v>46000</v>
      </c>
      <c r="R121" s="326" t="s">
        <v>271</v>
      </c>
      <c r="S121" s="304">
        <v>50000</v>
      </c>
      <c r="T121" s="298">
        <v>10000</v>
      </c>
      <c r="U121" s="238">
        <v>34000</v>
      </c>
      <c r="Y121" s="35" t="s">
        <v>140</v>
      </c>
      <c r="Z121" s="339">
        <v>215000</v>
      </c>
      <c r="AA121" s="349">
        <v>30000</v>
      </c>
      <c r="AB121" s="350">
        <v>186000</v>
      </c>
      <c r="AC121" s="349">
        <v>50000</v>
      </c>
      <c r="AD121" s="349">
        <v>67000</v>
      </c>
      <c r="AE121" s="338">
        <v>69000</v>
      </c>
      <c r="AF121" s="335">
        <v>23000</v>
      </c>
      <c r="AG121" s="244">
        <v>38000</v>
      </c>
      <c r="AI121" s="3"/>
    </row>
    <row r="122" spans="1:35" ht="21" customHeight="1">
      <c r="A122" s="35" t="s">
        <v>141</v>
      </c>
      <c r="B122" s="227">
        <v>337000</v>
      </c>
      <c r="C122" s="326">
        <v>47000</v>
      </c>
      <c r="D122" s="287">
        <v>290000</v>
      </c>
      <c r="E122" s="326">
        <v>95000</v>
      </c>
      <c r="F122" s="326">
        <v>73000</v>
      </c>
      <c r="G122" s="304">
        <v>122000</v>
      </c>
      <c r="H122" s="298">
        <v>34000</v>
      </c>
      <c r="I122" s="238">
        <v>72000</v>
      </c>
      <c r="M122" s="35" t="s">
        <v>141</v>
      </c>
      <c r="N122" s="227">
        <v>122000</v>
      </c>
      <c r="O122" s="326">
        <v>18000</v>
      </c>
      <c r="P122" s="287">
        <v>104000</v>
      </c>
      <c r="Q122" s="326">
        <v>47000</v>
      </c>
      <c r="R122" s="326" t="s">
        <v>271</v>
      </c>
      <c r="S122" s="304">
        <v>50000</v>
      </c>
      <c r="T122" s="298">
        <v>11000</v>
      </c>
      <c r="U122" s="238">
        <v>33000</v>
      </c>
      <c r="Y122" s="35" t="s">
        <v>141</v>
      </c>
      <c r="Z122" s="339">
        <v>215000</v>
      </c>
      <c r="AA122" s="349">
        <v>29000</v>
      </c>
      <c r="AB122" s="350">
        <v>185000</v>
      </c>
      <c r="AC122" s="349">
        <v>47000</v>
      </c>
      <c r="AD122" s="349">
        <v>67000</v>
      </c>
      <c r="AE122" s="338">
        <v>72000</v>
      </c>
      <c r="AF122" s="335">
        <v>24000</v>
      </c>
      <c r="AG122" s="244">
        <v>39000</v>
      </c>
      <c r="AI122" s="3"/>
    </row>
    <row r="123" spans="1:35" ht="21" customHeight="1">
      <c r="A123" s="35" t="s">
        <v>142</v>
      </c>
      <c r="B123" s="227">
        <v>345000</v>
      </c>
      <c r="C123" s="326">
        <v>50000</v>
      </c>
      <c r="D123" s="287">
        <v>294000</v>
      </c>
      <c r="E123" s="326">
        <v>96000</v>
      </c>
      <c r="F123" s="326">
        <v>74000</v>
      </c>
      <c r="G123" s="304">
        <v>124000</v>
      </c>
      <c r="H123" s="298">
        <v>34000</v>
      </c>
      <c r="I123" s="238">
        <v>76000</v>
      </c>
      <c r="M123" s="35" t="s">
        <v>142</v>
      </c>
      <c r="N123" s="227">
        <v>127000</v>
      </c>
      <c r="O123" s="326">
        <v>19000</v>
      </c>
      <c r="P123" s="287">
        <v>109000</v>
      </c>
      <c r="Q123" s="326">
        <v>48000</v>
      </c>
      <c r="R123" s="326" t="s">
        <v>271</v>
      </c>
      <c r="S123" s="304">
        <v>55000</v>
      </c>
      <c r="T123" s="298">
        <v>10000</v>
      </c>
      <c r="U123" s="238">
        <v>38000</v>
      </c>
      <c r="Y123" s="35" t="s">
        <v>142</v>
      </c>
      <c r="Z123" s="339">
        <v>217000</v>
      </c>
      <c r="AA123" s="349">
        <v>32000</v>
      </c>
      <c r="AB123" s="350">
        <v>186000</v>
      </c>
      <c r="AC123" s="349">
        <v>48000</v>
      </c>
      <c r="AD123" s="349">
        <v>68000</v>
      </c>
      <c r="AE123" s="338">
        <v>70000</v>
      </c>
      <c r="AF123" s="335">
        <v>23000</v>
      </c>
      <c r="AG123" s="244">
        <v>37000</v>
      </c>
      <c r="AI123" s="3"/>
    </row>
    <row r="124" spans="1:35" ht="21" customHeight="1">
      <c r="A124" s="35" t="s">
        <v>143</v>
      </c>
      <c r="B124" s="227">
        <v>343000</v>
      </c>
      <c r="C124" s="326">
        <v>50000</v>
      </c>
      <c r="D124" s="287">
        <v>293000</v>
      </c>
      <c r="E124" s="326">
        <v>98000</v>
      </c>
      <c r="F124" s="326">
        <v>71000</v>
      </c>
      <c r="G124" s="304">
        <v>124000</v>
      </c>
      <c r="H124" s="298">
        <v>33000</v>
      </c>
      <c r="I124" s="238">
        <v>76000</v>
      </c>
      <c r="M124" s="35" t="s">
        <v>143</v>
      </c>
      <c r="N124" s="227">
        <v>124000</v>
      </c>
      <c r="O124" s="326">
        <v>17000</v>
      </c>
      <c r="P124" s="287">
        <v>107000</v>
      </c>
      <c r="Q124" s="326">
        <v>47000</v>
      </c>
      <c r="R124" s="326" t="s">
        <v>271</v>
      </c>
      <c r="S124" s="304">
        <v>54000</v>
      </c>
      <c r="T124" s="298">
        <v>9000</v>
      </c>
      <c r="U124" s="238">
        <v>38000</v>
      </c>
      <c r="Y124" s="35" t="s">
        <v>143</v>
      </c>
      <c r="Z124" s="339">
        <v>219000</v>
      </c>
      <c r="AA124" s="349">
        <v>32000</v>
      </c>
      <c r="AB124" s="350">
        <v>187000</v>
      </c>
      <c r="AC124" s="349">
        <v>51000</v>
      </c>
      <c r="AD124" s="349">
        <v>66000</v>
      </c>
      <c r="AE124" s="338">
        <v>70000</v>
      </c>
      <c r="AF124" s="335">
        <v>23000</v>
      </c>
      <c r="AG124" s="244">
        <v>38000</v>
      </c>
      <c r="AI124" s="3"/>
    </row>
    <row r="125" spans="1:35" ht="21" customHeight="1">
      <c r="A125" s="35" t="s">
        <v>144</v>
      </c>
      <c r="B125" s="227">
        <v>339000</v>
      </c>
      <c r="C125" s="326">
        <v>49000</v>
      </c>
      <c r="D125" s="287">
        <v>290000</v>
      </c>
      <c r="E125" s="326">
        <v>97000</v>
      </c>
      <c r="F125" s="326">
        <v>73000</v>
      </c>
      <c r="G125" s="304">
        <v>120000</v>
      </c>
      <c r="H125" s="298">
        <v>32000</v>
      </c>
      <c r="I125" s="238">
        <v>74000</v>
      </c>
      <c r="M125" s="35" t="s">
        <v>144</v>
      </c>
      <c r="N125" s="227">
        <v>120000</v>
      </c>
      <c r="O125" s="326">
        <v>17000</v>
      </c>
      <c r="P125" s="287">
        <v>103000</v>
      </c>
      <c r="Q125" s="326">
        <v>47000</v>
      </c>
      <c r="R125" s="326" t="s">
        <v>271</v>
      </c>
      <c r="S125" s="304">
        <v>51000</v>
      </c>
      <c r="T125" s="298">
        <v>8000</v>
      </c>
      <c r="U125" s="238">
        <v>37000</v>
      </c>
      <c r="Y125" s="35" t="s">
        <v>144</v>
      </c>
      <c r="Z125" s="339">
        <v>218000</v>
      </c>
      <c r="AA125" s="349">
        <v>32000</v>
      </c>
      <c r="AB125" s="350">
        <v>187000</v>
      </c>
      <c r="AC125" s="349">
        <v>50000</v>
      </c>
      <c r="AD125" s="349">
        <v>67000</v>
      </c>
      <c r="AE125" s="338">
        <v>69000</v>
      </c>
      <c r="AF125" s="335">
        <v>23000</v>
      </c>
      <c r="AG125" s="244">
        <v>37000</v>
      </c>
      <c r="AI125" s="3"/>
    </row>
    <row r="126" spans="1:35" ht="21" customHeight="1">
      <c r="A126" s="35" t="s">
        <v>145</v>
      </c>
      <c r="B126" s="227">
        <v>337000</v>
      </c>
      <c r="C126" s="326">
        <v>46000</v>
      </c>
      <c r="D126" s="287">
        <v>291000</v>
      </c>
      <c r="E126" s="326">
        <v>97000</v>
      </c>
      <c r="F126" s="326">
        <v>76000</v>
      </c>
      <c r="G126" s="304">
        <v>118000</v>
      </c>
      <c r="H126" s="298">
        <v>33000</v>
      </c>
      <c r="I126" s="238">
        <v>70000</v>
      </c>
      <c r="M126" s="35" t="s">
        <v>145</v>
      </c>
      <c r="N126" s="227">
        <v>118000</v>
      </c>
      <c r="O126" s="326">
        <v>16000</v>
      </c>
      <c r="P126" s="287">
        <v>101000</v>
      </c>
      <c r="Q126" s="326">
        <v>46000</v>
      </c>
      <c r="R126" s="326" t="s">
        <v>271</v>
      </c>
      <c r="S126" s="304">
        <v>50000</v>
      </c>
      <c r="T126" s="298">
        <v>9000</v>
      </c>
      <c r="U126" s="238">
        <v>35000</v>
      </c>
      <c r="Y126" s="35" t="s">
        <v>145</v>
      </c>
      <c r="Z126" s="339">
        <v>219000</v>
      </c>
      <c r="AA126" s="349">
        <v>30000</v>
      </c>
      <c r="AB126" s="350">
        <v>189000</v>
      </c>
      <c r="AC126" s="349">
        <v>51000</v>
      </c>
      <c r="AD126" s="349">
        <v>71000</v>
      </c>
      <c r="AE126" s="338">
        <v>68000</v>
      </c>
      <c r="AF126" s="335">
        <v>24000</v>
      </c>
      <c r="AG126" s="244">
        <v>35000</v>
      </c>
      <c r="AI126" s="3"/>
    </row>
    <row r="127" spans="1:35" ht="21" customHeight="1">
      <c r="A127" s="35" t="s">
        <v>146</v>
      </c>
      <c r="B127" s="227">
        <v>333000</v>
      </c>
      <c r="C127" s="326">
        <v>41000</v>
      </c>
      <c r="D127" s="287">
        <v>292000</v>
      </c>
      <c r="E127" s="326">
        <v>101000</v>
      </c>
      <c r="F127" s="326">
        <v>77000</v>
      </c>
      <c r="G127" s="304">
        <v>114000</v>
      </c>
      <c r="H127" s="298">
        <v>32000</v>
      </c>
      <c r="I127" s="238">
        <v>68000</v>
      </c>
      <c r="M127" s="35" t="s">
        <v>146</v>
      </c>
      <c r="N127" s="227">
        <v>116000</v>
      </c>
      <c r="O127" s="326">
        <v>16000</v>
      </c>
      <c r="P127" s="287">
        <v>100000</v>
      </c>
      <c r="Q127" s="326">
        <v>48000</v>
      </c>
      <c r="R127" s="326" t="s">
        <v>271</v>
      </c>
      <c r="S127" s="304">
        <v>47000</v>
      </c>
      <c r="T127" s="298">
        <v>9000</v>
      </c>
      <c r="U127" s="238">
        <v>32000</v>
      </c>
      <c r="Y127" s="35" t="s">
        <v>146</v>
      </c>
      <c r="Z127" s="339">
        <v>218000</v>
      </c>
      <c r="AA127" s="349">
        <v>26000</v>
      </c>
      <c r="AB127" s="350">
        <v>192000</v>
      </c>
      <c r="AC127" s="349">
        <v>53000</v>
      </c>
      <c r="AD127" s="349">
        <v>72000</v>
      </c>
      <c r="AE127" s="338">
        <v>68000</v>
      </c>
      <c r="AF127" s="335">
        <v>23000</v>
      </c>
      <c r="AG127" s="244">
        <v>36000</v>
      </c>
      <c r="AI127" s="3"/>
    </row>
    <row r="128" spans="1:35" ht="21" customHeight="1">
      <c r="A128" s="35" t="s">
        <v>147</v>
      </c>
      <c r="B128" s="227">
        <v>329000</v>
      </c>
      <c r="C128" s="326">
        <v>38000</v>
      </c>
      <c r="D128" s="287">
        <v>292000</v>
      </c>
      <c r="E128" s="326">
        <v>98000</v>
      </c>
      <c r="F128" s="326">
        <v>77000</v>
      </c>
      <c r="G128" s="304">
        <v>117000</v>
      </c>
      <c r="H128" s="298">
        <v>31000</v>
      </c>
      <c r="I128" s="238">
        <v>70000</v>
      </c>
      <c r="M128" s="35" t="s">
        <v>147</v>
      </c>
      <c r="N128" s="227">
        <v>117000</v>
      </c>
      <c r="O128" s="326">
        <v>14000</v>
      </c>
      <c r="P128" s="287">
        <v>103000</v>
      </c>
      <c r="Q128" s="326">
        <v>48000</v>
      </c>
      <c r="R128" s="326" t="s">
        <v>271</v>
      </c>
      <c r="S128" s="304">
        <v>49000</v>
      </c>
      <c r="T128" s="298" t="s">
        <v>271</v>
      </c>
      <c r="U128" s="238">
        <v>34000</v>
      </c>
      <c r="Y128" s="35" t="s">
        <v>147</v>
      </c>
      <c r="Z128" s="339">
        <v>212000</v>
      </c>
      <c r="AA128" s="349">
        <v>23000</v>
      </c>
      <c r="AB128" s="350">
        <v>189000</v>
      </c>
      <c r="AC128" s="349">
        <v>50000</v>
      </c>
      <c r="AD128" s="349">
        <v>71000</v>
      </c>
      <c r="AE128" s="338">
        <v>68000</v>
      </c>
      <c r="AF128" s="335">
        <v>23000</v>
      </c>
      <c r="AG128" s="244">
        <v>36000</v>
      </c>
      <c r="AI128" s="3"/>
    </row>
    <row r="129" spans="1:35" ht="21" customHeight="1">
      <c r="A129" s="35" t="s">
        <v>148</v>
      </c>
      <c r="B129" s="227">
        <v>324000</v>
      </c>
      <c r="C129" s="326">
        <v>37000</v>
      </c>
      <c r="D129" s="287">
        <v>287000</v>
      </c>
      <c r="E129" s="326">
        <v>95000</v>
      </c>
      <c r="F129" s="326">
        <v>76000</v>
      </c>
      <c r="G129" s="304">
        <v>117000</v>
      </c>
      <c r="H129" s="298">
        <v>31000</v>
      </c>
      <c r="I129" s="238">
        <v>71000</v>
      </c>
      <c r="M129" s="35" t="s">
        <v>148</v>
      </c>
      <c r="N129" s="227">
        <v>113000</v>
      </c>
      <c r="O129" s="326">
        <v>14000</v>
      </c>
      <c r="P129" s="287">
        <v>99000</v>
      </c>
      <c r="Q129" s="326">
        <v>46000</v>
      </c>
      <c r="R129" s="326" t="s">
        <v>271</v>
      </c>
      <c r="S129" s="304">
        <v>47000</v>
      </c>
      <c r="T129" s="298">
        <v>9000</v>
      </c>
      <c r="U129" s="238">
        <v>32000</v>
      </c>
      <c r="Y129" s="35" t="s">
        <v>148</v>
      </c>
      <c r="Z129" s="339">
        <v>212000</v>
      </c>
      <c r="AA129" s="349">
        <v>23000</v>
      </c>
      <c r="AB129" s="350">
        <v>189000</v>
      </c>
      <c r="AC129" s="349">
        <v>49000</v>
      </c>
      <c r="AD129" s="349">
        <v>70000</v>
      </c>
      <c r="AE129" s="338">
        <v>69000</v>
      </c>
      <c r="AF129" s="335">
        <v>22000</v>
      </c>
      <c r="AG129" s="244">
        <v>39000</v>
      </c>
      <c r="AI129" s="3"/>
    </row>
    <row r="130" spans="1:35" ht="21" customHeight="1">
      <c r="A130" s="35" t="s">
        <v>149</v>
      </c>
      <c r="B130" s="227">
        <v>319000</v>
      </c>
      <c r="C130" s="326">
        <v>39000</v>
      </c>
      <c r="D130" s="287">
        <v>280000</v>
      </c>
      <c r="E130" s="326">
        <v>91000</v>
      </c>
      <c r="F130" s="326">
        <v>74000</v>
      </c>
      <c r="G130" s="304">
        <v>115000</v>
      </c>
      <c r="H130" s="298">
        <v>31000</v>
      </c>
      <c r="I130" s="238">
        <v>72000</v>
      </c>
      <c r="M130" s="35" t="s">
        <v>149</v>
      </c>
      <c r="N130" s="227">
        <v>112000</v>
      </c>
      <c r="O130" s="326">
        <v>14000</v>
      </c>
      <c r="P130" s="287">
        <v>98000</v>
      </c>
      <c r="Q130" s="326">
        <v>43000</v>
      </c>
      <c r="R130" s="326" t="s">
        <v>271</v>
      </c>
      <c r="S130" s="304">
        <v>49000</v>
      </c>
      <c r="T130" s="298">
        <v>9000</v>
      </c>
      <c r="U130" s="238">
        <v>34000</v>
      </c>
      <c r="Y130" s="35" t="s">
        <v>149</v>
      </c>
      <c r="Z130" s="339">
        <v>207000</v>
      </c>
      <c r="AA130" s="349">
        <v>25000</v>
      </c>
      <c r="AB130" s="350">
        <v>183000</v>
      </c>
      <c r="AC130" s="349">
        <v>48000</v>
      </c>
      <c r="AD130" s="349">
        <v>68000</v>
      </c>
      <c r="AE130" s="338">
        <v>66000</v>
      </c>
      <c r="AF130" s="335">
        <v>21000</v>
      </c>
      <c r="AG130" s="244">
        <v>38000</v>
      </c>
      <c r="AI130" s="3"/>
    </row>
    <row r="131" spans="1:35" ht="21" customHeight="1">
      <c r="A131" s="35" t="s">
        <v>217</v>
      </c>
      <c r="B131" s="227">
        <v>326000</v>
      </c>
      <c r="C131" s="326">
        <v>38000</v>
      </c>
      <c r="D131" s="287">
        <v>288000</v>
      </c>
      <c r="E131" s="326">
        <v>92000</v>
      </c>
      <c r="F131" s="326">
        <v>77000</v>
      </c>
      <c r="G131" s="304">
        <v>119000</v>
      </c>
      <c r="H131" s="298">
        <v>30000</v>
      </c>
      <c r="I131" s="238">
        <v>74000</v>
      </c>
      <c r="M131" s="35" t="s">
        <v>217</v>
      </c>
      <c r="N131" s="227">
        <v>115000</v>
      </c>
      <c r="O131" s="326">
        <v>14000</v>
      </c>
      <c r="P131" s="287">
        <v>101000</v>
      </c>
      <c r="Q131" s="326">
        <v>42000</v>
      </c>
      <c r="R131" s="326" t="s">
        <v>271</v>
      </c>
      <c r="S131" s="304">
        <v>53000</v>
      </c>
      <c r="T131" s="298">
        <v>10000</v>
      </c>
      <c r="U131" s="238">
        <v>37000</v>
      </c>
      <c r="Y131" s="35" t="s">
        <v>217</v>
      </c>
      <c r="Z131" s="339">
        <v>212000</v>
      </c>
      <c r="AA131" s="349">
        <v>24000</v>
      </c>
      <c r="AB131" s="350">
        <v>187000</v>
      </c>
      <c r="AC131" s="349">
        <v>49000</v>
      </c>
      <c r="AD131" s="349">
        <v>72000</v>
      </c>
      <c r="AE131" s="338">
        <v>66000</v>
      </c>
      <c r="AF131" s="335">
        <v>20000</v>
      </c>
      <c r="AG131" s="244">
        <v>38000</v>
      </c>
      <c r="AI131" s="3"/>
    </row>
    <row r="132" spans="1:35" ht="21" customHeight="1">
      <c r="A132" s="35" t="s">
        <v>218</v>
      </c>
      <c r="B132" s="227">
        <v>324000</v>
      </c>
      <c r="C132" s="326">
        <v>37000</v>
      </c>
      <c r="D132" s="287">
        <v>287000</v>
      </c>
      <c r="E132" s="326">
        <v>92000</v>
      </c>
      <c r="F132" s="326">
        <v>76000</v>
      </c>
      <c r="G132" s="304">
        <v>119000</v>
      </c>
      <c r="H132" s="298">
        <v>28000</v>
      </c>
      <c r="I132" s="238">
        <v>76000</v>
      </c>
      <c r="M132" s="35" t="s">
        <v>218</v>
      </c>
      <c r="N132" s="227">
        <v>117000</v>
      </c>
      <c r="O132" s="326">
        <v>12000</v>
      </c>
      <c r="P132" s="287">
        <v>104000</v>
      </c>
      <c r="Q132" s="326">
        <v>45000</v>
      </c>
      <c r="R132" s="326" t="s">
        <v>271</v>
      </c>
      <c r="S132" s="304">
        <v>54000</v>
      </c>
      <c r="T132" s="298">
        <v>9000</v>
      </c>
      <c r="U132" s="238">
        <v>38000</v>
      </c>
      <c r="Y132" s="35" t="s">
        <v>218</v>
      </c>
      <c r="Z132" s="339">
        <v>207000</v>
      </c>
      <c r="AA132" s="349">
        <v>24000</v>
      </c>
      <c r="AB132" s="350">
        <v>183000</v>
      </c>
      <c r="AC132" s="349">
        <v>48000</v>
      </c>
      <c r="AD132" s="349">
        <v>70000</v>
      </c>
      <c r="AE132" s="338">
        <v>65000</v>
      </c>
      <c r="AF132" s="335">
        <v>20000</v>
      </c>
      <c r="AG132" s="244">
        <v>37000</v>
      </c>
      <c r="AI132" s="3"/>
    </row>
    <row r="133" spans="1:35" ht="21" customHeight="1">
      <c r="A133" s="35" t="s">
        <v>150</v>
      </c>
      <c r="B133" s="227">
        <v>323000</v>
      </c>
      <c r="C133" s="326">
        <v>38000</v>
      </c>
      <c r="D133" s="287">
        <v>286000</v>
      </c>
      <c r="E133" s="326">
        <v>88000</v>
      </c>
      <c r="F133" s="326">
        <v>77000</v>
      </c>
      <c r="G133" s="304">
        <v>120000</v>
      </c>
      <c r="H133" s="298">
        <v>29000</v>
      </c>
      <c r="I133" s="238">
        <v>78000</v>
      </c>
      <c r="M133" s="35" t="s">
        <v>150</v>
      </c>
      <c r="N133" s="227">
        <v>115000</v>
      </c>
      <c r="O133" s="326">
        <v>13000</v>
      </c>
      <c r="P133" s="287">
        <v>102000</v>
      </c>
      <c r="Q133" s="326">
        <v>43000</v>
      </c>
      <c r="R133" s="326" t="s">
        <v>271</v>
      </c>
      <c r="S133" s="304">
        <v>53000</v>
      </c>
      <c r="T133" s="298">
        <v>10000</v>
      </c>
      <c r="U133" s="238">
        <v>37000</v>
      </c>
      <c r="Y133" s="35" t="s">
        <v>150</v>
      </c>
      <c r="Z133" s="339">
        <v>209000</v>
      </c>
      <c r="AA133" s="349">
        <v>25000</v>
      </c>
      <c r="AB133" s="350">
        <v>184000</v>
      </c>
      <c r="AC133" s="349">
        <v>45000</v>
      </c>
      <c r="AD133" s="349">
        <v>71000</v>
      </c>
      <c r="AE133" s="338">
        <v>68000</v>
      </c>
      <c r="AF133" s="335">
        <v>19000</v>
      </c>
      <c r="AG133" s="244">
        <v>41000</v>
      </c>
      <c r="AI133" s="3"/>
    </row>
    <row r="134" spans="1:35" ht="21" customHeight="1">
      <c r="A134" s="35" t="s">
        <v>151</v>
      </c>
      <c r="B134" s="227">
        <v>331000</v>
      </c>
      <c r="C134" s="326">
        <v>40000</v>
      </c>
      <c r="D134" s="287">
        <v>291000</v>
      </c>
      <c r="E134" s="326">
        <v>93000</v>
      </c>
      <c r="F134" s="326">
        <v>76000</v>
      </c>
      <c r="G134" s="304">
        <v>122000</v>
      </c>
      <c r="H134" s="298">
        <v>30000</v>
      </c>
      <c r="I134" s="238">
        <v>80000</v>
      </c>
      <c r="M134" s="35" t="s">
        <v>151</v>
      </c>
      <c r="N134" s="227">
        <v>119000</v>
      </c>
      <c r="O134" s="326">
        <v>13000</v>
      </c>
      <c r="P134" s="287">
        <v>106000</v>
      </c>
      <c r="Q134" s="326">
        <v>45000</v>
      </c>
      <c r="R134" s="326" t="s">
        <v>271</v>
      </c>
      <c r="S134" s="304">
        <v>54000</v>
      </c>
      <c r="T134" s="298">
        <v>10000</v>
      </c>
      <c r="U134" s="238">
        <v>40000</v>
      </c>
      <c r="Y134" s="35" t="s">
        <v>151</v>
      </c>
      <c r="Z134" s="339">
        <v>212000</v>
      </c>
      <c r="AA134" s="349">
        <v>27000</v>
      </c>
      <c r="AB134" s="350">
        <v>185000</v>
      </c>
      <c r="AC134" s="349">
        <v>48000</v>
      </c>
      <c r="AD134" s="349">
        <v>70000</v>
      </c>
      <c r="AE134" s="338">
        <v>68000</v>
      </c>
      <c r="AF134" s="335">
        <v>20000</v>
      </c>
      <c r="AG134" s="244">
        <v>40000</v>
      </c>
      <c r="AI134" s="3"/>
    </row>
    <row r="135" spans="1:35" ht="21" customHeight="1">
      <c r="A135" s="35" t="s">
        <v>152</v>
      </c>
      <c r="B135" s="227">
        <v>333000</v>
      </c>
      <c r="C135" s="326">
        <v>40000</v>
      </c>
      <c r="D135" s="287">
        <v>293000</v>
      </c>
      <c r="E135" s="326">
        <v>90000</v>
      </c>
      <c r="F135" s="326">
        <v>81000</v>
      </c>
      <c r="G135" s="304">
        <v>121000</v>
      </c>
      <c r="H135" s="298">
        <v>32000</v>
      </c>
      <c r="I135" s="238">
        <v>78000</v>
      </c>
      <c r="M135" s="35" t="s">
        <v>152</v>
      </c>
      <c r="N135" s="227">
        <v>120000</v>
      </c>
      <c r="O135" s="326">
        <v>14000</v>
      </c>
      <c r="P135" s="287">
        <v>106000</v>
      </c>
      <c r="Q135" s="326">
        <v>45000</v>
      </c>
      <c r="R135" s="326" t="s">
        <v>271</v>
      </c>
      <c r="S135" s="304">
        <v>55000</v>
      </c>
      <c r="T135" s="298">
        <v>11000</v>
      </c>
      <c r="U135" s="238">
        <v>39000</v>
      </c>
      <c r="Y135" s="35" t="s">
        <v>152</v>
      </c>
      <c r="Z135" s="339">
        <v>213000</v>
      </c>
      <c r="AA135" s="349">
        <v>26000</v>
      </c>
      <c r="AB135" s="350">
        <v>187000</v>
      </c>
      <c r="AC135" s="349">
        <v>45000</v>
      </c>
      <c r="AD135" s="349">
        <v>75000</v>
      </c>
      <c r="AE135" s="338">
        <v>67000</v>
      </c>
      <c r="AF135" s="335">
        <v>21000</v>
      </c>
      <c r="AG135" s="244">
        <v>39000</v>
      </c>
      <c r="AI135" s="3"/>
    </row>
    <row r="136" spans="1:35" ht="21" customHeight="1">
      <c r="A136" s="35" t="s">
        <v>153</v>
      </c>
      <c r="B136" s="227">
        <v>329000</v>
      </c>
      <c r="C136" s="326">
        <v>38000</v>
      </c>
      <c r="D136" s="287">
        <v>291000</v>
      </c>
      <c r="E136" s="326">
        <v>91000</v>
      </c>
      <c r="F136" s="326">
        <v>80000</v>
      </c>
      <c r="G136" s="304">
        <v>121000</v>
      </c>
      <c r="H136" s="298">
        <v>33000</v>
      </c>
      <c r="I136" s="238">
        <v>74000</v>
      </c>
      <c r="M136" s="35" t="s">
        <v>153</v>
      </c>
      <c r="N136" s="227">
        <v>124000</v>
      </c>
      <c r="O136" s="326">
        <v>14000</v>
      </c>
      <c r="P136" s="287">
        <v>110000</v>
      </c>
      <c r="Q136" s="326">
        <v>47000</v>
      </c>
      <c r="R136" s="326" t="s">
        <v>271</v>
      </c>
      <c r="S136" s="304">
        <v>56000</v>
      </c>
      <c r="T136" s="298">
        <v>10000</v>
      </c>
      <c r="U136" s="238">
        <v>38000</v>
      </c>
      <c r="Y136" s="35" t="s">
        <v>153</v>
      </c>
      <c r="Z136" s="339">
        <v>205000</v>
      </c>
      <c r="AA136" s="349">
        <v>24000</v>
      </c>
      <c r="AB136" s="350">
        <v>181000</v>
      </c>
      <c r="AC136" s="349">
        <v>43000</v>
      </c>
      <c r="AD136" s="349">
        <v>74000</v>
      </c>
      <c r="AE136" s="338">
        <v>64000</v>
      </c>
      <c r="AF136" s="335">
        <v>22000</v>
      </c>
      <c r="AG136" s="244">
        <v>36000</v>
      </c>
      <c r="AI136" s="3"/>
    </row>
    <row r="137" spans="1:35" ht="21" customHeight="1">
      <c r="A137" s="35" t="s">
        <v>154</v>
      </c>
      <c r="B137" s="227">
        <v>318000</v>
      </c>
      <c r="C137" s="326">
        <v>37000</v>
      </c>
      <c r="D137" s="287">
        <v>280000</v>
      </c>
      <c r="E137" s="326">
        <v>88000</v>
      </c>
      <c r="F137" s="326">
        <v>81000</v>
      </c>
      <c r="G137" s="304">
        <v>111000</v>
      </c>
      <c r="H137" s="298">
        <v>32000</v>
      </c>
      <c r="I137" s="238">
        <v>67000</v>
      </c>
      <c r="M137" s="35" t="s">
        <v>154</v>
      </c>
      <c r="N137" s="227">
        <v>116000</v>
      </c>
      <c r="O137" s="326">
        <v>14000</v>
      </c>
      <c r="P137" s="287">
        <v>102000</v>
      </c>
      <c r="Q137" s="326">
        <v>45000</v>
      </c>
      <c r="R137" s="326" t="s">
        <v>271</v>
      </c>
      <c r="S137" s="304">
        <v>51000</v>
      </c>
      <c r="T137" s="298">
        <v>10000</v>
      </c>
      <c r="U137" s="238">
        <v>34000</v>
      </c>
      <c r="Y137" s="35" t="s">
        <v>154</v>
      </c>
      <c r="Z137" s="339">
        <v>202000</v>
      </c>
      <c r="AA137" s="349">
        <v>23000</v>
      </c>
      <c r="AB137" s="350">
        <v>178000</v>
      </c>
      <c r="AC137" s="349">
        <v>43000</v>
      </c>
      <c r="AD137" s="349">
        <v>75000</v>
      </c>
      <c r="AE137" s="338">
        <v>60000</v>
      </c>
      <c r="AF137" s="335">
        <v>21000</v>
      </c>
      <c r="AG137" s="244">
        <v>34000</v>
      </c>
      <c r="AI137" s="3"/>
    </row>
    <row r="138" spans="1:35" ht="21" customHeight="1">
      <c r="A138" s="35" t="s">
        <v>155</v>
      </c>
      <c r="B138" s="227">
        <v>314000</v>
      </c>
      <c r="C138" s="326">
        <v>34000</v>
      </c>
      <c r="D138" s="287">
        <v>280000</v>
      </c>
      <c r="E138" s="326">
        <v>85000</v>
      </c>
      <c r="F138" s="326">
        <v>79000</v>
      </c>
      <c r="G138" s="304">
        <v>115000</v>
      </c>
      <c r="H138" s="298">
        <v>34000</v>
      </c>
      <c r="I138" s="238">
        <v>68000</v>
      </c>
      <c r="M138" s="35" t="s">
        <v>155</v>
      </c>
      <c r="N138" s="227">
        <v>115000</v>
      </c>
      <c r="O138" s="326">
        <v>14000</v>
      </c>
      <c r="P138" s="287">
        <v>101000</v>
      </c>
      <c r="Q138" s="326">
        <v>43000</v>
      </c>
      <c r="R138" s="326" t="s">
        <v>271</v>
      </c>
      <c r="S138" s="304">
        <v>52000</v>
      </c>
      <c r="T138" s="298">
        <v>11000</v>
      </c>
      <c r="U138" s="238">
        <v>33000</v>
      </c>
      <c r="Y138" s="35" t="s">
        <v>155</v>
      </c>
      <c r="Z138" s="339">
        <v>199000</v>
      </c>
      <c r="AA138" s="349">
        <v>20000</v>
      </c>
      <c r="AB138" s="350">
        <v>179000</v>
      </c>
      <c r="AC138" s="349">
        <v>42000</v>
      </c>
      <c r="AD138" s="349">
        <v>73000</v>
      </c>
      <c r="AE138" s="338">
        <v>64000</v>
      </c>
      <c r="AF138" s="335">
        <v>23000</v>
      </c>
      <c r="AG138" s="244">
        <v>35000</v>
      </c>
      <c r="AI138" s="3"/>
    </row>
    <row r="139" spans="1:35" ht="21" customHeight="1">
      <c r="A139" s="35" t="s">
        <v>156</v>
      </c>
      <c r="B139" s="227">
        <v>312000</v>
      </c>
      <c r="C139" s="326">
        <v>35000</v>
      </c>
      <c r="D139" s="287">
        <v>277000</v>
      </c>
      <c r="E139" s="326">
        <v>81000</v>
      </c>
      <c r="F139" s="326">
        <v>80000</v>
      </c>
      <c r="G139" s="304">
        <v>116000</v>
      </c>
      <c r="H139" s="298">
        <v>35000</v>
      </c>
      <c r="I139" s="238">
        <v>70000</v>
      </c>
      <c r="M139" s="35" t="s">
        <v>156</v>
      </c>
      <c r="N139" s="227">
        <v>112000</v>
      </c>
      <c r="O139" s="326">
        <v>14000</v>
      </c>
      <c r="P139" s="287">
        <v>98000</v>
      </c>
      <c r="Q139" s="326">
        <v>40000</v>
      </c>
      <c r="R139" s="326" t="s">
        <v>271</v>
      </c>
      <c r="S139" s="304">
        <v>51000</v>
      </c>
      <c r="T139" s="298">
        <v>11000</v>
      </c>
      <c r="U139" s="238">
        <v>34000</v>
      </c>
      <c r="Y139" s="35" t="s">
        <v>156</v>
      </c>
      <c r="Z139" s="339">
        <v>200000</v>
      </c>
      <c r="AA139" s="349">
        <v>21000</v>
      </c>
      <c r="AB139" s="350">
        <v>179000</v>
      </c>
      <c r="AC139" s="349">
        <v>41000</v>
      </c>
      <c r="AD139" s="349">
        <v>73000</v>
      </c>
      <c r="AE139" s="338">
        <v>65000</v>
      </c>
      <c r="AF139" s="335">
        <v>24000</v>
      </c>
      <c r="AG139" s="244">
        <v>35000</v>
      </c>
      <c r="AI139" s="3"/>
    </row>
    <row r="140" spans="1:35" ht="21" customHeight="1">
      <c r="A140" s="35" t="s">
        <v>157</v>
      </c>
      <c r="B140" s="227">
        <v>322000</v>
      </c>
      <c r="C140" s="326">
        <v>36000</v>
      </c>
      <c r="D140" s="287">
        <v>285000</v>
      </c>
      <c r="E140" s="326">
        <v>83000</v>
      </c>
      <c r="F140" s="326">
        <v>82000</v>
      </c>
      <c r="G140" s="304">
        <v>121000</v>
      </c>
      <c r="H140" s="298">
        <v>38000</v>
      </c>
      <c r="I140" s="238">
        <v>71000</v>
      </c>
      <c r="M140" s="35" t="s">
        <v>157</v>
      </c>
      <c r="N140" s="227">
        <v>116000</v>
      </c>
      <c r="O140" s="326">
        <v>14000</v>
      </c>
      <c r="P140" s="287">
        <v>102000</v>
      </c>
      <c r="Q140" s="326">
        <v>40000</v>
      </c>
      <c r="R140" s="326" t="s">
        <v>271</v>
      </c>
      <c r="S140" s="304">
        <v>54000</v>
      </c>
      <c r="T140" s="298">
        <v>13000</v>
      </c>
      <c r="U140" s="238">
        <v>34000</v>
      </c>
      <c r="Y140" s="35" t="s">
        <v>157</v>
      </c>
      <c r="Z140" s="339">
        <v>205000</v>
      </c>
      <c r="AA140" s="349">
        <v>22000</v>
      </c>
      <c r="AB140" s="350">
        <v>183000</v>
      </c>
      <c r="AC140" s="349">
        <v>43000</v>
      </c>
      <c r="AD140" s="349">
        <v>74000</v>
      </c>
      <c r="AE140" s="338">
        <v>67000</v>
      </c>
      <c r="AF140" s="335">
        <v>25000</v>
      </c>
      <c r="AG140" s="244">
        <v>37000</v>
      </c>
      <c r="AI140" s="3"/>
    </row>
    <row r="141" spans="1:35" ht="21" customHeight="1">
      <c r="A141" s="35" t="s">
        <v>158</v>
      </c>
      <c r="B141" s="227">
        <v>322000</v>
      </c>
      <c r="C141" s="326">
        <v>36000</v>
      </c>
      <c r="D141" s="287">
        <v>286000</v>
      </c>
      <c r="E141" s="326">
        <v>88000</v>
      </c>
      <c r="F141" s="326">
        <v>76000</v>
      </c>
      <c r="G141" s="304">
        <v>122000</v>
      </c>
      <c r="H141" s="298">
        <v>37000</v>
      </c>
      <c r="I141" s="238">
        <v>73000</v>
      </c>
      <c r="M141" s="35" t="s">
        <v>158</v>
      </c>
      <c r="N141" s="227">
        <v>115000</v>
      </c>
      <c r="O141" s="326">
        <v>13000</v>
      </c>
      <c r="P141" s="287">
        <v>101000</v>
      </c>
      <c r="Q141" s="326">
        <v>40000</v>
      </c>
      <c r="R141" s="326" t="s">
        <v>271</v>
      </c>
      <c r="S141" s="304">
        <v>54000</v>
      </c>
      <c r="T141" s="298">
        <v>13000</v>
      </c>
      <c r="U141" s="238">
        <v>34000</v>
      </c>
      <c r="Y141" s="35" t="s">
        <v>158</v>
      </c>
      <c r="Z141" s="339">
        <v>208000</v>
      </c>
      <c r="AA141" s="349">
        <v>23000</v>
      </c>
      <c r="AB141" s="350">
        <v>184000</v>
      </c>
      <c r="AC141" s="349">
        <v>48000</v>
      </c>
      <c r="AD141" s="349">
        <v>68000</v>
      </c>
      <c r="AE141" s="338">
        <v>68000</v>
      </c>
      <c r="AF141" s="335">
        <v>23000</v>
      </c>
      <c r="AG141" s="244">
        <v>39000</v>
      </c>
      <c r="AI141" s="3"/>
    </row>
    <row r="142" spans="1:35" ht="21" customHeight="1">
      <c r="A142" s="35" t="s">
        <v>159</v>
      </c>
      <c r="B142" s="227">
        <v>329000</v>
      </c>
      <c r="C142" s="326">
        <v>38000</v>
      </c>
      <c r="D142" s="287">
        <v>291000</v>
      </c>
      <c r="E142" s="326">
        <v>87000</v>
      </c>
      <c r="F142" s="326">
        <v>83000</v>
      </c>
      <c r="G142" s="304">
        <v>122000</v>
      </c>
      <c r="H142" s="298">
        <v>36000</v>
      </c>
      <c r="I142" s="238">
        <v>72000</v>
      </c>
      <c r="M142" s="35" t="s">
        <v>159</v>
      </c>
      <c r="N142" s="227">
        <v>116000</v>
      </c>
      <c r="O142" s="326">
        <v>14000</v>
      </c>
      <c r="P142" s="287">
        <v>102000</v>
      </c>
      <c r="Q142" s="326">
        <v>41000</v>
      </c>
      <c r="R142" s="326" t="s">
        <v>271</v>
      </c>
      <c r="S142" s="304">
        <v>54000</v>
      </c>
      <c r="T142" s="298">
        <v>14000</v>
      </c>
      <c r="U142" s="238">
        <v>33000</v>
      </c>
      <c r="Y142" s="35" t="s">
        <v>159</v>
      </c>
      <c r="Z142" s="339">
        <v>213000</v>
      </c>
      <c r="AA142" s="349">
        <v>24000</v>
      </c>
      <c r="AB142" s="350">
        <v>189000</v>
      </c>
      <c r="AC142" s="349">
        <v>46000</v>
      </c>
      <c r="AD142" s="349">
        <v>75000</v>
      </c>
      <c r="AE142" s="338">
        <v>68000</v>
      </c>
      <c r="AF142" s="335">
        <v>22000</v>
      </c>
      <c r="AG142" s="244">
        <v>39000</v>
      </c>
      <c r="AI142" s="3"/>
    </row>
    <row r="143" spans="1:35" ht="21" customHeight="1">
      <c r="A143" s="35" t="s">
        <v>219</v>
      </c>
      <c r="B143" s="227">
        <v>327000</v>
      </c>
      <c r="C143" s="326">
        <v>41000</v>
      </c>
      <c r="D143" s="287">
        <v>287000</v>
      </c>
      <c r="E143" s="326">
        <v>85000</v>
      </c>
      <c r="F143" s="326">
        <v>81000</v>
      </c>
      <c r="G143" s="304">
        <v>120000</v>
      </c>
      <c r="H143" s="298">
        <v>37000</v>
      </c>
      <c r="I143" s="238">
        <v>73000</v>
      </c>
      <c r="M143" s="35" t="s">
        <v>219</v>
      </c>
      <c r="N143" s="227">
        <v>117000</v>
      </c>
      <c r="O143" s="326">
        <v>16000</v>
      </c>
      <c r="P143" s="287">
        <v>101000</v>
      </c>
      <c r="Q143" s="326">
        <v>40000</v>
      </c>
      <c r="R143" s="326" t="s">
        <v>271</v>
      </c>
      <c r="S143" s="304">
        <v>54000</v>
      </c>
      <c r="T143" s="298">
        <v>14000</v>
      </c>
      <c r="U143" s="238">
        <v>33000</v>
      </c>
      <c r="Y143" s="35" t="s">
        <v>219</v>
      </c>
      <c r="Z143" s="339">
        <v>210000</v>
      </c>
      <c r="AA143" s="349">
        <v>24000</v>
      </c>
      <c r="AB143" s="350">
        <v>185000</v>
      </c>
      <c r="AC143" s="349">
        <v>45000</v>
      </c>
      <c r="AD143" s="349">
        <v>74000</v>
      </c>
      <c r="AE143" s="338">
        <v>66000</v>
      </c>
      <c r="AF143" s="335">
        <v>22000</v>
      </c>
      <c r="AG143" s="244">
        <v>39000</v>
      </c>
      <c r="AI143" s="3"/>
    </row>
    <row r="144" spans="1:35" ht="21" customHeight="1">
      <c r="A144" s="35" t="s">
        <v>220</v>
      </c>
      <c r="B144" s="227">
        <v>322000</v>
      </c>
      <c r="C144" s="326">
        <v>39000</v>
      </c>
      <c r="D144" s="287">
        <v>283000</v>
      </c>
      <c r="E144" s="326">
        <v>83000</v>
      </c>
      <c r="F144" s="326">
        <v>79000</v>
      </c>
      <c r="G144" s="304">
        <v>121000</v>
      </c>
      <c r="H144" s="298">
        <v>37000</v>
      </c>
      <c r="I144" s="238">
        <v>73000</v>
      </c>
      <c r="M144" s="35" t="s">
        <v>220</v>
      </c>
      <c r="N144" s="227">
        <v>115000</v>
      </c>
      <c r="O144" s="326">
        <v>16000</v>
      </c>
      <c r="P144" s="287">
        <v>99000</v>
      </c>
      <c r="Q144" s="326">
        <v>38000</v>
      </c>
      <c r="R144" s="326" t="s">
        <v>271</v>
      </c>
      <c r="S144" s="304">
        <v>55000</v>
      </c>
      <c r="T144" s="298">
        <v>16000</v>
      </c>
      <c r="U144" s="238">
        <v>33000</v>
      </c>
      <c r="Y144" s="35" t="s">
        <v>220</v>
      </c>
      <c r="Z144" s="339">
        <v>207000</v>
      </c>
      <c r="AA144" s="349">
        <v>24000</v>
      </c>
      <c r="AB144" s="350">
        <v>184000</v>
      </c>
      <c r="AC144" s="349">
        <v>44000</v>
      </c>
      <c r="AD144" s="349">
        <v>74000</v>
      </c>
      <c r="AE144" s="338">
        <v>66000</v>
      </c>
      <c r="AF144" s="335">
        <v>21000</v>
      </c>
      <c r="AG144" s="244">
        <v>40000</v>
      </c>
      <c r="AI144" s="3"/>
    </row>
    <row r="145" spans="1:35" ht="21" customHeight="1">
      <c r="A145" s="35" t="s">
        <v>160</v>
      </c>
      <c r="B145" s="227">
        <v>328000</v>
      </c>
      <c r="C145" s="326">
        <v>39000</v>
      </c>
      <c r="D145" s="287">
        <v>288000</v>
      </c>
      <c r="E145" s="326">
        <v>83000</v>
      </c>
      <c r="F145" s="326">
        <v>81000</v>
      </c>
      <c r="G145" s="304">
        <v>125000</v>
      </c>
      <c r="H145" s="298">
        <v>38000</v>
      </c>
      <c r="I145" s="238">
        <v>76000</v>
      </c>
      <c r="M145" s="35" t="s">
        <v>160</v>
      </c>
      <c r="N145" s="227">
        <v>118000</v>
      </c>
      <c r="O145" s="326">
        <v>17000</v>
      </c>
      <c r="P145" s="287">
        <v>101000</v>
      </c>
      <c r="Q145" s="326">
        <v>39000</v>
      </c>
      <c r="R145" s="326" t="s">
        <v>271</v>
      </c>
      <c r="S145" s="304">
        <v>56000</v>
      </c>
      <c r="T145" s="298">
        <v>16000</v>
      </c>
      <c r="U145" s="238">
        <v>33000</v>
      </c>
      <c r="Y145" s="35" t="s">
        <v>160</v>
      </c>
      <c r="Z145" s="339">
        <v>210000</v>
      </c>
      <c r="AA145" s="349">
        <v>22000</v>
      </c>
      <c r="AB145" s="350">
        <v>187000</v>
      </c>
      <c r="AC145" s="349">
        <v>44000</v>
      </c>
      <c r="AD145" s="349">
        <v>75000</v>
      </c>
      <c r="AE145" s="338">
        <v>69000</v>
      </c>
      <c r="AF145" s="335">
        <v>22000</v>
      </c>
      <c r="AG145" s="244">
        <v>43000</v>
      </c>
      <c r="AI145" s="3"/>
    </row>
    <row r="146" spans="1:35" ht="21" customHeight="1">
      <c r="A146" s="35" t="s">
        <v>161</v>
      </c>
      <c r="B146" s="227">
        <v>331000</v>
      </c>
      <c r="C146" s="326">
        <v>40000</v>
      </c>
      <c r="D146" s="287">
        <v>290000</v>
      </c>
      <c r="E146" s="326">
        <v>86000</v>
      </c>
      <c r="F146" s="326">
        <v>78000</v>
      </c>
      <c r="G146" s="304">
        <v>126000</v>
      </c>
      <c r="H146" s="298">
        <v>35000</v>
      </c>
      <c r="I146" s="238">
        <v>78000</v>
      </c>
      <c r="M146" s="35" t="s">
        <v>161</v>
      </c>
      <c r="N146" s="227">
        <v>121000</v>
      </c>
      <c r="O146" s="326">
        <v>17000</v>
      </c>
      <c r="P146" s="287">
        <v>104000</v>
      </c>
      <c r="Q146" s="326">
        <v>41000</v>
      </c>
      <c r="R146" s="326" t="s">
        <v>271</v>
      </c>
      <c r="S146" s="304">
        <v>58000</v>
      </c>
      <c r="T146" s="298">
        <v>14000</v>
      </c>
      <c r="U146" s="238">
        <v>36000</v>
      </c>
      <c r="Y146" s="35" t="s">
        <v>161</v>
      </c>
      <c r="Z146" s="339">
        <v>209000</v>
      </c>
      <c r="AA146" s="349">
        <v>23000</v>
      </c>
      <c r="AB146" s="350">
        <v>186000</v>
      </c>
      <c r="AC146" s="349">
        <v>45000</v>
      </c>
      <c r="AD146" s="349">
        <v>72000</v>
      </c>
      <c r="AE146" s="338">
        <v>69000</v>
      </c>
      <c r="AF146" s="335">
        <v>21000</v>
      </c>
      <c r="AG146" s="244">
        <v>42000</v>
      </c>
      <c r="AI146" s="3"/>
    </row>
    <row r="147" spans="1:35" ht="21" customHeight="1">
      <c r="A147" s="35" t="s">
        <v>162</v>
      </c>
      <c r="B147" s="227">
        <v>333000</v>
      </c>
      <c r="C147" s="326">
        <v>42000</v>
      </c>
      <c r="D147" s="287">
        <v>291000</v>
      </c>
      <c r="E147" s="326">
        <v>90000</v>
      </c>
      <c r="F147" s="326">
        <v>77000</v>
      </c>
      <c r="G147" s="304">
        <v>125000</v>
      </c>
      <c r="H147" s="298">
        <v>34000</v>
      </c>
      <c r="I147" s="238">
        <v>79000</v>
      </c>
      <c r="M147" s="35" t="s">
        <v>162</v>
      </c>
      <c r="N147" s="227">
        <v>123000</v>
      </c>
      <c r="O147" s="326">
        <v>17000</v>
      </c>
      <c r="P147" s="287">
        <v>106000</v>
      </c>
      <c r="Q147" s="326">
        <v>42000</v>
      </c>
      <c r="R147" s="326" t="s">
        <v>271</v>
      </c>
      <c r="S147" s="304">
        <v>58000</v>
      </c>
      <c r="T147" s="298">
        <v>14000</v>
      </c>
      <c r="U147" s="238">
        <v>37000</v>
      </c>
      <c r="Y147" s="35" t="s">
        <v>162</v>
      </c>
      <c r="Z147" s="339">
        <v>210000</v>
      </c>
      <c r="AA147" s="349">
        <v>25000</v>
      </c>
      <c r="AB147" s="350">
        <v>185000</v>
      </c>
      <c r="AC147" s="349">
        <v>47000</v>
      </c>
      <c r="AD147" s="349">
        <v>71000</v>
      </c>
      <c r="AE147" s="338">
        <v>67000</v>
      </c>
      <c r="AF147" s="335">
        <v>20000</v>
      </c>
      <c r="AG147" s="244">
        <v>41000</v>
      </c>
      <c r="AI147" s="3"/>
    </row>
    <row r="148" spans="1:35" ht="21" customHeight="1">
      <c r="A148" s="35" t="s">
        <v>163</v>
      </c>
      <c r="B148" s="227">
        <v>323000</v>
      </c>
      <c r="C148" s="326">
        <v>40000</v>
      </c>
      <c r="D148" s="287">
        <v>283000</v>
      </c>
      <c r="E148" s="326">
        <v>84000</v>
      </c>
      <c r="F148" s="326">
        <v>75000</v>
      </c>
      <c r="G148" s="304">
        <v>123000</v>
      </c>
      <c r="H148" s="298">
        <v>35000</v>
      </c>
      <c r="I148" s="238">
        <v>79000</v>
      </c>
      <c r="M148" s="35" t="s">
        <v>163</v>
      </c>
      <c r="N148" s="227">
        <v>118000</v>
      </c>
      <c r="O148" s="326">
        <v>17000</v>
      </c>
      <c r="P148" s="287">
        <v>101000</v>
      </c>
      <c r="Q148" s="326">
        <v>39000</v>
      </c>
      <c r="R148" s="326" t="s">
        <v>271</v>
      </c>
      <c r="S148" s="304">
        <v>56000</v>
      </c>
      <c r="T148" s="298">
        <v>14000</v>
      </c>
      <c r="U148" s="238">
        <v>38000</v>
      </c>
      <c r="Y148" s="35" t="s">
        <v>163</v>
      </c>
      <c r="Z148" s="339">
        <v>206000</v>
      </c>
      <c r="AA148" s="349">
        <v>24000</v>
      </c>
      <c r="AB148" s="350">
        <v>182000</v>
      </c>
      <c r="AC148" s="349">
        <v>45000</v>
      </c>
      <c r="AD148" s="349">
        <v>70000</v>
      </c>
      <c r="AE148" s="338">
        <v>67000</v>
      </c>
      <c r="AF148" s="335">
        <v>21000</v>
      </c>
      <c r="AG148" s="244">
        <v>41000</v>
      </c>
      <c r="AI148" s="3"/>
    </row>
    <row r="149" spans="1:35" ht="21" customHeight="1">
      <c r="A149" s="35" t="s">
        <v>164</v>
      </c>
      <c r="B149" s="227">
        <v>318000</v>
      </c>
      <c r="C149" s="326">
        <v>41000</v>
      </c>
      <c r="D149" s="287">
        <v>277000</v>
      </c>
      <c r="E149" s="326">
        <v>84000</v>
      </c>
      <c r="F149" s="326">
        <v>73000</v>
      </c>
      <c r="G149" s="304">
        <v>120000</v>
      </c>
      <c r="H149" s="298">
        <v>35000</v>
      </c>
      <c r="I149" s="238">
        <v>74000</v>
      </c>
      <c r="M149" s="35" t="s">
        <v>164</v>
      </c>
      <c r="N149" s="227">
        <v>113000</v>
      </c>
      <c r="O149" s="326">
        <v>17000</v>
      </c>
      <c r="P149" s="287">
        <v>96000</v>
      </c>
      <c r="Q149" s="326">
        <v>39000</v>
      </c>
      <c r="R149" s="326" t="s">
        <v>271</v>
      </c>
      <c r="S149" s="304">
        <v>53000</v>
      </c>
      <c r="T149" s="298">
        <v>13000</v>
      </c>
      <c r="U149" s="238">
        <v>32000</v>
      </c>
      <c r="Y149" s="35" t="s">
        <v>164</v>
      </c>
      <c r="Z149" s="339">
        <v>204000</v>
      </c>
      <c r="AA149" s="349">
        <v>24000</v>
      </c>
      <c r="AB149" s="350">
        <v>181000</v>
      </c>
      <c r="AC149" s="349">
        <v>45000</v>
      </c>
      <c r="AD149" s="349">
        <v>68000</v>
      </c>
      <c r="AE149" s="338">
        <v>67000</v>
      </c>
      <c r="AF149" s="335">
        <v>21000</v>
      </c>
      <c r="AG149" s="244">
        <v>41000</v>
      </c>
      <c r="AI149" s="3"/>
    </row>
    <row r="150" spans="1:35" ht="21" customHeight="1">
      <c r="A150" s="35" t="s">
        <v>165</v>
      </c>
      <c r="B150" s="227">
        <v>317000</v>
      </c>
      <c r="C150" s="326">
        <v>42000</v>
      </c>
      <c r="D150" s="287">
        <v>275000</v>
      </c>
      <c r="E150" s="326">
        <v>83000</v>
      </c>
      <c r="F150" s="326">
        <v>73000</v>
      </c>
      <c r="G150" s="304">
        <v>118000</v>
      </c>
      <c r="H150" s="298">
        <v>34000</v>
      </c>
      <c r="I150" s="238">
        <v>71000</v>
      </c>
      <c r="M150" s="35" t="s">
        <v>165</v>
      </c>
      <c r="N150" s="227">
        <v>114000</v>
      </c>
      <c r="O150" s="326">
        <v>19000</v>
      </c>
      <c r="P150" s="287">
        <v>96000</v>
      </c>
      <c r="Q150" s="326">
        <v>40000</v>
      </c>
      <c r="R150" s="326" t="s">
        <v>271</v>
      </c>
      <c r="S150" s="304">
        <v>51000</v>
      </c>
      <c r="T150" s="298">
        <v>12000</v>
      </c>
      <c r="U150" s="238">
        <v>32000</v>
      </c>
      <c r="Y150" s="35" t="s">
        <v>165</v>
      </c>
      <c r="Z150" s="339">
        <v>202000</v>
      </c>
      <c r="AA150" s="349">
        <v>23000</v>
      </c>
      <c r="AB150" s="350">
        <v>179000</v>
      </c>
      <c r="AC150" s="349">
        <v>43000</v>
      </c>
      <c r="AD150" s="349">
        <v>69000</v>
      </c>
      <c r="AE150" s="338">
        <v>66000</v>
      </c>
      <c r="AF150" s="335">
        <v>22000</v>
      </c>
      <c r="AG150" s="244">
        <v>39000</v>
      </c>
      <c r="AI150" s="3"/>
    </row>
    <row r="151" spans="1:35" ht="21" customHeight="1">
      <c r="A151" s="35" t="s">
        <v>166</v>
      </c>
      <c r="B151" s="227">
        <v>322000</v>
      </c>
      <c r="C151" s="326">
        <v>46000</v>
      </c>
      <c r="D151" s="287">
        <v>276000</v>
      </c>
      <c r="E151" s="326">
        <v>84000</v>
      </c>
      <c r="F151" s="326">
        <v>75000</v>
      </c>
      <c r="G151" s="304">
        <v>118000</v>
      </c>
      <c r="H151" s="298">
        <v>34000</v>
      </c>
      <c r="I151" s="238">
        <v>71000</v>
      </c>
      <c r="M151" s="35" t="s">
        <v>166</v>
      </c>
      <c r="N151" s="227">
        <v>116000</v>
      </c>
      <c r="O151" s="326">
        <v>21000</v>
      </c>
      <c r="P151" s="287">
        <v>95000</v>
      </c>
      <c r="Q151" s="326">
        <v>41000</v>
      </c>
      <c r="R151" s="326" t="s">
        <v>271</v>
      </c>
      <c r="S151" s="304">
        <v>50000</v>
      </c>
      <c r="T151" s="298">
        <v>12000</v>
      </c>
      <c r="U151" s="238">
        <v>31000</v>
      </c>
      <c r="Y151" s="35" t="s">
        <v>166</v>
      </c>
      <c r="Z151" s="339">
        <v>206000</v>
      </c>
      <c r="AA151" s="349">
        <v>25000</v>
      </c>
      <c r="AB151" s="350">
        <v>181000</v>
      </c>
      <c r="AC151" s="349">
        <v>43000</v>
      </c>
      <c r="AD151" s="349">
        <v>70000</v>
      </c>
      <c r="AE151" s="338">
        <v>68000</v>
      </c>
      <c r="AF151" s="335">
        <v>22000</v>
      </c>
      <c r="AG151" s="244">
        <v>41000</v>
      </c>
      <c r="AI151" s="3"/>
    </row>
    <row r="152" spans="1:35" ht="21" customHeight="1">
      <c r="A152" s="35" t="s">
        <v>167</v>
      </c>
      <c r="B152" s="227">
        <v>329000</v>
      </c>
      <c r="C152" s="326">
        <v>44000</v>
      </c>
      <c r="D152" s="287">
        <v>284000</v>
      </c>
      <c r="E152" s="326">
        <v>83000</v>
      </c>
      <c r="F152" s="326">
        <v>75000</v>
      </c>
      <c r="G152" s="304">
        <v>126000</v>
      </c>
      <c r="H152" s="298">
        <v>33000</v>
      </c>
      <c r="I152" s="238">
        <v>81000</v>
      </c>
      <c r="M152" s="35" t="s">
        <v>167</v>
      </c>
      <c r="N152" s="227">
        <v>121000</v>
      </c>
      <c r="O152" s="326">
        <v>21000</v>
      </c>
      <c r="P152" s="287">
        <v>100000</v>
      </c>
      <c r="Q152" s="326">
        <v>41000</v>
      </c>
      <c r="R152" s="326" t="s">
        <v>271</v>
      </c>
      <c r="S152" s="304">
        <v>55000</v>
      </c>
      <c r="T152" s="298">
        <v>13000</v>
      </c>
      <c r="U152" s="238">
        <v>36000</v>
      </c>
      <c r="Y152" s="35" t="s">
        <v>167</v>
      </c>
      <c r="Z152" s="339">
        <v>208000</v>
      </c>
      <c r="AA152" s="349">
        <v>24000</v>
      </c>
      <c r="AB152" s="350">
        <v>184000</v>
      </c>
      <c r="AC152" s="349">
        <v>42000</v>
      </c>
      <c r="AD152" s="349">
        <v>71000</v>
      </c>
      <c r="AE152" s="338">
        <v>71000</v>
      </c>
      <c r="AF152" s="335">
        <v>20000</v>
      </c>
      <c r="AG152" s="244">
        <v>45000</v>
      </c>
      <c r="AI152" s="3"/>
    </row>
    <row r="153" spans="1:35" ht="21" customHeight="1">
      <c r="A153" s="35" t="s">
        <v>168</v>
      </c>
      <c r="B153" s="227">
        <v>327000</v>
      </c>
      <c r="C153" s="326">
        <v>45000</v>
      </c>
      <c r="D153" s="287">
        <v>281000</v>
      </c>
      <c r="E153" s="326">
        <v>82000</v>
      </c>
      <c r="F153" s="326">
        <v>75000</v>
      </c>
      <c r="G153" s="304">
        <v>125000</v>
      </c>
      <c r="H153" s="298">
        <v>33000</v>
      </c>
      <c r="I153" s="238">
        <v>80000</v>
      </c>
      <c r="M153" s="35" t="s">
        <v>168</v>
      </c>
      <c r="N153" s="227">
        <v>120000</v>
      </c>
      <c r="O153" s="326">
        <v>21000</v>
      </c>
      <c r="P153" s="287">
        <v>100000</v>
      </c>
      <c r="Q153" s="326">
        <v>41000</v>
      </c>
      <c r="R153" s="326" t="s">
        <v>271</v>
      </c>
      <c r="S153" s="304">
        <v>54000</v>
      </c>
      <c r="T153" s="298">
        <v>13000</v>
      </c>
      <c r="U153" s="238">
        <v>34000</v>
      </c>
      <c r="Y153" s="35" t="s">
        <v>168</v>
      </c>
      <c r="Z153" s="339">
        <v>206000</v>
      </c>
      <c r="AA153" s="349">
        <v>24000</v>
      </c>
      <c r="AB153" s="350">
        <v>182000</v>
      </c>
      <c r="AC153" s="349">
        <v>41000</v>
      </c>
      <c r="AD153" s="349">
        <v>71000</v>
      </c>
      <c r="AE153" s="338">
        <v>70000</v>
      </c>
      <c r="AF153" s="335">
        <v>20000</v>
      </c>
      <c r="AG153" s="244">
        <v>46000</v>
      </c>
      <c r="AI153" s="3"/>
    </row>
    <row r="154" spans="1:35" ht="21" customHeight="1">
      <c r="A154" s="35" t="s">
        <v>169</v>
      </c>
      <c r="B154" s="227">
        <v>326000</v>
      </c>
      <c r="C154" s="326">
        <v>45000</v>
      </c>
      <c r="D154" s="287">
        <v>281000</v>
      </c>
      <c r="E154" s="326">
        <v>82000</v>
      </c>
      <c r="F154" s="326">
        <v>69000</v>
      </c>
      <c r="G154" s="304">
        <v>130000</v>
      </c>
      <c r="H154" s="298">
        <v>33000</v>
      </c>
      <c r="I154" s="238">
        <v>82000</v>
      </c>
      <c r="M154" s="35" t="s">
        <v>169</v>
      </c>
      <c r="N154" s="227">
        <v>121000</v>
      </c>
      <c r="O154" s="326">
        <v>20000</v>
      </c>
      <c r="P154" s="287">
        <v>101000</v>
      </c>
      <c r="Q154" s="326">
        <v>39000</v>
      </c>
      <c r="R154" s="326" t="s">
        <v>271</v>
      </c>
      <c r="S154" s="304">
        <v>58000</v>
      </c>
      <c r="T154" s="298">
        <v>13000</v>
      </c>
      <c r="U154" s="238">
        <v>36000</v>
      </c>
      <c r="Y154" s="35" t="s">
        <v>169</v>
      </c>
      <c r="Z154" s="339">
        <v>205000</v>
      </c>
      <c r="AA154" s="349">
        <v>25000</v>
      </c>
      <c r="AB154" s="350">
        <v>180000</v>
      </c>
      <c r="AC154" s="349">
        <v>43000</v>
      </c>
      <c r="AD154" s="349">
        <v>64000</v>
      </c>
      <c r="AE154" s="338">
        <v>73000</v>
      </c>
      <c r="AF154" s="335">
        <v>20000</v>
      </c>
      <c r="AG154" s="244">
        <v>47000</v>
      </c>
      <c r="AI154" s="3"/>
    </row>
    <row r="155" spans="1:35" ht="21" customHeight="1">
      <c r="A155" s="35" t="s">
        <v>221</v>
      </c>
      <c r="B155" s="227">
        <v>323000</v>
      </c>
      <c r="C155" s="326">
        <v>43000</v>
      </c>
      <c r="D155" s="287">
        <v>281000</v>
      </c>
      <c r="E155" s="326">
        <v>82000</v>
      </c>
      <c r="F155" s="326">
        <v>67000</v>
      </c>
      <c r="G155" s="304">
        <v>131000</v>
      </c>
      <c r="H155" s="298">
        <v>37000</v>
      </c>
      <c r="I155" s="238">
        <v>79000</v>
      </c>
      <c r="M155" s="35" t="s">
        <v>221</v>
      </c>
      <c r="N155" s="227">
        <v>121000</v>
      </c>
      <c r="O155" s="326">
        <v>20000</v>
      </c>
      <c r="P155" s="287">
        <v>101000</v>
      </c>
      <c r="Q155" s="326">
        <v>41000</v>
      </c>
      <c r="R155" s="326" t="s">
        <v>271</v>
      </c>
      <c r="S155" s="304">
        <v>56000</v>
      </c>
      <c r="T155" s="298">
        <v>13000</v>
      </c>
      <c r="U155" s="238">
        <v>34000</v>
      </c>
      <c r="Y155" s="35" t="s">
        <v>221</v>
      </c>
      <c r="Z155" s="339">
        <v>202000</v>
      </c>
      <c r="AA155" s="349">
        <v>23000</v>
      </c>
      <c r="AB155" s="350">
        <v>179000</v>
      </c>
      <c r="AC155" s="349">
        <v>42000</v>
      </c>
      <c r="AD155" s="349">
        <v>63000</v>
      </c>
      <c r="AE155" s="338">
        <v>75000</v>
      </c>
      <c r="AF155" s="335">
        <v>23000</v>
      </c>
      <c r="AG155" s="244">
        <v>45000</v>
      </c>
      <c r="AI155" s="3"/>
    </row>
    <row r="156" spans="1:35" ht="21" customHeight="1">
      <c r="A156" s="35" t="s">
        <v>222</v>
      </c>
      <c r="B156" s="227">
        <v>324000</v>
      </c>
      <c r="C156" s="326">
        <v>43000</v>
      </c>
      <c r="D156" s="287">
        <v>281000</v>
      </c>
      <c r="E156" s="326">
        <v>82000</v>
      </c>
      <c r="F156" s="326">
        <v>68000</v>
      </c>
      <c r="G156" s="304">
        <v>131000</v>
      </c>
      <c r="H156" s="298">
        <v>36000</v>
      </c>
      <c r="I156" s="238">
        <v>79000</v>
      </c>
      <c r="M156" s="35" t="s">
        <v>222</v>
      </c>
      <c r="N156" s="227">
        <v>120000</v>
      </c>
      <c r="O156" s="326">
        <v>21000</v>
      </c>
      <c r="P156" s="287">
        <v>99000</v>
      </c>
      <c r="Q156" s="326">
        <v>41000</v>
      </c>
      <c r="R156" s="326" t="s">
        <v>271</v>
      </c>
      <c r="S156" s="304">
        <v>55000</v>
      </c>
      <c r="T156" s="298">
        <v>12000</v>
      </c>
      <c r="U156" s="238">
        <v>35000</v>
      </c>
      <c r="Y156" s="35" t="s">
        <v>222</v>
      </c>
      <c r="Z156" s="339">
        <v>203000</v>
      </c>
      <c r="AA156" s="349">
        <v>22000</v>
      </c>
      <c r="AB156" s="350">
        <v>181000</v>
      </c>
      <c r="AC156" s="349">
        <v>42000</v>
      </c>
      <c r="AD156" s="349">
        <v>64000</v>
      </c>
      <c r="AE156" s="338">
        <v>76000</v>
      </c>
      <c r="AF156" s="335">
        <v>24000</v>
      </c>
      <c r="AG156" s="244">
        <v>45000</v>
      </c>
      <c r="AI156" s="3"/>
    </row>
    <row r="157" spans="1:35" ht="21" customHeight="1">
      <c r="A157" s="35" t="s">
        <v>170</v>
      </c>
      <c r="B157" s="227">
        <v>319000</v>
      </c>
      <c r="C157" s="326">
        <v>43000</v>
      </c>
      <c r="D157" s="287">
        <v>276000</v>
      </c>
      <c r="E157" s="326">
        <v>84000</v>
      </c>
      <c r="F157" s="326">
        <v>67000</v>
      </c>
      <c r="G157" s="304">
        <v>125000</v>
      </c>
      <c r="H157" s="298">
        <v>35000</v>
      </c>
      <c r="I157" s="238">
        <v>78000</v>
      </c>
      <c r="M157" s="35" t="s">
        <v>170</v>
      </c>
      <c r="N157" s="227">
        <v>119000</v>
      </c>
      <c r="O157" s="326">
        <v>23000</v>
      </c>
      <c r="P157" s="287">
        <v>96000</v>
      </c>
      <c r="Q157" s="326">
        <v>41000</v>
      </c>
      <c r="R157" s="326" t="s">
        <v>271</v>
      </c>
      <c r="S157" s="304">
        <v>52000</v>
      </c>
      <c r="T157" s="298">
        <v>12000</v>
      </c>
      <c r="U157" s="238">
        <v>34000</v>
      </c>
      <c r="Y157" s="35" t="s">
        <v>170</v>
      </c>
      <c r="Z157" s="339">
        <v>200000</v>
      </c>
      <c r="AA157" s="349">
        <v>20000</v>
      </c>
      <c r="AB157" s="350">
        <v>180000</v>
      </c>
      <c r="AC157" s="349">
        <v>43000</v>
      </c>
      <c r="AD157" s="349">
        <v>63000</v>
      </c>
      <c r="AE157" s="338">
        <v>74000</v>
      </c>
      <c r="AF157" s="335">
        <v>24000</v>
      </c>
      <c r="AG157" s="244">
        <v>44000</v>
      </c>
      <c r="AI157" s="3"/>
    </row>
    <row r="158" spans="1:35" ht="21" customHeight="1">
      <c r="A158" s="35" t="s">
        <v>171</v>
      </c>
      <c r="B158" s="227">
        <v>312000</v>
      </c>
      <c r="C158" s="326">
        <v>45000</v>
      </c>
      <c r="D158" s="287">
        <v>268000</v>
      </c>
      <c r="E158" s="326">
        <v>81000</v>
      </c>
      <c r="F158" s="326">
        <v>66000</v>
      </c>
      <c r="G158" s="304">
        <v>121000</v>
      </c>
      <c r="H158" s="298">
        <v>35000</v>
      </c>
      <c r="I158" s="238">
        <v>73000</v>
      </c>
      <c r="M158" s="35" t="s">
        <v>171</v>
      </c>
      <c r="N158" s="227">
        <v>114000</v>
      </c>
      <c r="O158" s="326">
        <v>22000</v>
      </c>
      <c r="P158" s="287">
        <v>92000</v>
      </c>
      <c r="Q158" s="326">
        <v>38000</v>
      </c>
      <c r="R158" s="326" t="s">
        <v>271</v>
      </c>
      <c r="S158" s="304">
        <v>49000</v>
      </c>
      <c r="T158" s="298">
        <v>11000</v>
      </c>
      <c r="U158" s="238">
        <v>32000</v>
      </c>
      <c r="Y158" s="35" t="s">
        <v>171</v>
      </c>
      <c r="Z158" s="339">
        <v>198000</v>
      </c>
      <c r="AA158" s="349">
        <v>22000</v>
      </c>
      <c r="AB158" s="350">
        <v>176000</v>
      </c>
      <c r="AC158" s="349">
        <v>43000</v>
      </c>
      <c r="AD158" s="349">
        <v>61000</v>
      </c>
      <c r="AE158" s="338">
        <v>72000</v>
      </c>
      <c r="AF158" s="335">
        <v>24000</v>
      </c>
      <c r="AG158" s="244">
        <v>41000</v>
      </c>
      <c r="AI158" s="3"/>
    </row>
    <row r="159" spans="1:35" ht="21" customHeight="1">
      <c r="A159" s="35" t="s">
        <v>172</v>
      </c>
      <c r="B159" s="227">
        <v>319000</v>
      </c>
      <c r="C159" s="326">
        <v>45000</v>
      </c>
      <c r="D159" s="287">
        <v>274000</v>
      </c>
      <c r="E159" s="326">
        <v>79000</v>
      </c>
      <c r="F159" s="326">
        <v>69000</v>
      </c>
      <c r="G159" s="304">
        <v>126000</v>
      </c>
      <c r="H159" s="298">
        <v>40000</v>
      </c>
      <c r="I159" s="238">
        <v>73000</v>
      </c>
      <c r="M159" s="35" t="s">
        <v>172</v>
      </c>
      <c r="N159" s="227">
        <v>120000</v>
      </c>
      <c r="O159" s="326">
        <v>23000</v>
      </c>
      <c r="P159" s="287">
        <v>97000</v>
      </c>
      <c r="Q159" s="326">
        <v>40000</v>
      </c>
      <c r="R159" s="326" t="s">
        <v>271</v>
      </c>
      <c r="S159" s="304">
        <v>52000</v>
      </c>
      <c r="T159" s="298">
        <v>13000</v>
      </c>
      <c r="U159" s="238">
        <v>32000</v>
      </c>
      <c r="Y159" s="35" t="s">
        <v>172</v>
      </c>
      <c r="Z159" s="339">
        <v>199000</v>
      </c>
      <c r="AA159" s="349">
        <v>22000</v>
      </c>
      <c r="AB159" s="350">
        <v>178000</v>
      </c>
      <c r="AC159" s="349">
        <v>39000</v>
      </c>
      <c r="AD159" s="349">
        <v>64000</v>
      </c>
      <c r="AE159" s="338">
        <v>75000</v>
      </c>
      <c r="AF159" s="335">
        <v>26000</v>
      </c>
      <c r="AG159" s="244">
        <v>41000</v>
      </c>
      <c r="AI159" s="3"/>
    </row>
    <row r="160" spans="1:35" ht="21" customHeight="1">
      <c r="A160" s="35" t="s">
        <v>173</v>
      </c>
      <c r="B160" s="227">
        <v>325000</v>
      </c>
      <c r="C160" s="326">
        <v>46000</v>
      </c>
      <c r="D160" s="287">
        <v>279000</v>
      </c>
      <c r="E160" s="326">
        <v>78000</v>
      </c>
      <c r="F160" s="326">
        <v>73000</v>
      </c>
      <c r="G160" s="304">
        <v>128000</v>
      </c>
      <c r="H160" s="298">
        <v>42000</v>
      </c>
      <c r="I160" s="238">
        <v>70000</v>
      </c>
      <c r="M160" s="35" t="s">
        <v>173</v>
      </c>
      <c r="N160" s="227">
        <v>118000</v>
      </c>
      <c r="O160" s="326">
        <v>23000</v>
      </c>
      <c r="P160" s="287">
        <v>96000</v>
      </c>
      <c r="Q160" s="326">
        <v>40000</v>
      </c>
      <c r="R160" s="326" t="s">
        <v>271</v>
      </c>
      <c r="S160" s="304">
        <v>50000</v>
      </c>
      <c r="T160" s="298">
        <v>15000</v>
      </c>
      <c r="U160" s="238">
        <v>29000</v>
      </c>
      <c r="Y160" s="35" t="s">
        <v>173</v>
      </c>
      <c r="Z160" s="339">
        <v>207000</v>
      </c>
      <c r="AA160" s="349">
        <v>24000</v>
      </c>
      <c r="AB160" s="350">
        <v>183000</v>
      </c>
      <c r="AC160" s="349">
        <v>37000</v>
      </c>
      <c r="AD160" s="349">
        <v>68000</v>
      </c>
      <c r="AE160" s="338">
        <v>78000</v>
      </c>
      <c r="AF160" s="335">
        <v>27000</v>
      </c>
      <c r="AG160" s="244">
        <v>41000</v>
      </c>
      <c r="AI160" s="3"/>
    </row>
    <row r="161" spans="1:35" ht="21" customHeight="1">
      <c r="A161" s="35" t="s">
        <v>174</v>
      </c>
      <c r="B161" s="227">
        <v>329000</v>
      </c>
      <c r="C161" s="326">
        <v>49000</v>
      </c>
      <c r="D161" s="287">
        <v>280000</v>
      </c>
      <c r="E161" s="326">
        <v>75000</v>
      </c>
      <c r="F161" s="326">
        <v>75000</v>
      </c>
      <c r="G161" s="304">
        <v>130000</v>
      </c>
      <c r="H161" s="298">
        <v>43000</v>
      </c>
      <c r="I161" s="238">
        <v>71000</v>
      </c>
      <c r="M161" s="35" t="s">
        <v>174</v>
      </c>
      <c r="N161" s="227">
        <v>119000</v>
      </c>
      <c r="O161" s="326">
        <v>22000</v>
      </c>
      <c r="P161" s="287">
        <v>97000</v>
      </c>
      <c r="Q161" s="326">
        <v>41000</v>
      </c>
      <c r="R161" s="326" t="s">
        <v>271</v>
      </c>
      <c r="S161" s="304">
        <v>50000</v>
      </c>
      <c r="T161" s="298">
        <v>15000</v>
      </c>
      <c r="U161" s="238">
        <v>28000</v>
      </c>
      <c r="Y161" s="35" t="s">
        <v>174</v>
      </c>
      <c r="Z161" s="339">
        <v>210000</v>
      </c>
      <c r="AA161" s="349">
        <v>27000</v>
      </c>
      <c r="AB161" s="350">
        <v>183000</v>
      </c>
      <c r="AC161" s="349">
        <v>34000</v>
      </c>
      <c r="AD161" s="349">
        <v>70000</v>
      </c>
      <c r="AE161" s="338">
        <v>80000</v>
      </c>
      <c r="AF161" s="335">
        <v>28000</v>
      </c>
      <c r="AG161" s="244">
        <v>42000</v>
      </c>
      <c r="AI161" s="3"/>
    </row>
    <row r="162" spans="1:35" ht="21" customHeight="1">
      <c r="A162" s="35" t="s">
        <v>175</v>
      </c>
      <c r="B162" s="227">
        <v>333000</v>
      </c>
      <c r="C162" s="326">
        <v>49000</v>
      </c>
      <c r="D162" s="287">
        <v>284000</v>
      </c>
      <c r="E162" s="326">
        <v>79000</v>
      </c>
      <c r="F162" s="326">
        <v>75000</v>
      </c>
      <c r="G162" s="304">
        <v>131000</v>
      </c>
      <c r="H162" s="298">
        <v>43000</v>
      </c>
      <c r="I162" s="238">
        <v>71000</v>
      </c>
      <c r="M162" s="35" t="s">
        <v>175</v>
      </c>
      <c r="N162" s="227">
        <v>122000</v>
      </c>
      <c r="O162" s="326">
        <v>22000</v>
      </c>
      <c r="P162" s="287">
        <v>100000</v>
      </c>
      <c r="Q162" s="326">
        <v>44000</v>
      </c>
      <c r="R162" s="326" t="s">
        <v>271</v>
      </c>
      <c r="S162" s="304">
        <v>50000</v>
      </c>
      <c r="T162" s="298">
        <v>15000</v>
      </c>
      <c r="U162" s="238">
        <v>30000</v>
      </c>
      <c r="Y162" s="35" t="s">
        <v>175</v>
      </c>
      <c r="Z162" s="339">
        <v>211000</v>
      </c>
      <c r="AA162" s="349">
        <v>27000</v>
      </c>
      <c r="AB162" s="350">
        <v>184000</v>
      </c>
      <c r="AC162" s="349">
        <v>35000</v>
      </c>
      <c r="AD162" s="349">
        <v>69000</v>
      </c>
      <c r="AE162" s="338">
        <v>80000</v>
      </c>
      <c r="AF162" s="335">
        <v>28000</v>
      </c>
      <c r="AG162" s="244">
        <v>41000</v>
      </c>
      <c r="AI162" s="3"/>
    </row>
    <row r="163" spans="1:35" ht="21" customHeight="1">
      <c r="A163" s="35" t="s">
        <v>176</v>
      </c>
      <c r="B163" s="227">
        <v>327000</v>
      </c>
      <c r="C163" s="326">
        <v>52000</v>
      </c>
      <c r="D163" s="287">
        <v>275000</v>
      </c>
      <c r="E163" s="326">
        <v>79000</v>
      </c>
      <c r="F163" s="326">
        <v>72000</v>
      </c>
      <c r="G163" s="304">
        <v>124000</v>
      </c>
      <c r="H163" s="298">
        <v>41000</v>
      </c>
      <c r="I163" s="238">
        <v>66000</v>
      </c>
      <c r="M163" s="35" t="s">
        <v>176</v>
      </c>
      <c r="N163" s="227">
        <v>122000</v>
      </c>
      <c r="O163" s="326">
        <v>24000</v>
      </c>
      <c r="P163" s="287">
        <v>99000</v>
      </c>
      <c r="Q163" s="326">
        <v>44000</v>
      </c>
      <c r="R163" s="326" t="s">
        <v>271</v>
      </c>
      <c r="S163" s="304">
        <v>48000</v>
      </c>
      <c r="T163" s="298">
        <v>14000</v>
      </c>
      <c r="U163" s="238">
        <v>28000</v>
      </c>
      <c r="Y163" s="35" t="s">
        <v>176</v>
      </c>
      <c r="Z163" s="339">
        <v>205000</v>
      </c>
      <c r="AA163" s="349">
        <v>29000</v>
      </c>
      <c r="AB163" s="350">
        <v>176000</v>
      </c>
      <c r="AC163" s="349">
        <v>35000</v>
      </c>
      <c r="AD163" s="349">
        <v>66000</v>
      </c>
      <c r="AE163" s="338">
        <v>76000</v>
      </c>
      <c r="AF163" s="335">
        <v>27000</v>
      </c>
      <c r="AG163" s="244">
        <v>38000</v>
      </c>
      <c r="AI163" s="3"/>
    </row>
    <row r="164" spans="1:35" ht="21" customHeight="1">
      <c r="A164" s="35" t="s">
        <v>177</v>
      </c>
      <c r="B164" s="227">
        <v>329000</v>
      </c>
      <c r="C164" s="326">
        <v>53000</v>
      </c>
      <c r="D164" s="287">
        <v>276000</v>
      </c>
      <c r="E164" s="326">
        <v>82000</v>
      </c>
      <c r="F164" s="326">
        <v>70000</v>
      </c>
      <c r="G164" s="304">
        <v>123000</v>
      </c>
      <c r="H164" s="298">
        <v>42000</v>
      </c>
      <c r="I164" s="238">
        <v>65000</v>
      </c>
      <c r="M164" s="35" t="s">
        <v>177</v>
      </c>
      <c r="N164" s="227">
        <v>123000</v>
      </c>
      <c r="O164" s="326">
        <v>24000</v>
      </c>
      <c r="P164" s="287">
        <v>99000</v>
      </c>
      <c r="Q164" s="326">
        <v>44000</v>
      </c>
      <c r="R164" s="326" t="s">
        <v>271</v>
      </c>
      <c r="S164" s="304">
        <v>50000</v>
      </c>
      <c r="T164" s="298">
        <v>15000</v>
      </c>
      <c r="U164" s="238">
        <v>29000</v>
      </c>
      <c r="Y164" s="35" t="s">
        <v>177</v>
      </c>
      <c r="Z164" s="339">
        <v>206000</v>
      </c>
      <c r="AA164" s="349">
        <v>30000</v>
      </c>
      <c r="AB164" s="350">
        <v>176000</v>
      </c>
      <c r="AC164" s="349">
        <v>38000</v>
      </c>
      <c r="AD164" s="349">
        <v>64000</v>
      </c>
      <c r="AE164" s="338">
        <v>73000</v>
      </c>
      <c r="AF164" s="335">
        <v>27000</v>
      </c>
      <c r="AG164" s="244">
        <v>36000</v>
      </c>
      <c r="AI164" s="3"/>
    </row>
    <row r="165" spans="1:35" ht="21" customHeight="1">
      <c r="A165" s="35" t="s">
        <v>178</v>
      </c>
      <c r="B165" s="227">
        <v>327000</v>
      </c>
      <c r="C165" s="326">
        <v>56000</v>
      </c>
      <c r="D165" s="287">
        <v>271000</v>
      </c>
      <c r="E165" s="326">
        <v>81000</v>
      </c>
      <c r="F165" s="326">
        <v>66000</v>
      </c>
      <c r="G165" s="304">
        <v>124000</v>
      </c>
      <c r="H165" s="298">
        <v>41000</v>
      </c>
      <c r="I165" s="238">
        <v>68000</v>
      </c>
      <c r="M165" s="35" t="s">
        <v>178</v>
      </c>
      <c r="N165" s="227">
        <v>120000</v>
      </c>
      <c r="O165" s="326">
        <v>25000</v>
      </c>
      <c r="P165" s="287">
        <v>95000</v>
      </c>
      <c r="Q165" s="326">
        <v>43000</v>
      </c>
      <c r="R165" s="326" t="s">
        <v>271</v>
      </c>
      <c r="S165" s="304">
        <v>48000</v>
      </c>
      <c r="T165" s="298">
        <v>14000</v>
      </c>
      <c r="U165" s="238">
        <v>29000</v>
      </c>
      <c r="Y165" s="35" t="s">
        <v>178</v>
      </c>
      <c r="Z165" s="339">
        <v>207000</v>
      </c>
      <c r="AA165" s="349">
        <v>31000</v>
      </c>
      <c r="AB165" s="350">
        <v>176000</v>
      </c>
      <c r="AC165" s="349">
        <v>38000</v>
      </c>
      <c r="AD165" s="349">
        <v>62000</v>
      </c>
      <c r="AE165" s="338">
        <v>75000</v>
      </c>
      <c r="AF165" s="335">
        <v>27000</v>
      </c>
      <c r="AG165" s="244">
        <v>39000</v>
      </c>
      <c r="AI165" s="3"/>
    </row>
    <row r="166" spans="1:35" ht="21" customHeight="1">
      <c r="A166" s="35" t="s">
        <v>179</v>
      </c>
      <c r="B166" s="227">
        <v>330000</v>
      </c>
      <c r="C166" s="326">
        <v>55000</v>
      </c>
      <c r="D166" s="287">
        <v>275000</v>
      </c>
      <c r="E166" s="326">
        <v>86000</v>
      </c>
      <c r="F166" s="326">
        <v>67000</v>
      </c>
      <c r="G166" s="304">
        <v>123000</v>
      </c>
      <c r="H166" s="298">
        <v>39000</v>
      </c>
      <c r="I166" s="238">
        <v>72000</v>
      </c>
      <c r="M166" s="35" t="s">
        <v>179</v>
      </c>
      <c r="N166" s="227">
        <v>122000</v>
      </c>
      <c r="O166" s="326">
        <v>25000</v>
      </c>
      <c r="P166" s="287">
        <v>97000</v>
      </c>
      <c r="Q166" s="326">
        <v>43000</v>
      </c>
      <c r="R166" s="326" t="s">
        <v>271</v>
      </c>
      <c r="S166" s="304">
        <v>49000</v>
      </c>
      <c r="T166" s="298">
        <v>13000</v>
      </c>
      <c r="U166" s="238">
        <v>30000</v>
      </c>
      <c r="Y166" s="35" t="s">
        <v>179</v>
      </c>
      <c r="Z166" s="339">
        <v>209000</v>
      </c>
      <c r="AA166" s="349">
        <v>30000</v>
      </c>
      <c r="AB166" s="350">
        <v>179000</v>
      </c>
      <c r="AC166" s="349">
        <v>42000</v>
      </c>
      <c r="AD166" s="349">
        <v>63000</v>
      </c>
      <c r="AE166" s="338">
        <v>74000</v>
      </c>
      <c r="AF166" s="335">
        <v>25000</v>
      </c>
      <c r="AG166" s="244">
        <v>41000</v>
      </c>
      <c r="AI166" s="3"/>
    </row>
    <row r="167" spans="1:35" ht="21" customHeight="1">
      <c r="A167" s="35" t="s">
        <v>233</v>
      </c>
      <c r="B167" s="227">
        <v>330000</v>
      </c>
      <c r="C167" s="326">
        <v>53000</v>
      </c>
      <c r="D167" s="287">
        <v>277000</v>
      </c>
      <c r="E167" s="326">
        <v>85000</v>
      </c>
      <c r="F167" s="326">
        <v>67000</v>
      </c>
      <c r="G167" s="304">
        <v>124000</v>
      </c>
      <c r="H167" s="298">
        <v>39000</v>
      </c>
      <c r="I167" s="238">
        <v>75000</v>
      </c>
      <c r="M167" s="35" t="s">
        <v>233</v>
      </c>
      <c r="N167" s="227">
        <v>120000</v>
      </c>
      <c r="O167" s="326">
        <v>24000</v>
      </c>
      <c r="P167" s="287">
        <v>95000</v>
      </c>
      <c r="Q167" s="326">
        <v>41000</v>
      </c>
      <c r="R167" s="326" t="s">
        <v>271</v>
      </c>
      <c r="S167" s="304">
        <v>49000</v>
      </c>
      <c r="T167" s="298">
        <v>13000</v>
      </c>
      <c r="U167" s="238">
        <v>32000</v>
      </c>
      <c r="Y167" s="35" t="s">
        <v>233</v>
      </c>
      <c r="Z167" s="339">
        <v>210000</v>
      </c>
      <c r="AA167" s="349">
        <v>29000</v>
      </c>
      <c r="AB167" s="350">
        <v>181000</v>
      </c>
      <c r="AC167" s="349">
        <v>44000</v>
      </c>
      <c r="AD167" s="349">
        <v>62000</v>
      </c>
      <c r="AE167" s="338">
        <v>75000</v>
      </c>
      <c r="AF167" s="335">
        <v>26000</v>
      </c>
      <c r="AG167" s="244">
        <v>42000</v>
      </c>
      <c r="AI167" s="3"/>
    </row>
    <row r="168" spans="1:35" ht="21" customHeight="1">
      <c r="A168" s="35" t="s">
        <v>234</v>
      </c>
      <c r="B168" s="227">
        <v>326000</v>
      </c>
      <c r="C168" s="326">
        <v>52000</v>
      </c>
      <c r="D168" s="287">
        <v>274000</v>
      </c>
      <c r="E168" s="326">
        <v>82000</v>
      </c>
      <c r="F168" s="326">
        <v>68000</v>
      </c>
      <c r="G168" s="304">
        <v>123000</v>
      </c>
      <c r="H168" s="298">
        <v>37000</v>
      </c>
      <c r="I168" s="238">
        <v>75000</v>
      </c>
      <c r="M168" s="35" t="s">
        <v>234</v>
      </c>
      <c r="N168" s="227">
        <v>119000</v>
      </c>
      <c r="O168" s="326">
        <v>25000</v>
      </c>
      <c r="P168" s="287">
        <v>94000</v>
      </c>
      <c r="Q168" s="326">
        <v>40000</v>
      </c>
      <c r="R168" s="326" t="s">
        <v>271</v>
      </c>
      <c r="S168" s="304">
        <v>49000</v>
      </c>
      <c r="T168" s="298">
        <v>12000</v>
      </c>
      <c r="U168" s="238">
        <v>33000</v>
      </c>
      <c r="Y168" s="35" t="s">
        <v>234</v>
      </c>
      <c r="Z168" s="339">
        <v>208000</v>
      </c>
      <c r="AA168" s="349">
        <v>28000</v>
      </c>
      <c r="AB168" s="350">
        <v>180000</v>
      </c>
      <c r="AC168" s="349">
        <v>42000</v>
      </c>
      <c r="AD168" s="349">
        <v>64000</v>
      </c>
      <c r="AE168" s="338">
        <v>74000</v>
      </c>
      <c r="AF168" s="335">
        <v>25000</v>
      </c>
      <c r="AG168" s="244">
        <v>42000</v>
      </c>
      <c r="AI168" s="3"/>
    </row>
    <row r="169" spans="1:35" ht="21" customHeight="1">
      <c r="A169" s="35" t="s">
        <v>180</v>
      </c>
      <c r="B169" s="227">
        <v>324000</v>
      </c>
      <c r="C169" s="326">
        <v>53000</v>
      </c>
      <c r="D169" s="287">
        <v>271000</v>
      </c>
      <c r="E169" s="326">
        <v>81000</v>
      </c>
      <c r="F169" s="326">
        <v>68000</v>
      </c>
      <c r="G169" s="304">
        <v>122000</v>
      </c>
      <c r="H169" s="298">
        <v>38000</v>
      </c>
      <c r="I169" s="238">
        <v>72000</v>
      </c>
      <c r="M169" s="35" t="s">
        <v>180</v>
      </c>
      <c r="N169" s="227">
        <v>118000</v>
      </c>
      <c r="O169" s="326">
        <v>23000</v>
      </c>
      <c r="P169" s="287">
        <v>95000</v>
      </c>
      <c r="Q169" s="326">
        <v>39000</v>
      </c>
      <c r="R169" s="326" t="s">
        <v>271</v>
      </c>
      <c r="S169" s="304">
        <v>49000</v>
      </c>
      <c r="T169" s="298">
        <v>12000</v>
      </c>
      <c r="U169" s="238">
        <v>33000</v>
      </c>
      <c r="Y169" s="35" t="s">
        <v>180</v>
      </c>
      <c r="Z169" s="339">
        <v>206000</v>
      </c>
      <c r="AA169" s="349">
        <v>30000</v>
      </c>
      <c r="AB169" s="350">
        <v>177000</v>
      </c>
      <c r="AC169" s="349">
        <v>42000</v>
      </c>
      <c r="AD169" s="349">
        <v>62000</v>
      </c>
      <c r="AE169" s="338">
        <v>73000</v>
      </c>
      <c r="AF169" s="335">
        <v>26000</v>
      </c>
      <c r="AG169" s="244">
        <v>39000</v>
      </c>
      <c r="AI169" s="3"/>
    </row>
    <row r="170" spans="1:35" ht="21" customHeight="1">
      <c r="A170" s="35" t="s">
        <v>181</v>
      </c>
      <c r="B170" s="227">
        <v>321000</v>
      </c>
      <c r="C170" s="326">
        <v>50000</v>
      </c>
      <c r="D170" s="287">
        <v>271000</v>
      </c>
      <c r="E170" s="326">
        <v>82000</v>
      </c>
      <c r="F170" s="326">
        <v>68000</v>
      </c>
      <c r="G170" s="304">
        <v>122000</v>
      </c>
      <c r="H170" s="298">
        <v>36000</v>
      </c>
      <c r="I170" s="238">
        <v>70000</v>
      </c>
      <c r="M170" s="35" t="s">
        <v>181</v>
      </c>
      <c r="N170" s="227">
        <v>117000</v>
      </c>
      <c r="O170" s="326">
        <v>21000</v>
      </c>
      <c r="P170" s="287">
        <v>96000</v>
      </c>
      <c r="Q170" s="326">
        <v>41000</v>
      </c>
      <c r="R170" s="326" t="s">
        <v>271</v>
      </c>
      <c r="S170" s="304">
        <v>49000</v>
      </c>
      <c r="T170" s="298">
        <v>10000</v>
      </c>
      <c r="U170" s="238">
        <v>33000</v>
      </c>
      <c r="Y170" s="35" t="s">
        <v>181</v>
      </c>
      <c r="Z170" s="339">
        <v>203000</v>
      </c>
      <c r="AA170" s="349">
        <v>28000</v>
      </c>
      <c r="AB170" s="350">
        <v>175000</v>
      </c>
      <c r="AC170" s="349">
        <v>40000</v>
      </c>
      <c r="AD170" s="349">
        <v>62000</v>
      </c>
      <c r="AE170" s="338">
        <v>72000</v>
      </c>
      <c r="AF170" s="335">
        <v>26000</v>
      </c>
      <c r="AG170" s="244">
        <v>38000</v>
      </c>
      <c r="AI170" s="3"/>
    </row>
    <row r="171" spans="1:35" ht="21" customHeight="1">
      <c r="A171" s="35" t="s">
        <v>182</v>
      </c>
      <c r="B171" s="227">
        <v>321000</v>
      </c>
      <c r="C171" s="326">
        <v>45000</v>
      </c>
      <c r="D171" s="287">
        <v>276000</v>
      </c>
      <c r="E171" s="326">
        <v>78000</v>
      </c>
      <c r="F171" s="326">
        <v>75000</v>
      </c>
      <c r="G171" s="304">
        <v>123000</v>
      </c>
      <c r="H171" s="298">
        <v>35000</v>
      </c>
      <c r="I171" s="238">
        <v>71000</v>
      </c>
      <c r="M171" s="35" t="s">
        <v>182</v>
      </c>
      <c r="N171" s="227">
        <v>117000</v>
      </c>
      <c r="O171" s="326">
        <v>19000</v>
      </c>
      <c r="P171" s="287">
        <v>98000</v>
      </c>
      <c r="Q171" s="326">
        <v>40000</v>
      </c>
      <c r="R171" s="326" t="s">
        <v>271</v>
      </c>
      <c r="S171" s="304">
        <v>52000</v>
      </c>
      <c r="T171" s="298">
        <v>10000</v>
      </c>
      <c r="U171" s="238">
        <v>34000</v>
      </c>
      <c r="Y171" s="35" t="s">
        <v>182</v>
      </c>
      <c r="Z171" s="339">
        <v>204000</v>
      </c>
      <c r="AA171" s="349">
        <v>26000</v>
      </c>
      <c r="AB171" s="350">
        <v>178000</v>
      </c>
      <c r="AC171" s="349">
        <v>38000</v>
      </c>
      <c r="AD171" s="349">
        <v>69000</v>
      </c>
      <c r="AE171" s="338">
        <v>71000</v>
      </c>
      <c r="AF171" s="335">
        <v>25000</v>
      </c>
      <c r="AG171" s="244">
        <v>37000</v>
      </c>
      <c r="AI171" s="3"/>
    </row>
    <row r="172" spans="1:35" ht="21" customHeight="1">
      <c r="A172" s="35" t="s">
        <v>183</v>
      </c>
      <c r="B172" s="227">
        <v>328000</v>
      </c>
      <c r="C172" s="326">
        <v>41000</v>
      </c>
      <c r="D172" s="287">
        <v>287000</v>
      </c>
      <c r="E172" s="326">
        <v>77000</v>
      </c>
      <c r="F172" s="326">
        <v>77000</v>
      </c>
      <c r="G172" s="304">
        <v>133000</v>
      </c>
      <c r="H172" s="298">
        <v>38000</v>
      </c>
      <c r="I172" s="238">
        <v>74000</v>
      </c>
      <c r="M172" s="35" t="s">
        <v>183</v>
      </c>
      <c r="N172" s="227">
        <v>118000</v>
      </c>
      <c r="O172" s="326">
        <v>15000</v>
      </c>
      <c r="P172" s="287">
        <v>103000</v>
      </c>
      <c r="Q172" s="326">
        <v>39000</v>
      </c>
      <c r="R172" s="326" t="s">
        <v>271</v>
      </c>
      <c r="S172" s="304">
        <v>58000</v>
      </c>
      <c r="T172" s="298">
        <v>12000</v>
      </c>
      <c r="U172" s="238">
        <v>36000</v>
      </c>
      <c r="Y172" s="35" t="s">
        <v>183</v>
      </c>
      <c r="Z172" s="339">
        <v>210000</v>
      </c>
      <c r="AA172" s="349">
        <v>25000</v>
      </c>
      <c r="AB172" s="350">
        <v>184000</v>
      </c>
      <c r="AC172" s="349">
        <v>38000</v>
      </c>
      <c r="AD172" s="349">
        <v>70000</v>
      </c>
      <c r="AE172" s="338">
        <v>75000</v>
      </c>
      <c r="AF172" s="335">
        <v>27000</v>
      </c>
      <c r="AG172" s="244">
        <v>38000</v>
      </c>
      <c r="AI172" s="3"/>
    </row>
    <row r="173" spans="1:35" ht="21" customHeight="1">
      <c r="A173" s="35" t="s">
        <v>184</v>
      </c>
      <c r="B173" s="227">
        <v>329000</v>
      </c>
      <c r="C173" s="326">
        <v>38000</v>
      </c>
      <c r="D173" s="287">
        <v>290000</v>
      </c>
      <c r="E173" s="326">
        <v>79000</v>
      </c>
      <c r="F173" s="326">
        <v>77000</v>
      </c>
      <c r="G173" s="304">
        <v>134000</v>
      </c>
      <c r="H173" s="298">
        <v>40000</v>
      </c>
      <c r="I173" s="238">
        <v>73000</v>
      </c>
      <c r="M173" s="35" t="s">
        <v>184</v>
      </c>
      <c r="N173" s="227">
        <v>118000</v>
      </c>
      <c r="O173" s="326">
        <v>15000</v>
      </c>
      <c r="P173" s="287">
        <v>103000</v>
      </c>
      <c r="Q173" s="326">
        <v>38000</v>
      </c>
      <c r="R173" s="326">
        <v>8000</v>
      </c>
      <c r="S173" s="304">
        <v>57000</v>
      </c>
      <c r="T173" s="298">
        <v>13000</v>
      </c>
      <c r="U173" s="238">
        <v>34000</v>
      </c>
      <c r="Y173" s="35" t="s">
        <v>184</v>
      </c>
      <c r="Z173" s="339">
        <v>210000</v>
      </c>
      <c r="AA173" s="349">
        <v>23000</v>
      </c>
      <c r="AB173" s="350">
        <v>187000</v>
      </c>
      <c r="AC173" s="349">
        <v>41000</v>
      </c>
      <c r="AD173" s="349">
        <v>69000</v>
      </c>
      <c r="AE173" s="338">
        <v>77000</v>
      </c>
      <c r="AF173" s="335">
        <v>27000</v>
      </c>
      <c r="AG173" s="244">
        <v>38000</v>
      </c>
      <c r="AI173" s="3"/>
    </row>
    <row r="174" spans="1:35" ht="21" customHeight="1">
      <c r="A174" s="35" t="s">
        <v>185</v>
      </c>
      <c r="B174" s="227">
        <v>326000</v>
      </c>
      <c r="C174" s="326">
        <v>37000</v>
      </c>
      <c r="D174" s="287">
        <v>289000</v>
      </c>
      <c r="E174" s="326">
        <v>82000</v>
      </c>
      <c r="F174" s="326">
        <v>72000</v>
      </c>
      <c r="G174" s="304">
        <v>135000</v>
      </c>
      <c r="H174" s="298">
        <v>42000</v>
      </c>
      <c r="I174" s="238">
        <v>69000</v>
      </c>
      <c r="M174" s="35" t="s">
        <v>185</v>
      </c>
      <c r="N174" s="227">
        <v>119000</v>
      </c>
      <c r="O174" s="326">
        <v>13000</v>
      </c>
      <c r="P174" s="287">
        <v>106000</v>
      </c>
      <c r="Q174" s="326">
        <v>41000</v>
      </c>
      <c r="R174" s="326">
        <v>8000</v>
      </c>
      <c r="S174" s="304">
        <v>57000</v>
      </c>
      <c r="T174" s="298">
        <v>13000</v>
      </c>
      <c r="U174" s="238">
        <v>32000</v>
      </c>
      <c r="Y174" s="35" t="s">
        <v>185</v>
      </c>
      <c r="Z174" s="339">
        <v>206000</v>
      </c>
      <c r="AA174" s="349">
        <v>24000</v>
      </c>
      <c r="AB174" s="350">
        <v>182000</v>
      </c>
      <c r="AC174" s="349">
        <v>41000</v>
      </c>
      <c r="AD174" s="349">
        <v>64000</v>
      </c>
      <c r="AE174" s="338">
        <v>78000</v>
      </c>
      <c r="AF174" s="335">
        <v>29000</v>
      </c>
      <c r="AG174" s="244">
        <v>37000</v>
      </c>
      <c r="AI174" s="3"/>
    </row>
    <row r="175" spans="1:35" ht="21" customHeight="1">
      <c r="A175" s="35" t="s">
        <v>186</v>
      </c>
      <c r="B175" s="227">
        <v>328000</v>
      </c>
      <c r="C175" s="326">
        <v>31000</v>
      </c>
      <c r="D175" s="287">
        <v>298000</v>
      </c>
      <c r="E175" s="326">
        <v>86000</v>
      </c>
      <c r="F175" s="326">
        <v>74000</v>
      </c>
      <c r="G175" s="304">
        <v>137000</v>
      </c>
      <c r="H175" s="298">
        <v>42000</v>
      </c>
      <c r="I175" s="238">
        <v>70000</v>
      </c>
      <c r="M175" s="35" t="s">
        <v>186</v>
      </c>
      <c r="N175" s="227">
        <v>123000</v>
      </c>
      <c r="O175" s="326">
        <v>12000</v>
      </c>
      <c r="P175" s="287">
        <v>111000</v>
      </c>
      <c r="Q175" s="326">
        <v>45000</v>
      </c>
      <c r="R175" s="326" t="s">
        <v>271</v>
      </c>
      <c r="S175" s="304">
        <v>59000</v>
      </c>
      <c r="T175" s="298">
        <v>13000</v>
      </c>
      <c r="U175" s="238">
        <v>32000</v>
      </c>
      <c r="Y175" s="35" t="s">
        <v>186</v>
      </c>
      <c r="Z175" s="339">
        <v>205000</v>
      </c>
      <c r="AA175" s="349">
        <v>18000</v>
      </c>
      <c r="AB175" s="350">
        <v>187000</v>
      </c>
      <c r="AC175" s="349">
        <v>41000</v>
      </c>
      <c r="AD175" s="349">
        <v>68000</v>
      </c>
      <c r="AE175" s="338">
        <v>78000</v>
      </c>
      <c r="AF175" s="335">
        <v>29000</v>
      </c>
      <c r="AG175" s="244">
        <v>38000</v>
      </c>
      <c r="AI175" s="3"/>
    </row>
    <row r="176" spans="1:35" ht="21" customHeight="1">
      <c r="A176" s="35" t="s">
        <v>187</v>
      </c>
      <c r="B176" s="227">
        <v>332000</v>
      </c>
      <c r="C176" s="328">
        <v>32000</v>
      </c>
      <c r="D176" s="227">
        <v>300000</v>
      </c>
      <c r="E176" s="227">
        <v>86000</v>
      </c>
      <c r="F176" s="227">
        <v>78000</v>
      </c>
      <c r="G176" s="304">
        <v>136000</v>
      </c>
      <c r="H176" s="237">
        <v>42000</v>
      </c>
      <c r="I176" s="238">
        <v>70000</v>
      </c>
      <c r="M176" s="35" t="s">
        <v>187</v>
      </c>
      <c r="N176" s="227">
        <v>122000</v>
      </c>
      <c r="O176" s="326">
        <v>13000</v>
      </c>
      <c r="P176" s="287">
        <v>109000</v>
      </c>
      <c r="Q176" s="326">
        <v>47000</v>
      </c>
      <c r="R176" s="326" t="s">
        <v>271</v>
      </c>
      <c r="S176" s="304">
        <v>57000</v>
      </c>
      <c r="T176" s="298">
        <v>12000</v>
      </c>
      <c r="U176" s="238">
        <v>32000</v>
      </c>
      <c r="Y176" s="35" t="s">
        <v>187</v>
      </c>
      <c r="Z176" s="339">
        <v>210000</v>
      </c>
      <c r="AA176" s="349">
        <v>19000</v>
      </c>
      <c r="AB176" s="350">
        <v>191000</v>
      </c>
      <c r="AC176" s="349">
        <v>39000</v>
      </c>
      <c r="AD176" s="349">
        <v>73000</v>
      </c>
      <c r="AE176" s="338">
        <v>79000</v>
      </c>
      <c r="AF176" s="335">
        <v>30000</v>
      </c>
      <c r="AG176" s="244">
        <v>38000</v>
      </c>
      <c r="AI176" s="3"/>
    </row>
    <row r="177" spans="1:35" ht="21" customHeight="1">
      <c r="A177" s="35" t="s">
        <v>235</v>
      </c>
      <c r="B177" s="227">
        <v>337000</v>
      </c>
      <c r="C177" s="328">
        <v>34000</v>
      </c>
      <c r="D177" s="227">
        <v>304000</v>
      </c>
      <c r="E177" s="227">
        <v>89000</v>
      </c>
      <c r="F177" s="227">
        <v>81000</v>
      </c>
      <c r="G177" s="304">
        <v>134000</v>
      </c>
      <c r="H177" s="237">
        <v>42000</v>
      </c>
      <c r="I177" s="238">
        <v>71000</v>
      </c>
      <c r="M177" s="35" t="s">
        <v>235</v>
      </c>
      <c r="N177" s="227">
        <v>123000</v>
      </c>
      <c r="O177" s="326">
        <v>14000</v>
      </c>
      <c r="P177" s="287">
        <v>110000</v>
      </c>
      <c r="Q177" s="326">
        <v>48000</v>
      </c>
      <c r="R177" s="326" t="s">
        <v>271</v>
      </c>
      <c r="S177" s="304">
        <v>56000</v>
      </c>
      <c r="T177" s="298">
        <v>12000</v>
      </c>
      <c r="U177" s="238">
        <v>33000</v>
      </c>
      <c r="Y177" s="35" t="s">
        <v>235</v>
      </c>
      <c r="Z177" s="339">
        <v>214000</v>
      </c>
      <c r="AA177" s="349">
        <v>20000</v>
      </c>
      <c r="AB177" s="350">
        <v>194000</v>
      </c>
      <c r="AC177" s="349">
        <v>41000</v>
      </c>
      <c r="AD177" s="349">
        <v>75000</v>
      </c>
      <c r="AE177" s="338">
        <v>78000</v>
      </c>
      <c r="AF177" s="335">
        <v>30000</v>
      </c>
      <c r="AG177" s="244">
        <v>39000</v>
      </c>
      <c r="AI177" s="3"/>
    </row>
    <row r="178" spans="1:35" ht="21" customHeight="1">
      <c r="A178" s="35" t="s">
        <v>236</v>
      </c>
      <c r="B178" s="227">
        <v>341000</v>
      </c>
      <c r="C178" s="328">
        <v>36000</v>
      </c>
      <c r="D178" s="227">
        <v>305000</v>
      </c>
      <c r="E178" s="227">
        <v>89000</v>
      </c>
      <c r="F178" s="227">
        <v>80000</v>
      </c>
      <c r="G178" s="304">
        <v>136000</v>
      </c>
      <c r="H178" s="237">
        <v>43000</v>
      </c>
      <c r="I178" s="238">
        <v>76000</v>
      </c>
      <c r="M178" s="35" t="s">
        <v>236</v>
      </c>
      <c r="N178" s="227">
        <v>127000</v>
      </c>
      <c r="O178" s="326">
        <v>15000</v>
      </c>
      <c r="P178" s="287">
        <v>111000</v>
      </c>
      <c r="Q178" s="326">
        <v>49000</v>
      </c>
      <c r="R178" s="326" t="s">
        <v>271</v>
      </c>
      <c r="S178" s="304">
        <v>56000</v>
      </c>
      <c r="T178" s="298">
        <v>12000</v>
      </c>
      <c r="U178" s="238">
        <v>34000</v>
      </c>
      <c r="Y178" s="35" t="s">
        <v>236</v>
      </c>
      <c r="Z178" s="339">
        <v>214000</v>
      </c>
      <c r="AA178" s="349">
        <v>20000</v>
      </c>
      <c r="AB178" s="350">
        <v>194000</v>
      </c>
      <c r="AC178" s="349">
        <v>40000</v>
      </c>
      <c r="AD178" s="349">
        <v>74000</v>
      </c>
      <c r="AE178" s="338">
        <v>80000</v>
      </c>
      <c r="AF178" s="335">
        <v>31000</v>
      </c>
      <c r="AG178" s="244">
        <v>42000</v>
      </c>
      <c r="AI178" s="3"/>
    </row>
    <row r="179" spans="1:35" ht="21" customHeight="1">
      <c r="A179" s="35" t="s">
        <v>237</v>
      </c>
      <c r="B179" s="227">
        <v>346000</v>
      </c>
      <c r="C179" s="328">
        <v>39000</v>
      </c>
      <c r="D179" s="227">
        <v>307000</v>
      </c>
      <c r="E179" s="227">
        <v>88000</v>
      </c>
      <c r="F179" s="227">
        <v>77000</v>
      </c>
      <c r="G179" s="304">
        <v>142000</v>
      </c>
      <c r="H179" s="237">
        <v>42000</v>
      </c>
      <c r="I179" s="238">
        <v>82000</v>
      </c>
      <c r="M179" s="35" t="s">
        <v>237</v>
      </c>
      <c r="N179" s="227">
        <v>129000</v>
      </c>
      <c r="O179" s="326">
        <v>17000</v>
      </c>
      <c r="P179" s="287">
        <v>113000</v>
      </c>
      <c r="Q179" s="326">
        <v>48000</v>
      </c>
      <c r="R179" s="326" t="s">
        <v>271</v>
      </c>
      <c r="S179" s="304">
        <v>59000</v>
      </c>
      <c r="T179" s="298">
        <v>11000</v>
      </c>
      <c r="U179" s="238">
        <v>38000</v>
      </c>
      <c r="Y179" s="35" t="s">
        <v>237</v>
      </c>
      <c r="Z179" s="339">
        <v>216000</v>
      </c>
      <c r="AA179" s="349">
        <v>22000</v>
      </c>
      <c r="AB179" s="350">
        <v>194000</v>
      </c>
      <c r="AC179" s="349">
        <v>40000</v>
      </c>
      <c r="AD179" s="349">
        <v>71000</v>
      </c>
      <c r="AE179" s="338">
        <v>83000</v>
      </c>
      <c r="AF179" s="335">
        <v>31000</v>
      </c>
      <c r="AG179" s="244">
        <v>44000</v>
      </c>
      <c r="AI179" s="3"/>
    </row>
    <row r="180" spans="1:35" ht="21" customHeight="1">
      <c r="A180" s="35" t="s">
        <v>238</v>
      </c>
      <c r="B180" s="227">
        <v>352000</v>
      </c>
      <c r="C180" s="328">
        <v>40000</v>
      </c>
      <c r="D180" s="227">
        <v>313000</v>
      </c>
      <c r="E180" s="227">
        <v>86000</v>
      </c>
      <c r="F180" s="227">
        <v>76000</v>
      </c>
      <c r="G180" s="304">
        <v>151000</v>
      </c>
      <c r="H180" s="237">
        <v>44000</v>
      </c>
      <c r="I180" s="238">
        <v>88000</v>
      </c>
      <c r="M180" s="35" t="s">
        <v>238</v>
      </c>
      <c r="N180" s="227">
        <v>136000</v>
      </c>
      <c r="O180" s="326">
        <v>18000</v>
      </c>
      <c r="P180" s="287">
        <v>118000</v>
      </c>
      <c r="Q180" s="326">
        <v>47000</v>
      </c>
      <c r="R180" s="326" t="s">
        <v>271</v>
      </c>
      <c r="S180" s="304">
        <v>64000</v>
      </c>
      <c r="T180" s="298">
        <v>13000</v>
      </c>
      <c r="U180" s="238">
        <v>42000</v>
      </c>
      <c r="Y180" s="35" t="s">
        <v>238</v>
      </c>
      <c r="Z180" s="339">
        <v>217000</v>
      </c>
      <c r="AA180" s="349">
        <v>22000</v>
      </c>
      <c r="AB180" s="350">
        <v>195000</v>
      </c>
      <c r="AC180" s="349">
        <v>39000</v>
      </c>
      <c r="AD180" s="349">
        <v>70000</v>
      </c>
      <c r="AE180" s="338">
        <v>87000</v>
      </c>
      <c r="AF180" s="335">
        <v>31000</v>
      </c>
      <c r="AG180" s="244">
        <v>46000</v>
      </c>
      <c r="AI180" s="3"/>
    </row>
    <row r="181" spans="1:35" ht="21" customHeight="1">
      <c r="A181" s="35" t="s">
        <v>239</v>
      </c>
      <c r="B181" s="227">
        <v>352000</v>
      </c>
      <c r="C181" s="328">
        <v>42000</v>
      </c>
      <c r="D181" s="227">
        <v>310000</v>
      </c>
      <c r="E181" s="227">
        <v>86000</v>
      </c>
      <c r="F181" s="227">
        <v>74000</v>
      </c>
      <c r="G181" s="304">
        <v>150000</v>
      </c>
      <c r="H181" s="237">
        <v>45000</v>
      </c>
      <c r="I181" s="238">
        <v>88000</v>
      </c>
      <c r="M181" s="35" t="s">
        <v>239</v>
      </c>
      <c r="N181" s="227">
        <v>136000</v>
      </c>
      <c r="O181" s="326">
        <v>21000</v>
      </c>
      <c r="P181" s="287">
        <v>115000</v>
      </c>
      <c r="Q181" s="326">
        <v>46000</v>
      </c>
      <c r="R181" s="326" t="s">
        <v>271</v>
      </c>
      <c r="S181" s="304">
        <v>63000</v>
      </c>
      <c r="T181" s="298">
        <v>14000</v>
      </c>
      <c r="U181" s="238">
        <v>41000</v>
      </c>
      <c r="Y181" s="35" t="s">
        <v>239</v>
      </c>
      <c r="Z181" s="339">
        <v>217000</v>
      </c>
      <c r="AA181" s="349">
        <v>21000</v>
      </c>
      <c r="AB181" s="350">
        <v>196000</v>
      </c>
      <c r="AC181" s="349">
        <v>40000</v>
      </c>
      <c r="AD181" s="349">
        <v>69000</v>
      </c>
      <c r="AE181" s="338">
        <v>87000</v>
      </c>
      <c r="AF181" s="335">
        <v>31000</v>
      </c>
      <c r="AG181" s="244">
        <v>47000</v>
      </c>
      <c r="AI181" s="3"/>
    </row>
    <row r="182" spans="1:35" ht="21" customHeight="1">
      <c r="A182" s="35" t="s">
        <v>240</v>
      </c>
      <c r="B182" s="227">
        <v>356000</v>
      </c>
      <c r="C182" s="328">
        <v>45000</v>
      </c>
      <c r="D182" s="227">
        <v>311000</v>
      </c>
      <c r="E182" s="227">
        <v>85000</v>
      </c>
      <c r="F182" s="227">
        <v>75000</v>
      </c>
      <c r="G182" s="304">
        <v>150000</v>
      </c>
      <c r="H182" s="237">
        <v>44000</v>
      </c>
      <c r="I182" s="238">
        <v>89000</v>
      </c>
      <c r="M182" s="35" t="s">
        <v>240</v>
      </c>
      <c r="N182" s="227">
        <v>139000</v>
      </c>
      <c r="O182" s="326">
        <v>24000</v>
      </c>
      <c r="P182" s="287">
        <v>115000</v>
      </c>
      <c r="Q182" s="326">
        <v>45000</v>
      </c>
      <c r="R182" s="326" t="s">
        <v>271</v>
      </c>
      <c r="S182" s="304">
        <v>64000</v>
      </c>
      <c r="T182" s="298">
        <v>14000</v>
      </c>
      <c r="U182" s="238">
        <v>42000</v>
      </c>
      <c r="Y182" s="35" t="s">
        <v>240</v>
      </c>
      <c r="Z182" s="339">
        <v>217000</v>
      </c>
      <c r="AA182" s="349">
        <v>21000</v>
      </c>
      <c r="AB182" s="350">
        <v>196000</v>
      </c>
      <c r="AC182" s="349">
        <v>40000</v>
      </c>
      <c r="AD182" s="349">
        <v>69000</v>
      </c>
      <c r="AE182" s="338">
        <v>87000</v>
      </c>
      <c r="AF182" s="335">
        <v>30000</v>
      </c>
      <c r="AG182" s="244">
        <v>48000</v>
      </c>
      <c r="AI182" s="3"/>
    </row>
    <row r="183" spans="1:35" ht="21" customHeight="1">
      <c r="A183" s="35" t="s">
        <v>241</v>
      </c>
      <c r="B183" s="227">
        <v>367000</v>
      </c>
      <c r="C183" s="328">
        <v>50000</v>
      </c>
      <c r="D183" s="227">
        <v>317000</v>
      </c>
      <c r="E183" s="227">
        <v>87000</v>
      </c>
      <c r="F183" s="227">
        <v>76000</v>
      </c>
      <c r="G183" s="304">
        <v>154000</v>
      </c>
      <c r="H183" s="237">
        <v>44000</v>
      </c>
      <c r="I183" s="238">
        <v>92000</v>
      </c>
      <c r="M183" s="35" t="s">
        <v>241</v>
      </c>
      <c r="N183" s="227">
        <v>143000</v>
      </c>
      <c r="O183" s="326">
        <v>27000</v>
      </c>
      <c r="P183" s="287">
        <v>116000</v>
      </c>
      <c r="Q183" s="326">
        <v>45000</v>
      </c>
      <c r="R183" s="326" t="s">
        <v>271</v>
      </c>
      <c r="S183" s="304">
        <v>64000</v>
      </c>
      <c r="T183" s="298">
        <v>14000</v>
      </c>
      <c r="U183" s="238">
        <v>41000</v>
      </c>
      <c r="Y183" s="35" t="s">
        <v>241</v>
      </c>
      <c r="Z183" s="339">
        <v>224000</v>
      </c>
      <c r="AA183" s="349">
        <v>23000</v>
      </c>
      <c r="AB183" s="350">
        <v>201000</v>
      </c>
      <c r="AC183" s="349">
        <v>43000</v>
      </c>
      <c r="AD183" s="349">
        <v>68000</v>
      </c>
      <c r="AE183" s="338">
        <v>90000</v>
      </c>
      <c r="AF183" s="335">
        <v>30000</v>
      </c>
      <c r="AG183" s="244">
        <v>51000</v>
      </c>
      <c r="AI183" s="3"/>
    </row>
    <row r="184" spans="1:35" ht="21" customHeight="1">
      <c r="A184" s="35" t="s">
        <v>242</v>
      </c>
      <c r="B184" s="227">
        <v>364000</v>
      </c>
      <c r="C184" s="328">
        <v>49000</v>
      </c>
      <c r="D184" s="227">
        <v>315000</v>
      </c>
      <c r="E184" s="227">
        <v>84000</v>
      </c>
      <c r="F184" s="227">
        <v>76000</v>
      </c>
      <c r="G184" s="304">
        <v>155000</v>
      </c>
      <c r="H184" s="237">
        <v>44000</v>
      </c>
      <c r="I184" s="238">
        <v>93000</v>
      </c>
      <c r="M184" s="35" t="s">
        <v>242</v>
      </c>
      <c r="N184" s="227">
        <v>141000</v>
      </c>
      <c r="O184" s="326">
        <v>24000</v>
      </c>
      <c r="P184" s="287">
        <v>117000</v>
      </c>
      <c r="Q184" s="326">
        <v>42000</v>
      </c>
      <c r="R184" s="326">
        <v>9000</v>
      </c>
      <c r="S184" s="304">
        <v>66000</v>
      </c>
      <c r="T184" s="298">
        <v>14000</v>
      </c>
      <c r="U184" s="238">
        <v>42000</v>
      </c>
      <c r="Y184" s="35" t="s">
        <v>242</v>
      </c>
      <c r="Z184" s="339">
        <v>223000</v>
      </c>
      <c r="AA184" s="349">
        <v>24000</v>
      </c>
      <c r="AB184" s="350">
        <v>198000</v>
      </c>
      <c r="AC184" s="349">
        <v>43000</v>
      </c>
      <c r="AD184" s="349">
        <v>66000</v>
      </c>
      <c r="AE184" s="338">
        <v>89000</v>
      </c>
      <c r="AF184" s="335">
        <v>30000</v>
      </c>
      <c r="AG184" s="244">
        <v>51000</v>
      </c>
      <c r="AI184" s="3"/>
    </row>
    <row r="185" spans="1:35" ht="21" customHeight="1">
      <c r="A185" s="35" t="s">
        <v>243</v>
      </c>
      <c r="B185" s="227">
        <v>361000</v>
      </c>
      <c r="C185" s="328">
        <v>48000</v>
      </c>
      <c r="D185" s="227">
        <v>313000</v>
      </c>
      <c r="E185" s="227">
        <v>88000</v>
      </c>
      <c r="F185" s="227">
        <v>73000</v>
      </c>
      <c r="G185" s="304">
        <v>152000</v>
      </c>
      <c r="H185" s="237">
        <v>45000</v>
      </c>
      <c r="I185" s="238">
        <v>90000</v>
      </c>
      <c r="M185" s="35" t="s">
        <v>243</v>
      </c>
      <c r="N185" s="227">
        <v>139000</v>
      </c>
      <c r="O185" s="326">
        <v>23000</v>
      </c>
      <c r="P185" s="287">
        <v>116000</v>
      </c>
      <c r="Q185" s="326">
        <v>45000</v>
      </c>
      <c r="R185" s="326">
        <v>8000</v>
      </c>
      <c r="S185" s="304">
        <v>63000</v>
      </c>
      <c r="T185" s="298">
        <v>14000</v>
      </c>
      <c r="U185" s="238">
        <v>40000</v>
      </c>
      <c r="Y185" s="35" t="s">
        <v>243</v>
      </c>
      <c r="Z185" s="339">
        <v>222000</v>
      </c>
      <c r="AA185" s="349">
        <v>25000</v>
      </c>
      <c r="AB185" s="350">
        <v>197000</v>
      </c>
      <c r="AC185" s="349">
        <v>43000</v>
      </c>
      <c r="AD185" s="349">
        <v>65000</v>
      </c>
      <c r="AE185" s="338">
        <v>89000</v>
      </c>
      <c r="AF185" s="335">
        <v>31000</v>
      </c>
      <c r="AG185" s="244">
        <v>49000</v>
      </c>
      <c r="AI185" s="3"/>
    </row>
    <row r="186" spans="1:35" ht="21" customHeight="1">
      <c r="A186" s="35" t="s">
        <v>244</v>
      </c>
      <c r="B186" s="227">
        <v>357000</v>
      </c>
      <c r="C186" s="328">
        <v>51000</v>
      </c>
      <c r="D186" s="227">
        <v>305000</v>
      </c>
      <c r="E186" s="227">
        <v>91000</v>
      </c>
      <c r="F186" s="227">
        <v>69000</v>
      </c>
      <c r="G186" s="304">
        <v>145000</v>
      </c>
      <c r="H186" s="237">
        <v>43000</v>
      </c>
      <c r="I186" s="238">
        <v>88000</v>
      </c>
      <c r="M186" s="35" t="s">
        <v>244</v>
      </c>
      <c r="N186" s="227">
        <v>135000</v>
      </c>
      <c r="O186" s="326">
        <v>23000</v>
      </c>
      <c r="P186" s="287">
        <v>112000</v>
      </c>
      <c r="Q186" s="326">
        <v>46000</v>
      </c>
      <c r="R186" s="326" t="s">
        <v>271</v>
      </c>
      <c r="S186" s="304">
        <v>59000</v>
      </c>
      <c r="T186" s="298">
        <v>13000</v>
      </c>
      <c r="U186" s="238">
        <v>39000</v>
      </c>
      <c r="Y186" s="35" t="s">
        <v>244</v>
      </c>
      <c r="Z186" s="339">
        <v>221000</v>
      </c>
      <c r="AA186" s="349">
        <v>28000</v>
      </c>
      <c r="AB186" s="350">
        <v>193000</v>
      </c>
      <c r="AC186" s="349">
        <v>45000</v>
      </c>
      <c r="AD186" s="349">
        <v>62000</v>
      </c>
      <c r="AE186" s="338">
        <v>86000</v>
      </c>
      <c r="AF186" s="335">
        <v>30000</v>
      </c>
      <c r="AG186" s="244">
        <v>49000</v>
      </c>
      <c r="AI186" s="3"/>
    </row>
    <row r="187" spans="1:35" ht="21" customHeight="1">
      <c r="A187" s="35" t="s">
        <v>245</v>
      </c>
      <c r="B187" s="227">
        <v>349000</v>
      </c>
      <c r="C187" s="328">
        <v>54000</v>
      </c>
      <c r="D187" s="227">
        <v>295000</v>
      </c>
      <c r="E187" s="227">
        <v>90000</v>
      </c>
      <c r="F187" s="227">
        <v>65000</v>
      </c>
      <c r="G187" s="304">
        <v>140000</v>
      </c>
      <c r="H187" s="237">
        <v>42000</v>
      </c>
      <c r="I187" s="238">
        <v>84000</v>
      </c>
      <c r="M187" s="35" t="s">
        <v>245</v>
      </c>
      <c r="N187" s="227">
        <v>134000</v>
      </c>
      <c r="O187" s="326">
        <v>23000</v>
      </c>
      <c r="P187" s="287">
        <v>112000</v>
      </c>
      <c r="Q187" s="326">
        <v>46000</v>
      </c>
      <c r="R187" s="326" t="s">
        <v>271</v>
      </c>
      <c r="S187" s="304">
        <v>59000</v>
      </c>
      <c r="T187" s="298">
        <v>13000</v>
      </c>
      <c r="U187" s="238">
        <v>39000</v>
      </c>
      <c r="Y187" s="35" t="s">
        <v>245</v>
      </c>
      <c r="Z187" s="339">
        <v>215000</v>
      </c>
      <c r="AA187" s="349">
        <v>31000</v>
      </c>
      <c r="AB187" s="350">
        <v>184000</v>
      </c>
      <c r="AC187" s="349">
        <v>43000</v>
      </c>
      <c r="AD187" s="349">
        <v>59000</v>
      </c>
      <c r="AE187" s="338">
        <v>81000</v>
      </c>
      <c r="AF187" s="335">
        <v>30000</v>
      </c>
      <c r="AG187" s="244">
        <v>44000</v>
      </c>
      <c r="AI187" s="3"/>
    </row>
    <row r="188" spans="1:35" ht="21" customHeight="1">
      <c r="A188" s="35" t="s">
        <v>246</v>
      </c>
      <c r="B188" s="227">
        <v>346000</v>
      </c>
      <c r="C188" s="328">
        <v>53000</v>
      </c>
      <c r="D188" s="227">
        <v>294000</v>
      </c>
      <c r="E188" s="227">
        <v>85000</v>
      </c>
      <c r="F188" s="227">
        <v>64000</v>
      </c>
      <c r="G188" s="304">
        <v>145000</v>
      </c>
      <c r="H188" s="237">
        <v>42000</v>
      </c>
      <c r="I188" s="238">
        <v>89000</v>
      </c>
      <c r="M188" s="35" t="s">
        <v>246</v>
      </c>
      <c r="N188" s="227">
        <v>133000</v>
      </c>
      <c r="O188" s="326">
        <v>22000</v>
      </c>
      <c r="P188" s="287">
        <v>111000</v>
      </c>
      <c r="Q188" s="326">
        <v>43000</v>
      </c>
      <c r="R188" s="326" t="s">
        <v>271</v>
      </c>
      <c r="S188" s="304">
        <v>61000</v>
      </c>
      <c r="T188" s="298">
        <v>13000</v>
      </c>
      <c r="U188" s="238">
        <v>42000</v>
      </c>
      <c r="Y188" s="35" t="s">
        <v>246</v>
      </c>
      <c r="Z188" s="339">
        <v>213000</v>
      </c>
      <c r="AA188" s="349">
        <v>30000</v>
      </c>
      <c r="AB188" s="350">
        <v>183000</v>
      </c>
      <c r="AC188" s="349">
        <v>41000</v>
      </c>
      <c r="AD188" s="349">
        <v>58000</v>
      </c>
      <c r="AE188" s="338">
        <v>83000</v>
      </c>
      <c r="AF188" s="335">
        <v>30000</v>
      </c>
      <c r="AG188" s="244">
        <v>47000</v>
      </c>
      <c r="AI188" s="3"/>
    </row>
    <row r="189" spans="1:35" ht="21" customHeight="1">
      <c r="A189" s="35" t="s">
        <v>247</v>
      </c>
      <c r="B189" s="227">
        <v>341000</v>
      </c>
      <c r="C189" s="328">
        <v>47000</v>
      </c>
      <c r="D189" s="227">
        <v>294000</v>
      </c>
      <c r="E189" s="227">
        <v>82000</v>
      </c>
      <c r="F189" s="227">
        <v>65000</v>
      </c>
      <c r="G189" s="304">
        <v>148000</v>
      </c>
      <c r="H189" s="237">
        <v>43000</v>
      </c>
      <c r="I189" s="238">
        <v>91000</v>
      </c>
      <c r="M189" s="35" t="s">
        <v>247</v>
      </c>
      <c r="N189" s="227">
        <v>131000</v>
      </c>
      <c r="O189" s="326">
        <v>21000</v>
      </c>
      <c r="P189" s="287">
        <v>110000</v>
      </c>
      <c r="Q189" s="326">
        <v>42000</v>
      </c>
      <c r="R189" s="326" t="s">
        <v>271</v>
      </c>
      <c r="S189" s="304">
        <v>63000</v>
      </c>
      <c r="T189" s="298">
        <v>13000</v>
      </c>
      <c r="U189" s="238">
        <v>43000</v>
      </c>
      <c r="Y189" s="35" t="s">
        <v>247</v>
      </c>
      <c r="Z189" s="339">
        <v>210000</v>
      </c>
      <c r="AA189" s="349">
        <v>27000</v>
      </c>
      <c r="AB189" s="350">
        <v>184000</v>
      </c>
      <c r="AC189" s="349">
        <v>40000</v>
      </c>
      <c r="AD189" s="349">
        <v>59000</v>
      </c>
      <c r="AE189" s="338">
        <v>85000</v>
      </c>
      <c r="AF189" s="335">
        <v>30000</v>
      </c>
      <c r="AG189" s="244">
        <v>48000</v>
      </c>
      <c r="AI189" s="3"/>
    </row>
    <row r="190" spans="1:35" ht="21" customHeight="1">
      <c r="A190" s="35" t="s">
        <v>248</v>
      </c>
      <c r="B190" s="227">
        <v>350000</v>
      </c>
      <c r="C190" s="328">
        <v>48000</v>
      </c>
      <c r="D190" s="227">
        <v>302000</v>
      </c>
      <c r="E190" s="227">
        <v>81000</v>
      </c>
      <c r="F190" s="227">
        <v>66000</v>
      </c>
      <c r="G190" s="304">
        <v>155000</v>
      </c>
      <c r="H190" s="237">
        <v>43000</v>
      </c>
      <c r="I190" s="238">
        <v>98000</v>
      </c>
      <c r="M190" s="35" t="s">
        <v>248</v>
      </c>
      <c r="N190" s="227">
        <v>134000</v>
      </c>
      <c r="O190" s="326">
        <v>21000</v>
      </c>
      <c r="P190" s="287">
        <v>113000</v>
      </c>
      <c r="Q190" s="326">
        <v>41000</v>
      </c>
      <c r="R190" s="326" t="s">
        <v>271</v>
      </c>
      <c r="S190" s="304">
        <v>66000</v>
      </c>
      <c r="T190" s="298">
        <v>13000</v>
      </c>
      <c r="U190" s="238">
        <v>47000</v>
      </c>
      <c r="Y190" s="35" t="s">
        <v>248</v>
      </c>
      <c r="Z190" s="339">
        <v>216000</v>
      </c>
      <c r="AA190" s="349">
        <v>27000</v>
      </c>
      <c r="AB190" s="350">
        <v>189000</v>
      </c>
      <c r="AC190" s="349">
        <v>40000</v>
      </c>
      <c r="AD190" s="349">
        <v>60000</v>
      </c>
      <c r="AE190" s="338">
        <v>89000</v>
      </c>
      <c r="AF190" s="335">
        <v>30000</v>
      </c>
      <c r="AG190" s="244">
        <v>51000</v>
      </c>
      <c r="AI190" s="3"/>
    </row>
    <row r="191" spans="1:35" ht="21" customHeight="1">
      <c r="A191" s="35" t="s">
        <v>249</v>
      </c>
      <c r="B191" s="227">
        <v>348000</v>
      </c>
      <c r="C191" s="328">
        <v>46000</v>
      </c>
      <c r="D191" s="227">
        <v>302000</v>
      </c>
      <c r="E191" s="227">
        <v>80000</v>
      </c>
      <c r="F191" s="227">
        <v>66000</v>
      </c>
      <c r="G191" s="304">
        <v>157000</v>
      </c>
      <c r="H191" s="237">
        <v>43000</v>
      </c>
      <c r="I191" s="238">
        <v>100000</v>
      </c>
      <c r="M191" s="35" t="s">
        <v>249</v>
      </c>
      <c r="N191" s="227">
        <v>135000</v>
      </c>
      <c r="O191" s="326">
        <v>20000</v>
      </c>
      <c r="P191" s="287">
        <v>115000</v>
      </c>
      <c r="Q191" s="326">
        <v>40000</v>
      </c>
      <c r="R191" s="326" t="s">
        <v>271</v>
      </c>
      <c r="S191" s="304">
        <v>69000</v>
      </c>
      <c r="T191" s="298">
        <v>13000</v>
      </c>
      <c r="U191" s="238">
        <v>50000</v>
      </c>
      <c r="Y191" s="35" t="s">
        <v>249</v>
      </c>
      <c r="Z191" s="339">
        <v>212000</v>
      </c>
      <c r="AA191" s="349">
        <v>26000</v>
      </c>
      <c r="AB191" s="350">
        <v>186000</v>
      </c>
      <c r="AC191" s="349">
        <v>39000</v>
      </c>
      <c r="AD191" s="349">
        <v>59000</v>
      </c>
      <c r="AE191" s="338">
        <v>88000</v>
      </c>
      <c r="AF191" s="335">
        <v>30000</v>
      </c>
      <c r="AG191" s="244">
        <v>50000</v>
      </c>
      <c r="AI191" s="3"/>
    </row>
    <row r="192" spans="1:35" ht="21" customHeight="1">
      <c r="A192" s="35" t="s">
        <v>250</v>
      </c>
      <c r="B192" s="227">
        <v>338000</v>
      </c>
      <c r="C192" s="328">
        <v>43000</v>
      </c>
      <c r="D192" s="227">
        <v>295000</v>
      </c>
      <c r="E192" s="227">
        <v>78000</v>
      </c>
      <c r="F192" s="227">
        <v>67000</v>
      </c>
      <c r="G192" s="304">
        <v>151000</v>
      </c>
      <c r="H192" s="237">
        <v>43000</v>
      </c>
      <c r="I192" s="238">
        <v>96000</v>
      </c>
      <c r="M192" s="35" t="s">
        <v>250</v>
      </c>
      <c r="N192" s="227">
        <v>131000</v>
      </c>
      <c r="O192" s="326">
        <v>19000</v>
      </c>
      <c r="P192" s="287">
        <v>112000</v>
      </c>
      <c r="Q192" s="326">
        <v>39000</v>
      </c>
      <c r="R192" s="326" t="s">
        <v>271</v>
      </c>
      <c r="S192" s="304">
        <v>66000</v>
      </c>
      <c r="T192" s="298">
        <v>12000</v>
      </c>
      <c r="U192" s="238">
        <v>49000</v>
      </c>
      <c r="Y192" s="35" t="s">
        <v>250</v>
      </c>
      <c r="Z192" s="339">
        <v>207000</v>
      </c>
      <c r="AA192" s="349">
        <v>24000</v>
      </c>
      <c r="AB192" s="350">
        <v>183000</v>
      </c>
      <c r="AC192" s="349">
        <v>38000</v>
      </c>
      <c r="AD192" s="349">
        <v>60000</v>
      </c>
      <c r="AE192" s="338">
        <v>84000</v>
      </c>
      <c r="AF192" s="335">
        <v>30000</v>
      </c>
      <c r="AG192" s="244">
        <v>47000</v>
      </c>
      <c r="AI192" s="3"/>
    </row>
    <row r="193" spans="1:35" ht="21" customHeight="1">
      <c r="A193" s="35" t="s">
        <v>251</v>
      </c>
      <c r="B193" s="227">
        <v>335000</v>
      </c>
      <c r="C193" s="328">
        <v>43000</v>
      </c>
      <c r="D193" s="227">
        <v>292000</v>
      </c>
      <c r="E193" s="227">
        <v>80000</v>
      </c>
      <c r="F193" s="227">
        <v>68000</v>
      </c>
      <c r="G193" s="304">
        <v>144000</v>
      </c>
      <c r="H193" s="237">
        <v>40000</v>
      </c>
      <c r="I193" s="238">
        <v>90000</v>
      </c>
      <c r="M193" s="35" t="s">
        <v>251</v>
      </c>
      <c r="N193" s="227">
        <v>125000</v>
      </c>
      <c r="O193" s="326">
        <v>21000</v>
      </c>
      <c r="P193" s="287">
        <v>105000</v>
      </c>
      <c r="Q193" s="326">
        <v>39000</v>
      </c>
      <c r="R193" s="326" t="s">
        <v>271</v>
      </c>
      <c r="S193" s="304">
        <v>60000</v>
      </c>
      <c r="T193" s="298">
        <v>11000</v>
      </c>
      <c r="U193" s="238">
        <v>42000</v>
      </c>
      <c r="Y193" s="35" t="s">
        <v>251</v>
      </c>
      <c r="Z193" s="339">
        <v>210000</v>
      </c>
      <c r="AA193" s="349">
        <v>22000</v>
      </c>
      <c r="AB193" s="350">
        <v>187000</v>
      </c>
      <c r="AC193" s="349">
        <v>41000</v>
      </c>
      <c r="AD193" s="349">
        <v>61000</v>
      </c>
      <c r="AE193" s="338">
        <v>84000</v>
      </c>
      <c r="AF193" s="335">
        <v>29000</v>
      </c>
      <c r="AG193" s="244">
        <v>48000</v>
      </c>
      <c r="AI193" s="3"/>
    </row>
    <row r="194" spans="1:35" ht="21" customHeight="1">
      <c r="A194" s="35" t="s">
        <v>252</v>
      </c>
      <c r="B194" s="227">
        <v>332000</v>
      </c>
      <c r="C194" s="328">
        <v>39000</v>
      </c>
      <c r="D194" s="227">
        <v>293000</v>
      </c>
      <c r="E194" s="227">
        <v>80000</v>
      </c>
      <c r="F194" s="227">
        <v>66000</v>
      </c>
      <c r="G194" s="304">
        <v>147000</v>
      </c>
      <c r="H194" s="237">
        <v>41000</v>
      </c>
      <c r="I194" s="238">
        <v>90000</v>
      </c>
      <c r="M194" s="35" t="s">
        <v>252</v>
      </c>
      <c r="N194" s="227">
        <v>121000</v>
      </c>
      <c r="O194" s="326">
        <v>17000</v>
      </c>
      <c r="P194" s="287">
        <v>104000</v>
      </c>
      <c r="Q194" s="326">
        <v>39000</v>
      </c>
      <c r="R194" s="326" t="s">
        <v>271</v>
      </c>
      <c r="S194" s="304">
        <v>60000</v>
      </c>
      <c r="T194" s="298">
        <v>12000</v>
      </c>
      <c r="U194" s="238">
        <v>41000</v>
      </c>
      <c r="Y194" s="35" t="s">
        <v>252</v>
      </c>
      <c r="Z194" s="339">
        <v>211000</v>
      </c>
      <c r="AA194" s="349">
        <v>23000</v>
      </c>
      <c r="AB194" s="350">
        <v>189000</v>
      </c>
      <c r="AC194" s="349">
        <v>41000</v>
      </c>
      <c r="AD194" s="349">
        <v>61000</v>
      </c>
      <c r="AE194" s="338">
        <v>86000</v>
      </c>
      <c r="AF194" s="335">
        <v>29000</v>
      </c>
      <c r="AG194" s="244">
        <v>49000</v>
      </c>
      <c r="AI194" s="3"/>
    </row>
    <row r="195" spans="1:35" ht="21" customHeight="1">
      <c r="A195" s="35" t="s">
        <v>253</v>
      </c>
      <c r="B195" s="227">
        <v>334000</v>
      </c>
      <c r="C195" s="328">
        <v>40000</v>
      </c>
      <c r="D195" s="227">
        <v>294000</v>
      </c>
      <c r="E195" s="227">
        <v>78000</v>
      </c>
      <c r="F195" s="227">
        <v>62000</v>
      </c>
      <c r="G195" s="304">
        <v>154000</v>
      </c>
      <c r="H195" s="237">
        <v>45000</v>
      </c>
      <c r="I195" s="238">
        <v>93000</v>
      </c>
      <c r="M195" s="35" t="s">
        <v>253</v>
      </c>
      <c r="N195" s="227">
        <v>125000</v>
      </c>
      <c r="O195" s="326">
        <v>18000</v>
      </c>
      <c r="P195" s="287">
        <v>107000</v>
      </c>
      <c r="Q195" s="326">
        <v>38000</v>
      </c>
      <c r="R195" s="326" t="s">
        <v>271</v>
      </c>
      <c r="S195" s="304">
        <v>65000</v>
      </c>
      <c r="T195" s="298">
        <v>14000</v>
      </c>
      <c r="U195" s="238">
        <v>43000</v>
      </c>
      <c r="Y195" s="35" t="s">
        <v>253</v>
      </c>
      <c r="Z195" s="339">
        <v>210000</v>
      </c>
      <c r="AA195" s="349">
        <v>22000</v>
      </c>
      <c r="AB195" s="350">
        <v>187000</v>
      </c>
      <c r="AC195" s="349">
        <v>41000</v>
      </c>
      <c r="AD195" s="349">
        <v>57000</v>
      </c>
      <c r="AE195" s="338">
        <v>89000</v>
      </c>
      <c r="AF195" s="335">
        <v>31000</v>
      </c>
      <c r="AG195" s="244">
        <v>50000</v>
      </c>
      <c r="AI195" s="3"/>
    </row>
    <row r="196" spans="1:35" ht="21" customHeight="1">
      <c r="A196" s="35" t="s">
        <v>254</v>
      </c>
      <c r="B196" s="227">
        <v>336000</v>
      </c>
      <c r="C196" s="328">
        <v>43000</v>
      </c>
      <c r="D196" s="227">
        <v>293000</v>
      </c>
      <c r="E196" s="227">
        <v>77000</v>
      </c>
      <c r="F196" s="227">
        <v>63000</v>
      </c>
      <c r="G196" s="304">
        <v>153000</v>
      </c>
      <c r="H196" s="237">
        <v>45000</v>
      </c>
      <c r="I196" s="238">
        <v>90000</v>
      </c>
      <c r="M196" s="35" t="s">
        <v>254</v>
      </c>
      <c r="N196" s="227">
        <v>124000</v>
      </c>
      <c r="O196" s="326">
        <v>19000</v>
      </c>
      <c r="P196" s="287">
        <v>106000</v>
      </c>
      <c r="Q196" s="326">
        <v>35000</v>
      </c>
      <c r="R196" s="326" t="s">
        <v>271</v>
      </c>
      <c r="S196" s="304">
        <v>65000</v>
      </c>
      <c r="T196" s="298">
        <v>14000</v>
      </c>
      <c r="U196" s="238">
        <v>43000</v>
      </c>
      <c r="Y196" s="35" t="s">
        <v>254</v>
      </c>
      <c r="Z196" s="339">
        <v>211000</v>
      </c>
      <c r="AA196" s="349">
        <v>24000</v>
      </c>
      <c r="AB196" s="350">
        <v>187000</v>
      </c>
      <c r="AC196" s="349">
        <v>42000</v>
      </c>
      <c r="AD196" s="349">
        <v>58000</v>
      </c>
      <c r="AE196" s="338">
        <v>88000</v>
      </c>
      <c r="AF196" s="335">
        <v>31000</v>
      </c>
      <c r="AG196" s="244">
        <v>47000</v>
      </c>
      <c r="AI196" s="3"/>
    </row>
    <row r="197" spans="1:35" ht="21" customHeight="1">
      <c r="A197" s="35" t="s">
        <v>255</v>
      </c>
      <c r="B197" s="227">
        <v>333000</v>
      </c>
      <c r="C197" s="328">
        <v>45000</v>
      </c>
      <c r="D197" s="227">
        <v>288000</v>
      </c>
      <c r="E197" s="227">
        <v>78000</v>
      </c>
      <c r="F197" s="227">
        <v>63000</v>
      </c>
      <c r="G197" s="304">
        <v>147000</v>
      </c>
      <c r="H197" s="237">
        <v>45000</v>
      </c>
      <c r="I197" s="238">
        <v>84000</v>
      </c>
      <c r="M197" s="35" t="s">
        <v>255</v>
      </c>
      <c r="N197" s="227">
        <v>123000</v>
      </c>
      <c r="O197" s="326">
        <v>20000</v>
      </c>
      <c r="P197" s="287">
        <v>103000</v>
      </c>
      <c r="Q197" s="326">
        <v>37000</v>
      </c>
      <c r="R197" s="326" t="s">
        <v>271</v>
      </c>
      <c r="S197" s="304">
        <v>61000</v>
      </c>
      <c r="T197" s="298">
        <v>13000</v>
      </c>
      <c r="U197" s="238">
        <v>39000</v>
      </c>
      <c r="Y197" s="35" t="s">
        <v>255</v>
      </c>
      <c r="Z197" s="339">
        <v>210000</v>
      </c>
      <c r="AA197" s="349">
        <v>25000</v>
      </c>
      <c r="AB197" s="350">
        <v>185000</v>
      </c>
      <c r="AC197" s="349">
        <v>41000</v>
      </c>
      <c r="AD197" s="349">
        <v>58000</v>
      </c>
      <c r="AE197" s="338">
        <v>86000</v>
      </c>
      <c r="AF197" s="335">
        <v>32000</v>
      </c>
      <c r="AG197" s="244">
        <v>45000</v>
      </c>
      <c r="AI197" s="3"/>
    </row>
    <row r="198" spans="1:35" ht="21" customHeight="1">
      <c r="A198" s="35" t="s">
        <v>256</v>
      </c>
      <c r="B198" s="227">
        <v>329000</v>
      </c>
      <c r="C198" s="328">
        <v>45000</v>
      </c>
      <c r="D198" s="227">
        <v>284000</v>
      </c>
      <c r="E198" s="227">
        <v>77000</v>
      </c>
      <c r="F198" s="227">
        <v>65000</v>
      </c>
      <c r="G198" s="304">
        <v>142000</v>
      </c>
      <c r="H198" s="237">
        <v>43000</v>
      </c>
      <c r="I198" s="238">
        <v>81000</v>
      </c>
      <c r="M198" s="35" t="s">
        <v>256</v>
      </c>
      <c r="N198" s="227">
        <v>121000</v>
      </c>
      <c r="O198" s="326">
        <v>19000</v>
      </c>
      <c r="P198" s="287">
        <v>102000</v>
      </c>
      <c r="Q198" s="326">
        <v>37000</v>
      </c>
      <c r="R198" s="326" t="s">
        <v>271</v>
      </c>
      <c r="S198" s="304">
        <v>60000</v>
      </c>
      <c r="T198" s="298">
        <v>14000</v>
      </c>
      <c r="U198" s="238">
        <v>39000</v>
      </c>
      <c r="Y198" s="35" t="s">
        <v>256</v>
      </c>
      <c r="Z198" s="339">
        <v>208000</v>
      </c>
      <c r="AA198" s="349">
        <v>26000</v>
      </c>
      <c r="AB198" s="350">
        <v>182000</v>
      </c>
      <c r="AC198" s="349">
        <v>40000</v>
      </c>
      <c r="AD198" s="349">
        <v>61000</v>
      </c>
      <c r="AE198" s="338">
        <v>81000</v>
      </c>
      <c r="AF198" s="335">
        <v>29000</v>
      </c>
      <c r="AG198" s="244">
        <v>42000</v>
      </c>
      <c r="AI198" s="3"/>
    </row>
    <row r="199" spans="1:35" ht="21" customHeight="1">
      <c r="A199" s="35" t="s">
        <v>257</v>
      </c>
      <c r="B199" s="227">
        <v>330000</v>
      </c>
      <c r="C199" s="328">
        <v>46000</v>
      </c>
      <c r="D199" s="227">
        <v>285000</v>
      </c>
      <c r="E199" s="227">
        <v>77000</v>
      </c>
      <c r="F199" s="227">
        <v>65000</v>
      </c>
      <c r="G199" s="304">
        <v>143000</v>
      </c>
      <c r="H199" s="237">
        <v>43000</v>
      </c>
      <c r="I199" s="238">
        <v>83000</v>
      </c>
      <c r="M199" s="35" t="s">
        <v>257</v>
      </c>
      <c r="N199" s="227">
        <v>123000</v>
      </c>
      <c r="O199" s="326">
        <v>21000</v>
      </c>
      <c r="P199" s="287">
        <v>102000</v>
      </c>
      <c r="Q199" s="326">
        <v>37000</v>
      </c>
      <c r="R199" s="326" t="s">
        <v>271</v>
      </c>
      <c r="S199" s="304">
        <v>62000</v>
      </c>
      <c r="T199" s="298">
        <v>14000</v>
      </c>
      <c r="U199" s="238">
        <v>40000</v>
      </c>
      <c r="Y199" s="35" t="s">
        <v>257</v>
      </c>
      <c r="Z199" s="339">
        <v>207000</v>
      </c>
      <c r="AA199" s="349">
        <v>25000</v>
      </c>
      <c r="AB199" s="350">
        <v>182000</v>
      </c>
      <c r="AC199" s="349">
        <v>40000</v>
      </c>
      <c r="AD199" s="349">
        <v>61000</v>
      </c>
      <c r="AE199" s="338">
        <v>81000</v>
      </c>
      <c r="AF199" s="335">
        <v>30000</v>
      </c>
      <c r="AG199" s="244">
        <v>42000</v>
      </c>
      <c r="AI199" s="3"/>
    </row>
    <row r="200" spans="1:35" ht="21" customHeight="1">
      <c r="A200" s="35" t="s">
        <v>258</v>
      </c>
      <c r="B200" s="227">
        <v>332000</v>
      </c>
      <c r="C200" s="328">
        <v>50000</v>
      </c>
      <c r="D200" s="227">
        <v>282000</v>
      </c>
      <c r="E200" s="227">
        <v>78000</v>
      </c>
      <c r="F200" s="227">
        <v>64000</v>
      </c>
      <c r="G200" s="304">
        <v>140000</v>
      </c>
      <c r="H200" s="237">
        <v>42000</v>
      </c>
      <c r="I200" s="238">
        <v>83000</v>
      </c>
      <c r="M200" s="35" t="s">
        <v>258</v>
      </c>
      <c r="N200" s="227">
        <v>124000</v>
      </c>
      <c r="O200" s="326">
        <v>22000</v>
      </c>
      <c r="P200" s="287">
        <v>102000</v>
      </c>
      <c r="Q200" s="326">
        <v>38000</v>
      </c>
      <c r="R200" s="326" t="s">
        <v>271</v>
      </c>
      <c r="S200" s="304">
        <v>60000</v>
      </c>
      <c r="T200" s="298">
        <v>14000</v>
      </c>
      <c r="U200" s="238">
        <v>41000</v>
      </c>
      <c r="Y200" s="35" t="s">
        <v>258</v>
      </c>
      <c r="Z200" s="339">
        <v>208000</v>
      </c>
      <c r="AA200" s="349">
        <v>28000</v>
      </c>
      <c r="AB200" s="350">
        <v>180000</v>
      </c>
      <c r="AC200" s="349">
        <v>41000</v>
      </c>
      <c r="AD200" s="349">
        <v>60000</v>
      </c>
      <c r="AE200" s="338">
        <v>80000</v>
      </c>
      <c r="AF200" s="335">
        <v>29000</v>
      </c>
      <c r="AG200" s="244">
        <v>41000</v>
      </c>
      <c r="AI200" s="3"/>
    </row>
    <row r="201" spans="1:35" ht="21" customHeight="1">
      <c r="A201" s="35" t="s">
        <v>259</v>
      </c>
      <c r="B201" s="227">
        <v>335000</v>
      </c>
      <c r="C201" s="328">
        <v>51000</v>
      </c>
      <c r="D201" s="227">
        <v>284000</v>
      </c>
      <c r="E201" s="227">
        <v>77000</v>
      </c>
      <c r="F201" s="227">
        <v>64000</v>
      </c>
      <c r="G201" s="304">
        <v>143000</v>
      </c>
      <c r="H201" s="237">
        <v>42000</v>
      </c>
      <c r="I201" s="238">
        <v>84000</v>
      </c>
      <c r="M201" s="35" t="s">
        <v>259</v>
      </c>
      <c r="N201" s="227">
        <v>122000</v>
      </c>
      <c r="O201" s="326">
        <v>24000</v>
      </c>
      <c r="P201" s="287">
        <v>98000</v>
      </c>
      <c r="Q201" s="326">
        <v>35000</v>
      </c>
      <c r="R201" s="326" t="s">
        <v>271</v>
      </c>
      <c r="S201" s="304">
        <v>60000</v>
      </c>
      <c r="T201" s="298">
        <v>12000</v>
      </c>
      <c r="U201" s="238">
        <v>41000</v>
      </c>
      <c r="Y201" s="35" t="s">
        <v>259</v>
      </c>
      <c r="Z201" s="339">
        <v>213000</v>
      </c>
      <c r="AA201" s="349">
        <v>27000</v>
      </c>
      <c r="AB201" s="350">
        <v>186000</v>
      </c>
      <c r="AC201" s="349">
        <v>43000</v>
      </c>
      <c r="AD201" s="349">
        <v>60000</v>
      </c>
      <c r="AE201" s="338">
        <v>83000</v>
      </c>
      <c r="AF201" s="335">
        <v>30000</v>
      </c>
      <c r="AG201" s="244">
        <v>43000</v>
      </c>
      <c r="AI201" s="3"/>
    </row>
    <row r="202" spans="1:35" ht="21" customHeight="1">
      <c r="A202" s="35" t="s">
        <v>260</v>
      </c>
      <c r="B202" s="227">
        <v>329000</v>
      </c>
      <c r="C202" s="328">
        <v>54000</v>
      </c>
      <c r="D202" s="227">
        <v>276000</v>
      </c>
      <c r="E202" s="227">
        <v>77000</v>
      </c>
      <c r="F202" s="227">
        <v>59000</v>
      </c>
      <c r="G202" s="304">
        <v>139000</v>
      </c>
      <c r="H202" s="237">
        <v>42000</v>
      </c>
      <c r="I202" s="238">
        <v>83000</v>
      </c>
      <c r="M202" s="35" t="s">
        <v>260</v>
      </c>
      <c r="N202" s="227">
        <v>123000</v>
      </c>
      <c r="O202" s="326">
        <v>25000</v>
      </c>
      <c r="P202" s="287">
        <v>98000</v>
      </c>
      <c r="Q202" s="326">
        <v>35000</v>
      </c>
      <c r="R202" s="326" t="s">
        <v>271</v>
      </c>
      <c r="S202" s="304">
        <v>58000</v>
      </c>
      <c r="T202" s="298">
        <v>12000</v>
      </c>
      <c r="U202" s="238">
        <v>40000</v>
      </c>
      <c r="Y202" s="35" t="s">
        <v>260</v>
      </c>
      <c r="Z202" s="339">
        <v>207000</v>
      </c>
      <c r="AA202" s="349">
        <v>29000</v>
      </c>
      <c r="AB202" s="350">
        <v>178000</v>
      </c>
      <c r="AC202" s="349">
        <v>42000</v>
      </c>
      <c r="AD202" s="349">
        <v>54000</v>
      </c>
      <c r="AE202" s="338">
        <v>82000</v>
      </c>
      <c r="AF202" s="335">
        <v>30000</v>
      </c>
      <c r="AG202" s="244">
        <v>43000</v>
      </c>
      <c r="AI202" s="3"/>
    </row>
    <row r="203" spans="1:35" ht="21" customHeight="1">
      <c r="A203" s="35" t="s">
        <v>261</v>
      </c>
      <c r="B203" s="227">
        <v>329000</v>
      </c>
      <c r="C203" s="328">
        <v>51000</v>
      </c>
      <c r="D203" s="227">
        <v>278000</v>
      </c>
      <c r="E203" s="227">
        <v>75000</v>
      </c>
      <c r="F203" s="227">
        <v>63000</v>
      </c>
      <c r="G203" s="304">
        <v>141000</v>
      </c>
      <c r="H203" s="237">
        <v>41000</v>
      </c>
      <c r="I203" s="238">
        <v>86000</v>
      </c>
      <c r="M203" s="35" t="s">
        <v>261</v>
      </c>
      <c r="N203" s="227">
        <v>123000</v>
      </c>
      <c r="O203" s="326">
        <v>25000</v>
      </c>
      <c r="P203" s="287">
        <v>98000</v>
      </c>
      <c r="Q203" s="326">
        <v>34000</v>
      </c>
      <c r="R203" s="326" t="s">
        <v>271</v>
      </c>
      <c r="S203" s="304">
        <v>59000</v>
      </c>
      <c r="T203" s="298">
        <v>12000</v>
      </c>
      <c r="U203" s="238">
        <v>41000</v>
      </c>
      <c r="Y203" s="35" t="s">
        <v>261</v>
      </c>
      <c r="Z203" s="339">
        <v>206000</v>
      </c>
      <c r="AA203" s="349">
        <v>25000</v>
      </c>
      <c r="AB203" s="350">
        <v>180000</v>
      </c>
      <c r="AC203" s="349">
        <v>41000</v>
      </c>
      <c r="AD203" s="349">
        <v>57000</v>
      </c>
      <c r="AE203" s="338">
        <v>82000</v>
      </c>
      <c r="AF203" s="335">
        <v>30000</v>
      </c>
      <c r="AG203" s="244">
        <v>44000</v>
      </c>
      <c r="AI203" s="3"/>
    </row>
    <row r="204" spans="1:35" ht="21" customHeight="1">
      <c r="A204" s="35" t="s">
        <v>262</v>
      </c>
      <c r="B204" s="227">
        <v>327000</v>
      </c>
      <c r="C204" s="328">
        <v>53000</v>
      </c>
      <c r="D204" s="227">
        <v>275000</v>
      </c>
      <c r="E204" s="227">
        <v>79000</v>
      </c>
      <c r="F204" s="227">
        <v>62000</v>
      </c>
      <c r="G204" s="304">
        <v>133000</v>
      </c>
      <c r="H204" s="237">
        <v>38000</v>
      </c>
      <c r="I204" s="238">
        <v>85000</v>
      </c>
      <c r="M204" s="35" t="s">
        <v>262</v>
      </c>
      <c r="N204" s="227">
        <v>124000</v>
      </c>
      <c r="O204" s="227">
        <v>27000</v>
      </c>
      <c r="P204" s="287">
        <v>97000</v>
      </c>
      <c r="Q204" s="227">
        <v>35000</v>
      </c>
      <c r="R204" s="227" t="s">
        <v>271</v>
      </c>
      <c r="S204" s="304">
        <v>56000</v>
      </c>
      <c r="T204" s="237">
        <v>11000</v>
      </c>
      <c r="U204" s="238">
        <v>42000</v>
      </c>
      <c r="Y204" s="35" t="s">
        <v>262</v>
      </c>
      <c r="Z204" s="339">
        <v>204000</v>
      </c>
      <c r="AA204" s="349">
        <v>26000</v>
      </c>
      <c r="AB204" s="350">
        <v>178000</v>
      </c>
      <c r="AC204" s="349">
        <v>44000</v>
      </c>
      <c r="AD204" s="349">
        <v>57000</v>
      </c>
      <c r="AE204" s="338">
        <v>77000</v>
      </c>
      <c r="AF204" s="335">
        <v>27000</v>
      </c>
      <c r="AG204" s="244">
        <v>43000</v>
      </c>
      <c r="AI204" s="3"/>
    </row>
    <row r="205" spans="1:35" ht="21" customHeight="1">
      <c r="A205" s="35" t="s">
        <v>263</v>
      </c>
      <c r="B205" s="227">
        <v>320000</v>
      </c>
      <c r="C205" s="328">
        <v>50000</v>
      </c>
      <c r="D205" s="227">
        <v>270000</v>
      </c>
      <c r="E205" s="227">
        <v>78000</v>
      </c>
      <c r="F205" s="227">
        <v>62000</v>
      </c>
      <c r="G205" s="304">
        <v>130000</v>
      </c>
      <c r="H205" s="237">
        <v>37000</v>
      </c>
      <c r="I205" s="238">
        <v>84000</v>
      </c>
      <c r="M205" s="35" t="s">
        <v>263</v>
      </c>
      <c r="N205" s="227">
        <v>117000</v>
      </c>
      <c r="O205" s="227">
        <v>23000</v>
      </c>
      <c r="P205" s="287">
        <v>94000</v>
      </c>
      <c r="Q205" s="227">
        <v>34000</v>
      </c>
      <c r="R205" s="227" t="s">
        <v>271</v>
      </c>
      <c r="S205" s="304">
        <v>55000</v>
      </c>
      <c r="T205" s="237">
        <v>11000</v>
      </c>
      <c r="U205" s="238">
        <v>41000</v>
      </c>
      <c r="Y205" s="35" t="s">
        <v>263</v>
      </c>
      <c r="Z205" s="339">
        <v>203000</v>
      </c>
      <c r="AA205" s="349">
        <v>27000</v>
      </c>
      <c r="AB205" s="350">
        <v>176000</v>
      </c>
      <c r="AC205" s="349">
        <v>44000</v>
      </c>
      <c r="AD205" s="349">
        <v>57000</v>
      </c>
      <c r="AE205" s="338">
        <v>75000</v>
      </c>
      <c r="AF205" s="335">
        <v>26000</v>
      </c>
      <c r="AG205" s="244">
        <v>43000</v>
      </c>
      <c r="AI205" s="3"/>
    </row>
    <row r="206" spans="1:35" ht="21" customHeight="1">
      <c r="A206" s="35" t="s">
        <v>272</v>
      </c>
      <c r="B206" s="227">
        <v>320000</v>
      </c>
      <c r="C206" s="328">
        <v>49000</v>
      </c>
      <c r="D206" s="227">
        <v>271000</v>
      </c>
      <c r="E206" s="227">
        <v>83000</v>
      </c>
      <c r="F206" s="227">
        <v>58000</v>
      </c>
      <c r="G206" s="304">
        <v>131000</v>
      </c>
      <c r="H206" s="237">
        <v>37000</v>
      </c>
      <c r="I206" s="238">
        <v>86000</v>
      </c>
      <c r="M206" s="35" t="s">
        <v>272</v>
      </c>
      <c r="N206" s="227">
        <v>123000</v>
      </c>
      <c r="O206" s="227">
        <v>23000</v>
      </c>
      <c r="P206" s="287">
        <v>100000</v>
      </c>
      <c r="Q206" s="227">
        <v>39000</v>
      </c>
      <c r="R206" s="227" t="s">
        <v>271</v>
      </c>
      <c r="S206" s="304">
        <v>55000</v>
      </c>
      <c r="T206" s="237">
        <v>11000</v>
      </c>
      <c r="U206" s="238">
        <v>42000</v>
      </c>
      <c r="Y206" s="35" t="s">
        <v>272</v>
      </c>
      <c r="Z206" s="339">
        <v>198000</v>
      </c>
      <c r="AA206" s="349">
        <v>26000</v>
      </c>
      <c r="AB206" s="350">
        <v>172000</v>
      </c>
      <c r="AC206" s="349">
        <v>44000</v>
      </c>
      <c r="AD206" s="349">
        <v>53000</v>
      </c>
      <c r="AE206" s="338">
        <v>75000</v>
      </c>
      <c r="AF206" s="335">
        <v>26000</v>
      </c>
      <c r="AG206" s="244">
        <v>44000</v>
      </c>
      <c r="AI206" s="3"/>
    </row>
    <row r="207" spans="1:35" ht="21" customHeight="1">
      <c r="A207" s="35" t="s">
        <v>273</v>
      </c>
      <c r="B207" s="227">
        <v>311000</v>
      </c>
      <c r="C207" s="328">
        <v>49000</v>
      </c>
      <c r="D207" s="227">
        <v>262000</v>
      </c>
      <c r="E207" s="227">
        <v>78000</v>
      </c>
      <c r="F207" s="227">
        <v>57000</v>
      </c>
      <c r="G207" s="304">
        <v>127000</v>
      </c>
      <c r="H207" s="237">
        <v>36000</v>
      </c>
      <c r="I207" s="238">
        <v>82000</v>
      </c>
      <c r="M207" s="35" t="s">
        <v>273</v>
      </c>
      <c r="N207" s="227">
        <v>117000</v>
      </c>
      <c r="O207" s="227">
        <v>22000</v>
      </c>
      <c r="P207" s="287">
        <v>95000</v>
      </c>
      <c r="Q207" s="227">
        <v>36000</v>
      </c>
      <c r="R207" s="227" t="s">
        <v>271</v>
      </c>
      <c r="S207" s="304">
        <v>54000</v>
      </c>
      <c r="T207" s="237">
        <v>10000</v>
      </c>
      <c r="U207" s="238">
        <v>39000</v>
      </c>
      <c r="Y207" s="35" t="s">
        <v>273</v>
      </c>
      <c r="Z207" s="339">
        <v>193000</v>
      </c>
      <c r="AA207" s="349">
        <v>27000</v>
      </c>
      <c r="AB207" s="350">
        <v>166000</v>
      </c>
      <c r="AC207" s="349">
        <v>42000</v>
      </c>
      <c r="AD207" s="349">
        <v>51000</v>
      </c>
      <c r="AE207" s="338">
        <v>73000</v>
      </c>
      <c r="AF207" s="335">
        <v>26000</v>
      </c>
      <c r="AG207" s="244">
        <v>43000</v>
      </c>
      <c r="AI207" s="3"/>
    </row>
    <row r="208" spans="1:35" ht="21" customHeight="1">
      <c r="A208" s="35" t="s">
        <v>274</v>
      </c>
      <c r="B208" s="227">
        <v>312000</v>
      </c>
      <c r="C208" s="328">
        <v>49000</v>
      </c>
      <c r="D208" s="227">
        <v>263000</v>
      </c>
      <c r="E208" s="227">
        <v>77000</v>
      </c>
      <c r="F208" s="227">
        <v>55000</v>
      </c>
      <c r="G208" s="304">
        <v>130000</v>
      </c>
      <c r="H208" s="237">
        <v>37000</v>
      </c>
      <c r="I208" s="238">
        <v>83000</v>
      </c>
      <c r="M208" s="35" t="s">
        <v>274</v>
      </c>
      <c r="N208" s="227">
        <v>119000</v>
      </c>
      <c r="O208" s="227">
        <v>21000</v>
      </c>
      <c r="P208" s="287">
        <v>98000</v>
      </c>
      <c r="Q208" s="227">
        <v>38000</v>
      </c>
      <c r="R208" s="227" t="s">
        <v>271</v>
      </c>
      <c r="S208" s="304">
        <v>54000</v>
      </c>
      <c r="T208" s="237">
        <v>10000</v>
      </c>
      <c r="U208" s="238">
        <v>38000</v>
      </c>
      <c r="Y208" s="35" t="s">
        <v>274</v>
      </c>
      <c r="Z208" s="339">
        <v>193000</v>
      </c>
      <c r="AA208" s="349">
        <v>28000</v>
      </c>
      <c r="AB208" s="350">
        <v>165000</v>
      </c>
      <c r="AC208" s="349">
        <v>39000</v>
      </c>
      <c r="AD208" s="349">
        <v>50000</v>
      </c>
      <c r="AE208" s="338">
        <v>75000</v>
      </c>
      <c r="AF208" s="335">
        <v>27000</v>
      </c>
      <c r="AG208" s="244">
        <v>45000</v>
      </c>
      <c r="AI208" s="3"/>
    </row>
    <row r="209" spans="1:35" ht="21" customHeight="1">
      <c r="A209" s="35" t="s">
        <v>275</v>
      </c>
      <c r="B209" s="227">
        <v>317000</v>
      </c>
      <c r="C209" s="328">
        <v>52000</v>
      </c>
      <c r="D209" s="227">
        <v>265000</v>
      </c>
      <c r="E209" s="227">
        <v>81000</v>
      </c>
      <c r="F209" s="227">
        <v>55000</v>
      </c>
      <c r="G209" s="304">
        <v>130000</v>
      </c>
      <c r="H209" s="237">
        <v>37000</v>
      </c>
      <c r="I209" s="238">
        <v>83000</v>
      </c>
      <c r="M209" s="35" t="s">
        <v>275</v>
      </c>
      <c r="N209" s="227">
        <v>125000</v>
      </c>
      <c r="O209" s="227">
        <v>22000</v>
      </c>
      <c r="P209" s="287">
        <v>103000</v>
      </c>
      <c r="Q209" s="227">
        <v>39000</v>
      </c>
      <c r="R209" s="227" t="s">
        <v>271</v>
      </c>
      <c r="S209" s="304">
        <v>58000</v>
      </c>
      <c r="T209" s="237">
        <v>10000</v>
      </c>
      <c r="U209" s="238">
        <v>40000</v>
      </c>
      <c r="Y209" s="35" t="s">
        <v>275</v>
      </c>
      <c r="Z209" s="339">
        <v>192000</v>
      </c>
      <c r="AA209" s="349">
        <v>30000</v>
      </c>
      <c r="AB209" s="350">
        <v>163000</v>
      </c>
      <c r="AC209" s="349">
        <v>42000</v>
      </c>
      <c r="AD209" s="349">
        <v>49000</v>
      </c>
      <c r="AE209" s="338">
        <v>72000</v>
      </c>
      <c r="AF209" s="335">
        <v>26000</v>
      </c>
      <c r="AG209" s="244">
        <v>42000</v>
      </c>
      <c r="AI209" s="3"/>
    </row>
    <row r="210" spans="1:35" ht="21" customHeight="1">
      <c r="A210" s="35" t="s">
        <v>276</v>
      </c>
      <c r="B210" s="227">
        <v>313000</v>
      </c>
      <c r="C210" s="328">
        <v>49000</v>
      </c>
      <c r="D210" s="227">
        <v>264000</v>
      </c>
      <c r="E210" s="227">
        <v>85000</v>
      </c>
      <c r="F210" s="227">
        <v>51000</v>
      </c>
      <c r="G210" s="304">
        <v>128000</v>
      </c>
      <c r="H210" s="237">
        <v>34000</v>
      </c>
      <c r="I210" s="238">
        <v>84000</v>
      </c>
      <c r="M210" s="35" t="s">
        <v>276</v>
      </c>
      <c r="N210" s="227">
        <v>124000</v>
      </c>
      <c r="O210" s="227">
        <v>22000</v>
      </c>
      <c r="P210" s="287">
        <v>102000</v>
      </c>
      <c r="Q210" s="227">
        <v>43000</v>
      </c>
      <c r="R210" s="227" t="s">
        <v>271</v>
      </c>
      <c r="S210" s="304">
        <v>55000</v>
      </c>
      <c r="T210" s="237" t="s">
        <v>271</v>
      </c>
      <c r="U210" s="238">
        <v>40000</v>
      </c>
      <c r="Y210" s="35" t="s">
        <v>276</v>
      </c>
      <c r="Z210" s="339">
        <v>189000</v>
      </c>
      <c r="AA210" s="349">
        <v>27000</v>
      </c>
      <c r="AB210" s="350">
        <v>162000</v>
      </c>
      <c r="AC210" s="349">
        <v>42000</v>
      </c>
      <c r="AD210" s="349">
        <v>47000</v>
      </c>
      <c r="AE210" s="338">
        <v>73000</v>
      </c>
      <c r="AF210" s="335">
        <v>26000</v>
      </c>
      <c r="AG210" s="244">
        <v>44000</v>
      </c>
      <c r="AI210" s="3"/>
    </row>
    <row r="211" spans="1:35" ht="21" customHeight="1">
      <c r="A211" s="35" t="s">
        <v>277</v>
      </c>
      <c r="B211" s="227">
        <v>314000</v>
      </c>
      <c r="C211" s="328">
        <v>49000</v>
      </c>
      <c r="D211" s="227">
        <v>265000</v>
      </c>
      <c r="E211" s="227">
        <v>85000</v>
      </c>
      <c r="F211" s="227">
        <v>49000</v>
      </c>
      <c r="G211" s="304">
        <v>131000</v>
      </c>
      <c r="H211" s="237">
        <v>35000</v>
      </c>
      <c r="I211" s="238">
        <v>87000</v>
      </c>
      <c r="M211" s="35" t="s">
        <v>277</v>
      </c>
      <c r="N211" s="227">
        <v>124000</v>
      </c>
      <c r="O211" s="227">
        <v>21000</v>
      </c>
      <c r="P211" s="287">
        <v>103000</v>
      </c>
      <c r="Q211" s="227">
        <v>42000</v>
      </c>
      <c r="R211" s="227" t="s">
        <v>271</v>
      </c>
      <c r="S211" s="304">
        <v>56000</v>
      </c>
      <c r="T211" s="237" t="s">
        <v>271</v>
      </c>
      <c r="U211" s="238">
        <v>42000</v>
      </c>
      <c r="Y211" s="35" t="s">
        <v>277</v>
      </c>
      <c r="Z211" s="339">
        <v>190000</v>
      </c>
      <c r="AA211" s="349">
        <v>28000</v>
      </c>
      <c r="AB211" s="350">
        <v>162000</v>
      </c>
      <c r="AC211" s="349">
        <v>43000</v>
      </c>
      <c r="AD211" s="349">
        <v>45000</v>
      </c>
      <c r="AE211" s="338">
        <v>75000</v>
      </c>
      <c r="AF211" s="335">
        <v>27000</v>
      </c>
      <c r="AG211" s="244">
        <v>45000</v>
      </c>
      <c r="AI211" s="3"/>
    </row>
    <row r="212" spans="1:35" ht="21" customHeight="1">
      <c r="A212" s="35" t="s">
        <v>278</v>
      </c>
      <c r="B212" s="227">
        <v>313000</v>
      </c>
      <c r="C212" s="328">
        <v>48000</v>
      </c>
      <c r="D212" s="227">
        <v>265000</v>
      </c>
      <c r="E212" s="227">
        <v>83000</v>
      </c>
      <c r="F212" s="227">
        <v>52000</v>
      </c>
      <c r="G212" s="304">
        <v>130000</v>
      </c>
      <c r="H212" s="237">
        <v>34000</v>
      </c>
      <c r="I212" s="238">
        <v>88000</v>
      </c>
      <c r="M212" s="35" t="s">
        <v>278</v>
      </c>
      <c r="N212" s="227">
        <v>120000</v>
      </c>
      <c r="O212" s="227">
        <v>20000</v>
      </c>
      <c r="P212" s="287">
        <v>100000</v>
      </c>
      <c r="Q212" s="227">
        <v>42000</v>
      </c>
      <c r="R212" s="227" t="s">
        <v>271</v>
      </c>
      <c r="S212" s="304">
        <v>54000</v>
      </c>
      <c r="T212" s="237" t="s">
        <v>271</v>
      </c>
      <c r="U212" s="238">
        <v>41000</v>
      </c>
      <c r="Y212" s="35" t="s">
        <v>278</v>
      </c>
      <c r="Z212" s="339">
        <v>193000</v>
      </c>
      <c r="AA212" s="349">
        <v>29000</v>
      </c>
      <c r="AB212" s="350">
        <v>165000</v>
      </c>
      <c r="AC212" s="349">
        <v>41000</v>
      </c>
      <c r="AD212" s="349">
        <v>47000</v>
      </c>
      <c r="AE212" s="338">
        <v>77000</v>
      </c>
      <c r="AF212" s="335">
        <v>27000</v>
      </c>
      <c r="AG212" s="244">
        <v>47000</v>
      </c>
      <c r="AI212" s="3"/>
    </row>
    <row r="213" spans="1:35" ht="21" customHeight="1">
      <c r="A213" s="35" t="s">
        <v>279</v>
      </c>
      <c r="B213" s="227">
        <v>315000</v>
      </c>
      <c r="C213" s="328">
        <v>49000</v>
      </c>
      <c r="D213" s="227">
        <v>266000</v>
      </c>
      <c r="E213" s="227">
        <v>80000</v>
      </c>
      <c r="F213" s="227">
        <v>49000</v>
      </c>
      <c r="G213" s="304">
        <v>136000</v>
      </c>
      <c r="H213" s="237">
        <v>36000</v>
      </c>
      <c r="I213" s="238">
        <v>89000</v>
      </c>
      <c r="M213" s="35" t="s">
        <v>279</v>
      </c>
      <c r="N213" s="227">
        <v>122000</v>
      </c>
      <c r="O213" s="227">
        <v>21000</v>
      </c>
      <c r="P213" s="287">
        <v>101000</v>
      </c>
      <c r="Q213" s="227">
        <v>42000</v>
      </c>
      <c r="R213" s="227" t="s">
        <v>271</v>
      </c>
      <c r="S213" s="304">
        <v>55000</v>
      </c>
      <c r="T213" s="237">
        <v>8000</v>
      </c>
      <c r="U213" s="238">
        <v>41000</v>
      </c>
      <c r="Y213" s="35" t="s">
        <v>279</v>
      </c>
      <c r="Z213" s="339">
        <v>192000</v>
      </c>
      <c r="AA213" s="349">
        <v>28000</v>
      </c>
      <c r="AB213" s="350">
        <v>165000</v>
      </c>
      <c r="AC213" s="349">
        <v>38000</v>
      </c>
      <c r="AD213" s="349">
        <v>45000</v>
      </c>
      <c r="AE213" s="338">
        <v>81000</v>
      </c>
      <c r="AF213" s="335">
        <v>27000</v>
      </c>
      <c r="AG213" s="244">
        <v>48000</v>
      </c>
      <c r="AI213" s="3"/>
    </row>
    <row r="214" spans="1:35" ht="21" customHeight="1">
      <c r="A214" s="35" t="s">
        <v>280</v>
      </c>
      <c r="B214" s="227">
        <v>318000</v>
      </c>
      <c r="C214" s="328">
        <v>48000</v>
      </c>
      <c r="D214" s="227">
        <v>270000</v>
      </c>
      <c r="E214" s="227">
        <v>83000</v>
      </c>
      <c r="F214" s="227">
        <v>53000</v>
      </c>
      <c r="G214" s="304">
        <v>134000</v>
      </c>
      <c r="H214" s="237">
        <v>37000</v>
      </c>
      <c r="I214" s="238">
        <v>86000</v>
      </c>
      <c r="M214" s="35" t="s">
        <v>280</v>
      </c>
      <c r="N214" s="227">
        <v>122000</v>
      </c>
      <c r="O214" s="227">
        <v>20000</v>
      </c>
      <c r="P214" s="287">
        <v>101000</v>
      </c>
      <c r="Q214" s="227">
        <v>44000</v>
      </c>
      <c r="R214" s="227" t="s">
        <v>271</v>
      </c>
      <c r="S214" s="304">
        <v>54000</v>
      </c>
      <c r="T214" s="237">
        <v>8000</v>
      </c>
      <c r="U214" s="238">
        <v>40000</v>
      </c>
      <c r="Y214" s="35" t="s">
        <v>280</v>
      </c>
      <c r="Z214" s="339">
        <v>196000</v>
      </c>
      <c r="AA214" s="349">
        <v>28000</v>
      </c>
      <c r="AB214" s="350">
        <v>169000</v>
      </c>
      <c r="AC214" s="349">
        <v>39000</v>
      </c>
      <c r="AD214" s="349">
        <v>50000</v>
      </c>
      <c r="AE214" s="338">
        <v>80000</v>
      </c>
      <c r="AF214" s="335">
        <v>28000</v>
      </c>
      <c r="AG214" s="244">
        <v>47000</v>
      </c>
      <c r="AI214" s="3"/>
    </row>
    <row r="215" spans="1:35" ht="21" customHeight="1">
      <c r="A215" s="35" t="s">
        <v>281</v>
      </c>
      <c r="B215" s="227">
        <v>318000</v>
      </c>
      <c r="C215" s="328">
        <v>49000</v>
      </c>
      <c r="D215" s="227">
        <v>270000</v>
      </c>
      <c r="E215" s="227">
        <v>80000</v>
      </c>
      <c r="F215" s="227">
        <v>55000</v>
      </c>
      <c r="G215" s="304">
        <v>135000</v>
      </c>
      <c r="H215" s="237">
        <v>35000</v>
      </c>
      <c r="I215" s="238">
        <v>88000</v>
      </c>
      <c r="M215" s="35" t="s">
        <v>281</v>
      </c>
      <c r="N215" s="227">
        <v>122000</v>
      </c>
      <c r="O215" s="227">
        <v>19000</v>
      </c>
      <c r="P215" s="287">
        <v>102000</v>
      </c>
      <c r="Q215" s="227">
        <v>43000</v>
      </c>
      <c r="R215" s="227" t="s">
        <v>271</v>
      </c>
      <c r="S215" s="304">
        <v>55000</v>
      </c>
      <c r="T215" s="237">
        <v>9000</v>
      </c>
      <c r="U215" s="238">
        <v>41000</v>
      </c>
      <c r="Y215" s="35" t="s">
        <v>281</v>
      </c>
      <c r="Z215" s="339">
        <v>197000</v>
      </c>
      <c r="AA215" s="349">
        <v>29000</v>
      </c>
      <c r="AB215" s="350">
        <v>167000</v>
      </c>
      <c r="AC215" s="349">
        <v>37000</v>
      </c>
      <c r="AD215" s="349">
        <v>51000</v>
      </c>
      <c r="AE215" s="338">
        <v>80000</v>
      </c>
      <c r="AF215" s="335">
        <v>26000</v>
      </c>
      <c r="AG215" s="244">
        <v>48000</v>
      </c>
      <c r="AI215" s="3"/>
    </row>
    <row r="216" spans="1:35" ht="21" customHeight="1">
      <c r="A216" s="35" t="s">
        <v>282</v>
      </c>
      <c r="B216" s="227">
        <v>318000</v>
      </c>
      <c r="C216" s="328">
        <v>48000</v>
      </c>
      <c r="D216" s="227">
        <v>270000</v>
      </c>
      <c r="E216" s="227">
        <v>78000</v>
      </c>
      <c r="F216" s="227">
        <v>57000</v>
      </c>
      <c r="G216" s="304">
        <v>135000</v>
      </c>
      <c r="H216" s="237">
        <v>33000</v>
      </c>
      <c r="I216" s="238">
        <v>90000</v>
      </c>
      <c r="M216" s="35" t="s">
        <v>282</v>
      </c>
      <c r="N216" s="227">
        <v>121000</v>
      </c>
      <c r="O216" s="227">
        <v>18000</v>
      </c>
      <c r="P216" s="287">
        <v>103000</v>
      </c>
      <c r="Q216" s="227">
        <v>43000</v>
      </c>
      <c r="R216" s="227" t="s">
        <v>271</v>
      </c>
      <c r="S216" s="304">
        <v>57000</v>
      </c>
      <c r="T216" s="237">
        <v>9000</v>
      </c>
      <c r="U216" s="238">
        <v>41000</v>
      </c>
      <c r="Y216" s="35" t="s">
        <v>282</v>
      </c>
      <c r="Z216" s="339">
        <v>197000</v>
      </c>
      <c r="AA216" s="349">
        <v>30000</v>
      </c>
      <c r="AB216" s="350">
        <v>167000</v>
      </c>
      <c r="AC216" s="349">
        <v>35000</v>
      </c>
      <c r="AD216" s="349">
        <v>54000</v>
      </c>
      <c r="AE216" s="338">
        <v>78000</v>
      </c>
      <c r="AF216" s="335">
        <v>24000</v>
      </c>
      <c r="AG216" s="244">
        <v>50000</v>
      </c>
      <c r="AI216" s="3"/>
    </row>
    <row r="217" spans="1:35" ht="21" customHeight="1">
      <c r="A217" s="35" t="s">
        <v>283</v>
      </c>
      <c r="B217" s="227">
        <v>319000</v>
      </c>
      <c r="C217" s="328">
        <v>49000</v>
      </c>
      <c r="D217" s="227">
        <v>270000</v>
      </c>
      <c r="E217" s="227">
        <v>72000</v>
      </c>
      <c r="F217" s="227">
        <v>58000</v>
      </c>
      <c r="G217" s="304">
        <v>139000</v>
      </c>
      <c r="H217" s="237">
        <v>32000</v>
      </c>
      <c r="I217" s="238">
        <v>94000</v>
      </c>
      <c r="M217" s="35" t="s">
        <v>283</v>
      </c>
      <c r="N217" s="227">
        <v>124000</v>
      </c>
      <c r="O217" s="227">
        <v>20000</v>
      </c>
      <c r="P217" s="287">
        <v>104000</v>
      </c>
      <c r="Q217" s="227">
        <v>42000</v>
      </c>
      <c r="R217" s="227" t="s">
        <v>271</v>
      </c>
      <c r="S217" s="304">
        <v>59000</v>
      </c>
      <c r="T217" s="237">
        <v>8000</v>
      </c>
      <c r="U217" s="238">
        <v>43000</v>
      </c>
      <c r="Y217" s="35" t="s">
        <v>283</v>
      </c>
      <c r="Z217" s="339">
        <v>194000</v>
      </c>
      <c r="AA217" s="349">
        <v>28000</v>
      </c>
      <c r="AB217" s="350">
        <v>166000</v>
      </c>
      <c r="AC217" s="349">
        <v>31000</v>
      </c>
      <c r="AD217" s="349">
        <v>55000</v>
      </c>
      <c r="AE217" s="338">
        <v>80000</v>
      </c>
      <c r="AF217" s="335">
        <v>24000</v>
      </c>
      <c r="AG217" s="244">
        <v>51000</v>
      </c>
      <c r="AI217" s="3"/>
    </row>
    <row r="218" spans="1:35" ht="21" customHeight="1">
      <c r="A218" s="35" t="s">
        <v>284</v>
      </c>
      <c r="B218" s="227">
        <v>324000</v>
      </c>
      <c r="C218" s="328">
        <v>50000</v>
      </c>
      <c r="D218" s="227">
        <v>274000</v>
      </c>
      <c r="E218" s="227">
        <v>74000</v>
      </c>
      <c r="F218" s="227">
        <v>58000</v>
      </c>
      <c r="G218" s="304">
        <v>142000</v>
      </c>
      <c r="H218" s="237">
        <v>34000</v>
      </c>
      <c r="I218" s="238">
        <v>95000</v>
      </c>
      <c r="M218" s="35" t="s">
        <v>284</v>
      </c>
      <c r="N218" s="227">
        <v>124000</v>
      </c>
      <c r="O218" s="227">
        <v>21000</v>
      </c>
      <c r="P218" s="287">
        <v>103000</v>
      </c>
      <c r="Q218" s="227">
        <v>41000</v>
      </c>
      <c r="R218" s="227" t="s">
        <v>271</v>
      </c>
      <c r="S218" s="304">
        <v>60000</v>
      </c>
      <c r="T218" s="237">
        <v>10000</v>
      </c>
      <c r="U218" s="238">
        <v>43000</v>
      </c>
      <c r="Y218" s="35" t="s">
        <v>284</v>
      </c>
      <c r="Z218" s="339">
        <v>199000</v>
      </c>
      <c r="AA218" s="349">
        <v>29000</v>
      </c>
      <c r="AB218" s="350">
        <v>171000</v>
      </c>
      <c r="AC218" s="349">
        <v>33000</v>
      </c>
      <c r="AD218" s="349">
        <v>55000</v>
      </c>
      <c r="AE218" s="338">
        <v>83000</v>
      </c>
      <c r="AF218" s="335">
        <v>24000</v>
      </c>
      <c r="AG218" s="244">
        <v>52000</v>
      </c>
      <c r="AI218" s="3"/>
    </row>
    <row r="219" spans="1:35" ht="21" customHeight="1">
      <c r="A219" s="35" t="s">
        <v>320</v>
      </c>
      <c r="B219" s="227">
        <v>319000</v>
      </c>
      <c r="C219" s="328">
        <v>51000</v>
      </c>
      <c r="D219" s="227">
        <v>268000</v>
      </c>
      <c r="E219" s="227">
        <v>72000</v>
      </c>
      <c r="F219" s="227">
        <v>56000</v>
      </c>
      <c r="G219" s="304">
        <v>141000</v>
      </c>
      <c r="H219" s="237">
        <v>34000</v>
      </c>
      <c r="I219" s="238">
        <v>96000</v>
      </c>
      <c r="M219" s="35" t="s">
        <v>320</v>
      </c>
      <c r="N219" s="227">
        <v>122000</v>
      </c>
      <c r="O219" s="227">
        <v>21000</v>
      </c>
      <c r="P219" s="287">
        <v>101000</v>
      </c>
      <c r="Q219" s="227">
        <v>40000</v>
      </c>
      <c r="R219" s="227" t="s">
        <v>271</v>
      </c>
      <c r="S219" s="304">
        <v>59000</v>
      </c>
      <c r="T219" s="237">
        <v>9000</v>
      </c>
      <c r="U219" s="238">
        <v>44000</v>
      </c>
      <c r="Y219" s="35" t="s">
        <v>320</v>
      </c>
      <c r="Z219" s="339">
        <v>197000</v>
      </c>
      <c r="AA219" s="349">
        <v>30000</v>
      </c>
      <c r="AB219" s="350">
        <v>167000</v>
      </c>
      <c r="AC219" s="349">
        <v>32000</v>
      </c>
      <c r="AD219" s="349">
        <v>53000</v>
      </c>
      <c r="AE219" s="338">
        <v>82000</v>
      </c>
      <c r="AF219" s="335">
        <v>24000</v>
      </c>
      <c r="AG219" s="244">
        <v>52000</v>
      </c>
      <c r="AI219" s="3"/>
    </row>
    <row r="220" spans="1:35" ht="21" customHeight="1">
      <c r="A220" s="35" t="s">
        <v>321</v>
      </c>
      <c r="B220" s="227">
        <v>318000</v>
      </c>
      <c r="C220" s="328">
        <v>55000</v>
      </c>
      <c r="D220" s="227">
        <v>263000</v>
      </c>
      <c r="E220" s="227">
        <v>72000</v>
      </c>
      <c r="F220" s="227">
        <v>56000</v>
      </c>
      <c r="G220" s="304">
        <v>136000</v>
      </c>
      <c r="H220" s="237">
        <v>32000</v>
      </c>
      <c r="I220" s="238">
        <v>93000</v>
      </c>
      <c r="M220" s="35" t="s">
        <v>321</v>
      </c>
      <c r="N220" s="227">
        <v>121000</v>
      </c>
      <c r="O220" s="328">
        <v>22000</v>
      </c>
      <c r="P220" s="227">
        <v>100000</v>
      </c>
      <c r="Q220" s="227">
        <v>40000</v>
      </c>
      <c r="R220" s="227" t="s">
        <v>271</v>
      </c>
      <c r="S220" s="304">
        <v>57000</v>
      </c>
      <c r="T220" s="237">
        <v>9000</v>
      </c>
      <c r="U220" s="238">
        <v>43000</v>
      </c>
      <c r="Y220" s="35" t="s">
        <v>321</v>
      </c>
      <c r="Z220" s="339">
        <v>197000</v>
      </c>
      <c r="AA220" s="340">
        <v>33000</v>
      </c>
      <c r="AB220" s="339">
        <v>164000</v>
      </c>
      <c r="AC220" s="339">
        <v>32000</v>
      </c>
      <c r="AD220" s="339">
        <v>53000</v>
      </c>
      <c r="AE220" s="338">
        <v>79000</v>
      </c>
      <c r="AF220" s="243">
        <v>23000</v>
      </c>
      <c r="AG220" s="244">
        <v>50000</v>
      </c>
      <c r="AI220" s="3"/>
    </row>
    <row r="221" spans="1:35" ht="21" customHeight="1">
      <c r="A221" s="35" t="s">
        <v>322</v>
      </c>
      <c r="B221" s="228">
        <v>313000</v>
      </c>
      <c r="C221" s="306">
        <v>56000</v>
      </c>
      <c r="D221" s="228">
        <v>257000</v>
      </c>
      <c r="E221" s="228">
        <v>68000</v>
      </c>
      <c r="F221" s="228">
        <v>52000</v>
      </c>
      <c r="G221" s="306">
        <v>137000</v>
      </c>
      <c r="H221" s="228">
        <v>34000</v>
      </c>
      <c r="I221" s="231">
        <v>91000</v>
      </c>
      <c r="J221" s="48"/>
      <c r="M221" s="35" t="s">
        <v>322</v>
      </c>
      <c r="N221" s="228">
        <v>119000</v>
      </c>
      <c r="O221" s="306">
        <v>21000</v>
      </c>
      <c r="P221" s="228">
        <v>98000</v>
      </c>
      <c r="Q221" s="228">
        <v>37000</v>
      </c>
      <c r="R221" s="234" t="s">
        <v>271</v>
      </c>
      <c r="S221" s="306">
        <v>58000</v>
      </c>
      <c r="T221" s="228">
        <v>9000</v>
      </c>
      <c r="U221" s="231">
        <v>42000</v>
      </c>
      <c r="V221" s="48"/>
      <c r="W221" s="48"/>
      <c r="X221" s="48"/>
      <c r="Y221" s="35" t="s">
        <v>322</v>
      </c>
      <c r="Z221" s="228">
        <v>194000</v>
      </c>
      <c r="AA221" s="306">
        <v>35000</v>
      </c>
      <c r="AB221" s="228">
        <v>159000</v>
      </c>
      <c r="AC221" s="228">
        <v>31000</v>
      </c>
      <c r="AD221" s="228">
        <v>49000</v>
      </c>
      <c r="AE221" s="306">
        <v>79000</v>
      </c>
      <c r="AF221" s="228">
        <v>25000</v>
      </c>
      <c r="AG221" s="231">
        <v>49000</v>
      </c>
    </row>
    <row r="222" spans="1:35" ht="21" customHeight="1">
      <c r="A222" s="35" t="s">
        <v>323</v>
      </c>
      <c r="B222" s="229">
        <v>317000</v>
      </c>
      <c r="C222" s="306">
        <v>53000</v>
      </c>
      <c r="D222" s="229">
        <v>263000</v>
      </c>
      <c r="E222" s="229">
        <v>71000</v>
      </c>
      <c r="F222" s="229">
        <v>54000</v>
      </c>
      <c r="G222" s="306">
        <v>138000</v>
      </c>
      <c r="H222" s="229">
        <v>34000</v>
      </c>
      <c r="I222" s="231">
        <v>89000</v>
      </c>
      <c r="M222" s="35" t="s">
        <v>323</v>
      </c>
      <c r="N222" s="229">
        <v>125000</v>
      </c>
      <c r="O222" s="306">
        <v>18000</v>
      </c>
      <c r="P222" s="229">
        <v>106000</v>
      </c>
      <c r="Q222" s="229">
        <v>41000</v>
      </c>
      <c r="R222" s="61" t="s">
        <v>271</v>
      </c>
      <c r="S222" s="306">
        <v>62000</v>
      </c>
      <c r="T222" s="229">
        <v>10000</v>
      </c>
      <c r="U222" s="231">
        <v>45000</v>
      </c>
      <c r="Y222" s="35" t="s">
        <v>323</v>
      </c>
      <c r="Z222" s="229">
        <v>192000</v>
      </c>
      <c r="AA222" s="306">
        <v>35000</v>
      </c>
      <c r="AB222" s="229">
        <v>157000</v>
      </c>
      <c r="AC222" s="229">
        <v>31000</v>
      </c>
      <c r="AD222" s="229">
        <v>50000</v>
      </c>
      <c r="AE222" s="306">
        <v>76000</v>
      </c>
      <c r="AF222" s="229">
        <v>24000</v>
      </c>
      <c r="AG222" s="231">
        <v>44000</v>
      </c>
    </row>
    <row r="223" spans="1:35" ht="21" customHeight="1">
      <c r="A223" s="35" t="s">
        <v>324</v>
      </c>
      <c r="B223" s="229">
        <v>311000</v>
      </c>
      <c r="C223" s="306">
        <v>51000</v>
      </c>
      <c r="D223" s="229">
        <v>260000</v>
      </c>
      <c r="E223" s="229">
        <v>66000</v>
      </c>
      <c r="F223" s="229">
        <v>54000</v>
      </c>
      <c r="G223" s="306">
        <v>141000</v>
      </c>
      <c r="H223" s="229">
        <v>34000</v>
      </c>
      <c r="I223" s="231">
        <v>92000</v>
      </c>
      <c r="M223" s="35" t="s">
        <v>324</v>
      </c>
      <c r="N223" s="229">
        <v>123000</v>
      </c>
      <c r="O223" s="306">
        <v>17000</v>
      </c>
      <c r="P223" s="229">
        <v>105000</v>
      </c>
      <c r="Q223" s="229">
        <v>39000</v>
      </c>
      <c r="R223" s="61" t="s">
        <v>271</v>
      </c>
      <c r="S223" s="306">
        <v>64000</v>
      </c>
      <c r="T223" s="229">
        <v>11000</v>
      </c>
      <c r="U223" s="231">
        <v>47000</v>
      </c>
      <c r="Y223" s="35" t="s">
        <v>324</v>
      </c>
      <c r="Z223" s="229">
        <v>189000</v>
      </c>
      <c r="AA223" s="306">
        <v>34000</v>
      </c>
      <c r="AB223" s="229">
        <v>155000</v>
      </c>
      <c r="AC223" s="229">
        <v>27000</v>
      </c>
      <c r="AD223" s="229">
        <v>50000</v>
      </c>
      <c r="AE223" s="306">
        <v>77000</v>
      </c>
      <c r="AF223" s="229">
        <v>24000</v>
      </c>
      <c r="AG223" s="231">
        <v>45000</v>
      </c>
    </row>
    <row r="224" spans="1:35" ht="21" customHeight="1">
      <c r="A224" s="35" t="s">
        <v>325</v>
      </c>
      <c r="B224" s="229">
        <v>310000</v>
      </c>
      <c r="C224" s="306">
        <v>53000</v>
      </c>
      <c r="D224" s="229">
        <v>258000</v>
      </c>
      <c r="E224" s="229">
        <v>63000</v>
      </c>
      <c r="F224" s="229">
        <v>56000</v>
      </c>
      <c r="G224" s="306">
        <v>138000</v>
      </c>
      <c r="H224" s="229">
        <v>36000</v>
      </c>
      <c r="I224" s="231">
        <v>89000</v>
      </c>
      <c r="M224" s="35" t="s">
        <v>325</v>
      </c>
      <c r="N224" s="229">
        <v>122000</v>
      </c>
      <c r="O224" s="306">
        <v>19000</v>
      </c>
      <c r="P224" s="229">
        <v>102000</v>
      </c>
      <c r="Q224" s="229">
        <v>36000</v>
      </c>
      <c r="R224" s="61" t="s">
        <v>271</v>
      </c>
      <c r="S224" s="306">
        <v>63000</v>
      </c>
      <c r="T224" s="229">
        <v>12000</v>
      </c>
      <c r="U224" s="231">
        <v>45000</v>
      </c>
      <c r="Y224" s="35" t="s">
        <v>325</v>
      </c>
      <c r="Z224" s="229">
        <v>189000</v>
      </c>
      <c r="AA224" s="306">
        <v>34000</v>
      </c>
      <c r="AB224" s="229">
        <v>155000</v>
      </c>
      <c r="AC224" s="229">
        <v>27000</v>
      </c>
      <c r="AD224" s="229">
        <v>53000</v>
      </c>
      <c r="AE224" s="306">
        <v>75000</v>
      </c>
      <c r="AF224" s="229">
        <v>24000</v>
      </c>
      <c r="AG224" s="231">
        <v>44000</v>
      </c>
    </row>
    <row r="225" spans="1:33" ht="21" customHeight="1">
      <c r="A225" s="35" t="s">
        <v>326</v>
      </c>
      <c r="B225" s="229">
        <v>313000</v>
      </c>
      <c r="C225" s="306">
        <v>53000</v>
      </c>
      <c r="D225" s="229">
        <v>260000</v>
      </c>
      <c r="E225" s="229">
        <v>55000</v>
      </c>
      <c r="F225" s="229">
        <v>58000</v>
      </c>
      <c r="G225" s="306">
        <v>147000</v>
      </c>
      <c r="H225" s="229">
        <v>39000</v>
      </c>
      <c r="I225" s="231">
        <v>93000</v>
      </c>
      <c r="M225" s="35" t="s">
        <v>326</v>
      </c>
      <c r="N225" s="229">
        <v>120000</v>
      </c>
      <c r="O225" s="306">
        <v>20000</v>
      </c>
      <c r="P225" s="229">
        <v>101000</v>
      </c>
      <c r="Q225" s="229">
        <v>30000</v>
      </c>
      <c r="R225" s="61" t="s">
        <v>271</v>
      </c>
      <c r="S225" s="306">
        <v>67000</v>
      </c>
      <c r="T225" s="229">
        <v>13000</v>
      </c>
      <c r="U225" s="231">
        <v>47000</v>
      </c>
      <c r="Y225" s="35" t="s">
        <v>326</v>
      </c>
      <c r="Z225" s="229">
        <v>193000</v>
      </c>
      <c r="AA225" s="306">
        <v>34000</v>
      </c>
      <c r="AB225" s="229">
        <v>159000</v>
      </c>
      <c r="AC225" s="229">
        <v>25000</v>
      </c>
      <c r="AD225" s="229">
        <v>55000</v>
      </c>
      <c r="AE225" s="306">
        <v>79000</v>
      </c>
      <c r="AF225" s="229">
        <v>26000</v>
      </c>
      <c r="AG225" s="231">
        <v>46000</v>
      </c>
    </row>
    <row r="226" spans="1:33" ht="21" customHeight="1">
      <c r="A226" s="35" t="s">
        <v>327</v>
      </c>
      <c r="B226" s="229">
        <v>319000</v>
      </c>
      <c r="C226" s="306">
        <v>56000</v>
      </c>
      <c r="D226" s="229">
        <v>263000</v>
      </c>
      <c r="E226" s="229">
        <v>57000</v>
      </c>
      <c r="F226" s="229">
        <v>60000</v>
      </c>
      <c r="G226" s="306">
        <v>146000</v>
      </c>
      <c r="H226" s="229">
        <v>37000</v>
      </c>
      <c r="I226" s="231">
        <v>92000</v>
      </c>
      <c r="M226" s="35" t="s">
        <v>327</v>
      </c>
      <c r="N226" s="229">
        <v>124000</v>
      </c>
      <c r="O226" s="306">
        <v>23000</v>
      </c>
      <c r="P226" s="229">
        <v>101000</v>
      </c>
      <c r="Q226" s="229">
        <v>31000</v>
      </c>
      <c r="R226" s="61" t="s">
        <v>271</v>
      </c>
      <c r="S226" s="306">
        <v>67000</v>
      </c>
      <c r="T226" s="229">
        <v>13000</v>
      </c>
      <c r="U226" s="231">
        <v>45000</v>
      </c>
      <c r="Y226" s="35" t="s">
        <v>327</v>
      </c>
      <c r="Z226" s="229">
        <v>195000</v>
      </c>
      <c r="AA226" s="306">
        <v>34000</v>
      </c>
      <c r="AB226" s="229">
        <v>162000</v>
      </c>
      <c r="AC226" s="229">
        <v>25000</v>
      </c>
      <c r="AD226" s="229">
        <v>57000</v>
      </c>
      <c r="AE226" s="306">
        <v>79000</v>
      </c>
      <c r="AF226" s="229">
        <v>24000</v>
      </c>
      <c r="AG226" s="231">
        <v>47000</v>
      </c>
    </row>
    <row r="227" spans="1:33" ht="21" customHeight="1">
      <c r="A227" s="35" t="s">
        <v>328</v>
      </c>
      <c r="B227" s="229">
        <v>322000</v>
      </c>
      <c r="C227" s="306">
        <v>54000</v>
      </c>
      <c r="D227" s="229">
        <v>268000</v>
      </c>
      <c r="E227" s="229">
        <v>61000</v>
      </c>
      <c r="F227" s="229">
        <v>59000</v>
      </c>
      <c r="G227" s="306">
        <v>148000</v>
      </c>
      <c r="H227" s="229">
        <v>38000</v>
      </c>
      <c r="I227" s="231">
        <v>94000</v>
      </c>
      <c r="M227" s="35" t="s">
        <v>328</v>
      </c>
      <c r="N227" s="229">
        <v>125000</v>
      </c>
      <c r="O227" s="306">
        <v>22000</v>
      </c>
      <c r="P227" s="229">
        <v>104000</v>
      </c>
      <c r="Q227" s="229">
        <v>33000</v>
      </c>
      <c r="R227" s="61" t="s">
        <v>271</v>
      </c>
      <c r="S227" s="306">
        <v>68000</v>
      </c>
      <c r="T227" s="229">
        <v>13000</v>
      </c>
      <c r="U227" s="231">
        <v>47000</v>
      </c>
      <c r="Y227" s="35" t="s">
        <v>328</v>
      </c>
      <c r="Z227" s="229">
        <v>197000</v>
      </c>
      <c r="AA227" s="306">
        <v>33000</v>
      </c>
      <c r="AB227" s="229">
        <v>165000</v>
      </c>
      <c r="AC227" s="229">
        <v>28000</v>
      </c>
      <c r="AD227" s="229">
        <v>57000</v>
      </c>
      <c r="AE227" s="306">
        <v>80000</v>
      </c>
      <c r="AF227" s="229">
        <v>25000</v>
      </c>
      <c r="AG227" s="231">
        <v>48000</v>
      </c>
    </row>
    <row r="228" spans="1:33" ht="21" customHeight="1">
      <c r="A228" s="35" t="s">
        <v>329</v>
      </c>
      <c r="B228" s="229">
        <v>323000</v>
      </c>
      <c r="C228" s="306">
        <v>53000</v>
      </c>
      <c r="D228" s="229">
        <v>270000</v>
      </c>
      <c r="E228" s="229">
        <v>62000</v>
      </c>
      <c r="F228" s="229">
        <v>61000</v>
      </c>
      <c r="G228" s="306">
        <v>147000</v>
      </c>
      <c r="H228" s="229">
        <v>39000</v>
      </c>
      <c r="I228" s="231">
        <v>94000</v>
      </c>
      <c r="M228" s="35" t="s">
        <v>329</v>
      </c>
      <c r="N228" s="229">
        <v>124000</v>
      </c>
      <c r="O228" s="306">
        <v>21000</v>
      </c>
      <c r="P228" s="229">
        <v>103000</v>
      </c>
      <c r="Q228" s="229">
        <v>33000</v>
      </c>
      <c r="R228" s="61" t="s">
        <v>271</v>
      </c>
      <c r="S228" s="306">
        <v>67000</v>
      </c>
      <c r="T228" s="229">
        <v>14000</v>
      </c>
      <c r="U228" s="231">
        <v>46000</v>
      </c>
      <c r="Y228" s="35" t="s">
        <v>329</v>
      </c>
      <c r="Z228" s="229">
        <v>200000</v>
      </c>
      <c r="AA228" s="306">
        <v>33000</v>
      </c>
      <c r="AB228" s="229">
        <v>167000</v>
      </c>
      <c r="AC228" s="229">
        <v>29000</v>
      </c>
      <c r="AD228" s="229">
        <v>57000</v>
      </c>
      <c r="AE228" s="306">
        <v>80000</v>
      </c>
      <c r="AF228" s="229">
        <v>25000</v>
      </c>
      <c r="AG228" s="231">
        <v>48000</v>
      </c>
    </row>
    <row r="229" spans="1:33" ht="21" customHeight="1">
      <c r="A229" s="35" t="s">
        <v>330</v>
      </c>
      <c r="B229" s="229">
        <v>319000</v>
      </c>
      <c r="C229" s="306">
        <v>51000</v>
      </c>
      <c r="D229" s="229">
        <v>268000</v>
      </c>
      <c r="E229" s="229">
        <v>63000</v>
      </c>
      <c r="F229" s="229">
        <v>59000</v>
      </c>
      <c r="G229" s="306">
        <v>146000</v>
      </c>
      <c r="H229" s="229">
        <v>40000</v>
      </c>
      <c r="I229" s="231">
        <v>95000</v>
      </c>
      <c r="M229" s="35" t="s">
        <v>330</v>
      </c>
      <c r="N229" s="229">
        <v>126000</v>
      </c>
      <c r="O229" s="306">
        <v>21000</v>
      </c>
      <c r="P229" s="229">
        <v>104000</v>
      </c>
      <c r="Q229" s="229">
        <v>34000</v>
      </c>
      <c r="R229" s="61" t="s">
        <v>271</v>
      </c>
      <c r="S229" s="306">
        <v>67000</v>
      </c>
      <c r="T229" s="229">
        <v>15000</v>
      </c>
      <c r="U229" s="231">
        <v>46000</v>
      </c>
      <c r="Y229" s="35" t="s">
        <v>330</v>
      </c>
      <c r="Z229" s="229">
        <v>194000</v>
      </c>
      <c r="AA229" s="306">
        <v>30000</v>
      </c>
      <c r="AB229" s="229">
        <v>164000</v>
      </c>
      <c r="AC229" s="229">
        <v>30000</v>
      </c>
      <c r="AD229" s="229">
        <v>56000</v>
      </c>
      <c r="AE229" s="306">
        <v>79000</v>
      </c>
      <c r="AF229" s="229">
        <v>25000</v>
      </c>
      <c r="AG229" s="231">
        <v>48000</v>
      </c>
    </row>
    <row r="230" spans="1:33" ht="21" customHeight="1">
      <c r="A230" s="35" t="s">
        <v>331</v>
      </c>
      <c r="B230" s="229">
        <v>318000</v>
      </c>
      <c r="C230" s="306">
        <v>49000</v>
      </c>
      <c r="D230" s="229">
        <v>268000</v>
      </c>
      <c r="E230" s="229">
        <v>62000</v>
      </c>
      <c r="F230" s="229">
        <v>60000</v>
      </c>
      <c r="G230" s="306">
        <v>146000</v>
      </c>
      <c r="H230" s="229">
        <v>40000</v>
      </c>
      <c r="I230" s="231">
        <v>93000</v>
      </c>
      <c r="M230" s="35" t="s">
        <v>331</v>
      </c>
      <c r="N230" s="229">
        <v>126000</v>
      </c>
      <c r="O230" s="306">
        <v>22000</v>
      </c>
      <c r="P230" s="229">
        <v>104000</v>
      </c>
      <c r="Q230" s="229">
        <v>34000</v>
      </c>
      <c r="R230" s="61" t="s">
        <v>271</v>
      </c>
      <c r="S230" s="306">
        <v>67000</v>
      </c>
      <c r="T230" s="229">
        <v>15000</v>
      </c>
      <c r="U230" s="231">
        <v>45000</v>
      </c>
      <c r="Y230" s="35" t="s">
        <v>331</v>
      </c>
      <c r="Z230" s="229">
        <v>192000</v>
      </c>
      <c r="AA230" s="306">
        <v>28000</v>
      </c>
      <c r="AB230" s="229">
        <v>164000</v>
      </c>
      <c r="AC230" s="229">
        <v>28000</v>
      </c>
      <c r="AD230" s="229">
        <v>56000</v>
      </c>
      <c r="AE230" s="306">
        <v>80000</v>
      </c>
      <c r="AF230" s="229">
        <v>25000</v>
      </c>
      <c r="AG230" s="231">
        <v>48000</v>
      </c>
    </row>
    <row r="231" spans="1:33" ht="21" customHeight="1">
      <c r="A231" s="35" t="s">
        <v>332</v>
      </c>
      <c r="B231" s="229">
        <v>323000</v>
      </c>
      <c r="C231" s="306">
        <v>52000</v>
      </c>
      <c r="D231" s="229">
        <v>271000</v>
      </c>
      <c r="E231" s="229">
        <v>66000</v>
      </c>
      <c r="F231" s="229">
        <v>61000</v>
      </c>
      <c r="G231" s="306">
        <v>144000</v>
      </c>
      <c r="H231" s="229">
        <v>42000</v>
      </c>
      <c r="I231" s="231">
        <v>87000</v>
      </c>
      <c r="M231" s="35" t="s">
        <v>332</v>
      </c>
      <c r="N231" s="229">
        <v>125000</v>
      </c>
      <c r="O231" s="306">
        <v>24000</v>
      </c>
      <c r="P231" s="229">
        <v>102000</v>
      </c>
      <c r="Q231" s="229">
        <v>33000</v>
      </c>
      <c r="R231" s="61" t="s">
        <v>271</v>
      </c>
      <c r="S231" s="306">
        <v>64000</v>
      </c>
      <c r="T231" s="229">
        <v>16000</v>
      </c>
      <c r="U231" s="231">
        <v>42000</v>
      </c>
      <c r="Y231" s="35" t="s">
        <v>332</v>
      </c>
      <c r="Z231" s="229">
        <v>197000</v>
      </c>
      <c r="AA231" s="306">
        <v>28000</v>
      </c>
      <c r="AB231" s="229">
        <v>169000</v>
      </c>
      <c r="AC231" s="229">
        <v>33000</v>
      </c>
      <c r="AD231" s="229">
        <v>57000</v>
      </c>
      <c r="AE231" s="306">
        <v>79000</v>
      </c>
      <c r="AF231" s="229">
        <v>26000</v>
      </c>
      <c r="AG231" s="231">
        <v>45000</v>
      </c>
    </row>
    <row r="232" spans="1:33" ht="21" customHeight="1">
      <c r="A232" s="35" t="s">
        <v>333</v>
      </c>
      <c r="B232" s="229">
        <v>330000</v>
      </c>
      <c r="C232" s="306">
        <v>54000</v>
      </c>
      <c r="D232" s="229">
        <v>277000</v>
      </c>
      <c r="E232" s="229">
        <v>69000</v>
      </c>
      <c r="F232" s="229">
        <v>64000</v>
      </c>
      <c r="G232" s="306">
        <v>143000</v>
      </c>
      <c r="H232" s="229">
        <v>42000</v>
      </c>
      <c r="I232" s="231">
        <v>86000</v>
      </c>
      <c r="M232" s="35" t="s">
        <v>333</v>
      </c>
      <c r="N232" s="229">
        <v>124000</v>
      </c>
      <c r="O232" s="306">
        <v>21000</v>
      </c>
      <c r="P232" s="229">
        <v>102000</v>
      </c>
      <c r="Q232" s="229">
        <v>33000</v>
      </c>
      <c r="R232" s="61" t="s">
        <v>271</v>
      </c>
      <c r="S232" s="306">
        <v>65000</v>
      </c>
      <c r="T232" s="229">
        <v>16000</v>
      </c>
      <c r="U232" s="231">
        <v>42000</v>
      </c>
      <c r="Y232" s="35" t="s">
        <v>333</v>
      </c>
      <c r="Z232" s="229">
        <v>207000</v>
      </c>
      <c r="AA232" s="306">
        <v>32000</v>
      </c>
      <c r="AB232" s="229">
        <v>174000</v>
      </c>
      <c r="AC232" s="229">
        <v>36000</v>
      </c>
      <c r="AD232" s="229">
        <v>60000</v>
      </c>
      <c r="AE232" s="306">
        <v>78000</v>
      </c>
      <c r="AF232" s="229">
        <v>26000</v>
      </c>
      <c r="AG232" s="231">
        <v>44000</v>
      </c>
    </row>
    <row r="233" spans="1:33" ht="21" customHeight="1">
      <c r="A233" s="35" t="s">
        <v>334</v>
      </c>
      <c r="B233" s="229">
        <v>318000</v>
      </c>
      <c r="C233" s="306">
        <v>52000</v>
      </c>
      <c r="D233" s="229">
        <v>266000</v>
      </c>
      <c r="E233" s="229">
        <v>67000</v>
      </c>
      <c r="F233" s="229">
        <v>65000</v>
      </c>
      <c r="G233" s="306">
        <v>134000</v>
      </c>
      <c r="H233" s="229">
        <v>39000</v>
      </c>
      <c r="I233" s="231">
        <v>81000</v>
      </c>
      <c r="M233" s="35" t="s">
        <v>334</v>
      </c>
      <c r="N233" s="229">
        <v>119000</v>
      </c>
      <c r="O233" s="306">
        <v>20000</v>
      </c>
      <c r="P233" s="229">
        <v>99000</v>
      </c>
      <c r="Q233" s="229">
        <v>32000</v>
      </c>
      <c r="R233" s="61" t="s">
        <v>271</v>
      </c>
      <c r="S233" s="306">
        <v>62000</v>
      </c>
      <c r="T233" s="229">
        <v>16000</v>
      </c>
      <c r="U233" s="231">
        <v>40000</v>
      </c>
      <c r="Y233" s="35" t="s">
        <v>334</v>
      </c>
      <c r="Z233" s="229">
        <v>199000</v>
      </c>
      <c r="AA233" s="306">
        <v>32000</v>
      </c>
      <c r="AB233" s="229">
        <v>167000</v>
      </c>
      <c r="AC233" s="229">
        <v>35000</v>
      </c>
      <c r="AD233" s="229">
        <v>60000</v>
      </c>
      <c r="AE233" s="306">
        <v>72000</v>
      </c>
      <c r="AF233" s="229">
        <v>23000</v>
      </c>
      <c r="AG233" s="231">
        <v>41000</v>
      </c>
    </row>
    <row r="234" spans="1:33" ht="21" customHeight="1">
      <c r="A234" s="35" t="s">
        <v>335</v>
      </c>
      <c r="B234" s="229">
        <v>325000</v>
      </c>
      <c r="C234" s="306">
        <v>52000</v>
      </c>
      <c r="D234" s="229">
        <v>273000</v>
      </c>
      <c r="E234" s="229">
        <v>68000</v>
      </c>
      <c r="F234" s="229">
        <v>69000</v>
      </c>
      <c r="G234" s="306">
        <v>137000</v>
      </c>
      <c r="H234" s="229">
        <v>39000</v>
      </c>
      <c r="I234" s="231">
        <v>80000</v>
      </c>
      <c r="M234" s="35" t="s">
        <v>335</v>
      </c>
      <c r="N234" s="229">
        <v>121000</v>
      </c>
      <c r="O234" s="306">
        <v>20000</v>
      </c>
      <c r="P234" s="229">
        <v>102000</v>
      </c>
      <c r="Q234" s="229">
        <v>34000</v>
      </c>
      <c r="R234" s="61" t="s">
        <v>271</v>
      </c>
      <c r="S234" s="306">
        <v>63000</v>
      </c>
      <c r="T234" s="229">
        <v>15000</v>
      </c>
      <c r="U234" s="231">
        <v>39000</v>
      </c>
      <c r="Y234" s="35" t="s">
        <v>335</v>
      </c>
      <c r="Z234" s="229">
        <v>204000</v>
      </c>
      <c r="AA234" s="306">
        <v>32000</v>
      </c>
      <c r="AB234" s="229">
        <v>172000</v>
      </c>
      <c r="AC234" s="229">
        <v>34000</v>
      </c>
      <c r="AD234" s="229">
        <v>64000</v>
      </c>
      <c r="AE234" s="306">
        <v>74000</v>
      </c>
      <c r="AF234" s="229">
        <v>24000</v>
      </c>
      <c r="AG234" s="231">
        <v>40000</v>
      </c>
    </row>
    <row r="235" spans="1:33" ht="21" customHeight="1">
      <c r="A235" s="35" t="s">
        <v>357</v>
      </c>
      <c r="B235" s="333">
        <v>317000</v>
      </c>
      <c r="C235" s="306">
        <v>52000</v>
      </c>
      <c r="D235" s="229">
        <v>266000</v>
      </c>
      <c r="E235" s="229">
        <v>67000</v>
      </c>
      <c r="F235" s="229">
        <v>66000</v>
      </c>
      <c r="G235" s="306">
        <v>133000</v>
      </c>
      <c r="H235" s="229">
        <v>38000</v>
      </c>
      <c r="I235" s="231">
        <v>79000</v>
      </c>
      <c r="M235" s="35" t="s">
        <v>357</v>
      </c>
      <c r="N235" s="333">
        <v>120000</v>
      </c>
      <c r="O235" s="306">
        <v>19000</v>
      </c>
      <c r="P235" s="229">
        <v>101000</v>
      </c>
      <c r="Q235" s="229">
        <v>34000</v>
      </c>
      <c r="R235" s="61" t="s">
        <v>271</v>
      </c>
      <c r="S235" s="306">
        <v>62000</v>
      </c>
      <c r="T235" s="229">
        <v>14000</v>
      </c>
      <c r="U235" s="231">
        <v>42000</v>
      </c>
      <c r="Y235" s="35" t="s">
        <v>357</v>
      </c>
      <c r="Z235" s="333">
        <v>198000</v>
      </c>
      <c r="AA235" s="306">
        <v>33000</v>
      </c>
      <c r="AB235" s="229">
        <v>165000</v>
      </c>
      <c r="AC235" s="229">
        <v>33000</v>
      </c>
      <c r="AD235" s="229">
        <v>61000</v>
      </c>
      <c r="AE235" s="306">
        <v>71000</v>
      </c>
      <c r="AF235" s="229">
        <v>25000</v>
      </c>
      <c r="AG235" s="231">
        <v>37000</v>
      </c>
    </row>
    <row r="236" spans="1:33" ht="21" customHeight="1">
      <c r="A236" s="35" t="s">
        <v>358</v>
      </c>
      <c r="B236" s="229">
        <v>318000</v>
      </c>
      <c r="C236" s="306">
        <v>54000</v>
      </c>
      <c r="D236" s="229">
        <v>264000</v>
      </c>
      <c r="E236" s="229">
        <v>66000</v>
      </c>
      <c r="F236" s="229">
        <v>64000</v>
      </c>
      <c r="G236" s="306">
        <v>134000</v>
      </c>
      <c r="H236" s="229">
        <v>39000</v>
      </c>
      <c r="I236" s="231">
        <v>78000</v>
      </c>
      <c r="M236" s="35" t="s">
        <v>358</v>
      </c>
      <c r="N236" s="229">
        <v>121000</v>
      </c>
      <c r="O236" s="306">
        <v>19000</v>
      </c>
      <c r="P236" s="229">
        <v>102000</v>
      </c>
      <c r="Q236" s="229">
        <v>34000</v>
      </c>
      <c r="R236" s="61" t="s">
        <v>271</v>
      </c>
      <c r="S236" s="306">
        <v>64000</v>
      </c>
      <c r="T236" s="229">
        <v>13000</v>
      </c>
      <c r="U236" s="231">
        <v>43000</v>
      </c>
      <c r="Y236" s="35" t="s">
        <v>358</v>
      </c>
      <c r="Z236" s="229">
        <v>197000</v>
      </c>
      <c r="AA236" s="306">
        <v>35000</v>
      </c>
      <c r="AB236" s="229">
        <v>162000</v>
      </c>
      <c r="AC236" s="229">
        <v>31000</v>
      </c>
      <c r="AD236" s="229">
        <v>60000</v>
      </c>
      <c r="AE236" s="306">
        <v>70000</v>
      </c>
      <c r="AF236" s="229">
        <v>25000</v>
      </c>
      <c r="AG236" s="231">
        <v>35000</v>
      </c>
    </row>
    <row r="237" spans="1:33" ht="21" customHeight="1">
      <c r="A237" s="35" t="s">
        <v>359</v>
      </c>
      <c r="B237" s="333">
        <v>316000</v>
      </c>
      <c r="C237" s="306">
        <v>55000</v>
      </c>
      <c r="D237" s="229">
        <v>261000</v>
      </c>
      <c r="E237" s="229">
        <v>67000</v>
      </c>
      <c r="F237" s="229">
        <v>62000</v>
      </c>
      <c r="G237" s="306">
        <v>131000</v>
      </c>
      <c r="H237" s="229">
        <v>38000</v>
      </c>
      <c r="I237" s="231">
        <v>78000</v>
      </c>
      <c r="M237" s="35" t="s">
        <v>359</v>
      </c>
      <c r="N237" s="333">
        <v>122000</v>
      </c>
      <c r="O237" s="306">
        <v>22000</v>
      </c>
      <c r="P237" s="229">
        <v>100000</v>
      </c>
      <c r="Q237" s="229">
        <v>36000</v>
      </c>
      <c r="R237" s="61" t="s">
        <v>271</v>
      </c>
      <c r="S237" s="306">
        <v>61000</v>
      </c>
      <c r="T237" s="229">
        <v>13000</v>
      </c>
      <c r="U237" s="231">
        <v>41000</v>
      </c>
      <c r="Y237" s="35" t="s">
        <v>359</v>
      </c>
      <c r="Z237" s="333">
        <v>194000</v>
      </c>
      <c r="AA237" s="306">
        <v>34000</v>
      </c>
      <c r="AB237" s="229">
        <v>160000</v>
      </c>
      <c r="AC237" s="229">
        <v>31000</v>
      </c>
      <c r="AD237" s="229">
        <v>59000</v>
      </c>
      <c r="AE237" s="306">
        <v>70000</v>
      </c>
      <c r="AF237" s="229">
        <v>24000</v>
      </c>
      <c r="AG237" s="231">
        <v>38000</v>
      </c>
    </row>
    <row r="238" spans="1:33" ht="21" customHeight="1">
      <c r="A238" s="35" t="s">
        <v>360</v>
      </c>
      <c r="B238" s="333">
        <v>316000</v>
      </c>
      <c r="C238" s="306">
        <v>51000</v>
      </c>
      <c r="D238" s="229">
        <v>265000</v>
      </c>
      <c r="E238" s="229">
        <v>71000</v>
      </c>
      <c r="F238" s="229">
        <v>62000</v>
      </c>
      <c r="G238" s="306">
        <v>132000</v>
      </c>
      <c r="H238" s="229">
        <v>38000</v>
      </c>
      <c r="I238" s="231">
        <v>79000</v>
      </c>
      <c r="M238" s="35" t="s">
        <v>360</v>
      </c>
      <c r="N238" s="334">
        <v>121000</v>
      </c>
      <c r="O238" s="306">
        <v>19000</v>
      </c>
      <c r="P238" s="228">
        <v>103000</v>
      </c>
      <c r="Q238" s="228">
        <v>39000</v>
      </c>
      <c r="R238" s="234" t="s">
        <v>271</v>
      </c>
      <c r="S238" s="306">
        <v>60000</v>
      </c>
      <c r="T238" s="228">
        <v>13000</v>
      </c>
      <c r="U238" s="231">
        <v>39000</v>
      </c>
      <c r="Y238" s="35" t="s">
        <v>360</v>
      </c>
      <c r="Z238" s="334">
        <v>194000</v>
      </c>
      <c r="AA238" s="306">
        <v>32000</v>
      </c>
      <c r="AB238" s="228">
        <v>162000</v>
      </c>
      <c r="AC238" s="228">
        <v>32000</v>
      </c>
      <c r="AD238" s="228">
        <v>58000</v>
      </c>
      <c r="AE238" s="306">
        <v>72000</v>
      </c>
      <c r="AF238" s="228">
        <v>24000</v>
      </c>
      <c r="AG238" s="231">
        <v>40000</v>
      </c>
    </row>
    <row r="239" spans="1:33" ht="21" customHeight="1">
      <c r="A239" s="35" t="s">
        <v>361</v>
      </c>
      <c r="B239" s="333">
        <v>315000</v>
      </c>
      <c r="C239" s="306">
        <v>53000</v>
      </c>
      <c r="D239" s="229">
        <v>263000</v>
      </c>
      <c r="E239" s="229">
        <v>69000</v>
      </c>
      <c r="F239" s="229">
        <v>62000</v>
      </c>
      <c r="G239" s="306">
        <v>132000</v>
      </c>
      <c r="H239" s="229">
        <v>35000</v>
      </c>
      <c r="I239" s="231">
        <v>80000</v>
      </c>
      <c r="M239" s="35" t="s">
        <v>361</v>
      </c>
      <c r="N239" s="334">
        <v>122000</v>
      </c>
      <c r="O239" s="306">
        <v>21000</v>
      </c>
      <c r="P239" s="228">
        <v>101000</v>
      </c>
      <c r="Q239" s="228">
        <v>37000</v>
      </c>
      <c r="R239" s="234" t="s">
        <v>271</v>
      </c>
      <c r="S239" s="306">
        <v>61000</v>
      </c>
      <c r="T239" s="228">
        <v>12000</v>
      </c>
      <c r="U239" s="231">
        <v>42000</v>
      </c>
      <c r="Y239" s="35" t="s">
        <v>361</v>
      </c>
      <c r="Z239" s="334">
        <v>194000</v>
      </c>
      <c r="AA239" s="306">
        <v>32000</v>
      </c>
      <c r="AB239" s="228">
        <v>162000</v>
      </c>
      <c r="AC239" s="228">
        <v>33000</v>
      </c>
      <c r="AD239" s="228">
        <v>59000</v>
      </c>
      <c r="AE239" s="306">
        <v>71000</v>
      </c>
      <c r="AF239" s="228">
        <v>23000</v>
      </c>
      <c r="AG239" s="231">
        <v>38000</v>
      </c>
    </row>
    <row r="240" spans="1:33" ht="21" customHeight="1">
      <c r="A240" s="35" t="s">
        <v>362</v>
      </c>
      <c r="B240" s="333">
        <v>309000</v>
      </c>
      <c r="C240" s="306">
        <v>53000</v>
      </c>
      <c r="D240" s="229">
        <v>256000</v>
      </c>
      <c r="E240" s="229">
        <v>71000</v>
      </c>
      <c r="F240" s="229">
        <v>63000</v>
      </c>
      <c r="G240" s="306">
        <v>123000</v>
      </c>
      <c r="H240" s="229">
        <v>33000</v>
      </c>
      <c r="I240" s="231">
        <v>75000</v>
      </c>
      <c r="M240" s="35" t="s">
        <v>362</v>
      </c>
      <c r="N240" s="334">
        <v>121000</v>
      </c>
      <c r="O240" s="306">
        <v>22000</v>
      </c>
      <c r="P240" s="228">
        <v>99000</v>
      </c>
      <c r="Q240" s="228">
        <v>39000</v>
      </c>
      <c r="R240" s="234" t="s">
        <v>271</v>
      </c>
      <c r="S240" s="306">
        <v>56000</v>
      </c>
      <c r="T240" s="228">
        <v>10000</v>
      </c>
      <c r="U240" s="231">
        <v>40000</v>
      </c>
      <c r="Y240" s="35" t="s">
        <v>362</v>
      </c>
      <c r="Z240" s="334">
        <v>187000</v>
      </c>
      <c r="AA240" s="306">
        <v>30000</v>
      </c>
      <c r="AB240" s="228">
        <v>157000</v>
      </c>
      <c r="AC240" s="228">
        <v>32000</v>
      </c>
      <c r="AD240" s="228">
        <v>58000</v>
      </c>
      <c r="AE240" s="306">
        <v>66000</v>
      </c>
      <c r="AF240" s="228">
        <v>22000</v>
      </c>
      <c r="AG240" s="231">
        <v>35000</v>
      </c>
    </row>
    <row r="241" spans="1:33" ht="21" customHeight="1">
      <c r="A241" s="35" t="s">
        <v>363</v>
      </c>
      <c r="B241" s="333">
        <v>312000</v>
      </c>
      <c r="C241" s="306">
        <v>53000</v>
      </c>
      <c r="D241" s="229">
        <v>260000</v>
      </c>
      <c r="E241" s="229">
        <v>72000</v>
      </c>
      <c r="F241" s="229">
        <v>61000</v>
      </c>
      <c r="G241" s="306">
        <v>126000</v>
      </c>
      <c r="H241" s="229">
        <v>34000</v>
      </c>
      <c r="I241" s="231">
        <v>74000</v>
      </c>
      <c r="M241" s="35" t="s">
        <v>363</v>
      </c>
      <c r="N241" s="334">
        <v>122000</v>
      </c>
      <c r="O241" s="306">
        <v>22000</v>
      </c>
      <c r="P241" s="228">
        <v>100000</v>
      </c>
      <c r="Q241" s="228">
        <v>40000</v>
      </c>
      <c r="R241" s="234" t="s">
        <v>271</v>
      </c>
      <c r="S241" s="306">
        <v>56000</v>
      </c>
      <c r="T241" s="228">
        <v>11000</v>
      </c>
      <c r="U241" s="231">
        <v>39000</v>
      </c>
      <c r="Y241" s="35" t="s">
        <v>363</v>
      </c>
      <c r="Z241" s="334">
        <v>191000</v>
      </c>
      <c r="AA241" s="306">
        <v>31000</v>
      </c>
      <c r="AB241" s="228">
        <v>160000</v>
      </c>
      <c r="AC241" s="228">
        <v>32000</v>
      </c>
      <c r="AD241" s="228">
        <v>58000</v>
      </c>
      <c r="AE241" s="306">
        <v>70000</v>
      </c>
      <c r="AF241" s="228">
        <v>23000</v>
      </c>
      <c r="AG241" s="231">
        <v>36000</v>
      </c>
    </row>
    <row r="242" spans="1:33" ht="21" customHeight="1">
      <c r="A242" s="35" t="s">
        <v>364</v>
      </c>
      <c r="B242" s="333">
        <v>315000</v>
      </c>
      <c r="C242" s="306">
        <v>48000</v>
      </c>
      <c r="D242" s="229">
        <v>267000</v>
      </c>
      <c r="E242" s="229">
        <v>76000</v>
      </c>
      <c r="F242" s="229">
        <v>62000</v>
      </c>
      <c r="G242" s="306">
        <v>129000</v>
      </c>
      <c r="H242" s="229">
        <v>34000</v>
      </c>
      <c r="I242" s="231">
        <v>79000</v>
      </c>
      <c r="M242" s="35" t="s">
        <v>364</v>
      </c>
      <c r="N242" s="334">
        <v>121000</v>
      </c>
      <c r="O242" s="306">
        <v>17000</v>
      </c>
      <c r="P242" s="228">
        <v>104000</v>
      </c>
      <c r="Q242" s="228">
        <v>41000</v>
      </c>
      <c r="R242" s="234" t="s">
        <v>271</v>
      </c>
      <c r="S242" s="306">
        <v>57000</v>
      </c>
      <c r="T242" s="228">
        <v>11000</v>
      </c>
      <c r="U242" s="231">
        <v>39000</v>
      </c>
      <c r="Y242" s="35" t="s">
        <v>364</v>
      </c>
      <c r="Z242" s="334">
        <v>193000</v>
      </c>
      <c r="AA242" s="306">
        <v>31000</v>
      </c>
      <c r="AB242" s="228">
        <v>163000</v>
      </c>
      <c r="AC242" s="228">
        <v>35000</v>
      </c>
      <c r="AD242" s="228">
        <v>56000</v>
      </c>
      <c r="AE242" s="306">
        <v>72000</v>
      </c>
      <c r="AF242" s="228">
        <v>23000</v>
      </c>
      <c r="AG242" s="231">
        <v>40000</v>
      </c>
    </row>
    <row r="243" spans="1:33" ht="21" customHeight="1">
      <c r="A243" s="35" t="s">
        <v>365</v>
      </c>
      <c r="B243" s="333">
        <v>314000</v>
      </c>
      <c r="C243" s="306">
        <v>47000</v>
      </c>
      <c r="D243" s="229">
        <v>268000</v>
      </c>
      <c r="E243" s="229">
        <v>76000</v>
      </c>
      <c r="F243" s="229">
        <v>63000</v>
      </c>
      <c r="G243" s="306">
        <v>128000</v>
      </c>
      <c r="H243" s="229">
        <v>33000</v>
      </c>
      <c r="I243" s="231">
        <v>81000</v>
      </c>
      <c r="M243" s="35" t="s">
        <v>365</v>
      </c>
      <c r="N243" s="334">
        <v>117000</v>
      </c>
      <c r="O243" s="306">
        <v>14000</v>
      </c>
      <c r="P243" s="228">
        <v>103000</v>
      </c>
      <c r="Q243" s="228">
        <v>40000</v>
      </c>
      <c r="R243" s="234" t="s">
        <v>271</v>
      </c>
      <c r="S243" s="306">
        <v>56000</v>
      </c>
      <c r="T243" s="228">
        <v>10000</v>
      </c>
      <c r="U243" s="231">
        <v>39000</v>
      </c>
      <c r="Y243" s="35" t="s">
        <v>365</v>
      </c>
      <c r="Z243" s="334">
        <v>197000</v>
      </c>
      <c r="AA243" s="306">
        <v>32000</v>
      </c>
      <c r="AB243" s="228">
        <v>165000</v>
      </c>
      <c r="AC243" s="228">
        <v>36000</v>
      </c>
      <c r="AD243" s="228">
        <v>56000</v>
      </c>
      <c r="AE243" s="306">
        <v>72000</v>
      </c>
      <c r="AF243" s="228">
        <v>23000</v>
      </c>
      <c r="AG243" s="231">
        <v>42000</v>
      </c>
    </row>
    <row r="244" spans="1:33" ht="21" customHeight="1">
      <c r="A244" s="35" t="s">
        <v>366</v>
      </c>
      <c r="B244" s="333">
        <v>313000</v>
      </c>
      <c r="C244" s="306">
        <v>48000</v>
      </c>
      <c r="D244" s="229">
        <v>265000</v>
      </c>
      <c r="E244" s="229">
        <v>76000</v>
      </c>
      <c r="F244" s="229">
        <v>66000</v>
      </c>
      <c r="G244" s="306">
        <v>124000</v>
      </c>
      <c r="H244" s="229">
        <v>34000</v>
      </c>
      <c r="I244" s="231">
        <v>78000</v>
      </c>
      <c r="M244" s="35" t="s">
        <v>366</v>
      </c>
      <c r="N244" s="334">
        <v>118000</v>
      </c>
      <c r="O244" s="306">
        <v>18000</v>
      </c>
      <c r="P244" s="228">
        <v>100000</v>
      </c>
      <c r="Q244" s="228">
        <v>39000</v>
      </c>
      <c r="R244" s="234" t="s">
        <v>271</v>
      </c>
      <c r="S244" s="306">
        <v>54000</v>
      </c>
      <c r="T244" s="228">
        <v>12000</v>
      </c>
      <c r="U244" s="231">
        <v>36000</v>
      </c>
      <c r="Y244" s="35" t="s">
        <v>366</v>
      </c>
      <c r="Z244" s="334">
        <v>195000</v>
      </c>
      <c r="AA244" s="306">
        <v>30000</v>
      </c>
      <c r="AB244" s="228">
        <v>165000</v>
      </c>
      <c r="AC244" s="228">
        <v>37000</v>
      </c>
      <c r="AD244" s="228">
        <v>59000</v>
      </c>
      <c r="AE244" s="306">
        <v>70000</v>
      </c>
      <c r="AF244" s="228">
        <v>23000</v>
      </c>
      <c r="AG244" s="231">
        <v>42000</v>
      </c>
    </row>
    <row r="245" spans="1:33" ht="21" customHeight="1">
      <c r="A245" s="35" t="s">
        <v>367</v>
      </c>
      <c r="B245" s="333">
        <v>317000</v>
      </c>
      <c r="C245" s="306">
        <v>48000</v>
      </c>
      <c r="D245" s="229">
        <v>268000</v>
      </c>
      <c r="E245" s="229">
        <v>77000</v>
      </c>
      <c r="F245" s="229">
        <v>68000</v>
      </c>
      <c r="G245" s="306">
        <v>123000</v>
      </c>
      <c r="H245" s="229">
        <v>35000</v>
      </c>
      <c r="I245" s="231">
        <v>77000</v>
      </c>
      <c r="M245" s="35" t="s">
        <v>367</v>
      </c>
      <c r="N245" s="334">
        <v>120000</v>
      </c>
      <c r="O245" s="306">
        <v>19000</v>
      </c>
      <c r="P245" s="228">
        <v>101000</v>
      </c>
      <c r="Q245" s="228">
        <v>39000</v>
      </c>
      <c r="R245" s="234" t="s">
        <v>271</v>
      </c>
      <c r="S245" s="306">
        <v>55000</v>
      </c>
      <c r="T245" s="228">
        <v>12000</v>
      </c>
      <c r="U245" s="231">
        <v>37000</v>
      </c>
      <c r="Y245" s="35" t="s">
        <v>367</v>
      </c>
      <c r="Z245" s="334">
        <v>196000</v>
      </c>
      <c r="AA245" s="306">
        <v>29000</v>
      </c>
      <c r="AB245" s="228">
        <v>167000</v>
      </c>
      <c r="AC245" s="228">
        <v>37000</v>
      </c>
      <c r="AD245" s="228">
        <v>61000</v>
      </c>
      <c r="AE245" s="306">
        <v>69000</v>
      </c>
      <c r="AF245" s="228">
        <v>23000</v>
      </c>
      <c r="AG245" s="231">
        <v>40000</v>
      </c>
    </row>
    <row r="246" spans="1:33" ht="21" customHeight="1">
      <c r="A246" s="35" t="s">
        <v>368</v>
      </c>
      <c r="B246" s="333">
        <v>317000</v>
      </c>
      <c r="C246" s="306">
        <v>47000</v>
      </c>
      <c r="D246" s="229">
        <v>270000</v>
      </c>
      <c r="E246" s="229">
        <v>81000</v>
      </c>
      <c r="F246" s="229">
        <v>66000</v>
      </c>
      <c r="G246" s="306">
        <v>123000</v>
      </c>
      <c r="H246" s="229">
        <v>36000</v>
      </c>
      <c r="I246" s="231">
        <v>78000</v>
      </c>
      <c r="M246" s="35" t="s">
        <v>368</v>
      </c>
      <c r="N246" s="334">
        <v>126000</v>
      </c>
      <c r="O246" s="306">
        <v>20000</v>
      </c>
      <c r="P246" s="228">
        <v>106000</v>
      </c>
      <c r="Q246" s="228">
        <v>42000</v>
      </c>
      <c r="R246" s="234" t="s">
        <v>271</v>
      </c>
      <c r="S246" s="306">
        <v>57000</v>
      </c>
      <c r="T246" s="228">
        <v>12000</v>
      </c>
      <c r="U246" s="231">
        <v>39000</v>
      </c>
      <c r="Y246" s="35" t="s">
        <v>368</v>
      </c>
      <c r="Z246" s="334">
        <v>191000</v>
      </c>
      <c r="AA246" s="306">
        <v>27000</v>
      </c>
      <c r="AB246" s="228">
        <v>164000</v>
      </c>
      <c r="AC246" s="228">
        <v>38000</v>
      </c>
      <c r="AD246" s="228">
        <v>59000</v>
      </c>
      <c r="AE246" s="306">
        <v>66000</v>
      </c>
      <c r="AF246" s="228">
        <v>23000</v>
      </c>
      <c r="AG246" s="231">
        <v>38000</v>
      </c>
    </row>
    <row r="247" spans="1:33" ht="21" customHeight="1">
      <c r="A247" s="35" t="s">
        <v>369</v>
      </c>
      <c r="B247" s="329">
        <v>313000</v>
      </c>
      <c r="C247" s="306">
        <v>48000</v>
      </c>
      <c r="D247" s="228">
        <v>265000</v>
      </c>
      <c r="E247" s="228">
        <v>76000</v>
      </c>
      <c r="F247" s="228">
        <v>64000</v>
      </c>
      <c r="G247" s="306">
        <v>124000</v>
      </c>
      <c r="H247" s="228">
        <v>34000</v>
      </c>
      <c r="I247" s="231">
        <v>78000</v>
      </c>
      <c r="M247" s="35" t="s">
        <v>369</v>
      </c>
      <c r="N247" s="329">
        <v>124000</v>
      </c>
      <c r="O247" s="306">
        <v>20000</v>
      </c>
      <c r="P247" s="228">
        <v>104000</v>
      </c>
      <c r="Q247" s="228">
        <v>41000</v>
      </c>
      <c r="R247" s="228" t="s">
        <v>271</v>
      </c>
      <c r="S247" s="306">
        <v>57000</v>
      </c>
      <c r="T247" s="228">
        <v>10000</v>
      </c>
      <c r="U247" s="231">
        <v>41000</v>
      </c>
      <c r="Y247" s="35" t="s">
        <v>369</v>
      </c>
      <c r="Z247" s="329">
        <v>189000</v>
      </c>
      <c r="AA247" s="306">
        <v>29000</v>
      </c>
      <c r="AB247" s="228">
        <v>160000</v>
      </c>
      <c r="AC247" s="228">
        <v>36000</v>
      </c>
      <c r="AD247" s="228">
        <v>57000</v>
      </c>
      <c r="AE247" s="306">
        <v>68000</v>
      </c>
      <c r="AF247" s="228">
        <v>24000</v>
      </c>
      <c r="AG247" s="231">
        <v>38000</v>
      </c>
    </row>
    <row r="248" spans="1:33" ht="21" customHeight="1">
      <c r="A248" s="35" t="s">
        <v>370</v>
      </c>
      <c r="B248" s="329">
        <v>314000</v>
      </c>
      <c r="C248" s="306">
        <v>47000</v>
      </c>
      <c r="D248" s="228">
        <v>268000</v>
      </c>
      <c r="E248" s="228">
        <v>80000</v>
      </c>
      <c r="F248" s="228">
        <v>63000</v>
      </c>
      <c r="G248" s="306">
        <v>125000</v>
      </c>
      <c r="H248" s="228">
        <v>35000</v>
      </c>
      <c r="I248" s="231">
        <v>77000</v>
      </c>
      <c r="M248" s="35" t="s">
        <v>370</v>
      </c>
      <c r="N248" s="329">
        <v>122000</v>
      </c>
      <c r="O248" s="306">
        <v>20000</v>
      </c>
      <c r="P248" s="228">
        <v>102000</v>
      </c>
      <c r="Q248" s="228">
        <v>40000</v>
      </c>
      <c r="R248" s="228" t="s">
        <v>271</v>
      </c>
      <c r="S248" s="306">
        <v>56000</v>
      </c>
      <c r="T248" s="228">
        <v>12000</v>
      </c>
      <c r="U248" s="231">
        <v>38000</v>
      </c>
      <c r="Y248" s="35" t="s">
        <v>370</v>
      </c>
      <c r="Z248" s="329">
        <v>192000</v>
      </c>
      <c r="AA248" s="306">
        <v>27000</v>
      </c>
      <c r="AB248" s="228">
        <v>165000</v>
      </c>
      <c r="AC248" s="228">
        <v>40000</v>
      </c>
      <c r="AD248" s="228">
        <v>57000</v>
      </c>
      <c r="AE248" s="306">
        <v>69000</v>
      </c>
      <c r="AF248" s="228">
        <v>24000</v>
      </c>
      <c r="AG248" s="231">
        <v>39000</v>
      </c>
    </row>
    <row r="249" spans="1:33" ht="21" customHeight="1">
      <c r="A249" s="35" t="s">
        <v>371</v>
      </c>
      <c r="B249" s="329">
        <v>325000</v>
      </c>
      <c r="C249" s="306">
        <v>49000</v>
      </c>
      <c r="D249" s="228">
        <v>276000</v>
      </c>
      <c r="E249" s="228">
        <v>79000</v>
      </c>
      <c r="F249" s="228">
        <v>64000</v>
      </c>
      <c r="G249" s="306">
        <v>133000</v>
      </c>
      <c r="H249" s="228">
        <v>36000</v>
      </c>
      <c r="I249" s="231">
        <v>78000</v>
      </c>
      <c r="M249" s="35" t="s">
        <v>371</v>
      </c>
      <c r="N249" s="329">
        <v>129000</v>
      </c>
      <c r="O249" s="306">
        <v>23000</v>
      </c>
      <c r="P249" s="228">
        <v>106000</v>
      </c>
      <c r="Q249" s="228">
        <v>39000</v>
      </c>
      <c r="R249" s="228" t="s">
        <v>271</v>
      </c>
      <c r="S249" s="306">
        <v>61000</v>
      </c>
      <c r="T249" s="228">
        <v>11000</v>
      </c>
      <c r="U249" s="231">
        <v>38000</v>
      </c>
      <c r="Y249" s="35" t="s">
        <v>371</v>
      </c>
      <c r="Z249" s="329">
        <v>196000</v>
      </c>
      <c r="AA249" s="306">
        <v>26000</v>
      </c>
      <c r="AB249" s="228">
        <v>170000</v>
      </c>
      <c r="AC249" s="228">
        <v>40000</v>
      </c>
      <c r="AD249" s="228">
        <v>58000</v>
      </c>
      <c r="AE249" s="306">
        <v>72000</v>
      </c>
      <c r="AF249" s="228">
        <v>25000</v>
      </c>
      <c r="AG249" s="231">
        <v>40000</v>
      </c>
    </row>
    <row r="250" spans="1:33" ht="21" customHeight="1">
      <c r="A250" s="35" t="s">
        <v>372</v>
      </c>
      <c r="B250" s="284">
        <v>328000</v>
      </c>
      <c r="C250" s="306">
        <v>51000</v>
      </c>
      <c r="D250" s="228">
        <v>277000</v>
      </c>
      <c r="E250" s="228">
        <v>80000</v>
      </c>
      <c r="F250" s="228">
        <v>68000</v>
      </c>
      <c r="G250" s="306">
        <v>129000</v>
      </c>
      <c r="H250" s="228">
        <v>35000</v>
      </c>
      <c r="I250" s="231">
        <v>76000</v>
      </c>
      <c r="M250" s="35" t="s">
        <v>372</v>
      </c>
      <c r="N250" s="284">
        <v>130000</v>
      </c>
      <c r="O250" s="306">
        <v>23000</v>
      </c>
      <c r="P250" s="228">
        <v>106000</v>
      </c>
      <c r="Q250" s="228">
        <v>39000</v>
      </c>
      <c r="R250" s="228">
        <v>9000</v>
      </c>
      <c r="S250" s="306">
        <v>58000</v>
      </c>
      <c r="T250" s="228">
        <v>10000</v>
      </c>
      <c r="U250" s="231">
        <v>37000</v>
      </c>
      <c r="V250" s="169"/>
      <c r="Y250" s="35" t="s">
        <v>372</v>
      </c>
      <c r="Z250" s="284">
        <v>199000</v>
      </c>
      <c r="AA250" s="306">
        <v>28000</v>
      </c>
      <c r="AB250" s="228">
        <v>171000</v>
      </c>
      <c r="AC250" s="228">
        <v>41000</v>
      </c>
      <c r="AD250" s="228">
        <v>60000</v>
      </c>
      <c r="AE250" s="306">
        <v>71000</v>
      </c>
      <c r="AF250" s="228">
        <v>24000</v>
      </c>
      <c r="AG250" s="231">
        <v>39000</v>
      </c>
    </row>
    <row r="251" spans="1:33" s="37" customFormat="1" ht="21" customHeight="1">
      <c r="A251" s="35" t="s">
        <v>453</v>
      </c>
      <c r="B251" s="284">
        <v>328000</v>
      </c>
      <c r="C251" s="306">
        <v>54000</v>
      </c>
      <c r="D251" s="228">
        <v>274000</v>
      </c>
      <c r="E251" s="228">
        <v>82000</v>
      </c>
      <c r="F251" s="228">
        <v>70000</v>
      </c>
      <c r="G251" s="306">
        <v>122000</v>
      </c>
      <c r="H251" s="228">
        <v>34000</v>
      </c>
      <c r="I251" s="231">
        <v>71000</v>
      </c>
      <c r="M251" s="35" t="s">
        <v>453</v>
      </c>
      <c r="N251" s="284">
        <v>127000</v>
      </c>
      <c r="O251" s="306">
        <v>24000</v>
      </c>
      <c r="P251" s="228">
        <v>103000</v>
      </c>
      <c r="Q251" s="228">
        <v>38000</v>
      </c>
      <c r="R251" s="228">
        <v>9000</v>
      </c>
      <c r="S251" s="306">
        <v>56000</v>
      </c>
      <c r="T251" s="228">
        <v>11000</v>
      </c>
      <c r="U251" s="231">
        <v>35000</v>
      </c>
      <c r="Y251" s="35" t="s">
        <v>453</v>
      </c>
      <c r="Z251" s="284">
        <v>201000</v>
      </c>
      <c r="AA251" s="306">
        <v>31000</v>
      </c>
      <c r="AB251" s="228">
        <v>171000</v>
      </c>
      <c r="AC251" s="228">
        <v>43000</v>
      </c>
      <c r="AD251" s="228">
        <v>61000</v>
      </c>
      <c r="AE251" s="306">
        <v>66000</v>
      </c>
      <c r="AF251" s="228">
        <v>23000</v>
      </c>
      <c r="AG251" s="231">
        <v>37000</v>
      </c>
    </row>
    <row r="252" spans="1:33" ht="21" customHeight="1">
      <c r="A252" s="35" t="s">
        <v>454</v>
      </c>
      <c r="B252" s="284">
        <v>312000</v>
      </c>
      <c r="C252" s="306">
        <v>50000</v>
      </c>
      <c r="D252" s="228">
        <v>262000</v>
      </c>
      <c r="E252" s="228">
        <v>82000</v>
      </c>
      <c r="F252" s="228">
        <v>65000</v>
      </c>
      <c r="G252" s="306">
        <v>115000</v>
      </c>
      <c r="H252" s="228">
        <v>32000</v>
      </c>
      <c r="I252" s="231">
        <v>73000</v>
      </c>
      <c r="M252" s="35" t="s">
        <v>454</v>
      </c>
      <c r="N252" s="284">
        <v>118000</v>
      </c>
      <c r="O252" s="306">
        <v>19000</v>
      </c>
      <c r="P252" s="228">
        <v>99000</v>
      </c>
      <c r="Q252" s="228">
        <v>38000</v>
      </c>
      <c r="R252" s="228">
        <v>8000</v>
      </c>
      <c r="S252" s="306">
        <v>53000</v>
      </c>
      <c r="T252" s="228">
        <v>11000</v>
      </c>
      <c r="U252" s="231">
        <v>37000</v>
      </c>
      <c r="V252" s="48"/>
      <c r="Y252" s="35" t="s">
        <v>454</v>
      </c>
      <c r="Z252" s="284">
        <v>194000</v>
      </c>
      <c r="AA252" s="306">
        <v>30000</v>
      </c>
      <c r="AB252" s="228">
        <v>163000</v>
      </c>
      <c r="AC252" s="228">
        <v>44000</v>
      </c>
      <c r="AD252" s="228">
        <v>57000</v>
      </c>
      <c r="AE252" s="306">
        <v>62000</v>
      </c>
      <c r="AF252" s="228">
        <v>21000</v>
      </c>
      <c r="AG252" s="231">
        <v>36000</v>
      </c>
    </row>
    <row r="253" spans="1:33" ht="21" customHeight="1">
      <c r="A253" s="35" t="s">
        <v>455</v>
      </c>
      <c r="B253" s="284">
        <v>314000</v>
      </c>
      <c r="C253" s="306">
        <v>51000</v>
      </c>
      <c r="D253" s="228">
        <v>263000</v>
      </c>
      <c r="E253" s="228">
        <v>83000</v>
      </c>
      <c r="F253" s="228">
        <v>63000</v>
      </c>
      <c r="G253" s="306">
        <v>117000</v>
      </c>
      <c r="H253" s="228">
        <v>33000</v>
      </c>
      <c r="I253" s="231">
        <v>73000</v>
      </c>
      <c r="M253" s="35" t="s">
        <v>455</v>
      </c>
      <c r="N253" s="284">
        <v>120000</v>
      </c>
      <c r="O253" s="306">
        <v>19000</v>
      </c>
      <c r="P253" s="228">
        <v>100000</v>
      </c>
      <c r="Q253" s="228">
        <v>37000</v>
      </c>
      <c r="R253" s="228" t="s">
        <v>271</v>
      </c>
      <c r="S253" s="306">
        <v>56000</v>
      </c>
      <c r="T253" s="228">
        <v>11000</v>
      </c>
      <c r="U253" s="231">
        <v>37000</v>
      </c>
      <c r="V253" s="48"/>
      <c r="Y253" s="35" t="s">
        <v>455</v>
      </c>
      <c r="Z253" s="284">
        <v>194000</v>
      </c>
      <c r="AA253" s="306">
        <v>32000</v>
      </c>
      <c r="AB253" s="228">
        <v>162000</v>
      </c>
      <c r="AC253" s="228">
        <v>46000</v>
      </c>
      <c r="AD253" s="228">
        <v>55000</v>
      </c>
      <c r="AE253" s="306">
        <v>62000</v>
      </c>
      <c r="AF253" s="228">
        <v>22000</v>
      </c>
      <c r="AG253" s="231">
        <v>36000</v>
      </c>
    </row>
    <row r="254" spans="1:33" ht="21" customHeight="1">
      <c r="A254" s="35" t="s">
        <v>456</v>
      </c>
      <c r="B254" s="284">
        <v>317000</v>
      </c>
      <c r="C254" s="306">
        <v>55000</v>
      </c>
      <c r="D254" s="228">
        <v>262000</v>
      </c>
      <c r="E254" s="228">
        <v>84000</v>
      </c>
      <c r="F254" s="228">
        <v>59000</v>
      </c>
      <c r="G254" s="306">
        <v>119000</v>
      </c>
      <c r="H254" s="228">
        <v>32000</v>
      </c>
      <c r="I254" s="231">
        <v>76000</v>
      </c>
      <c r="M254" s="35" t="s">
        <v>456</v>
      </c>
      <c r="N254" s="284">
        <v>122000</v>
      </c>
      <c r="O254" s="306">
        <v>20000</v>
      </c>
      <c r="P254" s="228">
        <v>102000</v>
      </c>
      <c r="Q254" s="228">
        <v>40000</v>
      </c>
      <c r="R254" s="228" t="s">
        <v>271</v>
      </c>
      <c r="S254" s="306">
        <v>54000</v>
      </c>
      <c r="T254" s="228">
        <v>11000</v>
      </c>
      <c r="U254" s="231">
        <v>37000</v>
      </c>
      <c r="V254" s="48"/>
      <c r="Y254" s="35" t="s">
        <v>456</v>
      </c>
      <c r="Z254" s="284">
        <v>196000</v>
      </c>
      <c r="AA254" s="306">
        <v>36000</v>
      </c>
      <c r="AB254" s="228">
        <v>160000</v>
      </c>
      <c r="AC254" s="228">
        <v>44000</v>
      </c>
      <c r="AD254" s="228">
        <v>51000</v>
      </c>
      <c r="AE254" s="306">
        <v>65000</v>
      </c>
      <c r="AF254" s="228">
        <v>21000</v>
      </c>
      <c r="AG254" s="231">
        <v>39000</v>
      </c>
    </row>
    <row r="255" spans="1:33" ht="21" customHeight="1">
      <c r="A255" s="35" t="s">
        <v>457</v>
      </c>
      <c r="B255" s="284">
        <v>324000</v>
      </c>
      <c r="C255" s="306">
        <v>57000</v>
      </c>
      <c r="D255" s="228">
        <v>267000</v>
      </c>
      <c r="E255" s="228">
        <v>83000</v>
      </c>
      <c r="F255" s="228">
        <v>65000</v>
      </c>
      <c r="G255" s="306">
        <v>118000</v>
      </c>
      <c r="H255" s="228">
        <v>32000</v>
      </c>
      <c r="I255" s="231">
        <v>75000</v>
      </c>
      <c r="M255" s="35" t="s">
        <v>457</v>
      </c>
      <c r="N255" s="284">
        <v>125000</v>
      </c>
      <c r="O255" s="306">
        <v>22000</v>
      </c>
      <c r="P255" s="228">
        <v>103000</v>
      </c>
      <c r="Q255" s="228">
        <v>38000</v>
      </c>
      <c r="R255" s="228">
        <v>9000</v>
      </c>
      <c r="S255" s="306">
        <v>56000</v>
      </c>
      <c r="T255" s="228">
        <v>10000</v>
      </c>
      <c r="U255" s="231">
        <v>38000</v>
      </c>
      <c r="V255" s="48"/>
      <c r="Y255" s="35" t="s">
        <v>457</v>
      </c>
      <c r="Z255" s="284">
        <v>198000</v>
      </c>
      <c r="AA255" s="306">
        <v>35000</v>
      </c>
      <c r="AB255" s="228">
        <v>163000</v>
      </c>
      <c r="AC255" s="228">
        <v>45000</v>
      </c>
      <c r="AD255" s="228">
        <v>56000</v>
      </c>
      <c r="AE255" s="306">
        <v>62000</v>
      </c>
      <c r="AF255" s="228">
        <v>21000</v>
      </c>
      <c r="AG255" s="231">
        <v>37000</v>
      </c>
    </row>
    <row r="256" spans="1:33" ht="21" customHeight="1">
      <c r="A256" s="35" t="s">
        <v>458</v>
      </c>
      <c r="B256" s="284">
        <v>322000</v>
      </c>
      <c r="C256" s="306">
        <v>60000</v>
      </c>
      <c r="D256" s="228">
        <v>262000</v>
      </c>
      <c r="E256" s="228">
        <v>84000</v>
      </c>
      <c r="F256" s="228">
        <v>63000</v>
      </c>
      <c r="G256" s="306">
        <v>115000</v>
      </c>
      <c r="H256" s="228">
        <v>32000</v>
      </c>
      <c r="I256" s="231">
        <v>73000</v>
      </c>
      <c r="M256" s="35" t="s">
        <v>458</v>
      </c>
      <c r="N256" s="284">
        <v>123000</v>
      </c>
      <c r="O256" s="306">
        <v>24000</v>
      </c>
      <c r="P256" s="228">
        <v>99000</v>
      </c>
      <c r="Q256" s="228">
        <v>38000</v>
      </c>
      <c r="R256" s="228" t="s">
        <v>271</v>
      </c>
      <c r="S256" s="306">
        <v>54000</v>
      </c>
      <c r="T256" s="228">
        <v>11000</v>
      </c>
      <c r="U256" s="231">
        <v>37000</v>
      </c>
      <c r="V256" s="48"/>
      <c r="Y256" s="35" t="s">
        <v>458</v>
      </c>
      <c r="Z256" s="284">
        <v>199000</v>
      </c>
      <c r="AA256" s="306">
        <v>36000</v>
      </c>
      <c r="AB256" s="228">
        <v>163000</v>
      </c>
      <c r="AC256" s="228">
        <v>46000</v>
      </c>
      <c r="AD256" s="228">
        <v>56000</v>
      </c>
      <c r="AE256" s="306">
        <v>61000</v>
      </c>
      <c r="AF256" s="228">
        <v>20000</v>
      </c>
      <c r="AG256" s="231">
        <v>35000</v>
      </c>
    </row>
    <row r="257" spans="1:33" ht="21" customHeight="1">
      <c r="A257" s="35" t="s">
        <v>459</v>
      </c>
      <c r="B257" s="284">
        <v>322000</v>
      </c>
      <c r="C257" s="306">
        <v>55000</v>
      </c>
      <c r="D257" s="228">
        <v>267000</v>
      </c>
      <c r="E257" s="228">
        <v>86000</v>
      </c>
      <c r="F257" s="228">
        <v>63000</v>
      </c>
      <c r="G257" s="306">
        <v>118000</v>
      </c>
      <c r="H257" s="228">
        <v>34000</v>
      </c>
      <c r="I257" s="231">
        <v>75000</v>
      </c>
      <c r="M257" s="35" t="s">
        <v>459</v>
      </c>
      <c r="N257" s="284">
        <v>123000</v>
      </c>
      <c r="O257" s="306">
        <v>23000</v>
      </c>
      <c r="P257" s="228">
        <v>100000</v>
      </c>
      <c r="Q257" s="228">
        <v>40000</v>
      </c>
      <c r="R257" s="228" t="s">
        <v>271</v>
      </c>
      <c r="S257" s="306">
        <v>55000</v>
      </c>
      <c r="T257" s="228">
        <v>13000</v>
      </c>
      <c r="U257" s="231">
        <v>38000</v>
      </c>
      <c r="V257" s="48"/>
      <c r="Y257" s="35" t="s">
        <v>459</v>
      </c>
      <c r="Z257" s="284">
        <v>199000</v>
      </c>
      <c r="AA257" s="306">
        <v>32000</v>
      </c>
      <c r="AB257" s="228">
        <v>167000</v>
      </c>
      <c r="AC257" s="228">
        <v>47000</v>
      </c>
      <c r="AD257" s="228">
        <v>57000</v>
      </c>
      <c r="AE257" s="306">
        <v>64000</v>
      </c>
      <c r="AF257" s="228">
        <v>21000</v>
      </c>
      <c r="AG257" s="231">
        <v>36000</v>
      </c>
    </row>
    <row r="258" spans="1:33" ht="21" customHeight="1">
      <c r="A258" s="35" t="s">
        <v>460</v>
      </c>
      <c r="B258" s="284">
        <v>324000</v>
      </c>
      <c r="C258" s="306">
        <v>59000</v>
      </c>
      <c r="D258" s="228">
        <v>265000</v>
      </c>
      <c r="E258" s="228">
        <v>87000</v>
      </c>
      <c r="F258" s="228">
        <v>63000</v>
      </c>
      <c r="G258" s="306">
        <v>116000</v>
      </c>
      <c r="H258" s="228">
        <v>33000</v>
      </c>
      <c r="I258" s="231">
        <v>69000</v>
      </c>
      <c r="M258" s="35" t="s">
        <v>460</v>
      </c>
      <c r="N258" s="284">
        <v>123000</v>
      </c>
      <c r="O258" s="306">
        <v>24000</v>
      </c>
      <c r="P258" s="228">
        <v>99000</v>
      </c>
      <c r="Q258" s="228">
        <v>40000</v>
      </c>
      <c r="R258" s="228" t="s">
        <v>271</v>
      </c>
      <c r="S258" s="306">
        <v>53000</v>
      </c>
      <c r="T258" s="228">
        <v>12000</v>
      </c>
      <c r="U258" s="231">
        <v>37000</v>
      </c>
      <c r="V258" s="48"/>
      <c r="Y258" s="35" t="s">
        <v>460</v>
      </c>
      <c r="Z258" s="284">
        <v>200000</v>
      </c>
      <c r="AA258" s="306">
        <v>35000</v>
      </c>
      <c r="AB258" s="228">
        <v>166000</v>
      </c>
      <c r="AC258" s="228">
        <v>47000</v>
      </c>
      <c r="AD258" s="228">
        <v>57000</v>
      </c>
      <c r="AE258" s="306">
        <v>62000</v>
      </c>
      <c r="AF258" s="228">
        <v>21000</v>
      </c>
      <c r="AG258" s="231">
        <v>32000</v>
      </c>
    </row>
    <row r="259" spans="1:33" ht="21" customHeight="1">
      <c r="A259" s="35" t="s">
        <v>461</v>
      </c>
      <c r="B259" s="284">
        <v>322000</v>
      </c>
      <c r="C259" s="306">
        <v>56000</v>
      </c>
      <c r="D259" s="228">
        <v>265000</v>
      </c>
      <c r="E259" s="228">
        <v>83000</v>
      </c>
      <c r="F259" s="228">
        <v>63000</v>
      </c>
      <c r="G259" s="306">
        <v>119000</v>
      </c>
      <c r="H259" s="228">
        <v>34000</v>
      </c>
      <c r="I259" s="231">
        <v>71000</v>
      </c>
      <c r="M259" s="35" t="s">
        <v>461</v>
      </c>
      <c r="N259" s="284">
        <v>123000</v>
      </c>
      <c r="O259" s="306">
        <v>23000</v>
      </c>
      <c r="P259" s="228">
        <v>100000</v>
      </c>
      <c r="Q259" s="228">
        <v>38000</v>
      </c>
      <c r="R259" s="228" t="s">
        <v>271</v>
      </c>
      <c r="S259" s="306">
        <v>55000</v>
      </c>
      <c r="T259" s="228">
        <v>12000</v>
      </c>
      <c r="U259" s="231">
        <v>38000</v>
      </c>
      <c r="V259" s="48"/>
      <c r="Y259" s="35" t="s">
        <v>461</v>
      </c>
      <c r="Z259" s="284">
        <v>198000</v>
      </c>
      <c r="AA259" s="306">
        <v>33000</v>
      </c>
      <c r="AB259" s="228">
        <v>165000</v>
      </c>
      <c r="AC259" s="228">
        <v>45000</v>
      </c>
      <c r="AD259" s="228">
        <v>56000</v>
      </c>
      <c r="AE259" s="306">
        <v>64000</v>
      </c>
      <c r="AF259" s="228">
        <v>22000</v>
      </c>
      <c r="AG259" s="231">
        <v>32000</v>
      </c>
    </row>
    <row r="260" spans="1:33" ht="21" customHeight="1">
      <c r="A260" s="35" t="s">
        <v>462</v>
      </c>
      <c r="B260" s="284">
        <v>313000</v>
      </c>
      <c r="C260" s="306">
        <v>51000</v>
      </c>
      <c r="D260" s="228">
        <v>262000</v>
      </c>
      <c r="E260" s="228">
        <v>82000</v>
      </c>
      <c r="F260" s="228">
        <v>65000</v>
      </c>
      <c r="G260" s="306">
        <v>115000</v>
      </c>
      <c r="H260" s="228">
        <v>33000</v>
      </c>
      <c r="I260" s="231">
        <v>67000</v>
      </c>
      <c r="M260" s="35" t="s">
        <v>462</v>
      </c>
      <c r="N260" s="284">
        <v>116000</v>
      </c>
      <c r="O260" s="306">
        <v>22000</v>
      </c>
      <c r="P260" s="228">
        <v>94000</v>
      </c>
      <c r="Q260" s="228">
        <v>36000</v>
      </c>
      <c r="R260" s="228" t="s">
        <v>271</v>
      </c>
      <c r="S260" s="306">
        <v>50000</v>
      </c>
      <c r="T260" s="228">
        <v>11000</v>
      </c>
      <c r="U260" s="231">
        <v>37000</v>
      </c>
      <c r="V260" s="48"/>
      <c r="Y260" s="35" t="s">
        <v>462</v>
      </c>
      <c r="Z260" s="284">
        <v>198000</v>
      </c>
      <c r="AA260" s="306">
        <v>30000</v>
      </c>
      <c r="AB260" s="228">
        <v>168000</v>
      </c>
      <c r="AC260" s="228">
        <v>45000</v>
      </c>
      <c r="AD260" s="228">
        <v>58000</v>
      </c>
      <c r="AE260" s="306">
        <v>65000</v>
      </c>
      <c r="AF260" s="228">
        <v>23000</v>
      </c>
      <c r="AG260" s="231">
        <v>31000</v>
      </c>
    </row>
    <row r="261" spans="1:33" ht="21" customHeight="1">
      <c r="A261" s="35" t="s">
        <v>463</v>
      </c>
      <c r="B261" s="284">
        <v>313000</v>
      </c>
      <c r="C261" s="306">
        <v>51000</v>
      </c>
      <c r="D261" s="228">
        <v>262000</v>
      </c>
      <c r="E261" s="228">
        <v>83000</v>
      </c>
      <c r="F261" s="228">
        <v>64000</v>
      </c>
      <c r="G261" s="306">
        <v>115000</v>
      </c>
      <c r="H261" s="228">
        <v>32000</v>
      </c>
      <c r="I261" s="231">
        <v>71000</v>
      </c>
      <c r="M261" s="35" t="s">
        <v>463</v>
      </c>
      <c r="N261" s="284">
        <v>114000</v>
      </c>
      <c r="O261" s="306">
        <v>21000</v>
      </c>
      <c r="P261" s="228">
        <v>93000</v>
      </c>
      <c r="Q261" s="228">
        <v>37000</v>
      </c>
      <c r="R261" s="228" t="s">
        <v>271</v>
      </c>
      <c r="S261" s="306">
        <v>48000</v>
      </c>
      <c r="T261" s="228">
        <v>10000</v>
      </c>
      <c r="U261" s="231">
        <v>36000</v>
      </c>
      <c r="V261" s="48"/>
      <c r="Y261" s="35" t="s">
        <v>463</v>
      </c>
      <c r="Z261" s="284">
        <v>198000</v>
      </c>
      <c r="AA261" s="306">
        <v>30000</v>
      </c>
      <c r="AB261" s="228">
        <v>169000</v>
      </c>
      <c r="AC261" s="228">
        <v>45000</v>
      </c>
      <c r="AD261" s="228">
        <v>57000</v>
      </c>
      <c r="AE261" s="306">
        <v>67000</v>
      </c>
      <c r="AF261" s="228">
        <v>22000</v>
      </c>
      <c r="AG261" s="231">
        <v>35000</v>
      </c>
    </row>
    <row r="262" spans="1:33" ht="21" customHeight="1">
      <c r="A262" s="35" t="s">
        <v>464</v>
      </c>
      <c r="B262" s="284">
        <v>316000</v>
      </c>
      <c r="C262" s="306">
        <v>51000</v>
      </c>
      <c r="D262" s="228">
        <v>265000</v>
      </c>
      <c r="E262" s="228">
        <v>83000</v>
      </c>
      <c r="F262" s="228">
        <v>64000</v>
      </c>
      <c r="G262" s="306">
        <v>118000</v>
      </c>
      <c r="H262" s="228">
        <v>33000</v>
      </c>
      <c r="I262" s="231">
        <v>72000</v>
      </c>
      <c r="M262" s="35" t="s">
        <v>464</v>
      </c>
      <c r="N262" s="284">
        <v>115000</v>
      </c>
      <c r="O262" s="306">
        <v>22000</v>
      </c>
      <c r="P262" s="228">
        <v>93000</v>
      </c>
      <c r="Q262" s="228">
        <v>36000</v>
      </c>
      <c r="R262" s="228" t="s">
        <v>271</v>
      </c>
      <c r="S262" s="306">
        <v>50000</v>
      </c>
      <c r="T262" s="228">
        <v>10000</v>
      </c>
      <c r="U262" s="231">
        <v>36000</v>
      </c>
      <c r="V262" s="48"/>
      <c r="Y262" s="35" t="s">
        <v>464</v>
      </c>
      <c r="Z262" s="284">
        <v>201000</v>
      </c>
      <c r="AA262" s="306">
        <v>29000</v>
      </c>
      <c r="AB262" s="228">
        <v>172000</v>
      </c>
      <c r="AC262" s="228">
        <v>46000</v>
      </c>
      <c r="AD262" s="228">
        <v>57000</v>
      </c>
      <c r="AE262" s="306">
        <v>68000</v>
      </c>
      <c r="AF262" s="228">
        <v>24000</v>
      </c>
      <c r="AG262" s="231">
        <v>36000</v>
      </c>
    </row>
    <row r="263" spans="1:33" ht="21" customHeight="1">
      <c r="A263" s="35" t="s">
        <v>465</v>
      </c>
      <c r="B263" s="288">
        <v>312000</v>
      </c>
      <c r="C263" s="306">
        <v>52000</v>
      </c>
      <c r="D263" s="228">
        <v>261000</v>
      </c>
      <c r="E263" s="228">
        <v>79000</v>
      </c>
      <c r="F263" s="228">
        <v>62000</v>
      </c>
      <c r="G263" s="306">
        <v>120000</v>
      </c>
      <c r="H263" s="228">
        <v>33000</v>
      </c>
      <c r="I263" s="231">
        <v>75000</v>
      </c>
      <c r="M263" s="35" t="s">
        <v>465</v>
      </c>
      <c r="N263" s="288">
        <v>115000</v>
      </c>
      <c r="O263" s="306">
        <v>21000</v>
      </c>
      <c r="P263" s="228">
        <v>94000</v>
      </c>
      <c r="Q263" s="228">
        <v>35000</v>
      </c>
      <c r="R263" s="228" t="s">
        <v>271</v>
      </c>
      <c r="S263" s="306">
        <v>51000</v>
      </c>
      <c r="T263" s="228">
        <v>9000</v>
      </c>
      <c r="U263" s="231">
        <v>38000</v>
      </c>
      <c r="V263" s="48"/>
      <c r="Y263" s="35" t="s">
        <v>465</v>
      </c>
      <c r="Z263" s="288">
        <v>197000</v>
      </c>
      <c r="AA263" s="306">
        <v>30000</v>
      </c>
      <c r="AB263" s="228">
        <v>167000</v>
      </c>
      <c r="AC263" s="228">
        <v>44000</v>
      </c>
      <c r="AD263" s="228">
        <v>54000</v>
      </c>
      <c r="AE263" s="306">
        <v>69000</v>
      </c>
      <c r="AF263" s="228">
        <v>23000</v>
      </c>
      <c r="AG263" s="231">
        <v>36000</v>
      </c>
    </row>
    <row r="264" spans="1:33" ht="21" customHeight="1">
      <c r="A264" s="35" t="s">
        <v>466</v>
      </c>
      <c r="B264" s="288">
        <v>305000</v>
      </c>
      <c r="C264" s="306">
        <v>53000</v>
      </c>
      <c r="D264" s="228">
        <v>252000</v>
      </c>
      <c r="E264" s="228">
        <v>71000</v>
      </c>
      <c r="F264" s="228">
        <v>60000</v>
      </c>
      <c r="G264" s="306">
        <v>121000</v>
      </c>
      <c r="H264" s="228">
        <v>32000</v>
      </c>
      <c r="I264" s="231">
        <v>75000</v>
      </c>
      <c r="M264" s="35" t="s">
        <v>466</v>
      </c>
      <c r="N264" s="288">
        <v>112000</v>
      </c>
      <c r="O264" s="306">
        <v>20000</v>
      </c>
      <c r="P264" s="228">
        <v>92000</v>
      </c>
      <c r="Q264" s="228">
        <v>31000</v>
      </c>
      <c r="R264" s="228">
        <v>9000</v>
      </c>
      <c r="S264" s="306">
        <v>52000</v>
      </c>
      <c r="T264" s="228">
        <v>10000</v>
      </c>
      <c r="U264" s="231">
        <v>38000</v>
      </c>
      <c r="V264" s="48"/>
      <c r="Y264" s="35" t="s">
        <v>466</v>
      </c>
      <c r="Z264" s="288">
        <v>194000</v>
      </c>
      <c r="AA264" s="306">
        <v>33000</v>
      </c>
      <c r="AB264" s="228">
        <v>160000</v>
      </c>
      <c r="AC264" s="228">
        <v>40000</v>
      </c>
      <c r="AD264" s="228">
        <v>51000</v>
      </c>
      <c r="AE264" s="306">
        <v>70000</v>
      </c>
      <c r="AF264" s="228">
        <v>22000</v>
      </c>
      <c r="AG264" s="231">
        <v>37000</v>
      </c>
    </row>
    <row r="265" spans="1:33" ht="21" customHeight="1">
      <c r="A265" s="35" t="s">
        <v>467</v>
      </c>
      <c r="B265" s="288">
        <v>304000</v>
      </c>
      <c r="C265" s="306">
        <v>53000</v>
      </c>
      <c r="D265" s="228">
        <v>251000</v>
      </c>
      <c r="E265" s="228">
        <v>70000</v>
      </c>
      <c r="F265" s="228">
        <v>57000</v>
      </c>
      <c r="G265" s="306">
        <v>123000</v>
      </c>
      <c r="H265" s="228">
        <v>31000</v>
      </c>
      <c r="I265" s="231">
        <v>76000</v>
      </c>
      <c r="M265" s="35" t="s">
        <v>467</v>
      </c>
      <c r="N265" s="288">
        <v>112000</v>
      </c>
      <c r="O265" s="306">
        <v>20000</v>
      </c>
      <c r="P265" s="228">
        <v>92000</v>
      </c>
      <c r="Q265" s="228">
        <v>32000</v>
      </c>
      <c r="R265" s="228" t="s">
        <v>271</v>
      </c>
      <c r="S265" s="306">
        <v>53000</v>
      </c>
      <c r="T265" s="228">
        <v>10000</v>
      </c>
      <c r="U265" s="231">
        <v>37000</v>
      </c>
      <c r="V265" s="48"/>
      <c r="Y265" s="35" t="s">
        <v>467</v>
      </c>
      <c r="Z265" s="288">
        <v>192000</v>
      </c>
      <c r="AA265" s="306">
        <v>33000</v>
      </c>
      <c r="AB265" s="228">
        <v>159000</v>
      </c>
      <c r="AC265" s="228">
        <v>39000</v>
      </c>
      <c r="AD265" s="228">
        <v>50000</v>
      </c>
      <c r="AE265" s="306">
        <v>70000</v>
      </c>
      <c r="AF265" s="228">
        <v>21000</v>
      </c>
      <c r="AG265" s="231">
        <v>39000</v>
      </c>
    </row>
    <row r="266" spans="1:33" ht="21" customHeight="1">
      <c r="A266" s="35" t="s">
        <v>468</v>
      </c>
      <c r="B266" s="288">
        <v>302000</v>
      </c>
      <c r="C266" s="306">
        <v>55000</v>
      </c>
      <c r="D266" s="228">
        <v>247000</v>
      </c>
      <c r="E266" s="228">
        <v>68000</v>
      </c>
      <c r="F266" s="228">
        <v>56000</v>
      </c>
      <c r="G266" s="306">
        <v>123000</v>
      </c>
      <c r="H266" s="228">
        <v>31000</v>
      </c>
      <c r="I266" s="231">
        <v>75000</v>
      </c>
      <c r="M266" s="35" t="s">
        <v>468</v>
      </c>
      <c r="N266" s="288">
        <v>116000</v>
      </c>
      <c r="O266" s="306">
        <v>23000</v>
      </c>
      <c r="P266" s="228">
        <v>93000</v>
      </c>
      <c r="Q266" s="228">
        <v>30000</v>
      </c>
      <c r="R266" s="228" t="s">
        <v>271</v>
      </c>
      <c r="S266" s="306">
        <v>56000</v>
      </c>
      <c r="T266" s="228">
        <v>11000</v>
      </c>
      <c r="U266" s="231">
        <v>38000</v>
      </c>
      <c r="V266" s="48"/>
      <c r="Y266" s="35" t="s">
        <v>468</v>
      </c>
      <c r="Z266" s="288">
        <v>186000</v>
      </c>
      <c r="AA266" s="306">
        <v>32000</v>
      </c>
      <c r="AB266" s="228">
        <v>155000</v>
      </c>
      <c r="AC266" s="228">
        <v>38000</v>
      </c>
      <c r="AD266" s="228">
        <v>50000</v>
      </c>
      <c r="AE266" s="306">
        <v>67000</v>
      </c>
      <c r="AF266" s="228">
        <v>20000</v>
      </c>
      <c r="AG266" s="231">
        <v>37000</v>
      </c>
    </row>
    <row r="267" spans="1:33" ht="21" customHeight="1">
      <c r="A267" s="35" t="s">
        <v>469</v>
      </c>
      <c r="B267" s="288">
        <v>313000</v>
      </c>
      <c r="C267" s="306">
        <v>60000</v>
      </c>
      <c r="D267" s="228">
        <v>253000</v>
      </c>
      <c r="E267" s="228">
        <v>69000</v>
      </c>
      <c r="F267" s="228">
        <v>56000</v>
      </c>
      <c r="G267" s="306">
        <v>129000</v>
      </c>
      <c r="H267" s="228">
        <v>35000</v>
      </c>
      <c r="I267" s="231">
        <v>76000</v>
      </c>
      <c r="M267" s="35" t="s">
        <v>469</v>
      </c>
      <c r="N267" s="288">
        <v>117000</v>
      </c>
      <c r="O267" s="306">
        <v>23000</v>
      </c>
      <c r="P267" s="228">
        <v>94000</v>
      </c>
      <c r="Q267" s="228">
        <v>30000</v>
      </c>
      <c r="R267" s="228" t="s">
        <v>271</v>
      </c>
      <c r="S267" s="306">
        <v>58000</v>
      </c>
      <c r="T267" s="228">
        <v>12000</v>
      </c>
      <c r="U267" s="231">
        <v>39000</v>
      </c>
      <c r="V267" s="48"/>
      <c r="Y267" s="35" t="s">
        <v>469</v>
      </c>
      <c r="Z267" s="288">
        <v>196000</v>
      </c>
      <c r="AA267" s="306">
        <v>37000</v>
      </c>
      <c r="AB267" s="228">
        <v>160000</v>
      </c>
      <c r="AC267" s="228">
        <v>39000</v>
      </c>
      <c r="AD267" s="228">
        <v>49000</v>
      </c>
      <c r="AE267" s="306">
        <v>71000</v>
      </c>
      <c r="AF267" s="228">
        <v>23000</v>
      </c>
      <c r="AG267" s="231">
        <v>38000</v>
      </c>
    </row>
    <row r="268" spans="1:33" ht="21" customHeight="1">
      <c r="A268" s="35" t="s">
        <v>470</v>
      </c>
      <c r="B268" s="288">
        <v>311000</v>
      </c>
      <c r="C268" s="306">
        <v>55000</v>
      </c>
      <c r="D268" s="228">
        <v>256000</v>
      </c>
      <c r="E268" s="228">
        <v>69000</v>
      </c>
      <c r="F268" s="228">
        <v>55000</v>
      </c>
      <c r="G268" s="306">
        <v>132000</v>
      </c>
      <c r="H268" s="228">
        <v>38000</v>
      </c>
      <c r="I268" s="231">
        <v>76000</v>
      </c>
      <c r="M268" s="35" t="s">
        <v>470</v>
      </c>
      <c r="N268" s="288">
        <v>119000</v>
      </c>
      <c r="O268" s="306">
        <v>20000</v>
      </c>
      <c r="P268" s="228">
        <v>99000</v>
      </c>
      <c r="Q268" s="228">
        <v>32000</v>
      </c>
      <c r="R268" s="228" t="s">
        <v>271</v>
      </c>
      <c r="S268" s="306">
        <v>61000</v>
      </c>
      <c r="T268" s="228">
        <v>14000</v>
      </c>
      <c r="U268" s="231">
        <v>38000</v>
      </c>
      <c r="V268" s="48"/>
      <c r="Y268" s="35" t="s">
        <v>470</v>
      </c>
      <c r="Z268" s="288">
        <v>192000</v>
      </c>
      <c r="AA268" s="306">
        <v>34000</v>
      </c>
      <c r="AB268" s="228">
        <v>157000</v>
      </c>
      <c r="AC268" s="228">
        <v>37000</v>
      </c>
      <c r="AD268" s="228">
        <v>49000</v>
      </c>
      <c r="AE268" s="306">
        <v>71000</v>
      </c>
      <c r="AF268" s="228">
        <v>25000</v>
      </c>
      <c r="AG268" s="231">
        <v>37000</v>
      </c>
    </row>
    <row r="269" spans="1:33" ht="21" customHeight="1">
      <c r="A269" s="35" t="s">
        <v>471</v>
      </c>
      <c r="B269" s="288">
        <v>309000</v>
      </c>
      <c r="C269" s="306">
        <v>53000</v>
      </c>
      <c r="D269" s="228">
        <v>256000</v>
      </c>
      <c r="E269" s="228">
        <v>69000</v>
      </c>
      <c r="F269" s="228">
        <v>52000</v>
      </c>
      <c r="G269" s="306">
        <v>134000</v>
      </c>
      <c r="H269" s="228">
        <v>38000</v>
      </c>
      <c r="I269" s="231">
        <v>70000</v>
      </c>
      <c r="M269" s="35" t="s">
        <v>471</v>
      </c>
      <c r="N269" s="288">
        <v>122000</v>
      </c>
      <c r="O269" s="306">
        <v>22000</v>
      </c>
      <c r="P269" s="228">
        <v>101000</v>
      </c>
      <c r="Q269" s="228">
        <v>31000</v>
      </c>
      <c r="R269" s="228" t="s">
        <v>271</v>
      </c>
      <c r="S269" s="306">
        <v>62000</v>
      </c>
      <c r="T269" s="228">
        <v>14000</v>
      </c>
      <c r="U269" s="231">
        <v>36000</v>
      </c>
      <c r="V269" s="48"/>
      <c r="Y269" s="35" t="s">
        <v>471</v>
      </c>
      <c r="Z269" s="288">
        <v>186000</v>
      </c>
      <c r="AA269" s="306">
        <v>32000</v>
      </c>
      <c r="AB269" s="228">
        <v>155000</v>
      </c>
      <c r="AC269" s="228">
        <v>38000</v>
      </c>
      <c r="AD269" s="228">
        <v>45000</v>
      </c>
      <c r="AE269" s="306">
        <v>72000</v>
      </c>
      <c r="AF269" s="228">
        <v>24000</v>
      </c>
      <c r="AG269" s="231">
        <v>35000</v>
      </c>
    </row>
    <row r="270" spans="1:33" ht="21" customHeight="1">
      <c r="A270" s="35" t="s">
        <v>472</v>
      </c>
      <c r="B270" s="288">
        <v>302000</v>
      </c>
      <c r="C270" s="306">
        <v>54000</v>
      </c>
      <c r="D270" s="228">
        <v>248000</v>
      </c>
      <c r="E270" s="228">
        <v>67000</v>
      </c>
      <c r="F270" s="228">
        <v>52000</v>
      </c>
      <c r="G270" s="306">
        <v>130000</v>
      </c>
      <c r="H270" s="228">
        <v>37000</v>
      </c>
      <c r="I270" s="231">
        <v>68000</v>
      </c>
      <c r="M270" s="35" t="s">
        <v>472</v>
      </c>
      <c r="N270" s="288">
        <v>123000</v>
      </c>
      <c r="O270" s="306">
        <v>24000</v>
      </c>
      <c r="P270" s="228">
        <v>99000</v>
      </c>
      <c r="Q270" s="228">
        <v>30000</v>
      </c>
      <c r="R270" s="228" t="s">
        <v>271</v>
      </c>
      <c r="S270" s="306">
        <v>62000</v>
      </c>
      <c r="T270" s="228">
        <v>14000</v>
      </c>
      <c r="U270" s="231">
        <v>36000</v>
      </c>
      <c r="V270" s="48"/>
      <c r="Y270" s="35" t="s">
        <v>472</v>
      </c>
      <c r="Z270" s="288">
        <v>179000</v>
      </c>
      <c r="AA270" s="306">
        <v>30000</v>
      </c>
      <c r="AB270" s="228">
        <v>150000</v>
      </c>
      <c r="AC270" s="228">
        <v>38000</v>
      </c>
      <c r="AD270" s="228">
        <v>44000</v>
      </c>
      <c r="AE270" s="306">
        <v>68000</v>
      </c>
      <c r="AF270" s="228">
        <v>23000</v>
      </c>
      <c r="AG270" s="231">
        <v>32000</v>
      </c>
    </row>
    <row r="271" spans="1:33" ht="21" customHeight="1">
      <c r="A271" s="35" t="s">
        <v>473</v>
      </c>
      <c r="B271" s="288">
        <v>300000</v>
      </c>
      <c r="C271" s="306">
        <v>57000</v>
      </c>
      <c r="D271" s="228">
        <v>243000</v>
      </c>
      <c r="E271" s="228">
        <v>69000</v>
      </c>
      <c r="F271" s="228">
        <v>52000</v>
      </c>
      <c r="G271" s="306">
        <v>123000</v>
      </c>
      <c r="H271" s="228">
        <v>33000</v>
      </c>
      <c r="I271" s="231">
        <v>68000</v>
      </c>
      <c r="M271" s="35" t="s">
        <v>473</v>
      </c>
      <c r="N271" s="288">
        <v>122000</v>
      </c>
      <c r="O271" s="306">
        <v>25000</v>
      </c>
      <c r="P271" s="228">
        <v>97000</v>
      </c>
      <c r="Q271" s="228">
        <v>31000</v>
      </c>
      <c r="R271" s="228" t="s">
        <v>271</v>
      </c>
      <c r="S271" s="306">
        <v>59000</v>
      </c>
      <c r="T271" s="228">
        <v>12000</v>
      </c>
      <c r="U271" s="231">
        <v>38000</v>
      </c>
      <c r="V271" s="48"/>
      <c r="Y271" s="35" t="s">
        <v>473</v>
      </c>
      <c r="Z271" s="288">
        <v>178000</v>
      </c>
      <c r="AA271" s="306">
        <v>32000</v>
      </c>
      <c r="AB271" s="228">
        <v>146000</v>
      </c>
      <c r="AC271" s="228">
        <v>38000</v>
      </c>
      <c r="AD271" s="228">
        <v>44000</v>
      </c>
      <c r="AE271" s="306">
        <v>64000</v>
      </c>
      <c r="AF271" s="228">
        <v>20000</v>
      </c>
      <c r="AG271" s="231">
        <v>30000</v>
      </c>
    </row>
    <row r="272" spans="1:33" ht="21" customHeight="1">
      <c r="A272" s="35" t="s">
        <v>474</v>
      </c>
      <c r="B272" s="288">
        <v>305000</v>
      </c>
      <c r="C272" s="306">
        <v>58000</v>
      </c>
      <c r="D272" s="228">
        <v>247000</v>
      </c>
      <c r="E272" s="228">
        <v>71000</v>
      </c>
      <c r="F272" s="228">
        <v>55000</v>
      </c>
      <c r="G272" s="306">
        <v>121000</v>
      </c>
      <c r="H272" s="228">
        <v>33000</v>
      </c>
      <c r="I272" s="231">
        <v>73000</v>
      </c>
      <c r="M272" s="35" t="s">
        <v>474</v>
      </c>
      <c r="N272" s="288">
        <v>121000</v>
      </c>
      <c r="O272" s="306">
        <v>23000</v>
      </c>
      <c r="P272" s="228">
        <v>98000</v>
      </c>
      <c r="Q272" s="228">
        <v>33000</v>
      </c>
      <c r="R272" s="228" t="s">
        <v>271</v>
      </c>
      <c r="S272" s="306">
        <v>58000</v>
      </c>
      <c r="T272" s="228">
        <v>13000</v>
      </c>
      <c r="U272" s="231">
        <v>39000</v>
      </c>
      <c r="V272" s="48"/>
      <c r="Y272" s="35" t="s">
        <v>474</v>
      </c>
      <c r="Z272" s="288">
        <v>184000</v>
      </c>
      <c r="AA272" s="306">
        <v>35000</v>
      </c>
      <c r="AB272" s="228">
        <v>149000</v>
      </c>
      <c r="AC272" s="228">
        <v>37000</v>
      </c>
      <c r="AD272" s="228">
        <v>48000</v>
      </c>
      <c r="AE272" s="306">
        <v>64000</v>
      </c>
      <c r="AF272" s="228">
        <v>19000</v>
      </c>
      <c r="AG272" s="231">
        <v>34000</v>
      </c>
    </row>
    <row r="273" spans="1:33" ht="21" customHeight="1">
      <c r="A273" s="35" t="s">
        <v>475</v>
      </c>
      <c r="B273" s="288">
        <v>311000</v>
      </c>
      <c r="C273" s="306">
        <v>59000</v>
      </c>
      <c r="D273" s="228">
        <v>252000</v>
      </c>
      <c r="E273" s="228">
        <v>73000</v>
      </c>
      <c r="F273" s="228">
        <v>52000</v>
      </c>
      <c r="G273" s="306">
        <v>127000</v>
      </c>
      <c r="H273" s="228">
        <v>35000</v>
      </c>
      <c r="I273" s="231">
        <v>71000</v>
      </c>
      <c r="M273" s="35" t="s">
        <v>475</v>
      </c>
      <c r="N273" s="288">
        <v>127000</v>
      </c>
      <c r="O273" s="306">
        <v>23000</v>
      </c>
      <c r="P273" s="228">
        <v>103000</v>
      </c>
      <c r="Q273" s="228">
        <v>35000</v>
      </c>
      <c r="R273" s="228" t="s">
        <v>271</v>
      </c>
      <c r="S273" s="306">
        <v>62000</v>
      </c>
      <c r="T273" s="228">
        <v>16000</v>
      </c>
      <c r="U273" s="231">
        <v>38000</v>
      </c>
      <c r="V273" s="48"/>
      <c r="Y273" s="35" t="s">
        <v>475</v>
      </c>
      <c r="Z273" s="288">
        <v>184000</v>
      </c>
      <c r="AA273" s="306">
        <v>35000</v>
      </c>
      <c r="AB273" s="228">
        <v>149000</v>
      </c>
      <c r="AC273" s="228">
        <v>37000</v>
      </c>
      <c r="AD273" s="228">
        <v>46000</v>
      </c>
      <c r="AE273" s="306">
        <v>65000</v>
      </c>
      <c r="AF273" s="228">
        <v>19000</v>
      </c>
      <c r="AG273" s="231">
        <v>33000</v>
      </c>
    </row>
    <row r="274" spans="1:33" ht="21" customHeight="1">
      <c r="A274" s="35" t="s">
        <v>476</v>
      </c>
      <c r="B274" s="288">
        <v>306000</v>
      </c>
      <c r="C274" s="306">
        <v>58000</v>
      </c>
      <c r="D274" s="228">
        <v>248000</v>
      </c>
      <c r="E274" s="228">
        <v>73000</v>
      </c>
      <c r="F274" s="228">
        <v>52000</v>
      </c>
      <c r="G274" s="306">
        <v>123000</v>
      </c>
      <c r="H274" s="228">
        <v>32000</v>
      </c>
      <c r="I274" s="231">
        <v>70000</v>
      </c>
      <c r="M274" s="35" t="s">
        <v>476</v>
      </c>
      <c r="N274" s="288">
        <v>123000</v>
      </c>
      <c r="O274" s="306">
        <v>23000</v>
      </c>
      <c r="P274" s="228">
        <v>100000</v>
      </c>
      <c r="Q274" s="228">
        <v>35000</v>
      </c>
      <c r="R274" s="228" t="s">
        <v>271</v>
      </c>
      <c r="S274" s="306">
        <v>58000</v>
      </c>
      <c r="T274" s="228">
        <v>14000</v>
      </c>
      <c r="U274" s="231">
        <v>36000</v>
      </c>
      <c r="V274" s="48"/>
      <c r="Y274" s="35" t="s">
        <v>476</v>
      </c>
      <c r="Z274" s="288">
        <v>183000</v>
      </c>
      <c r="AA274" s="306">
        <v>36000</v>
      </c>
      <c r="AB274" s="228">
        <v>148000</v>
      </c>
      <c r="AC274" s="228">
        <v>38000</v>
      </c>
      <c r="AD274" s="228">
        <v>45000</v>
      </c>
      <c r="AE274" s="306">
        <v>64000</v>
      </c>
      <c r="AF274" s="228">
        <v>18000</v>
      </c>
      <c r="AG274" s="231">
        <v>34000</v>
      </c>
    </row>
    <row r="275" spans="1:33" ht="21" customHeight="1">
      <c r="A275" s="35" t="s">
        <v>477</v>
      </c>
      <c r="B275" s="288">
        <v>310000</v>
      </c>
      <c r="C275" s="306">
        <v>64000</v>
      </c>
      <c r="D275" s="228">
        <v>246000</v>
      </c>
      <c r="E275" s="228">
        <v>75000</v>
      </c>
      <c r="F275" s="228">
        <v>53000</v>
      </c>
      <c r="G275" s="306">
        <v>118000</v>
      </c>
      <c r="H275" s="228">
        <v>29000</v>
      </c>
      <c r="I275" s="231">
        <v>68000</v>
      </c>
      <c r="M275" s="35" t="s">
        <v>477</v>
      </c>
      <c r="N275" s="288">
        <v>126000</v>
      </c>
      <c r="O275" s="306">
        <v>25000</v>
      </c>
      <c r="P275" s="228">
        <v>101000</v>
      </c>
      <c r="Q275" s="228">
        <v>37000</v>
      </c>
      <c r="R275" s="228" t="s">
        <v>271</v>
      </c>
      <c r="S275" s="306">
        <v>57000</v>
      </c>
      <c r="T275" s="228">
        <v>12000</v>
      </c>
      <c r="U275" s="231">
        <v>36000</v>
      </c>
      <c r="V275" s="48"/>
      <c r="Y275" s="35" t="s">
        <v>477</v>
      </c>
      <c r="Z275" s="288">
        <v>184000</v>
      </c>
      <c r="AA275" s="306">
        <v>39000</v>
      </c>
      <c r="AB275" s="228">
        <v>145000</v>
      </c>
      <c r="AC275" s="228">
        <v>38000</v>
      </c>
      <c r="AD275" s="228">
        <v>45000</v>
      </c>
      <c r="AE275" s="306">
        <v>61000</v>
      </c>
      <c r="AF275" s="228">
        <v>17000</v>
      </c>
      <c r="AG275" s="231">
        <v>32000</v>
      </c>
    </row>
    <row r="276" spans="1:33" ht="21" customHeight="1">
      <c r="A276" s="35" t="s">
        <v>478</v>
      </c>
      <c r="B276" s="284">
        <v>318000</v>
      </c>
      <c r="C276" s="306">
        <v>67000</v>
      </c>
      <c r="D276" s="228">
        <v>251000</v>
      </c>
      <c r="E276" s="228">
        <v>78000</v>
      </c>
      <c r="F276" s="228">
        <v>53000</v>
      </c>
      <c r="G276" s="306">
        <v>120000</v>
      </c>
      <c r="H276" s="228">
        <v>27000</v>
      </c>
      <c r="I276" s="231">
        <v>76000</v>
      </c>
      <c r="M276" s="35" t="s">
        <v>478</v>
      </c>
      <c r="N276" s="284">
        <v>130000</v>
      </c>
      <c r="O276" s="306">
        <v>26000</v>
      </c>
      <c r="P276" s="228">
        <v>104000</v>
      </c>
      <c r="Q276" s="228">
        <v>39000</v>
      </c>
      <c r="R276" s="228" t="s">
        <v>271</v>
      </c>
      <c r="S276" s="306">
        <v>58000</v>
      </c>
      <c r="T276" s="228">
        <v>10000</v>
      </c>
      <c r="U276" s="231">
        <v>40000</v>
      </c>
      <c r="V276" s="48"/>
      <c r="Y276" s="35" t="s">
        <v>478</v>
      </c>
      <c r="Z276" s="284">
        <v>188000</v>
      </c>
      <c r="AA276" s="306">
        <v>41000</v>
      </c>
      <c r="AB276" s="228">
        <v>147000</v>
      </c>
      <c r="AC276" s="228">
        <v>39000</v>
      </c>
      <c r="AD276" s="228">
        <v>46000</v>
      </c>
      <c r="AE276" s="306">
        <v>62000</v>
      </c>
      <c r="AF276" s="228">
        <v>18000</v>
      </c>
      <c r="AG276" s="231">
        <v>36000</v>
      </c>
    </row>
    <row r="277" spans="1:33" ht="21" customHeight="1">
      <c r="A277" s="35" t="s">
        <v>479</v>
      </c>
      <c r="B277" s="284">
        <v>322000</v>
      </c>
      <c r="C277" s="306">
        <v>72000</v>
      </c>
      <c r="D277" s="228">
        <v>251000</v>
      </c>
      <c r="E277" s="228">
        <v>79000</v>
      </c>
      <c r="F277" s="228">
        <v>54000</v>
      </c>
      <c r="G277" s="306">
        <v>118000</v>
      </c>
      <c r="H277" s="228">
        <v>27000</v>
      </c>
      <c r="I277" s="231">
        <v>74000</v>
      </c>
      <c r="M277" s="35" t="s">
        <v>479</v>
      </c>
      <c r="N277" s="284">
        <v>131000</v>
      </c>
      <c r="O277" s="306">
        <v>28000</v>
      </c>
      <c r="P277" s="228">
        <v>103000</v>
      </c>
      <c r="Q277" s="228">
        <v>38000</v>
      </c>
      <c r="R277" s="228" t="s">
        <v>271</v>
      </c>
      <c r="S277" s="306">
        <v>58000</v>
      </c>
      <c r="T277" s="228">
        <v>11000</v>
      </c>
      <c r="U277" s="231">
        <v>39000</v>
      </c>
      <c r="V277" s="48"/>
      <c r="Y277" s="35" t="s">
        <v>479</v>
      </c>
      <c r="Z277" s="284">
        <v>192000</v>
      </c>
      <c r="AA277" s="306">
        <v>43000</v>
      </c>
      <c r="AB277" s="228">
        <v>148000</v>
      </c>
      <c r="AC277" s="228">
        <v>42000</v>
      </c>
      <c r="AD277" s="228">
        <v>47000</v>
      </c>
      <c r="AE277" s="306">
        <v>60000</v>
      </c>
      <c r="AF277" s="228">
        <v>16000</v>
      </c>
      <c r="AG277" s="231">
        <v>35000</v>
      </c>
    </row>
    <row r="278" spans="1:33" ht="21" customHeight="1">
      <c r="A278" s="35" t="s">
        <v>480</v>
      </c>
      <c r="B278" s="284">
        <v>318000</v>
      </c>
      <c r="C278" s="306">
        <v>66000</v>
      </c>
      <c r="D278" s="228">
        <v>253000</v>
      </c>
      <c r="E278" s="228">
        <v>75000</v>
      </c>
      <c r="F278" s="228">
        <v>53000</v>
      </c>
      <c r="G278" s="306">
        <v>124000</v>
      </c>
      <c r="H278" s="228">
        <v>31000</v>
      </c>
      <c r="I278" s="231">
        <v>75000</v>
      </c>
      <c r="M278" s="35" t="s">
        <v>480</v>
      </c>
      <c r="N278" s="284">
        <v>126000</v>
      </c>
      <c r="O278" s="306">
        <v>24000</v>
      </c>
      <c r="P278" s="228">
        <v>101000</v>
      </c>
      <c r="Q278" s="228">
        <v>36000</v>
      </c>
      <c r="R278" s="228" t="s">
        <v>271</v>
      </c>
      <c r="S278" s="306">
        <v>61000</v>
      </c>
      <c r="T278" s="228">
        <v>10000</v>
      </c>
      <c r="U278" s="231">
        <v>41000</v>
      </c>
      <c r="V278" s="48"/>
      <c r="Y278" s="35" t="s">
        <v>480</v>
      </c>
      <c r="Z278" s="284">
        <v>193000</v>
      </c>
      <c r="AA278" s="306">
        <v>41000</v>
      </c>
      <c r="AB278" s="228">
        <v>151000</v>
      </c>
      <c r="AC278" s="228">
        <v>39000</v>
      </c>
      <c r="AD278" s="228">
        <v>48000</v>
      </c>
      <c r="AE278" s="306">
        <v>64000</v>
      </c>
      <c r="AF278" s="228">
        <v>20000</v>
      </c>
      <c r="AG278" s="231">
        <v>34000</v>
      </c>
    </row>
    <row r="279" spans="1:33" ht="21" customHeight="1">
      <c r="A279" s="35" t="s">
        <v>481</v>
      </c>
      <c r="B279" s="284">
        <v>322000</v>
      </c>
      <c r="C279" s="306">
        <v>62000</v>
      </c>
      <c r="D279" s="228">
        <v>260000</v>
      </c>
      <c r="E279" s="228">
        <v>84000</v>
      </c>
      <c r="F279" s="228">
        <v>51000</v>
      </c>
      <c r="G279" s="306">
        <v>126000</v>
      </c>
      <c r="H279" s="228">
        <v>32000</v>
      </c>
      <c r="I279" s="231">
        <v>75000</v>
      </c>
      <c r="M279" s="35" t="s">
        <v>481</v>
      </c>
      <c r="N279" s="284">
        <v>129000</v>
      </c>
      <c r="O279" s="306">
        <v>25000</v>
      </c>
      <c r="P279" s="228">
        <v>104000</v>
      </c>
      <c r="Q279" s="228">
        <v>40000</v>
      </c>
      <c r="R279" s="228" t="s">
        <v>271</v>
      </c>
      <c r="S279" s="306">
        <v>58000</v>
      </c>
      <c r="T279" s="228">
        <v>10000</v>
      </c>
      <c r="U279" s="231">
        <v>39000</v>
      </c>
      <c r="V279" s="48"/>
      <c r="Y279" s="35" t="s">
        <v>481</v>
      </c>
      <c r="Z279" s="284">
        <v>193000</v>
      </c>
      <c r="AA279" s="306">
        <v>37000</v>
      </c>
      <c r="AB279" s="228">
        <v>157000</v>
      </c>
      <c r="AC279" s="228">
        <v>43000</v>
      </c>
      <c r="AD279" s="228">
        <v>45000</v>
      </c>
      <c r="AE279" s="306">
        <v>68000</v>
      </c>
      <c r="AF279" s="228">
        <v>22000</v>
      </c>
      <c r="AG279" s="231">
        <v>36000</v>
      </c>
    </row>
    <row r="280" spans="1:33" ht="21" customHeight="1">
      <c r="A280" s="35" t="s">
        <v>482</v>
      </c>
      <c r="B280" s="288">
        <v>317000</v>
      </c>
      <c r="C280" s="306">
        <v>59000</v>
      </c>
      <c r="D280" s="228">
        <v>257000</v>
      </c>
      <c r="E280" s="228">
        <v>82000</v>
      </c>
      <c r="F280" s="228">
        <v>55000</v>
      </c>
      <c r="G280" s="306">
        <v>120000</v>
      </c>
      <c r="H280" s="228">
        <v>33000</v>
      </c>
      <c r="I280" s="231">
        <v>70000</v>
      </c>
      <c r="M280" s="35" t="s">
        <v>482</v>
      </c>
      <c r="N280" s="288">
        <v>127000</v>
      </c>
      <c r="O280" s="306">
        <v>25000</v>
      </c>
      <c r="P280" s="228">
        <v>102000</v>
      </c>
      <c r="Q280" s="228">
        <v>40000</v>
      </c>
      <c r="R280" s="228" t="s">
        <v>271</v>
      </c>
      <c r="S280" s="306">
        <v>55000</v>
      </c>
      <c r="T280" s="228">
        <v>9000</v>
      </c>
      <c r="U280" s="231">
        <v>37000</v>
      </c>
      <c r="V280" s="48"/>
      <c r="Y280" s="35" t="s">
        <v>482</v>
      </c>
      <c r="Z280" s="288">
        <v>189000</v>
      </c>
      <c r="AA280" s="306">
        <v>34000</v>
      </c>
      <c r="AB280" s="228">
        <v>155000</v>
      </c>
      <c r="AC280" s="228">
        <v>42000</v>
      </c>
      <c r="AD280" s="228">
        <v>48000</v>
      </c>
      <c r="AE280" s="306">
        <v>65000</v>
      </c>
      <c r="AF280" s="228">
        <v>23000</v>
      </c>
      <c r="AG280" s="231">
        <v>33000</v>
      </c>
    </row>
    <row r="281" spans="1:33" ht="21" customHeight="1">
      <c r="A281" s="35" t="s">
        <v>483</v>
      </c>
      <c r="B281" s="288">
        <v>329000</v>
      </c>
      <c r="C281" s="306">
        <v>67000</v>
      </c>
      <c r="D281" s="228">
        <v>262000</v>
      </c>
      <c r="E281" s="228">
        <v>82000</v>
      </c>
      <c r="F281" s="228">
        <v>57000</v>
      </c>
      <c r="G281" s="306">
        <v>124000</v>
      </c>
      <c r="H281" s="228">
        <v>33000</v>
      </c>
      <c r="I281" s="231">
        <v>69000</v>
      </c>
      <c r="M281" s="35" t="s">
        <v>483</v>
      </c>
      <c r="N281" s="288">
        <v>132000</v>
      </c>
      <c r="O281" s="306">
        <v>31000</v>
      </c>
      <c r="P281" s="228">
        <v>101000</v>
      </c>
      <c r="Q281" s="228">
        <v>39000</v>
      </c>
      <c r="R281" s="228" t="s">
        <v>271</v>
      </c>
      <c r="S281" s="306">
        <v>54000</v>
      </c>
      <c r="T281" s="228">
        <v>10000</v>
      </c>
      <c r="U281" s="231">
        <v>33000</v>
      </c>
      <c r="V281" s="48"/>
      <c r="Y281" s="35" t="s">
        <v>483</v>
      </c>
      <c r="Z281" s="288">
        <v>197000</v>
      </c>
      <c r="AA281" s="306">
        <v>36000</v>
      </c>
      <c r="AB281" s="228">
        <v>161000</v>
      </c>
      <c r="AC281" s="228">
        <v>42000</v>
      </c>
      <c r="AD281" s="228">
        <v>50000</v>
      </c>
      <c r="AE281" s="306">
        <v>70000</v>
      </c>
      <c r="AF281" s="228">
        <v>23000</v>
      </c>
      <c r="AG281" s="231">
        <v>36000</v>
      </c>
    </row>
    <row r="282" spans="1:33" ht="21" customHeight="1">
      <c r="A282" s="35" t="s">
        <v>484</v>
      </c>
      <c r="B282" s="288">
        <v>332000</v>
      </c>
      <c r="C282" s="306">
        <v>64000</v>
      </c>
      <c r="D282" s="228">
        <v>267000</v>
      </c>
      <c r="E282" s="228">
        <v>80000</v>
      </c>
      <c r="F282" s="228">
        <v>58000</v>
      </c>
      <c r="G282" s="306">
        <v>129000</v>
      </c>
      <c r="H282" s="228">
        <v>32000</v>
      </c>
      <c r="I282" s="231">
        <v>73000</v>
      </c>
      <c r="M282" s="35" t="s">
        <v>484</v>
      </c>
      <c r="N282" s="288">
        <v>134000</v>
      </c>
      <c r="O282" s="306">
        <v>30000</v>
      </c>
      <c r="P282" s="228">
        <v>103000</v>
      </c>
      <c r="Q282" s="228">
        <v>38000</v>
      </c>
      <c r="R282" s="228" t="s">
        <v>271</v>
      </c>
      <c r="S282" s="306">
        <v>58000</v>
      </c>
      <c r="T282" s="228">
        <v>10000</v>
      </c>
      <c r="U282" s="231">
        <v>35000</v>
      </c>
      <c r="V282" s="48"/>
      <c r="Y282" s="35" t="s">
        <v>484</v>
      </c>
      <c r="Z282" s="288">
        <v>198000</v>
      </c>
      <c r="AA282" s="306">
        <v>34000</v>
      </c>
      <c r="AB282" s="228">
        <v>164000</v>
      </c>
      <c r="AC282" s="228">
        <v>42000</v>
      </c>
      <c r="AD282" s="228">
        <v>50000</v>
      </c>
      <c r="AE282" s="306">
        <v>71000</v>
      </c>
      <c r="AF282" s="228">
        <v>22000</v>
      </c>
      <c r="AG282" s="231">
        <v>38000</v>
      </c>
    </row>
    <row r="283" spans="1:33" ht="21" customHeight="1">
      <c r="A283" s="35" t="s">
        <v>485</v>
      </c>
      <c r="B283" s="288">
        <v>339000</v>
      </c>
      <c r="C283" s="306">
        <v>62000</v>
      </c>
      <c r="D283" s="228">
        <v>277000</v>
      </c>
      <c r="E283" s="228">
        <v>78000</v>
      </c>
      <c r="F283" s="228">
        <v>58000</v>
      </c>
      <c r="G283" s="306">
        <v>141000</v>
      </c>
      <c r="H283" s="228">
        <v>34000</v>
      </c>
      <c r="I283" s="231">
        <v>83000</v>
      </c>
      <c r="M283" s="35" t="s">
        <v>485</v>
      </c>
      <c r="N283" s="288">
        <v>139000</v>
      </c>
      <c r="O283" s="306">
        <v>29000</v>
      </c>
      <c r="P283" s="228">
        <v>110000</v>
      </c>
      <c r="Q283" s="228">
        <v>38000</v>
      </c>
      <c r="R283" s="228" t="s">
        <v>271</v>
      </c>
      <c r="S283" s="306">
        <v>65000</v>
      </c>
      <c r="T283" s="228">
        <v>11000</v>
      </c>
      <c r="U283" s="231">
        <v>42000</v>
      </c>
      <c r="V283" s="48"/>
      <c r="Y283" s="35" t="s">
        <v>485</v>
      </c>
      <c r="Z283" s="288">
        <v>200000</v>
      </c>
      <c r="AA283" s="306">
        <v>33000</v>
      </c>
      <c r="AB283" s="228">
        <v>167000</v>
      </c>
      <c r="AC283" s="228">
        <v>40000</v>
      </c>
      <c r="AD283" s="228">
        <v>52000</v>
      </c>
      <c r="AE283" s="306">
        <v>76000</v>
      </c>
      <c r="AF283" s="228">
        <v>23000</v>
      </c>
      <c r="AG283" s="231">
        <v>41000</v>
      </c>
    </row>
    <row r="284" spans="1:33" ht="21" customHeight="1">
      <c r="A284" s="35" t="s">
        <v>486</v>
      </c>
      <c r="B284" s="288">
        <v>339000</v>
      </c>
      <c r="C284" s="306">
        <v>61000</v>
      </c>
      <c r="D284" s="228">
        <v>277000</v>
      </c>
      <c r="E284" s="228">
        <v>77000</v>
      </c>
      <c r="F284" s="228">
        <v>58000</v>
      </c>
      <c r="G284" s="306">
        <v>142000</v>
      </c>
      <c r="H284" s="228">
        <v>35000</v>
      </c>
      <c r="I284" s="231">
        <v>86000</v>
      </c>
      <c r="M284" s="35" t="s">
        <v>486</v>
      </c>
      <c r="N284" s="288">
        <v>142000</v>
      </c>
      <c r="O284" s="306">
        <v>27000</v>
      </c>
      <c r="P284" s="228">
        <v>115000</v>
      </c>
      <c r="Q284" s="228">
        <v>38000</v>
      </c>
      <c r="R284" s="228">
        <v>8000</v>
      </c>
      <c r="S284" s="306">
        <v>69000</v>
      </c>
      <c r="T284" s="228">
        <v>12000</v>
      </c>
      <c r="U284" s="231">
        <v>47000</v>
      </c>
      <c r="V284" s="48"/>
      <c r="Y284" s="35" t="s">
        <v>486</v>
      </c>
      <c r="Z284" s="288">
        <v>197000</v>
      </c>
      <c r="AA284" s="306">
        <v>34000</v>
      </c>
      <c r="AB284" s="228">
        <v>163000</v>
      </c>
      <c r="AC284" s="228">
        <v>39000</v>
      </c>
      <c r="AD284" s="228">
        <v>50000</v>
      </c>
      <c r="AE284" s="306">
        <v>74000</v>
      </c>
      <c r="AF284" s="228">
        <v>23000</v>
      </c>
      <c r="AG284" s="231">
        <v>39000</v>
      </c>
    </row>
    <row r="285" spans="1:33" ht="21" customHeight="1">
      <c r="A285" s="35" t="s">
        <v>496</v>
      </c>
      <c r="B285" s="288">
        <v>331000</v>
      </c>
      <c r="C285" s="306">
        <v>63000</v>
      </c>
      <c r="D285" s="228">
        <v>268000</v>
      </c>
      <c r="E285" s="228">
        <v>77000</v>
      </c>
      <c r="F285" s="228">
        <v>58000</v>
      </c>
      <c r="G285" s="306">
        <v>133000</v>
      </c>
      <c r="H285" s="228">
        <v>32000</v>
      </c>
      <c r="I285" s="231">
        <v>82000</v>
      </c>
      <c r="M285" s="35" t="s">
        <v>496</v>
      </c>
      <c r="N285" s="288">
        <v>137000</v>
      </c>
      <c r="O285" s="306">
        <v>28000</v>
      </c>
      <c r="P285" s="228">
        <v>109000</v>
      </c>
      <c r="Q285" s="228">
        <v>38000</v>
      </c>
      <c r="R285" s="228">
        <v>8000</v>
      </c>
      <c r="S285" s="306">
        <v>63000</v>
      </c>
      <c r="T285" s="228">
        <v>12000</v>
      </c>
      <c r="U285" s="231">
        <v>42000</v>
      </c>
      <c r="V285" s="48"/>
      <c r="Y285" s="35" t="s">
        <v>496</v>
      </c>
      <c r="Z285" s="288">
        <v>194000</v>
      </c>
      <c r="AA285" s="306">
        <v>34000</v>
      </c>
      <c r="AB285" s="228">
        <v>159000</v>
      </c>
      <c r="AC285" s="228">
        <v>39000</v>
      </c>
      <c r="AD285" s="228">
        <v>50000</v>
      </c>
      <c r="AE285" s="306">
        <v>70000</v>
      </c>
      <c r="AF285" s="228">
        <v>21000</v>
      </c>
      <c r="AG285" s="231">
        <v>39000</v>
      </c>
    </row>
    <row r="286" spans="1:33" ht="21" customHeight="1">
      <c r="A286" s="35" t="s">
        <v>497</v>
      </c>
      <c r="B286" s="288" t="s">
        <v>494</v>
      </c>
      <c r="C286" s="306"/>
      <c r="D286" s="228"/>
      <c r="E286" s="228"/>
      <c r="F286" s="228"/>
      <c r="G286" s="306"/>
      <c r="H286" s="228"/>
      <c r="I286" s="231"/>
      <c r="M286" s="35" t="s">
        <v>497</v>
      </c>
      <c r="N286" s="288" t="s">
        <v>494</v>
      </c>
      <c r="O286" s="306"/>
      <c r="P286" s="228"/>
      <c r="Q286" s="228"/>
      <c r="R286" s="228"/>
      <c r="S286" s="306"/>
      <c r="T286" s="228"/>
      <c r="U286" s="231"/>
      <c r="V286" s="48"/>
      <c r="Y286" s="35" t="s">
        <v>497</v>
      </c>
      <c r="Z286" s="288" t="s">
        <v>494</v>
      </c>
      <c r="AA286" s="306"/>
      <c r="AB286" s="228"/>
      <c r="AC286" s="228"/>
      <c r="AD286" s="228"/>
      <c r="AE286" s="306"/>
      <c r="AF286" s="228"/>
      <c r="AG286" s="231"/>
    </row>
    <row r="287" spans="1:33" ht="21" customHeight="1">
      <c r="A287" s="35" t="s">
        <v>498</v>
      </c>
      <c r="B287" s="288" t="s">
        <v>495</v>
      </c>
      <c r="C287" s="306"/>
      <c r="D287" s="228"/>
      <c r="E287" s="228"/>
      <c r="F287" s="228"/>
      <c r="G287" s="306"/>
      <c r="H287" s="228"/>
      <c r="I287" s="231"/>
      <c r="M287" s="35" t="s">
        <v>498</v>
      </c>
      <c r="N287" s="288" t="s">
        <v>495</v>
      </c>
      <c r="O287" s="306"/>
      <c r="P287" s="228"/>
      <c r="Q287" s="228"/>
      <c r="R287" s="228"/>
      <c r="S287" s="306"/>
      <c r="T287" s="228"/>
      <c r="U287" s="231"/>
      <c r="V287" s="48"/>
      <c r="Y287" s="35" t="s">
        <v>498</v>
      </c>
      <c r="Z287" s="288" t="s">
        <v>495</v>
      </c>
      <c r="AA287" s="306"/>
      <c r="AB287" s="228"/>
      <c r="AC287" s="228"/>
      <c r="AD287" s="228"/>
      <c r="AE287" s="306"/>
      <c r="AF287" s="228"/>
      <c r="AG287" s="231"/>
    </row>
    <row r="288" spans="1:33" ht="21" customHeight="1" thickBot="1">
      <c r="A288" s="36" t="s">
        <v>506</v>
      </c>
      <c r="B288" s="414" t="s">
        <v>507</v>
      </c>
      <c r="C288" s="415"/>
      <c r="D288" s="310"/>
      <c r="E288" s="310"/>
      <c r="F288" s="310"/>
      <c r="G288" s="415"/>
      <c r="H288" s="310"/>
      <c r="I288" s="316"/>
      <c r="M288" s="36" t="s">
        <v>506</v>
      </c>
      <c r="N288" s="414" t="s">
        <v>507</v>
      </c>
      <c r="O288" s="415"/>
      <c r="P288" s="310"/>
      <c r="Q288" s="310"/>
      <c r="R288" s="310"/>
      <c r="S288" s="415"/>
      <c r="T288" s="310"/>
      <c r="U288" s="316"/>
      <c r="V288" s="48"/>
      <c r="Y288" s="36" t="s">
        <v>506</v>
      </c>
      <c r="Z288" s="414" t="s">
        <v>507</v>
      </c>
      <c r="AA288" s="415"/>
      <c r="AB288" s="310"/>
      <c r="AC288" s="310"/>
      <c r="AD288" s="310"/>
      <c r="AE288" s="415"/>
      <c r="AF288" s="310"/>
      <c r="AG288" s="316"/>
    </row>
    <row r="289" spans="1:35" ht="21" customHeight="1" thickTop="1">
      <c r="AI289" s="3"/>
    </row>
    <row r="290" spans="1:35" ht="21" customHeight="1">
      <c r="AI290" s="3"/>
    </row>
    <row r="291" spans="1:35" ht="21" customHeight="1">
      <c r="M291" s="39"/>
      <c r="Y291" s="39"/>
      <c r="AI291" s="3"/>
    </row>
    <row r="292" spans="1:35" ht="21" customHeight="1">
      <c r="H292" s="40"/>
      <c r="I292" s="40"/>
      <c r="J292" s="41"/>
      <c r="K292" s="41"/>
      <c r="M292" s="13"/>
      <c r="N292" s="40"/>
      <c r="O292" s="40"/>
      <c r="P292" s="40"/>
      <c r="Q292" s="40"/>
      <c r="R292" s="40"/>
      <c r="S292" s="40"/>
      <c r="T292" s="40"/>
      <c r="U292" s="40"/>
      <c r="V292" s="41"/>
      <c r="W292" s="41"/>
      <c r="X292" s="41"/>
      <c r="Y292" s="13"/>
      <c r="Z292" s="40"/>
      <c r="AA292" s="40"/>
      <c r="AB292" s="40"/>
      <c r="AC292" s="40"/>
      <c r="AD292" s="40"/>
      <c r="AE292" s="40"/>
      <c r="AF292" s="40"/>
      <c r="AG292" s="40"/>
      <c r="AH292" s="41"/>
      <c r="AI292" s="41"/>
    </row>
    <row r="293" spans="1:35" ht="21" customHeight="1">
      <c r="M293" s="13"/>
      <c r="Y293" s="13"/>
      <c r="AI293" s="3"/>
    </row>
    <row r="294" spans="1:35" ht="21" customHeight="1">
      <c r="M294" s="13"/>
      <c r="Y294" s="13"/>
      <c r="AE294" s="42"/>
      <c r="AF294" s="42"/>
      <c r="AG294" s="42"/>
      <c r="AH294" s="42"/>
      <c r="AI294" s="3"/>
    </row>
    <row r="295" spans="1:35" ht="21" customHeight="1">
      <c r="A295" s="382" t="s">
        <v>447</v>
      </c>
      <c r="B295" s="392" t="s">
        <v>433</v>
      </c>
      <c r="C295" s="33"/>
      <c r="D295" s="33"/>
      <c r="E295" s="33"/>
      <c r="F295" s="33"/>
      <c r="G295" s="38"/>
      <c r="M295" s="13"/>
      <c r="Y295" s="13"/>
    </row>
    <row r="296" spans="1:35" ht="21" customHeight="1">
      <c r="B296" s="27" t="s">
        <v>434</v>
      </c>
      <c r="M296" s="13"/>
      <c r="Y296" s="13"/>
    </row>
    <row r="297" spans="1:35" ht="21" customHeight="1">
      <c r="A297" s="381">
        <v>1</v>
      </c>
      <c r="B297" s="25" t="s">
        <v>397</v>
      </c>
    </row>
    <row r="298" spans="1:35" ht="21" customHeight="1">
      <c r="A298" s="381">
        <v>2</v>
      </c>
      <c r="B298" s="25" t="s">
        <v>444</v>
      </c>
      <c r="C298" s="40"/>
    </row>
    <row r="299" spans="1:35" ht="21" customHeight="1">
      <c r="A299" s="381">
        <v>3</v>
      </c>
      <c r="B299" s="39" t="s">
        <v>189</v>
      </c>
      <c r="D299" s="40"/>
      <c r="E299" s="40"/>
      <c r="F299" s="40"/>
      <c r="G299" s="40"/>
    </row>
    <row r="300" spans="1:35" ht="21" customHeight="1">
      <c r="A300" s="381">
        <v>4</v>
      </c>
      <c r="B300" s="13" t="s">
        <v>267</v>
      </c>
    </row>
    <row r="301" spans="1:35" ht="21" customHeight="1">
      <c r="A301" s="381">
        <v>5</v>
      </c>
      <c r="B301" s="13" t="s">
        <v>288</v>
      </c>
    </row>
    <row r="302" spans="1:35" ht="21" customHeight="1">
      <c r="A302" s="381">
        <v>6</v>
      </c>
      <c r="B302" s="13" t="s">
        <v>291</v>
      </c>
    </row>
    <row r="303" spans="1:35" ht="21" customHeight="1">
      <c r="A303" s="381">
        <v>7</v>
      </c>
      <c r="B303" s="13" t="s">
        <v>292</v>
      </c>
    </row>
    <row r="304" spans="1:35" ht="21" customHeight="1">
      <c r="A304" s="381">
        <v>8</v>
      </c>
      <c r="B304" s="13" t="s">
        <v>293</v>
      </c>
    </row>
    <row r="305" spans="1:1" ht="21" customHeight="1">
      <c r="A305" s="381">
        <v>9</v>
      </c>
    </row>
    <row r="306" spans="1:1" ht="21" customHeight="1"/>
    <row r="307" spans="1:1" ht="21" customHeight="1"/>
    <row r="308" spans="1:1" ht="21" customHeight="1"/>
    <row r="309" spans="1:1" ht="21" customHeight="1"/>
    <row r="310" spans="1:1" ht="21" customHeight="1"/>
    <row r="311" spans="1:1" ht="21" customHeight="1"/>
    <row r="312" spans="1:1" ht="21" customHeight="1"/>
    <row r="313" spans="1:1" ht="21" customHeight="1"/>
    <row r="314" spans="1:1" ht="21" customHeight="1"/>
    <row r="315" spans="1:1" ht="21" customHeight="1"/>
    <row r="316" spans="1:1" ht="21" customHeight="1"/>
    <row r="317" spans="1:1" ht="21" customHeight="1"/>
    <row r="318" spans="1:1" ht="21" customHeight="1"/>
    <row r="319" spans="1:1" ht="21" customHeight="1"/>
    <row r="320" spans="1:1"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 customHeight="1"/>
    <row r="419" ht="12.75" customHeight="1"/>
    <row r="420" ht="12.75" customHeight="1"/>
    <row r="421" ht="12.75" customHeight="1"/>
    <row r="422" ht="12.75" customHeight="1"/>
    <row r="423" ht="12.75" customHeight="1"/>
    <row r="424" ht="12.75" customHeight="1"/>
    <row r="426" ht="12.75" customHeight="1"/>
    <row r="427" ht="12.75" customHeight="1"/>
    <row r="428" ht="12.75" customHeight="1"/>
    <row r="429" ht="12.75" customHeight="1"/>
    <row r="430" ht="12.75" customHeight="1"/>
    <row r="431" ht="13.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2" ht="12.75" customHeight="1"/>
    <row r="483" ht="12.75" customHeight="1"/>
    <row r="486" ht="40.5" customHeight="1"/>
  </sheetData>
  <phoneticPr fontId="5"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Overview</vt:lpstr>
      <vt:lpstr>Output</vt:lpstr>
      <vt:lpstr>Notes</vt:lpstr>
      <vt:lpstr>2.1a</vt:lpstr>
      <vt:lpstr>2.1b</vt:lpstr>
      <vt:lpstr>2.2</vt:lpstr>
      <vt:lpstr>2.3</vt:lpstr>
      <vt:lpstr>2.4a</vt:lpstr>
      <vt:lpstr>2.4b</vt:lpstr>
      <vt:lpstr>2.5</vt:lpstr>
      <vt:lpstr>2.6</vt:lpstr>
      <vt:lpstr>2.7</vt:lpstr>
      <vt:lpstr>2.8</vt:lpstr>
      <vt:lpstr>2.9</vt:lpstr>
      <vt:lpstr>2.10</vt:lpstr>
    </vt:vector>
  </TitlesOfParts>
  <Company>DETI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henderson</dc:creator>
  <cp:lastModifiedBy>Brian Grogan</cp:lastModifiedBy>
  <dcterms:created xsi:type="dcterms:W3CDTF">2008-01-23T10:03:35Z</dcterms:created>
  <dcterms:modified xsi:type="dcterms:W3CDTF">2018-01-15T15:05:14Z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{36eb6792-3a29-43b3-8cd0-f67d266fb426}</vt:lpwstr>
  </property>
</Properties>
</file>