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78" activeTab="0"/>
  </bookViews>
  <sheets>
    <sheet name="All Years" sheetId="1" r:id="rId1"/>
    <sheet name="area" sheetId="2" r:id="rId2"/>
    <sheet name="htrust" sheetId="3" r:id="rId3"/>
    <sheet name="hboard" sheetId="4" r:id="rId4"/>
    <sheet name="nuts3" sheetId="5" r:id="rId5"/>
    <sheet name="elb" sheetId="6" r:id="rId6"/>
    <sheet name="urbrur" sheetId="7" r:id="rId7"/>
    <sheet name="MDMQ" sheetId="8" r:id="rId8"/>
    <sheet name="Numpers" sheetId="9" r:id="rId9"/>
    <sheet name="Sett15" sheetId="10" r:id="rId10"/>
    <sheet name="LGD14" sheetId="11" r:id="rId11"/>
  </sheets>
  <definedNames>
    <definedName name="_xlnm.Print_Area" localSheetId="0">'All Years'!$A$1:$I$11</definedName>
  </definedNames>
  <calcPr fullCalcOnLoad="1"/>
</workbook>
</file>

<file path=xl/sharedStrings.xml><?xml version="1.0" encoding="utf-8"?>
<sst xmlns="http://schemas.openxmlformats.org/spreadsheetml/2006/main" count="223" uniqueCount="88">
  <si>
    <t>Percentages</t>
  </si>
  <si>
    <t>Source: Continuous Household Survey</t>
  </si>
  <si>
    <t>All Households</t>
  </si>
  <si>
    <t>Base=100% (All Households)</t>
  </si>
  <si>
    <t>2005-06</t>
  </si>
  <si>
    <t>2006-07</t>
  </si>
  <si>
    <t>2007-08</t>
  </si>
  <si>
    <t>2008-09</t>
  </si>
  <si>
    <t>2009-10</t>
  </si>
  <si>
    <t xml:space="preserve"> </t>
  </si>
  <si>
    <t>2010-11</t>
  </si>
  <si>
    <t>2011-12</t>
  </si>
  <si>
    <t>2012-13</t>
  </si>
  <si>
    <t>Base= All Households (100%)</t>
  </si>
  <si>
    <t>Source; Continuous Household Survey</t>
  </si>
  <si>
    <t>Base = 100%</t>
  </si>
  <si>
    <t>Belfast</t>
  </si>
  <si>
    <t>Outer Belfast</t>
  </si>
  <si>
    <t>East of NI</t>
  </si>
  <si>
    <t>North of NI</t>
  </si>
  <si>
    <t>West and South of NI</t>
  </si>
  <si>
    <t>NUTS3</t>
  </si>
  <si>
    <t>Area</t>
  </si>
  <si>
    <t>West of NI</t>
  </si>
  <si>
    <t>Eastern</t>
  </si>
  <si>
    <t>Northern</t>
  </si>
  <si>
    <t>Southern</t>
  </si>
  <si>
    <t>Western</t>
  </si>
  <si>
    <t>South Eastern</t>
  </si>
  <si>
    <t>BELB</t>
  </si>
  <si>
    <t>NEELB</t>
  </si>
  <si>
    <t>SEELB</t>
  </si>
  <si>
    <t>SELB</t>
  </si>
  <si>
    <t>WELB</t>
  </si>
  <si>
    <t>Urban</t>
  </si>
  <si>
    <t>Rural</t>
  </si>
  <si>
    <t>MDM Quintile</t>
  </si>
  <si>
    <t>Q1 - most deprived areas</t>
  </si>
  <si>
    <t>Q2</t>
  </si>
  <si>
    <t>Q3</t>
  </si>
  <si>
    <t>Q4</t>
  </si>
  <si>
    <t>Q5 - least deprived areas</t>
  </si>
  <si>
    <t>Number of persons in household</t>
  </si>
  <si>
    <t>5 or more</t>
  </si>
  <si>
    <t>Yes</t>
  </si>
  <si>
    <t>No</t>
  </si>
  <si>
    <t>Home Broadband Access</t>
  </si>
  <si>
    <t>No Home Broadband Access</t>
  </si>
  <si>
    <t>SE</t>
  </si>
  <si>
    <t>lower limit</t>
  </si>
  <si>
    <t>upper limit</t>
  </si>
  <si>
    <t>True 'Home Broadband Access' Population Figure at 95% CL</t>
  </si>
  <si>
    <t>Broadband Access</t>
  </si>
  <si>
    <t>True Population Figure at 95% CL</t>
  </si>
  <si>
    <t>2013-14</t>
  </si>
  <si>
    <t>2014-15</t>
  </si>
  <si>
    <t>Mid &amp; East Antrim</t>
  </si>
  <si>
    <t>Antrim &amp; Newtownabbey</t>
  </si>
  <si>
    <t xml:space="preserve">Armagh City, Banbridge &amp; Craigavon </t>
  </si>
  <si>
    <t xml:space="preserve">Belfast </t>
  </si>
  <si>
    <t xml:space="preserve">Causeway Coast &amp; Glens </t>
  </si>
  <si>
    <t xml:space="preserve">Derry City &amp; Strabane </t>
  </si>
  <si>
    <t xml:space="preserve">Fermanagh &amp; Omagh </t>
  </si>
  <si>
    <t xml:space="preserve">Lisburn &amp; Castlereagh </t>
  </si>
  <si>
    <t xml:space="preserve">Mid Ulster </t>
  </si>
  <si>
    <t xml:space="preserve">Newry, Mourne &amp; Down </t>
  </si>
  <si>
    <t>Ards &amp; North Down</t>
  </si>
  <si>
    <t>2015-16</t>
  </si>
  <si>
    <t>Settlement Band (2015)</t>
  </si>
  <si>
    <t>A</t>
  </si>
  <si>
    <t>B-E</t>
  </si>
  <si>
    <t>F-H</t>
  </si>
  <si>
    <t>2016-17</t>
  </si>
  <si>
    <t>2017-18</t>
  </si>
  <si>
    <r>
      <t>1</t>
    </r>
    <r>
      <rPr>
        <sz val="8"/>
        <rFont val="Arial"/>
        <family val="2"/>
      </rPr>
      <t xml:space="preserve"> Addresses are assigned to MDM quintiles on the basis of their score on the Northern Ireland Multiple Deprivation Measure (2017)</t>
    </r>
  </si>
  <si>
    <t>Proportion of Northern Ireland Households with Home Broadband Access (2005/06-2018/19)</t>
  </si>
  <si>
    <t>2018-19</t>
  </si>
  <si>
    <t>Parameter estimates for 2018-19</t>
  </si>
  <si>
    <t>Proportion of Northern Ireland Households with Home Broadband Access by area (2018/19)</t>
  </si>
  <si>
    <t>Proportion of Northern Ireland Households with Home Broadband Access by Health Trust area (2018/19)</t>
  </si>
  <si>
    <t>Proportion of Northern Ireland Households with Home Broadband Access by Health Board area (2018/19)</t>
  </si>
  <si>
    <t>Proportion of Northern Ireland Households with Home Broadband Access by NUTS3 area (2018/19)</t>
  </si>
  <si>
    <t>Proportion of Northern Ireland Households with Home Broadband Access by Education &amp; Library Board areas (2018/19)</t>
  </si>
  <si>
    <t>Proportion of Northern Ireland Households with Home Broadband Access by Urban/Rural marker (2018/19)</t>
  </si>
  <si>
    <r>
      <t>Proportion of Northern Ireland Households with Home Broadband Access by MDM Quintiles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(2018/19)</t>
    </r>
  </si>
  <si>
    <t>Proportion of Northern Ireland Households with Home Broadband Access by number of persons in household (2018/19)</t>
  </si>
  <si>
    <t>Proportion of Northern Ireland Households with Home Broadband Access by Settlement Band Classification (2015) for 2018/19</t>
  </si>
  <si>
    <t>Proportion of Northern Ireland Households with Home Broadband Access by LGD14 (2018/19)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</si>
</sst>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##0"/>
  </numFmts>
  <fonts count="50">
    <font>
      <sz val="10"/>
      <name val="Arial"/>
      <family val="0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" fontId="2" fillId="0" borderId="0" xfId="0" applyNumberFormat="1" applyFont="1" applyAlignment="1" applyProtection="1">
      <alignment horizontal="center"/>
      <protection/>
    </xf>
    <xf numFmtId="3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/>
    </xf>
    <xf numFmtId="3" fontId="3" fillId="0" borderId="10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right"/>
      <protection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172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3" fontId="3" fillId="0" borderId="0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 horizontal="center"/>
    </xf>
    <xf numFmtId="0" fontId="14" fillId="0" borderId="0" xfId="0" applyFont="1" applyAlignment="1">
      <alignment/>
    </xf>
    <xf numFmtId="3" fontId="9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 applyProtection="1">
      <alignment horizontal="right"/>
      <protection/>
    </xf>
    <xf numFmtId="3" fontId="9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right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7.8515625" style="0" customWidth="1"/>
    <col min="2" max="15" width="9.7109375" style="0" customWidth="1"/>
    <col min="17" max="17" width="15.140625" style="0" customWidth="1"/>
    <col min="18" max="18" width="13.57421875" style="0" customWidth="1"/>
  </cols>
  <sheetData>
    <row r="1" ht="15.75">
      <c r="A1" s="7" t="s">
        <v>75</v>
      </c>
    </row>
    <row r="2" spans="1:18" ht="18">
      <c r="A2" s="8" t="s">
        <v>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40" t="s">
        <v>77</v>
      </c>
      <c r="Q2" s="40"/>
      <c r="R2" s="40"/>
    </row>
    <row r="3" spans="1:18" ht="12.75">
      <c r="A3" s="3"/>
      <c r="B3" s="3"/>
      <c r="C3" s="3"/>
      <c r="D3" s="3"/>
      <c r="E3" s="3"/>
      <c r="J3" s="3"/>
      <c r="K3" s="3"/>
      <c r="L3" s="3"/>
      <c r="M3" s="3"/>
      <c r="N3" s="3"/>
      <c r="O3" s="3"/>
      <c r="P3" s="21"/>
      <c r="Q3" s="21"/>
      <c r="R3" s="21"/>
    </row>
    <row r="4" spans="1:18" ht="12.75">
      <c r="A4" s="9" t="s">
        <v>2</v>
      </c>
      <c r="B4" s="4"/>
      <c r="C4" s="4"/>
      <c r="H4" s="10"/>
      <c r="I4" s="10"/>
      <c r="J4" s="25"/>
      <c r="K4" s="10"/>
      <c r="L4" s="10"/>
      <c r="M4" s="10"/>
      <c r="N4" s="10"/>
      <c r="O4" s="10" t="s">
        <v>0</v>
      </c>
      <c r="P4" s="20" t="s">
        <v>48</v>
      </c>
      <c r="Q4" s="40" t="s">
        <v>53</v>
      </c>
      <c r="R4" s="41"/>
    </row>
    <row r="5" spans="1:18" ht="12.75">
      <c r="A5" s="36" t="s">
        <v>52</v>
      </c>
      <c r="B5" s="38" t="s">
        <v>4</v>
      </c>
      <c r="C5" s="38" t="s">
        <v>5</v>
      </c>
      <c r="D5" s="38" t="s">
        <v>6</v>
      </c>
      <c r="E5" s="38" t="s">
        <v>7</v>
      </c>
      <c r="F5" s="38" t="s">
        <v>8</v>
      </c>
      <c r="G5" s="38" t="s">
        <v>10</v>
      </c>
      <c r="H5" s="38" t="s">
        <v>11</v>
      </c>
      <c r="I5" s="38" t="s">
        <v>12</v>
      </c>
      <c r="J5" s="38" t="s">
        <v>54</v>
      </c>
      <c r="K5" s="38" t="s">
        <v>55</v>
      </c>
      <c r="L5" s="38" t="s">
        <v>67</v>
      </c>
      <c r="M5" s="38" t="s">
        <v>72</v>
      </c>
      <c r="N5" s="38" t="s">
        <v>73</v>
      </c>
      <c r="O5" s="38" t="s">
        <v>76</v>
      </c>
      <c r="P5" s="21"/>
      <c r="Q5" s="20" t="s">
        <v>49</v>
      </c>
      <c r="R5" s="20" t="s">
        <v>50</v>
      </c>
    </row>
    <row r="6" spans="1:18" ht="12.75">
      <c r="A6" s="37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21"/>
      <c r="Q6" s="21"/>
      <c r="R6" s="21"/>
    </row>
    <row r="7" spans="1:18" ht="12.75">
      <c r="A7" s="2" t="s">
        <v>44</v>
      </c>
      <c r="B7" s="5">
        <v>26</v>
      </c>
      <c r="C7" s="5">
        <v>37</v>
      </c>
      <c r="D7" s="5">
        <v>47</v>
      </c>
      <c r="E7" s="5">
        <v>51</v>
      </c>
      <c r="F7" s="5">
        <v>57</v>
      </c>
      <c r="G7" s="5">
        <v>64</v>
      </c>
      <c r="H7" s="5">
        <v>67</v>
      </c>
      <c r="I7" s="5">
        <v>70</v>
      </c>
      <c r="J7" s="5">
        <v>72</v>
      </c>
      <c r="K7" s="5">
        <v>76</v>
      </c>
      <c r="L7" s="5">
        <v>77</v>
      </c>
      <c r="M7" s="5">
        <v>78</v>
      </c>
      <c r="N7" s="5">
        <v>82</v>
      </c>
      <c r="O7" s="5">
        <v>83.9</v>
      </c>
      <c r="P7" s="22">
        <f>SQRT(N7*(100-N7)/N$10)</f>
        <v>0.5819018584638556</v>
      </c>
      <c r="Q7" s="23">
        <f>N7-(P7*1.96)</f>
        <v>80.85947235741084</v>
      </c>
      <c r="R7" s="23">
        <f>N7+(P7*1.96)</f>
        <v>83.14052764258916</v>
      </c>
    </row>
    <row r="8" spans="1:18" ht="12.75">
      <c r="A8" s="2" t="s">
        <v>45</v>
      </c>
      <c r="B8" s="5">
        <v>74</v>
      </c>
      <c r="C8" s="5">
        <v>63</v>
      </c>
      <c r="D8" s="5">
        <v>53</v>
      </c>
      <c r="E8" s="5">
        <v>49</v>
      </c>
      <c r="F8" s="5">
        <v>43</v>
      </c>
      <c r="G8" s="5">
        <v>36</v>
      </c>
      <c r="H8" s="5">
        <v>33</v>
      </c>
      <c r="I8" s="5">
        <v>30</v>
      </c>
      <c r="J8" s="5">
        <v>28</v>
      </c>
      <c r="K8" s="5">
        <v>24</v>
      </c>
      <c r="L8" s="5">
        <v>23</v>
      </c>
      <c r="M8" s="5">
        <v>22</v>
      </c>
      <c r="N8" s="5">
        <v>18</v>
      </c>
      <c r="O8" s="5">
        <v>16.1</v>
      </c>
      <c r="P8" s="22">
        <f>SQRT(N8*(100-N8)/N$10)</f>
        <v>0.5819018584638556</v>
      </c>
      <c r="Q8" s="23">
        <f>N8-(P8*1.96)</f>
        <v>16.859472357410844</v>
      </c>
      <c r="R8" s="23">
        <f>N8+(P8*1.96)</f>
        <v>19.140527642589156</v>
      </c>
    </row>
    <row r="9" spans="1:5" ht="12.75">
      <c r="A9" s="3"/>
      <c r="B9" s="6"/>
      <c r="C9" s="6"/>
      <c r="D9" s="6"/>
      <c r="E9" s="6"/>
    </row>
    <row r="10" spans="1:15" ht="12.75">
      <c r="A10" s="11" t="s">
        <v>3</v>
      </c>
      <c r="B10" s="12">
        <v>2593</v>
      </c>
      <c r="C10" s="12">
        <v>2653</v>
      </c>
      <c r="D10" s="12">
        <v>2560</v>
      </c>
      <c r="E10" s="12">
        <v>2473</v>
      </c>
      <c r="F10" s="12">
        <v>2764</v>
      </c>
      <c r="G10" s="12">
        <v>2719</v>
      </c>
      <c r="H10" s="12">
        <v>2780</v>
      </c>
      <c r="I10" s="12">
        <v>2711</v>
      </c>
      <c r="J10" s="12">
        <v>2734</v>
      </c>
      <c r="K10" s="12">
        <v>2517</v>
      </c>
      <c r="L10" s="12">
        <v>2494</v>
      </c>
      <c r="M10" s="12">
        <v>2532</v>
      </c>
      <c r="N10" s="12">
        <v>4359</v>
      </c>
      <c r="O10" s="33">
        <v>4460</v>
      </c>
    </row>
    <row r="11" spans="4:15" ht="12.75">
      <c r="D11" s="13"/>
      <c r="E11" s="13"/>
      <c r="F11" s="13"/>
      <c r="G11" s="10"/>
      <c r="J11" s="13"/>
      <c r="K11" s="13"/>
      <c r="L11" s="13"/>
      <c r="M11" s="10"/>
      <c r="N11" s="10"/>
      <c r="O11" s="13" t="s">
        <v>1</v>
      </c>
    </row>
  </sheetData>
  <sheetProtection/>
  <mergeCells count="17">
    <mergeCell ref="J5:J6"/>
    <mergeCell ref="C5:C6"/>
    <mergeCell ref="H5:H6"/>
    <mergeCell ref="P2:R2"/>
    <mergeCell ref="Q4:R4"/>
    <mergeCell ref="L5:L6"/>
    <mergeCell ref="K5:K6"/>
    <mergeCell ref="O5:O6"/>
    <mergeCell ref="M5:M6"/>
    <mergeCell ref="N5:N6"/>
    <mergeCell ref="A5:A6"/>
    <mergeCell ref="B5:B6"/>
    <mergeCell ref="I5:I6"/>
    <mergeCell ref="G5:G6"/>
    <mergeCell ref="F5:F6"/>
    <mergeCell ref="D5:D6"/>
    <mergeCell ref="E5:E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7.57421875" style="0" customWidth="1"/>
    <col min="2" max="2" width="24.28125" style="0" customWidth="1"/>
    <col min="3" max="3" width="26.28125" style="0" customWidth="1"/>
    <col min="4" max="4" width="21.00390625" style="30" customWidth="1"/>
    <col min="5" max="5" width="8.00390625" style="0" customWidth="1"/>
    <col min="6" max="6" width="22.421875" style="0" customWidth="1"/>
    <col min="7" max="7" width="28.57421875" style="0" customWidth="1"/>
  </cols>
  <sheetData>
    <row r="1" ht="15.75">
      <c r="A1" s="7" t="s">
        <v>86</v>
      </c>
    </row>
    <row r="2" ht="15.75">
      <c r="A2" s="7"/>
    </row>
    <row r="3" spans="4:7" ht="12.75">
      <c r="D3" s="31" t="s">
        <v>0</v>
      </c>
      <c r="E3" s="20" t="s">
        <v>48</v>
      </c>
      <c r="F3" s="40" t="s">
        <v>51</v>
      </c>
      <c r="G3" s="41"/>
    </row>
    <row r="4" spans="1:7" ht="12.75">
      <c r="A4" s="43" t="s">
        <v>68</v>
      </c>
      <c r="B4" s="45" t="s">
        <v>46</v>
      </c>
      <c r="C4" s="45" t="s">
        <v>47</v>
      </c>
      <c r="D4" s="47" t="s">
        <v>15</v>
      </c>
      <c r="E4" s="21"/>
      <c r="F4" s="20" t="s">
        <v>49</v>
      </c>
      <c r="G4" s="20" t="s">
        <v>50</v>
      </c>
    </row>
    <row r="5" spans="1:7" ht="12.75">
      <c r="A5" s="44"/>
      <c r="B5" s="46"/>
      <c r="C5" s="46"/>
      <c r="D5" s="48"/>
      <c r="E5" s="21"/>
      <c r="F5" s="21"/>
      <c r="G5" s="21"/>
    </row>
    <row r="6" spans="1:7" ht="12.75">
      <c r="A6" s="14"/>
      <c r="B6" s="15"/>
      <c r="C6" s="15"/>
      <c r="D6" s="32"/>
      <c r="E6" s="21"/>
      <c r="F6" s="21"/>
      <c r="G6" s="21"/>
    </row>
    <row r="7" spans="1:7" ht="12.75">
      <c r="A7" s="27" t="s">
        <v>69</v>
      </c>
      <c r="B7" s="35">
        <v>84.7</v>
      </c>
      <c r="C7" s="34">
        <v>15.3</v>
      </c>
      <c r="D7" s="29">
        <v>691</v>
      </c>
      <c r="E7" s="22">
        <f>SQRT(B7*C7/D7)</f>
        <v>1.3694569893687152</v>
      </c>
      <c r="F7" s="23">
        <f>B7-(E7*1.96)</f>
        <v>82.01586430083732</v>
      </c>
      <c r="G7" s="23">
        <f>B7+(E7*1.96)</f>
        <v>87.38413569916268</v>
      </c>
    </row>
    <row r="8" spans="1:7" ht="12.75">
      <c r="A8" s="27" t="s">
        <v>70</v>
      </c>
      <c r="B8" s="35">
        <v>84</v>
      </c>
      <c r="C8" s="34">
        <v>13</v>
      </c>
      <c r="D8" s="29">
        <v>2189</v>
      </c>
      <c r="E8" s="22">
        <f>SQRT(B8*C8/D8)</f>
        <v>0.7062987512332188</v>
      </c>
      <c r="F8" s="23">
        <f>B8-(E8*1.96)</f>
        <v>82.6156544475829</v>
      </c>
      <c r="G8" s="23">
        <f>B8+(E8*1.96)</f>
        <v>85.3843455524171</v>
      </c>
    </row>
    <row r="9" spans="1:7" ht="12.75">
      <c r="A9" s="27" t="s">
        <v>71</v>
      </c>
      <c r="B9" s="35">
        <v>83.3</v>
      </c>
      <c r="C9" s="34">
        <v>16.7</v>
      </c>
      <c r="D9" s="29">
        <v>1580</v>
      </c>
      <c r="E9" s="22">
        <f>SQRT(B9*C9/D9)</f>
        <v>0.9383226348589314</v>
      </c>
      <c r="F9" s="23">
        <f>B9-(E9*1.96)</f>
        <v>81.46088763567649</v>
      </c>
      <c r="G9" s="23">
        <f>B9+(E9*1.96)</f>
        <v>85.13911236432351</v>
      </c>
    </row>
    <row r="10" spans="5:7" ht="12.75">
      <c r="E10" s="22" t="s">
        <v>9</v>
      </c>
      <c r="F10" s="23" t="s">
        <v>9</v>
      </c>
      <c r="G10" s="23" t="s">
        <v>9</v>
      </c>
    </row>
    <row r="11" spans="1:7" ht="12.75">
      <c r="A11" s="17" t="s">
        <v>13</v>
      </c>
      <c r="B11" s="18">
        <v>83.9</v>
      </c>
      <c r="C11" s="18">
        <v>16.1</v>
      </c>
      <c r="D11" s="12">
        <v>4460</v>
      </c>
      <c r="E11" s="22">
        <f>SQRT(B11*C11/D11)</f>
        <v>0.55033418302381</v>
      </c>
      <c r="F11" s="23">
        <f>B11-(E11*1.96)</f>
        <v>82.82134500127334</v>
      </c>
      <c r="G11" s="23">
        <f>B11+(E11*1.96)</f>
        <v>84.97865499872667</v>
      </c>
    </row>
    <row r="12" spans="3:4" ht="12.75">
      <c r="C12" s="42" t="s">
        <v>1</v>
      </c>
      <c r="D12" s="42"/>
    </row>
  </sheetData>
  <sheetProtection/>
  <mergeCells count="6">
    <mergeCell ref="F3:G3"/>
    <mergeCell ref="A4:A5"/>
    <mergeCell ref="B4:B5"/>
    <mergeCell ref="C4:C5"/>
    <mergeCell ref="D4:D5"/>
    <mergeCell ref="C12:D1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"/>
  <sheetViews>
    <sheetView zoomScale="115" zoomScaleNormal="115" zoomScalePageLayoutView="0" workbookViewId="0" topLeftCell="A1">
      <selection activeCell="B12" sqref="B12"/>
    </sheetView>
  </sheetViews>
  <sheetFormatPr defaultColWidth="9.140625" defaultRowHeight="12.75"/>
  <cols>
    <col min="1" max="1" width="34.7109375" style="0" customWidth="1"/>
    <col min="2" max="2" width="24.28125" style="0" customWidth="1"/>
    <col min="3" max="3" width="26.28125" style="0" customWidth="1"/>
    <col min="4" max="4" width="21.00390625" style="30" customWidth="1"/>
    <col min="5" max="5" width="8.00390625" style="0" customWidth="1"/>
    <col min="6" max="6" width="22.421875" style="0" customWidth="1"/>
    <col min="7" max="7" width="28.57421875" style="0" customWidth="1"/>
  </cols>
  <sheetData>
    <row r="1" ht="15.75">
      <c r="A1" s="7" t="s">
        <v>87</v>
      </c>
    </row>
    <row r="2" ht="15.75">
      <c r="A2" s="7"/>
    </row>
    <row r="3" spans="4:7" ht="12.75">
      <c r="D3" s="31" t="s">
        <v>0</v>
      </c>
      <c r="E3" s="20" t="s">
        <v>48</v>
      </c>
      <c r="F3" s="40" t="s">
        <v>51</v>
      </c>
      <c r="G3" s="41"/>
    </row>
    <row r="4" spans="1:7" ht="12.75">
      <c r="A4" s="43" t="s">
        <v>22</v>
      </c>
      <c r="B4" s="45" t="s">
        <v>46</v>
      </c>
      <c r="C4" s="45" t="s">
        <v>47</v>
      </c>
      <c r="D4" s="47" t="s">
        <v>15</v>
      </c>
      <c r="E4" s="21"/>
      <c r="F4" s="20" t="s">
        <v>49</v>
      </c>
      <c r="G4" s="20" t="s">
        <v>50</v>
      </c>
    </row>
    <row r="5" spans="1:7" ht="12.75">
      <c r="A5" s="44"/>
      <c r="B5" s="46"/>
      <c r="C5" s="46"/>
      <c r="D5" s="48"/>
      <c r="E5" s="21"/>
      <c r="F5" s="21"/>
      <c r="G5" s="21"/>
    </row>
    <row r="6" spans="1:7" ht="12.75">
      <c r="A6" s="14"/>
      <c r="B6" s="15"/>
      <c r="C6" s="15"/>
      <c r="D6" s="32"/>
      <c r="E6" s="21"/>
      <c r="F6" s="21"/>
      <c r="G6" s="21"/>
    </row>
    <row r="7" spans="1:7" ht="12.75">
      <c r="A7" s="26" t="s">
        <v>57</v>
      </c>
      <c r="B7" s="35">
        <v>84.6</v>
      </c>
      <c r="C7" s="34">
        <v>15.4</v>
      </c>
      <c r="D7" s="29">
        <v>319</v>
      </c>
      <c r="E7" s="22">
        <f>SQRT(B7*C7/D7)</f>
        <v>2.02092501865717</v>
      </c>
      <c r="F7" s="23">
        <f>B7-(E7*1.96)</f>
        <v>80.63898696343195</v>
      </c>
      <c r="G7" s="23">
        <f>B7+(E7*1.96)</f>
        <v>88.56101303656804</v>
      </c>
    </row>
    <row r="8" spans="1:7" ht="12.75">
      <c r="A8" s="26" t="s">
        <v>58</v>
      </c>
      <c r="B8" s="35">
        <v>84.2</v>
      </c>
      <c r="C8" s="34">
        <v>15.8</v>
      </c>
      <c r="D8" s="29">
        <v>530</v>
      </c>
      <c r="E8" s="22">
        <f aca="true" t="shared" si="0" ref="E8:E19">SQRT(B8*C8/D8)</f>
        <v>1.5843336793577198</v>
      </c>
      <c r="F8" s="23">
        <f aca="true" t="shared" si="1" ref="F8:F19">B8-(E8*1.96)</f>
        <v>81.09470598845887</v>
      </c>
      <c r="G8" s="23">
        <f aca="true" t="shared" si="2" ref="G8:G19">B8+(E8*1.96)</f>
        <v>87.30529401154114</v>
      </c>
    </row>
    <row r="9" spans="1:7" ht="12.75">
      <c r="A9" s="26" t="s">
        <v>59</v>
      </c>
      <c r="B9" s="35">
        <v>84.7</v>
      </c>
      <c r="C9" s="34">
        <v>15.3</v>
      </c>
      <c r="D9" s="29">
        <v>809</v>
      </c>
      <c r="E9" s="22">
        <f t="shared" si="0"/>
        <v>1.2656486486597065</v>
      </c>
      <c r="F9" s="23">
        <f t="shared" si="1"/>
        <v>82.21932864862698</v>
      </c>
      <c r="G9" s="23">
        <f t="shared" si="2"/>
        <v>87.18067135137302</v>
      </c>
    </row>
    <row r="10" spans="1:7" ht="12.75">
      <c r="A10" s="26" t="s">
        <v>60</v>
      </c>
      <c r="B10" s="35">
        <v>81.8</v>
      </c>
      <c r="C10" s="34">
        <v>18.2</v>
      </c>
      <c r="D10" s="29">
        <v>347</v>
      </c>
      <c r="E10" s="22">
        <f t="shared" si="0"/>
        <v>2.071321954638982</v>
      </c>
      <c r="F10" s="23">
        <f t="shared" si="1"/>
        <v>77.7402089689076</v>
      </c>
      <c r="G10" s="23">
        <f t="shared" si="2"/>
        <v>85.8597910310924</v>
      </c>
    </row>
    <row r="11" spans="1:7" ht="12.75">
      <c r="A11" s="26" t="s">
        <v>61</v>
      </c>
      <c r="B11" s="35">
        <v>79.4</v>
      </c>
      <c r="C11" s="34">
        <v>20.6</v>
      </c>
      <c r="D11" s="29">
        <v>399</v>
      </c>
      <c r="E11" s="22">
        <f t="shared" si="0"/>
        <v>2.0246847584074215</v>
      </c>
      <c r="F11" s="23">
        <f t="shared" si="1"/>
        <v>75.43161787352146</v>
      </c>
      <c r="G11" s="23">
        <f t="shared" si="2"/>
        <v>83.36838212647855</v>
      </c>
    </row>
    <row r="12" spans="1:7" ht="12.75">
      <c r="A12" s="26" t="s">
        <v>62</v>
      </c>
      <c r="B12" s="35">
        <v>80.1</v>
      </c>
      <c r="C12" s="34">
        <v>19.9</v>
      </c>
      <c r="D12" s="29">
        <v>256</v>
      </c>
      <c r="E12" s="22">
        <f t="shared" si="0"/>
        <v>2.4953002700075997</v>
      </c>
      <c r="F12" s="23">
        <f t="shared" si="1"/>
        <v>75.20921147078509</v>
      </c>
      <c r="G12" s="23">
        <f t="shared" si="2"/>
        <v>84.9907885292149</v>
      </c>
    </row>
    <row r="13" spans="1:7" ht="12.75">
      <c r="A13" s="26" t="s">
        <v>63</v>
      </c>
      <c r="B13" s="35">
        <v>88.4</v>
      </c>
      <c r="C13" s="34">
        <v>11.6</v>
      </c>
      <c r="D13" s="29">
        <v>327</v>
      </c>
      <c r="E13" s="22">
        <f t="shared" si="0"/>
        <v>1.77084785926764</v>
      </c>
      <c r="F13" s="23">
        <f t="shared" si="1"/>
        <v>84.92913819583543</v>
      </c>
      <c r="G13" s="23">
        <f t="shared" si="2"/>
        <v>91.87086180416458</v>
      </c>
    </row>
    <row r="14" spans="1:7" ht="12.75">
      <c r="A14" s="26" t="s">
        <v>56</v>
      </c>
      <c r="B14" s="35">
        <v>86.7</v>
      </c>
      <c r="C14" s="34">
        <v>13.3</v>
      </c>
      <c r="D14" s="29">
        <v>330</v>
      </c>
      <c r="E14" s="22">
        <f t="shared" si="0"/>
        <v>1.8692973886657864</v>
      </c>
      <c r="F14" s="23">
        <f t="shared" si="1"/>
        <v>83.03617711821506</v>
      </c>
      <c r="G14" s="23">
        <f t="shared" si="2"/>
        <v>90.36382288178494</v>
      </c>
    </row>
    <row r="15" spans="1:7" ht="12.75">
      <c r="A15" s="26" t="s">
        <v>64</v>
      </c>
      <c r="B15" s="35">
        <v>81.9</v>
      </c>
      <c r="C15" s="34">
        <v>18.1</v>
      </c>
      <c r="D15" s="29">
        <v>332</v>
      </c>
      <c r="E15" s="22">
        <f t="shared" si="0"/>
        <v>2.113061788136336</v>
      </c>
      <c r="F15" s="23">
        <f t="shared" si="1"/>
        <v>77.75839889525278</v>
      </c>
      <c r="G15" s="23">
        <f t="shared" si="2"/>
        <v>86.04160110474723</v>
      </c>
    </row>
    <row r="16" spans="1:7" ht="12.75">
      <c r="A16" s="26" t="s">
        <v>65</v>
      </c>
      <c r="B16" s="35">
        <v>82</v>
      </c>
      <c r="C16" s="34">
        <v>18</v>
      </c>
      <c r="D16" s="29">
        <v>400</v>
      </c>
      <c r="E16" s="22">
        <f t="shared" si="0"/>
        <v>1.9209372712298547</v>
      </c>
      <c r="F16" s="23">
        <f t="shared" si="1"/>
        <v>78.23496294838948</v>
      </c>
      <c r="G16" s="23">
        <f t="shared" si="2"/>
        <v>85.76503705161052</v>
      </c>
    </row>
    <row r="17" spans="1:7" ht="12.75">
      <c r="A17" s="26" t="s">
        <v>66</v>
      </c>
      <c r="B17" s="35">
        <v>87.6</v>
      </c>
      <c r="C17" s="34">
        <v>12.4</v>
      </c>
      <c r="D17" s="29">
        <v>411</v>
      </c>
      <c r="E17" s="22">
        <f t="shared" si="0"/>
        <v>1.625705910682863</v>
      </c>
      <c r="F17" s="23">
        <f t="shared" si="1"/>
        <v>84.41361641506158</v>
      </c>
      <c r="G17" s="23">
        <f t="shared" si="2"/>
        <v>90.7863835849384</v>
      </c>
    </row>
    <row r="18" spans="5:7" ht="12.75">
      <c r="E18" s="22" t="s">
        <v>9</v>
      </c>
      <c r="F18" s="23" t="s">
        <v>9</v>
      </c>
      <c r="G18" s="23" t="s">
        <v>9</v>
      </c>
    </row>
    <row r="19" spans="1:7" ht="12.75">
      <c r="A19" s="17" t="s">
        <v>13</v>
      </c>
      <c r="B19" s="18">
        <v>83.9</v>
      </c>
      <c r="C19" s="18">
        <v>16.1</v>
      </c>
      <c r="D19" s="12">
        <v>4460</v>
      </c>
      <c r="E19" s="22">
        <f t="shared" si="0"/>
        <v>0.55033418302381</v>
      </c>
      <c r="F19" s="23">
        <f t="shared" si="1"/>
        <v>82.82134500127334</v>
      </c>
      <c r="G19" s="23">
        <f t="shared" si="2"/>
        <v>84.97865499872667</v>
      </c>
    </row>
    <row r="20" spans="3:4" ht="12.75">
      <c r="C20" s="42" t="s">
        <v>14</v>
      </c>
      <c r="D20" s="42"/>
    </row>
  </sheetData>
  <sheetProtection/>
  <mergeCells count="6">
    <mergeCell ref="F3:G3"/>
    <mergeCell ref="A4:A5"/>
    <mergeCell ref="B4:B5"/>
    <mergeCell ref="C4:C5"/>
    <mergeCell ref="D4:D5"/>
    <mergeCell ref="C20:D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="115" zoomScaleNormal="115" zoomScalePageLayoutView="0" workbookViewId="0" topLeftCell="A1">
      <selection activeCell="C34" sqref="C34"/>
    </sheetView>
  </sheetViews>
  <sheetFormatPr defaultColWidth="9.140625" defaultRowHeight="12.75"/>
  <cols>
    <col min="1" max="1" width="27.57421875" style="0" customWidth="1"/>
    <col min="2" max="2" width="24.28125" style="0" customWidth="1"/>
    <col min="3" max="3" width="28.7109375" style="0" customWidth="1"/>
    <col min="4" max="4" width="21.00390625" style="30" customWidth="1"/>
    <col min="5" max="5" width="8.28125" style="0" customWidth="1"/>
    <col min="6" max="6" width="26.8515625" style="0" customWidth="1"/>
    <col min="7" max="7" width="24.421875" style="0" customWidth="1"/>
  </cols>
  <sheetData>
    <row r="1" ht="15.75">
      <c r="A1" s="7" t="s">
        <v>78</v>
      </c>
    </row>
    <row r="2" ht="15.75">
      <c r="A2" s="7"/>
    </row>
    <row r="3" spans="4:7" ht="12.75">
      <c r="D3" s="31" t="s">
        <v>0</v>
      </c>
      <c r="E3" s="20" t="s">
        <v>48</v>
      </c>
      <c r="F3" s="40" t="s">
        <v>51</v>
      </c>
      <c r="G3" s="41"/>
    </row>
    <row r="4" spans="1:7" ht="12.75">
      <c r="A4" s="43" t="s">
        <v>22</v>
      </c>
      <c r="B4" s="45" t="s">
        <v>46</v>
      </c>
      <c r="C4" s="45" t="s">
        <v>47</v>
      </c>
      <c r="D4" s="47" t="s">
        <v>15</v>
      </c>
      <c r="E4" s="21"/>
      <c r="F4" s="20" t="s">
        <v>49</v>
      </c>
      <c r="G4" s="20" t="s">
        <v>50</v>
      </c>
    </row>
    <row r="5" spans="1:7" ht="12.75">
      <c r="A5" s="44"/>
      <c r="B5" s="46"/>
      <c r="C5" s="46"/>
      <c r="D5" s="48"/>
      <c r="E5" s="21"/>
      <c r="F5" s="21"/>
      <c r="G5" s="21"/>
    </row>
    <row r="6" spans="1:7" ht="12.75">
      <c r="A6" s="14"/>
      <c r="B6" s="15"/>
      <c r="C6" s="15"/>
      <c r="D6" s="32"/>
      <c r="E6" s="21"/>
      <c r="F6" s="21"/>
      <c r="G6" s="21"/>
    </row>
    <row r="7" spans="1:7" ht="12.75">
      <c r="A7" t="s">
        <v>16</v>
      </c>
      <c r="B7" s="34">
        <v>84.1</v>
      </c>
      <c r="C7" s="34">
        <v>15.9</v>
      </c>
      <c r="D7" s="29">
        <v>693</v>
      </c>
      <c r="E7" s="22">
        <f>SQRT(B7*C7/D7)</f>
        <v>1.3890885859321929</v>
      </c>
      <c r="F7" s="23">
        <f>B7-(E7*1.96)</f>
        <v>81.3773863715729</v>
      </c>
      <c r="G7" s="23">
        <f>B7+(E7*1.96)</f>
        <v>86.82261362842709</v>
      </c>
    </row>
    <row r="8" spans="1:7" ht="12.75">
      <c r="A8" t="s">
        <v>18</v>
      </c>
      <c r="B8" s="34">
        <v>86</v>
      </c>
      <c r="C8" s="34">
        <v>14</v>
      </c>
      <c r="D8" s="24">
        <v>2052</v>
      </c>
      <c r="E8" s="22">
        <f>SQRT(B8*C8/D8)</f>
        <v>0.7659925844133338</v>
      </c>
      <c r="F8" s="23">
        <f>B8-(E8*1.96)</f>
        <v>84.49865453454987</v>
      </c>
      <c r="G8" s="23">
        <f>B8+(E8*1.96)</f>
        <v>87.50134546545013</v>
      </c>
    </row>
    <row r="9" spans="1:7" ht="12.75">
      <c r="A9" t="s">
        <v>23</v>
      </c>
      <c r="B9" s="34">
        <v>81.3</v>
      </c>
      <c r="C9" s="34">
        <v>18.7</v>
      </c>
      <c r="D9" s="29">
        <v>1715</v>
      </c>
      <c r="E9" s="22">
        <f>SQRT(B9*C9/D9)</f>
        <v>0.9415296777642154</v>
      </c>
      <c r="F9" s="23">
        <f>B9-(E9*1.96)</f>
        <v>79.45460183158214</v>
      </c>
      <c r="G9" s="23">
        <f>B9+(E9*1.96)</f>
        <v>83.14539816841786</v>
      </c>
    </row>
    <row r="10" spans="5:7" ht="12.75">
      <c r="E10" s="22" t="s">
        <v>9</v>
      </c>
      <c r="F10" s="23" t="s">
        <v>9</v>
      </c>
      <c r="G10" s="23" t="s">
        <v>9</v>
      </c>
    </row>
    <row r="11" spans="1:7" ht="12.75">
      <c r="A11" s="17" t="s">
        <v>13</v>
      </c>
      <c r="B11" s="18">
        <v>83.9</v>
      </c>
      <c r="C11" s="18">
        <v>16.1</v>
      </c>
      <c r="D11" s="12">
        <v>4460</v>
      </c>
      <c r="E11" s="22">
        <f>SQRT(B11*C11/D11)</f>
        <v>0.55033418302381</v>
      </c>
      <c r="F11" s="23">
        <f>B11-(E11*1.96)</f>
        <v>82.82134500127334</v>
      </c>
      <c r="G11" s="23">
        <f>B11+(E11*1.96)</f>
        <v>84.97865499872667</v>
      </c>
    </row>
    <row r="12" spans="3:4" ht="12.75">
      <c r="C12" s="42" t="s">
        <v>1</v>
      </c>
      <c r="D12" s="42"/>
    </row>
  </sheetData>
  <sheetProtection/>
  <mergeCells count="6">
    <mergeCell ref="F3:G3"/>
    <mergeCell ref="C12:D1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="115" zoomScaleNormal="115" zoomScalePageLayoutView="0" workbookViewId="0" topLeftCell="A1">
      <selection activeCell="D17" sqref="D17"/>
    </sheetView>
  </sheetViews>
  <sheetFormatPr defaultColWidth="9.140625" defaultRowHeight="12.75"/>
  <cols>
    <col min="1" max="1" width="27.57421875" style="0" customWidth="1"/>
    <col min="2" max="2" width="24.28125" style="0" customWidth="1"/>
    <col min="3" max="3" width="26.421875" style="0" customWidth="1"/>
    <col min="4" max="4" width="21.00390625" style="30" customWidth="1"/>
    <col min="6" max="6" width="24.421875" style="0" customWidth="1"/>
    <col min="7" max="7" width="26.7109375" style="0" customWidth="1"/>
  </cols>
  <sheetData>
    <row r="1" ht="15.75">
      <c r="A1" s="7" t="s">
        <v>79</v>
      </c>
    </row>
    <row r="2" ht="15.75">
      <c r="A2" s="7"/>
    </row>
    <row r="3" spans="4:7" ht="12.75">
      <c r="D3" s="31" t="s">
        <v>0</v>
      </c>
      <c r="E3" s="20" t="s">
        <v>48</v>
      </c>
      <c r="F3" s="40" t="s">
        <v>51</v>
      </c>
      <c r="G3" s="41"/>
    </row>
    <row r="4" spans="1:7" ht="12.75">
      <c r="A4" s="43" t="s">
        <v>22</v>
      </c>
      <c r="B4" s="45" t="s">
        <v>46</v>
      </c>
      <c r="C4" s="45" t="s">
        <v>47</v>
      </c>
      <c r="D4" s="47" t="s">
        <v>15</v>
      </c>
      <c r="E4" s="21"/>
      <c r="F4" s="20" t="s">
        <v>49</v>
      </c>
      <c r="G4" s="20" t="s">
        <v>50</v>
      </c>
    </row>
    <row r="5" spans="1:7" ht="12.75">
      <c r="A5" s="44"/>
      <c r="B5" s="46"/>
      <c r="C5" s="46"/>
      <c r="D5" s="48"/>
      <c r="E5" s="21"/>
      <c r="F5" s="21"/>
      <c r="G5" s="21"/>
    </row>
    <row r="6" spans="1:7" ht="12.75">
      <c r="A6" s="14"/>
      <c r="B6" s="15"/>
      <c r="C6" s="15"/>
      <c r="D6" s="32"/>
      <c r="E6" s="21"/>
      <c r="F6" s="21"/>
      <c r="G6" s="21"/>
    </row>
    <row r="7" spans="1:7" ht="12.75">
      <c r="A7" t="s">
        <v>16</v>
      </c>
      <c r="B7" s="34">
        <v>85.6</v>
      </c>
      <c r="C7" s="34">
        <v>14.4</v>
      </c>
      <c r="D7" s="29">
        <v>826</v>
      </c>
      <c r="E7" s="22">
        <f>SQRT(B7*C7/D7)</f>
        <v>1.2215974140979304</v>
      </c>
      <c r="F7" s="23">
        <f>B7-(E7*1.96)</f>
        <v>83.20566906836805</v>
      </c>
      <c r="G7" s="23">
        <f>B7+(E7*1.96)</f>
        <v>87.99433093163194</v>
      </c>
    </row>
    <row r="8" spans="1:7" ht="12.75">
      <c r="A8" t="s">
        <v>25</v>
      </c>
      <c r="B8" s="34">
        <v>83.5</v>
      </c>
      <c r="C8" s="34">
        <v>16.5</v>
      </c>
      <c r="D8" s="29">
        <v>1112</v>
      </c>
      <c r="E8" s="22">
        <f aca="true" t="shared" si="0" ref="E8:E13">SQRT(B8*C8/D8)</f>
        <v>1.11309649759113</v>
      </c>
      <c r="F8" s="23">
        <f aca="true" t="shared" si="1" ref="F8:F13">B8-(E8*1.96)</f>
        <v>81.31833086472139</v>
      </c>
      <c r="G8" s="23">
        <f aca="true" t="shared" si="2" ref="G8:G13">B8+(E8*1.96)</f>
        <v>85.68166913527861</v>
      </c>
    </row>
    <row r="9" spans="1:7" ht="12.75">
      <c r="A9" t="s">
        <v>28</v>
      </c>
      <c r="B9" s="34">
        <v>86.3</v>
      </c>
      <c r="C9" s="34">
        <v>13.7</v>
      </c>
      <c r="D9" s="29">
        <v>896</v>
      </c>
      <c r="E9" s="22">
        <f t="shared" si="0"/>
        <v>1.1487133718705835</v>
      </c>
      <c r="F9" s="23">
        <f t="shared" si="1"/>
        <v>84.04852179113365</v>
      </c>
      <c r="G9" s="23">
        <f t="shared" si="2"/>
        <v>88.55147820886634</v>
      </c>
    </row>
    <row r="10" spans="1:7" ht="12.75">
      <c r="A10" t="s">
        <v>26</v>
      </c>
      <c r="B10" s="34">
        <v>83.4</v>
      </c>
      <c r="C10" s="34">
        <v>16.6</v>
      </c>
      <c r="D10" s="29">
        <v>897</v>
      </c>
      <c r="E10" s="22">
        <f t="shared" si="0"/>
        <v>1.242341084902797</v>
      </c>
      <c r="F10" s="23">
        <f t="shared" si="1"/>
        <v>80.96501147359052</v>
      </c>
      <c r="G10" s="23">
        <f t="shared" si="2"/>
        <v>85.83498852640949</v>
      </c>
    </row>
    <row r="11" spans="1:7" ht="12.75">
      <c r="A11" t="s">
        <v>27</v>
      </c>
      <c r="B11" s="34">
        <v>80.2</v>
      </c>
      <c r="C11" s="34">
        <v>19.8</v>
      </c>
      <c r="D11" s="29">
        <v>729</v>
      </c>
      <c r="E11" s="22">
        <f t="shared" si="0"/>
        <v>1.475896881539585</v>
      </c>
      <c r="F11" s="23">
        <f t="shared" si="1"/>
        <v>77.30724211218242</v>
      </c>
      <c r="G11" s="23">
        <f t="shared" si="2"/>
        <v>83.09275788781758</v>
      </c>
    </row>
    <row r="12" spans="5:7" ht="12.75">
      <c r="E12" s="22" t="s">
        <v>9</v>
      </c>
      <c r="F12" s="23" t="s">
        <v>9</v>
      </c>
      <c r="G12" s="23" t="s">
        <v>9</v>
      </c>
    </row>
    <row r="13" spans="1:7" ht="12.75">
      <c r="A13" s="17" t="s">
        <v>13</v>
      </c>
      <c r="B13" s="18">
        <v>83.9</v>
      </c>
      <c r="C13" s="18">
        <v>16.1</v>
      </c>
      <c r="D13" s="12">
        <v>4460</v>
      </c>
      <c r="E13" s="22">
        <f t="shared" si="0"/>
        <v>0.55033418302381</v>
      </c>
      <c r="F13" s="23">
        <f t="shared" si="1"/>
        <v>82.82134500127334</v>
      </c>
      <c r="G13" s="23">
        <f t="shared" si="2"/>
        <v>84.97865499872667</v>
      </c>
    </row>
    <row r="14" spans="3:4" ht="12.75">
      <c r="C14" s="42" t="s">
        <v>1</v>
      </c>
      <c r="D14" s="42"/>
    </row>
  </sheetData>
  <sheetProtection/>
  <mergeCells count="6">
    <mergeCell ref="F3:G3"/>
    <mergeCell ref="C14:D1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="115" zoomScaleNormal="115" zoomScalePageLayoutView="0" workbookViewId="0" topLeftCell="A1">
      <selection activeCell="B8" sqref="B8"/>
    </sheetView>
  </sheetViews>
  <sheetFormatPr defaultColWidth="9.140625" defaultRowHeight="12.75"/>
  <cols>
    <col min="1" max="1" width="27.57421875" style="0" customWidth="1"/>
    <col min="2" max="2" width="24.28125" style="0" customWidth="1"/>
    <col min="3" max="3" width="27.28125" style="0" customWidth="1"/>
    <col min="4" max="4" width="21.00390625" style="30" customWidth="1"/>
    <col min="6" max="6" width="26.00390625" style="0" customWidth="1"/>
    <col min="7" max="7" width="26.57421875" style="0" customWidth="1"/>
  </cols>
  <sheetData>
    <row r="1" ht="15.75">
      <c r="A1" s="7" t="s">
        <v>80</v>
      </c>
    </row>
    <row r="2" ht="15.75">
      <c r="A2" s="7"/>
    </row>
    <row r="3" spans="4:7" ht="12.75">
      <c r="D3" s="31" t="s">
        <v>0</v>
      </c>
      <c r="E3" s="20" t="s">
        <v>48</v>
      </c>
      <c r="F3" s="40" t="s">
        <v>51</v>
      </c>
      <c r="G3" s="41"/>
    </row>
    <row r="4" spans="1:7" ht="12.75">
      <c r="A4" s="43" t="s">
        <v>22</v>
      </c>
      <c r="B4" s="45" t="s">
        <v>46</v>
      </c>
      <c r="C4" s="45" t="s">
        <v>47</v>
      </c>
      <c r="D4" s="47" t="s">
        <v>15</v>
      </c>
      <c r="E4" s="21"/>
      <c r="F4" s="20" t="s">
        <v>49</v>
      </c>
      <c r="G4" s="20" t="s">
        <v>50</v>
      </c>
    </row>
    <row r="5" spans="1:7" ht="12.75">
      <c r="A5" s="44"/>
      <c r="B5" s="46"/>
      <c r="C5" s="46"/>
      <c r="D5" s="48"/>
      <c r="E5" s="21"/>
      <c r="F5" s="21"/>
      <c r="G5" s="21"/>
    </row>
    <row r="6" spans="1:7" ht="12.75">
      <c r="A6" s="14"/>
      <c r="B6" s="15"/>
      <c r="C6" s="15"/>
      <c r="D6" s="32"/>
      <c r="E6" s="21"/>
      <c r="F6" s="21"/>
      <c r="G6" s="21"/>
    </row>
    <row r="7" spans="1:7" ht="12.75">
      <c r="A7" t="s">
        <v>24</v>
      </c>
      <c r="B7" s="34">
        <v>85.9</v>
      </c>
      <c r="C7" s="34">
        <v>14.1</v>
      </c>
      <c r="D7" s="24">
        <v>1722</v>
      </c>
      <c r="E7" s="22">
        <f>SQRT(B7*C7/D7)</f>
        <v>0.8386670193455679</v>
      </c>
      <c r="F7" s="23">
        <f>B7-(E7*1.96)</f>
        <v>84.25621264208269</v>
      </c>
      <c r="G7" s="23">
        <f>B7+(E7*1.96)</f>
        <v>87.54378735791732</v>
      </c>
    </row>
    <row r="8" spans="1:7" ht="12.75">
      <c r="A8" t="s">
        <v>25</v>
      </c>
      <c r="B8" s="34">
        <v>83.5</v>
      </c>
      <c r="C8" s="34">
        <v>16.5</v>
      </c>
      <c r="D8" s="29">
        <v>1112</v>
      </c>
      <c r="E8" s="22">
        <f>SQRT(B8*C8/D8)</f>
        <v>1.11309649759113</v>
      </c>
      <c r="F8" s="23">
        <f>B8-(E8*1.96)</f>
        <v>81.31833086472139</v>
      </c>
      <c r="G8" s="23">
        <f>B8+(E8*1.96)</f>
        <v>85.68166913527861</v>
      </c>
    </row>
    <row r="9" spans="1:7" ht="12.75">
      <c r="A9" t="s">
        <v>26</v>
      </c>
      <c r="B9" s="34">
        <v>83.4</v>
      </c>
      <c r="C9" s="34">
        <v>16.6</v>
      </c>
      <c r="D9" s="29">
        <v>897</v>
      </c>
      <c r="E9" s="22">
        <f>SQRT(B9*C9/D9)</f>
        <v>1.242341084902797</v>
      </c>
      <c r="F9" s="23">
        <f>B9-(E9*1.96)</f>
        <v>80.96501147359052</v>
      </c>
      <c r="G9" s="23">
        <f>B9+(E9*1.96)</f>
        <v>85.83498852640949</v>
      </c>
    </row>
    <row r="10" spans="1:7" ht="12.75">
      <c r="A10" t="s">
        <v>27</v>
      </c>
      <c r="B10" s="34">
        <v>80.2</v>
      </c>
      <c r="C10" s="34">
        <v>19.8</v>
      </c>
      <c r="D10" s="29">
        <v>729</v>
      </c>
      <c r="E10" s="22">
        <f>SQRT(B10*C10/D10)</f>
        <v>1.475896881539585</v>
      </c>
      <c r="F10" s="23">
        <f>B10-(E10*1.96)</f>
        <v>77.30724211218242</v>
      </c>
      <c r="G10" s="23">
        <f>B10+(E10*1.96)</f>
        <v>83.09275788781758</v>
      </c>
    </row>
    <row r="11" spans="2:7" ht="12.75">
      <c r="B11" s="16"/>
      <c r="E11" s="22" t="s">
        <v>9</v>
      </c>
      <c r="F11" s="23" t="s">
        <v>9</v>
      </c>
      <c r="G11" s="23" t="s">
        <v>9</v>
      </c>
    </row>
    <row r="12" spans="1:7" ht="12.75">
      <c r="A12" s="17" t="s">
        <v>13</v>
      </c>
      <c r="B12" s="18">
        <v>83.9</v>
      </c>
      <c r="C12" s="18">
        <v>16.1</v>
      </c>
      <c r="D12" s="12">
        <v>4460</v>
      </c>
      <c r="E12" s="22">
        <f>SQRT(B12*C12/D12)</f>
        <v>0.55033418302381</v>
      </c>
      <c r="F12" s="23">
        <f>B12-(E12*1.96)</f>
        <v>82.82134500127334</v>
      </c>
      <c r="G12" s="23">
        <f>B12+(E12*1.96)</f>
        <v>84.97865499872667</v>
      </c>
    </row>
    <row r="13" spans="3:4" ht="12.75">
      <c r="C13" s="42" t="s">
        <v>1</v>
      </c>
      <c r="D13" s="42"/>
    </row>
  </sheetData>
  <sheetProtection/>
  <mergeCells count="6">
    <mergeCell ref="F3:G3"/>
    <mergeCell ref="C13:D13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="115" zoomScaleNormal="115" zoomScalePageLayoutView="0" workbookViewId="0" topLeftCell="A1">
      <selection activeCell="B9" sqref="B9"/>
    </sheetView>
  </sheetViews>
  <sheetFormatPr defaultColWidth="9.140625" defaultRowHeight="12.75"/>
  <cols>
    <col min="1" max="1" width="34.140625" style="0" customWidth="1"/>
    <col min="2" max="2" width="28.7109375" style="0" customWidth="1"/>
    <col min="3" max="3" width="28.57421875" style="0" customWidth="1"/>
    <col min="4" max="4" width="21.00390625" style="30" customWidth="1"/>
    <col min="6" max="6" width="25.421875" style="0" customWidth="1"/>
    <col min="7" max="7" width="26.57421875" style="0" customWidth="1"/>
  </cols>
  <sheetData>
    <row r="1" ht="15.75">
      <c r="A1" s="7" t="s">
        <v>81</v>
      </c>
    </row>
    <row r="2" ht="15.75">
      <c r="A2" s="7"/>
    </row>
    <row r="3" spans="4:7" ht="12.75">
      <c r="D3" s="31" t="s">
        <v>0</v>
      </c>
      <c r="E3" s="20" t="s">
        <v>48</v>
      </c>
      <c r="F3" s="40" t="s">
        <v>51</v>
      </c>
      <c r="G3" s="41"/>
    </row>
    <row r="4" spans="1:7" ht="12.75">
      <c r="A4" s="43" t="s">
        <v>21</v>
      </c>
      <c r="B4" s="45" t="s">
        <v>46</v>
      </c>
      <c r="C4" s="45" t="s">
        <v>47</v>
      </c>
      <c r="D4" s="47" t="s">
        <v>15</v>
      </c>
      <c r="E4" s="21"/>
      <c r="F4" s="20" t="s">
        <v>49</v>
      </c>
      <c r="G4" s="20" t="s">
        <v>50</v>
      </c>
    </row>
    <row r="5" spans="1:7" ht="12.75">
      <c r="A5" s="44"/>
      <c r="B5" s="46"/>
      <c r="C5" s="46"/>
      <c r="D5" s="48"/>
      <c r="E5" s="21"/>
      <c r="F5" s="21"/>
      <c r="G5" s="21"/>
    </row>
    <row r="6" spans="1:7" ht="12.75">
      <c r="A6" s="14"/>
      <c r="B6" s="15"/>
      <c r="C6" s="15"/>
      <c r="D6" s="32"/>
      <c r="E6" s="21"/>
      <c r="F6" s="21"/>
      <c r="G6" s="21"/>
    </row>
    <row r="7" spans="1:7" ht="12.75">
      <c r="A7" t="s">
        <v>16</v>
      </c>
      <c r="B7" s="34">
        <v>84.1</v>
      </c>
      <c r="C7" s="34">
        <v>15.9</v>
      </c>
      <c r="D7" s="29">
        <v>693</v>
      </c>
      <c r="E7" s="22">
        <f>SQRT(B7*C7/D7)</f>
        <v>1.3890885859321929</v>
      </c>
      <c r="F7" s="23">
        <f>B7-(E7*1.96)</f>
        <v>81.3773863715729</v>
      </c>
      <c r="G7" s="23">
        <f>B7+(E7*1.96)</f>
        <v>86.82261362842709</v>
      </c>
    </row>
    <row r="8" spans="1:7" ht="12.75">
      <c r="A8" t="s">
        <v>17</v>
      </c>
      <c r="B8" s="35">
        <v>87.1</v>
      </c>
      <c r="C8" s="34">
        <v>12.9</v>
      </c>
      <c r="D8" s="29">
        <v>914</v>
      </c>
      <c r="E8" s="22">
        <f aca="true" t="shared" si="0" ref="E8:E13">SQRT(B8*C8/D8)</f>
        <v>1.1087428566176452</v>
      </c>
      <c r="F8" s="23">
        <f aca="true" t="shared" si="1" ref="F8:F13">B8-(E8*1.96)</f>
        <v>84.92686400102941</v>
      </c>
      <c r="G8" s="23">
        <f aca="true" t="shared" si="2" ref="G8:G13">B8+(E8*1.96)</f>
        <v>89.27313599897057</v>
      </c>
    </row>
    <row r="9" spans="1:7" ht="12.75">
      <c r="A9" t="s">
        <v>18</v>
      </c>
      <c r="B9" s="34">
        <v>85.1</v>
      </c>
      <c r="C9" s="34">
        <v>14.9</v>
      </c>
      <c r="D9" s="29">
        <v>1138</v>
      </c>
      <c r="E9" s="22">
        <f t="shared" si="0"/>
        <v>1.0555693788342446</v>
      </c>
      <c r="F9" s="23">
        <f t="shared" si="1"/>
        <v>83.03108401748487</v>
      </c>
      <c r="G9" s="23">
        <f t="shared" si="2"/>
        <v>87.16891598251512</v>
      </c>
    </row>
    <row r="10" spans="1:7" ht="12.75">
      <c r="A10" t="s">
        <v>19</v>
      </c>
      <c r="B10" s="34">
        <v>80.6</v>
      </c>
      <c r="C10" s="34">
        <v>19.4</v>
      </c>
      <c r="D10" s="29">
        <v>746</v>
      </c>
      <c r="E10" s="22">
        <f t="shared" si="0"/>
        <v>1.4477679964627514</v>
      </c>
      <c r="F10" s="23">
        <f t="shared" si="1"/>
        <v>77.762374726933</v>
      </c>
      <c r="G10" s="23">
        <f t="shared" si="2"/>
        <v>83.43762527306698</v>
      </c>
    </row>
    <row r="11" spans="1:7" ht="12.75">
      <c r="A11" t="s">
        <v>20</v>
      </c>
      <c r="B11" s="34">
        <v>81.8</v>
      </c>
      <c r="C11" s="34">
        <v>18.2</v>
      </c>
      <c r="D11" s="29">
        <v>969</v>
      </c>
      <c r="E11" s="22">
        <f t="shared" si="0"/>
        <v>1.2395112056354185</v>
      </c>
      <c r="F11" s="23">
        <f t="shared" si="1"/>
        <v>79.37055803695458</v>
      </c>
      <c r="G11" s="23">
        <f t="shared" si="2"/>
        <v>84.22944196304542</v>
      </c>
    </row>
    <row r="12" spans="5:7" ht="12.75">
      <c r="E12" s="22" t="s">
        <v>9</v>
      </c>
      <c r="F12" s="23" t="s">
        <v>9</v>
      </c>
      <c r="G12" s="23" t="s">
        <v>9</v>
      </c>
    </row>
    <row r="13" spans="1:7" ht="12.75">
      <c r="A13" s="17" t="s">
        <v>13</v>
      </c>
      <c r="B13" s="18">
        <v>83.9</v>
      </c>
      <c r="C13" s="18">
        <v>16.1</v>
      </c>
      <c r="D13" s="12">
        <v>4460</v>
      </c>
      <c r="E13" s="22">
        <f t="shared" si="0"/>
        <v>0.55033418302381</v>
      </c>
      <c r="F13" s="23">
        <f t="shared" si="1"/>
        <v>82.82134500127334</v>
      </c>
      <c r="G13" s="23">
        <f t="shared" si="2"/>
        <v>84.97865499872667</v>
      </c>
    </row>
    <row r="14" spans="3:4" ht="12.75">
      <c r="C14" s="42" t="s">
        <v>1</v>
      </c>
      <c r="D14" s="42"/>
    </row>
  </sheetData>
  <sheetProtection/>
  <mergeCells count="6">
    <mergeCell ref="F3:G3"/>
    <mergeCell ref="A4:A5"/>
    <mergeCell ref="C14:D14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="115" zoomScaleNormal="115" zoomScalePageLayoutView="0" workbookViewId="0" topLeftCell="A1">
      <selection activeCell="A2" sqref="A2"/>
    </sheetView>
  </sheetViews>
  <sheetFormatPr defaultColWidth="9.140625" defaultRowHeight="12.75"/>
  <cols>
    <col min="1" max="1" width="27.57421875" style="0" customWidth="1"/>
    <col min="2" max="2" width="24.28125" style="0" customWidth="1"/>
    <col min="3" max="3" width="26.28125" style="0" customWidth="1"/>
    <col min="4" max="4" width="21.00390625" style="30" customWidth="1"/>
    <col min="6" max="6" width="23.8515625" style="0" customWidth="1"/>
    <col min="7" max="7" width="28.140625" style="0" customWidth="1"/>
  </cols>
  <sheetData>
    <row r="1" ht="15.75">
      <c r="A1" s="7" t="s">
        <v>82</v>
      </c>
    </row>
    <row r="2" ht="15.75">
      <c r="A2" s="7"/>
    </row>
    <row r="3" spans="4:7" ht="12.75">
      <c r="D3" s="31" t="s">
        <v>0</v>
      </c>
      <c r="E3" s="20" t="s">
        <v>48</v>
      </c>
      <c r="F3" s="40" t="s">
        <v>51</v>
      </c>
      <c r="G3" s="41"/>
    </row>
    <row r="4" spans="1:7" ht="12.75">
      <c r="A4" s="43" t="s">
        <v>22</v>
      </c>
      <c r="B4" s="45" t="s">
        <v>46</v>
      </c>
      <c r="C4" s="45" t="s">
        <v>47</v>
      </c>
      <c r="D4" s="47" t="s">
        <v>15</v>
      </c>
      <c r="E4" s="21"/>
      <c r="F4" s="20" t="s">
        <v>49</v>
      </c>
      <c r="G4" s="20" t="s">
        <v>50</v>
      </c>
    </row>
    <row r="5" spans="1:7" ht="12.75">
      <c r="A5" s="44"/>
      <c r="B5" s="46"/>
      <c r="C5" s="46"/>
      <c r="D5" s="48"/>
      <c r="E5" s="21"/>
      <c r="F5" s="21"/>
      <c r="G5" s="21"/>
    </row>
    <row r="6" spans="1:7" ht="12.75">
      <c r="A6" s="14"/>
      <c r="B6" s="15"/>
      <c r="C6" s="15"/>
      <c r="D6" s="32"/>
      <c r="E6" s="21"/>
      <c r="F6" s="21"/>
      <c r="G6" s="21"/>
    </row>
    <row r="7" spans="1:7" ht="12.75">
      <c r="A7" t="s">
        <v>29</v>
      </c>
      <c r="B7" s="34">
        <v>84.1</v>
      </c>
      <c r="C7" s="34">
        <v>15.9</v>
      </c>
      <c r="D7" s="29">
        <v>693</v>
      </c>
      <c r="E7" s="22">
        <f>SQRT(B7*C7/D7)</f>
        <v>1.3890885859321929</v>
      </c>
      <c r="F7" s="23">
        <f>B7-(E7*1.96)</f>
        <v>81.3773863715729</v>
      </c>
      <c r="G7" s="23">
        <f>B7+(E7*1.96)</f>
        <v>86.82261362842709</v>
      </c>
    </row>
    <row r="8" spans="1:7" ht="12.75">
      <c r="A8" t="s">
        <v>30</v>
      </c>
      <c r="B8" s="34">
        <v>83.6</v>
      </c>
      <c r="C8" s="34">
        <v>16.4</v>
      </c>
      <c r="D8" s="29">
        <v>1011</v>
      </c>
      <c r="E8" s="22">
        <f>SQRT(B8*C8/D8)</f>
        <v>1.1645267926676275</v>
      </c>
      <c r="F8" s="23">
        <f>B8-(E8*1.96)</f>
        <v>81.31752748637145</v>
      </c>
      <c r="G8" s="23">
        <f>B8+(E8*1.96)</f>
        <v>85.88247251362854</v>
      </c>
    </row>
    <row r="9" spans="1:7" ht="12.75">
      <c r="A9" t="s">
        <v>31</v>
      </c>
      <c r="B9" s="35">
        <v>87.2</v>
      </c>
      <c r="C9" s="34">
        <v>12.8</v>
      </c>
      <c r="D9" s="29">
        <v>1029</v>
      </c>
      <c r="E9" s="22">
        <f>SQRT(B9*C9/D9)</f>
        <v>1.0414910444761414</v>
      </c>
      <c r="F9" s="23">
        <f>B9-(E9*1.96)</f>
        <v>85.15867755282676</v>
      </c>
      <c r="G9" s="23">
        <f>B9+(E9*1.96)</f>
        <v>89.24132244717325</v>
      </c>
    </row>
    <row r="10" spans="1:7" ht="12.75">
      <c r="A10" t="s">
        <v>32</v>
      </c>
      <c r="B10" s="34">
        <v>83.4</v>
      </c>
      <c r="C10" s="34">
        <v>16.6</v>
      </c>
      <c r="D10" s="29">
        <v>998</v>
      </c>
      <c r="E10" s="22">
        <f>SQRT(B10*C10/D10)</f>
        <v>1.1778006745021483</v>
      </c>
      <c r="F10" s="23">
        <f>B10-(E10*1.96)</f>
        <v>81.09151067797579</v>
      </c>
      <c r="G10" s="23">
        <f>B10+(E10*1.96)</f>
        <v>85.70848932202422</v>
      </c>
    </row>
    <row r="11" spans="1:7" ht="12.75">
      <c r="A11" t="s">
        <v>33</v>
      </c>
      <c r="B11" s="34">
        <v>80.2</v>
      </c>
      <c r="C11" s="34">
        <v>19.8</v>
      </c>
      <c r="D11" s="29">
        <v>729</v>
      </c>
      <c r="E11" s="22">
        <f>SQRT(B11*C11/D11)</f>
        <v>1.475896881539585</v>
      </c>
      <c r="F11" s="23">
        <f>B11-(E11*1.96)</f>
        <v>77.30724211218242</v>
      </c>
      <c r="G11" s="23">
        <f>B11+(E11*1.96)</f>
        <v>83.09275788781758</v>
      </c>
    </row>
    <row r="12" spans="5:7" ht="12.75">
      <c r="E12" s="22" t="s">
        <v>9</v>
      </c>
      <c r="F12" s="23" t="s">
        <v>9</v>
      </c>
      <c r="G12" s="23" t="s">
        <v>9</v>
      </c>
    </row>
    <row r="13" spans="1:7" ht="12.75">
      <c r="A13" s="17" t="s">
        <v>13</v>
      </c>
      <c r="B13" s="18">
        <v>83.9</v>
      </c>
      <c r="C13" s="18">
        <v>16.1</v>
      </c>
      <c r="D13" s="12">
        <v>4460</v>
      </c>
      <c r="E13" s="22">
        <f>SQRT(B13*C13/D13)</f>
        <v>0.55033418302381</v>
      </c>
      <c r="F13" s="23">
        <f>B13-(E13*1.96)</f>
        <v>82.82134500127334</v>
      </c>
      <c r="G13" s="23">
        <f>B13+(E13*1.96)</f>
        <v>84.97865499872667</v>
      </c>
    </row>
    <row r="14" spans="3:4" ht="12.75">
      <c r="C14" s="42" t="s">
        <v>1</v>
      </c>
      <c r="D14" s="42"/>
    </row>
  </sheetData>
  <sheetProtection/>
  <mergeCells count="6">
    <mergeCell ref="F3:G3"/>
    <mergeCell ref="C14:D1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115" zoomScaleNormal="115" zoomScalePageLayoutView="0" workbookViewId="0" topLeftCell="A1">
      <selection activeCell="D9" sqref="D9"/>
    </sheetView>
  </sheetViews>
  <sheetFormatPr defaultColWidth="9.140625" defaultRowHeight="12.75"/>
  <cols>
    <col min="1" max="1" width="27.57421875" style="0" customWidth="1"/>
    <col min="2" max="2" width="24.28125" style="0" customWidth="1"/>
    <col min="3" max="3" width="27.140625" style="0" customWidth="1"/>
    <col min="4" max="4" width="21.00390625" style="30" customWidth="1"/>
    <col min="5" max="5" width="7.7109375" style="0" customWidth="1"/>
    <col min="6" max="6" width="22.8515625" style="0" customWidth="1"/>
    <col min="7" max="7" width="29.140625" style="0" customWidth="1"/>
  </cols>
  <sheetData>
    <row r="1" ht="15.75">
      <c r="A1" s="7" t="s">
        <v>83</v>
      </c>
    </row>
    <row r="2" ht="15.75">
      <c r="A2" s="7"/>
    </row>
    <row r="3" spans="4:7" ht="12.75">
      <c r="D3" s="31" t="s">
        <v>0</v>
      </c>
      <c r="E3" s="20" t="s">
        <v>48</v>
      </c>
      <c r="F3" s="40" t="s">
        <v>51</v>
      </c>
      <c r="G3" s="41"/>
    </row>
    <row r="4" spans="1:7" ht="12.75">
      <c r="A4" s="43" t="s">
        <v>22</v>
      </c>
      <c r="B4" s="45" t="s">
        <v>46</v>
      </c>
      <c r="C4" s="45" t="s">
        <v>47</v>
      </c>
      <c r="D4" s="47" t="s">
        <v>15</v>
      </c>
      <c r="E4" s="21"/>
      <c r="F4" s="20" t="s">
        <v>49</v>
      </c>
      <c r="G4" s="20" t="s">
        <v>50</v>
      </c>
    </row>
    <row r="5" spans="1:7" ht="12.75">
      <c r="A5" s="44"/>
      <c r="B5" s="46"/>
      <c r="C5" s="46"/>
      <c r="D5" s="48"/>
      <c r="E5" s="21"/>
      <c r="F5" s="21"/>
      <c r="G5" s="21"/>
    </row>
    <row r="6" spans="1:7" ht="12.75">
      <c r="A6" s="14"/>
      <c r="B6" s="15"/>
      <c r="C6" s="15"/>
      <c r="D6" s="32"/>
      <c r="E6" s="21"/>
      <c r="F6" s="21"/>
      <c r="G6" s="21"/>
    </row>
    <row r="7" spans="1:7" ht="12.75">
      <c r="A7" t="s">
        <v>34</v>
      </c>
      <c r="B7" s="34">
        <v>83.9</v>
      </c>
      <c r="C7" s="34">
        <v>16.1</v>
      </c>
      <c r="D7" s="24">
        <v>1644</v>
      </c>
      <c r="E7" s="22">
        <f>SQRT(B7*C7/D7)</f>
        <v>0.9064482436915438</v>
      </c>
      <c r="F7" s="23">
        <f>B7-(E7*1.96)</f>
        <v>82.12336144236458</v>
      </c>
      <c r="G7" s="23">
        <f>B7+(E7*1.96)</f>
        <v>85.67663855763543</v>
      </c>
    </row>
    <row r="8" spans="1:7" ht="12.75">
      <c r="A8" t="s">
        <v>35</v>
      </c>
      <c r="B8" s="34">
        <v>83.9</v>
      </c>
      <c r="C8" s="34">
        <v>16.1</v>
      </c>
      <c r="D8" s="29">
        <v>2816</v>
      </c>
      <c r="E8" s="22">
        <f>SQRT(B8*C8/D8)</f>
        <v>0.6925921952084332</v>
      </c>
      <c r="F8" s="23">
        <f>B8-(E8*1.96)</f>
        <v>82.54251929739148</v>
      </c>
      <c r="G8" s="23">
        <f>B8+(E8*1.96)</f>
        <v>85.25748070260853</v>
      </c>
    </row>
    <row r="9" spans="5:7" ht="12.75">
      <c r="E9" s="22" t="s">
        <v>9</v>
      </c>
      <c r="F9" s="23" t="s">
        <v>9</v>
      </c>
      <c r="G9" s="23" t="s">
        <v>9</v>
      </c>
    </row>
    <row r="10" spans="1:7" ht="12.75">
      <c r="A10" s="17" t="s">
        <v>13</v>
      </c>
      <c r="B10" s="18">
        <v>83.9</v>
      </c>
      <c r="C10" s="18">
        <v>16.1</v>
      </c>
      <c r="D10" s="12">
        <v>4460</v>
      </c>
      <c r="E10" s="22">
        <f>SQRT(B10*C10/D10)</f>
        <v>0.55033418302381</v>
      </c>
      <c r="F10" s="23">
        <f>B10-(E10*1.96)</f>
        <v>82.82134500127334</v>
      </c>
      <c r="G10" s="23">
        <f>B10+(E10*1.96)</f>
        <v>84.97865499872667</v>
      </c>
    </row>
    <row r="11" spans="3:4" ht="12.75">
      <c r="C11" s="42" t="s">
        <v>1</v>
      </c>
      <c r="D11" s="42"/>
    </row>
  </sheetData>
  <sheetProtection/>
  <mergeCells count="6">
    <mergeCell ref="F3:G3"/>
    <mergeCell ref="C11:D11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="115" zoomScaleNormal="115" zoomScalePageLayoutView="0" workbookViewId="0" topLeftCell="A1">
      <selection activeCell="C19" sqref="C19"/>
    </sheetView>
  </sheetViews>
  <sheetFormatPr defaultColWidth="9.140625" defaultRowHeight="12.75"/>
  <cols>
    <col min="1" max="1" width="27.57421875" style="0" customWidth="1"/>
    <col min="2" max="2" width="24.28125" style="0" customWidth="1"/>
    <col min="3" max="3" width="26.28125" style="0" customWidth="1"/>
    <col min="4" max="4" width="21.00390625" style="30" customWidth="1"/>
    <col min="5" max="5" width="7.8515625" style="0" customWidth="1"/>
    <col min="6" max="6" width="22.8515625" style="0" customWidth="1"/>
    <col min="7" max="7" width="29.140625" style="0" customWidth="1"/>
  </cols>
  <sheetData>
    <row r="1" ht="18.75">
      <c r="A1" s="7" t="s">
        <v>84</v>
      </c>
    </row>
    <row r="2" ht="15.75">
      <c r="A2" s="7"/>
    </row>
    <row r="3" spans="4:7" ht="12.75">
      <c r="D3" s="31" t="s">
        <v>0</v>
      </c>
      <c r="E3" s="20" t="s">
        <v>48</v>
      </c>
      <c r="F3" s="40" t="s">
        <v>51</v>
      </c>
      <c r="G3" s="41"/>
    </row>
    <row r="4" spans="1:7" ht="12.75">
      <c r="A4" s="43" t="s">
        <v>36</v>
      </c>
      <c r="B4" s="45" t="s">
        <v>46</v>
      </c>
      <c r="C4" s="45" t="s">
        <v>47</v>
      </c>
      <c r="D4" s="47" t="s">
        <v>15</v>
      </c>
      <c r="E4" s="21"/>
      <c r="F4" s="20" t="s">
        <v>49</v>
      </c>
      <c r="G4" s="20" t="s">
        <v>50</v>
      </c>
    </row>
    <row r="5" spans="1:7" ht="12.75">
      <c r="A5" s="44"/>
      <c r="B5" s="46"/>
      <c r="C5" s="46"/>
      <c r="D5" s="48"/>
      <c r="E5" s="21"/>
      <c r="F5" s="21"/>
      <c r="G5" s="21"/>
    </row>
    <row r="6" spans="1:7" ht="12.75">
      <c r="A6" s="14"/>
      <c r="B6" s="15"/>
      <c r="C6" s="15"/>
      <c r="D6" s="32"/>
      <c r="E6" s="21"/>
      <c r="F6" s="21"/>
      <c r="G6" s="21"/>
    </row>
    <row r="7" spans="1:7" ht="12.75">
      <c r="A7" t="s">
        <v>37</v>
      </c>
      <c r="B7" s="35">
        <v>76.1</v>
      </c>
      <c r="C7" s="34">
        <v>23.9</v>
      </c>
      <c r="D7" s="29">
        <v>861</v>
      </c>
      <c r="E7" s="22">
        <f>SQRT(B7*C7/D7)</f>
        <v>1.4534152178873478</v>
      </c>
      <c r="F7" s="23">
        <f>B7-(E7*1.96)</f>
        <v>73.25130617294079</v>
      </c>
      <c r="G7" s="23">
        <f>B7+(E7*1.96)</f>
        <v>78.9486938270592</v>
      </c>
    </row>
    <row r="8" spans="1:7" ht="12.75">
      <c r="A8" t="s">
        <v>38</v>
      </c>
      <c r="B8" s="35">
        <v>81.4</v>
      </c>
      <c r="C8" s="34">
        <v>18.6</v>
      </c>
      <c r="D8" s="29">
        <v>925</v>
      </c>
      <c r="E8" s="22">
        <f aca="true" t="shared" si="0" ref="E8:E13">SQRT(B8*C8/D8)</f>
        <v>1.2793748473375581</v>
      </c>
      <c r="F8" s="23">
        <f aca="true" t="shared" si="1" ref="F8:F13">B8-(E8*1.96)</f>
        <v>78.89242529921839</v>
      </c>
      <c r="G8" s="23">
        <f aca="true" t="shared" si="2" ref="G8:G13">B8+(E8*1.96)</f>
        <v>83.90757470078162</v>
      </c>
    </row>
    <row r="9" spans="1:7" ht="12.75">
      <c r="A9" t="s">
        <v>39</v>
      </c>
      <c r="B9" s="35">
        <v>84.3</v>
      </c>
      <c r="C9" s="34">
        <v>15.7</v>
      </c>
      <c r="D9" s="29">
        <v>922</v>
      </c>
      <c r="E9" s="22">
        <f t="shared" si="0"/>
        <v>1.1981140277232931</v>
      </c>
      <c r="F9" s="23">
        <f t="shared" si="1"/>
        <v>81.95169650566234</v>
      </c>
      <c r="G9" s="23">
        <f t="shared" si="2"/>
        <v>86.64830349433765</v>
      </c>
    </row>
    <row r="10" spans="1:7" ht="12.75">
      <c r="A10" t="s">
        <v>40</v>
      </c>
      <c r="B10" s="35">
        <v>86.1</v>
      </c>
      <c r="C10" s="34">
        <v>13.9</v>
      </c>
      <c r="D10" s="29">
        <v>922</v>
      </c>
      <c r="E10" s="22">
        <f t="shared" si="0"/>
        <v>1.1393142131807839</v>
      </c>
      <c r="F10" s="23">
        <f t="shared" si="1"/>
        <v>83.86694414216566</v>
      </c>
      <c r="G10" s="23">
        <f t="shared" si="2"/>
        <v>88.33305585783432</v>
      </c>
    </row>
    <row r="11" spans="1:7" ht="12.75">
      <c r="A11" t="s">
        <v>41</v>
      </c>
      <c r="B11" s="35">
        <v>91.9</v>
      </c>
      <c r="C11" s="34">
        <v>8.1</v>
      </c>
      <c r="D11" s="29">
        <v>830</v>
      </c>
      <c r="E11" s="22">
        <f t="shared" si="0"/>
        <v>0.9470245095491177</v>
      </c>
      <c r="F11" s="23">
        <f t="shared" si="1"/>
        <v>90.04383196128373</v>
      </c>
      <c r="G11" s="23">
        <f t="shared" si="2"/>
        <v>93.75616803871628</v>
      </c>
    </row>
    <row r="12" spans="5:7" ht="12.75">
      <c r="E12" s="22" t="s">
        <v>9</v>
      </c>
      <c r="F12" s="23" t="s">
        <v>9</v>
      </c>
      <c r="G12" s="23" t="s">
        <v>9</v>
      </c>
    </row>
    <row r="13" spans="1:7" ht="12.75">
      <c r="A13" s="17" t="s">
        <v>13</v>
      </c>
      <c r="B13" s="18">
        <v>83.9</v>
      </c>
      <c r="C13" s="18">
        <v>16.1</v>
      </c>
      <c r="D13" s="12">
        <v>4460</v>
      </c>
      <c r="E13" s="22">
        <f t="shared" si="0"/>
        <v>0.55033418302381</v>
      </c>
      <c r="F13" s="23">
        <f t="shared" si="1"/>
        <v>82.82134500127334</v>
      </c>
      <c r="G13" s="23">
        <f t="shared" si="2"/>
        <v>84.97865499872667</v>
      </c>
    </row>
    <row r="14" spans="3:4" ht="12.75">
      <c r="C14" s="42" t="s">
        <v>1</v>
      </c>
      <c r="D14" s="42"/>
    </row>
    <row r="16" ht="12.75">
      <c r="A16" s="28" t="s">
        <v>74</v>
      </c>
    </row>
  </sheetData>
  <sheetProtection/>
  <mergeCells count="6">
    <mergeCell ref="F3:G3"/>
    <mergeCell ref="C14:D1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zoomScale="115" zoomScaleNormal="115" zoomScalePageLayoutView="0" workbookViewId="0" topLeftCell="A1">
      <selection activeCell="A2" sqref="A2"/>
    </sheetView>
  </sheetViews>
  <sheetFormatPr defaultColWidth="9.140625" defaultRowHeight="12.75"/>
  <cols>
    <col min="1" max="1" width="27.57421875" style="0" customWidth="1"/>
    <col min="2" max="2" width="24.28125" style="0" customWidth="1"/>
    <col min="3" max="3" width="26.28125" style="0" customWidth="1"/>
    <col min="4" max="4" width="21.00390625" style="30" customWidth="1"/>
    <col min="5" max="5" width="8.00390625" style="0" customWidth="1"/>
    <col min="6" max="6" width="22.421875" style="0" customWidth="1"/>
    <col min="7" max="7" width="28.57421875" style="0" customWidth="1"/>
  </cols>
  <sheetData>
    <row r="1" ht="15.75">
      <c r="A1" s="7" t="s">
        <v>85</v>
      </c>
    </row>
    <row r="2" ht="15.75">
      <c r="A2" s="7"/>
    </row>
    <row r="3" spans="4:7" ht="12.75">
      <c r="D3" s="31" t="s">
        <v>0</v>
      </c>
      <c r="E3" s="20" t="s">
        <v>48</v>
      </c>
      <c r="F3" s="40" t="s">
        <v>51</v>
      </c>
      <c r="G3" s="41"/>
    </row>
    <row r="4" spans="1:7" ht="12.75">
      <c r="A4" s="43" t="s">
        <v>42</v>
      </c>
      <c r="B4" s="45" t="s">
        <v>46</v>
      </c>
      <c r="C4" s="45" t="s">
        <v>47</v>
      </c>
      <c r="D4" s="47" t="s">
        <v>15</v>
      </c>
      <c r="E4" s="21"/>
      <c r="F4" s="20" t="s">
        <v>49</v>
      </c>
      <c r="G4" s="20" t="s">
        <v>50</v>
      </c>
    </row>
    <row r="5" spans="1:7" ht="12.75">
      <c r="A5" s="44"/>
      <c r="B5" s="46"/>
      <c r="C5" s="46"/>
      <c r="D5" s="48"/>
      <c r="E5" s="21"/>
      <c r="F5" s="21"/>
      <c r="G5" s="21"/>
    </row>
    <row r="6" spans="1:7" ht="12.75">
      <c r="A6" s="14"/>
      <c r="B6" s="15"/>
      <c r="C6" s="15"/>
      <c r="D6" s="32"/>
      <c r="E6" s="21"/>
      <c r="F6" s="21"/>
      <c r="G6" s="21"/>
    </row>
    <row r="7" spans="1:7" ht="12.75">
      <c r="A7" s="19">
        <v>1</v>
      </c>
      <c r="B7" s="35">
        <v>60.9</v>
      </c>
      <c r="C7" s="34">
        <v>39.1</v>
      </c>
      <c r="D7" s="29">
        <v>1217</v>
      </c>
      <c r="E7" s="22">
        <f>SQRT(B7*C7/D7)</f>
        <v>1.398787478212097</v>
      </c>
      <c r="F7" s="23">
        <f>B7-(E7*1.96)</f>
        <v>58.15837654270429</v>
      </c>
      <c r="G7" s="23">
        <f>B7+(E7*1.96)</f>
        <v>63.64162345729571</v>
      </c>
    </row>
    <row r="8" spans="1:7" ht="12.75">
      <c r="A8" s="19">
        <v>2</v>
      </c>
      <c r="B8" s="35">
        <v>88.2</v>
      </c>
      <c r="C8" s="34">
        <v>11.8</v>
      </c>
      <c r="D8" s="29">
        <v>1556</v>
      </c>
      <c r="E8" s="22">
        <f aca="true" t="shared" si="0" ref="E8:E13">SQRT(B8*C8/D8)</f>
        <v>0.8178440527396054</v>
      </c>
      <c r="F8" s="23">
        <f aca="true" t="shared" si="1" ref="F8:F13">B8-(E8*1.96)</f>
        <v>86.59702565663038</v>
      </c>
      <c r="G8" s="23">
        <f aca="true" t="shared" si="2" ref="G8:G13">B8+(E8*1.96)</f>
        <v>89.80297434336963</v>
      </c>
    </row>
    <row r="9" spans="1:7" ht="12.75">
      <c r="A9" s="19">
        <v>3</v>
      </c>
      <c r="B9" s="35">
        <v>95.5</v>
      </c>
      <c r="C9" s="34">
        <v>4.5</v>
      </c>
      <c r="D9" s="29">
        <v>673</v>
      </c>
      <c r="E9" s="22">
        <f t="shared" si="0"/>
        <v>0.799098675022047</v>
      </c>
      <c r="F9" s="23">
        <f t="shared" si="1"/>
        <v>93.93376659695679</v>
      </c>
      <c r="G9" s="23">
        <f t="shared" si="2"/>
        <v>97.06623340304321</v>
      </c>
    </row>
    <row r="10" spans="1:7" ht="12.75">
      <c r="A10" s="19">
        <v>4</v>
      </c>
      <c r="B10" s="35">
        <v>97.5</v>
      </c>
      <c r="C10" s="34">
        <v>2.5</v>
      </c>
      <c r="D10" s="29">
        <v>641</v>
      </c>
      <c r="E10" s="22">
        <f t="shared" si="0"/>
        <v>0.6166564769857075</v>
      </c>
      <c r="F10" s="23">
        <f t="shared" si="1"/>
        <v>96.29135330510802</v>
      </c>
      <c r="G10" s="23">
        <f t="shared" si="2"/>
        <v>98.70864669489198</v>
      </c>
    </row>
    <row r="11" spans="1:7" ht="12.75">
      <c r="A11" t="s">
        <v>43</v>
      </c>
      <c r="B11" s="35">
        <v>97</v>
      </c>
      <c r="C11" s="34">
        <v>3</v>
      </c>
      <c r="D11" s="29">
        <v>373</v>
      </c>
      <c r="E11" s="22">
        <f t="shared" si="0"/>
        <v>0.8832671497960553</v>
      </c>
      <c r="F11" s="23">
        <f t="shared" si="1"/>
        <v>95.26879638639973</v>
      </c>
      <c r="G11" s="23">
        <f t="shared" si="2"/>
        <v>98.73120361360027</v>
      </c>
    </row>
    <row r="12" spans="5:7" ht="12.75">
      <c r="E12" s="22" t="s">
        <v>9</v>
      </c>
      <c r="F12" s="23" t="s">
        <v>9</v>
      </c>
      <c r="G12" s="23" t="s">
        <v>9</v>
      </c>
    </row>
    <row r="13" spans="1:7" ht="12.75">
      <c r="A13" s="17" t="s">
        <v>13</v>
      </c>
      <c r="B13" s="18">
        <v>83.9</v>
      </c>
      <c r="C13" s="18">
        <v>16.1</v>
      </c>
      <c r="D13" s="12">
        <v>4460</v>
      </c>
      <c r="E13" s="22">
        <f t="shared" si="0"/>
        <v>0.55033418302381</v>
      </c>
      <c r="F13" s="23">
        <f t="shared" si="1"/>
        <v>82.82134500127334</v>
      </c>
      <c r="G13" s="23">
        <f t="shared" si="2"/>
        <v>84.97865499872667</v>
      </c>
    </row>
    <row r="14" spans="3:4" ht="12.75">
      <c r="C14" s="42" t="s">
        <v>1</v>
      </c>
      <c r="D14" s="42"/>
    </row>
  </sheetData>
  <sheetProtection/>
  <mergeCells count="6">
    <mergeCell ref="F3:G3"/>
    <mergeCell ref="C14:D14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Survey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Assistant Statistician</dc:creator>
  <cp:keywords/>
  <dc:description/>
  <cp:lastModifiedBy>Michael Bennett</cp:lastModifiedBy>
  <cp:lastPrinted>2009-07-03T15:16:10Z</cp:lastPrinted>
  <dcterms:created xsi:type="dcterms:W3CDTF">2002-12-02T14:31:28Z</dcterms:created>
  <dcterms:modified xsi:type="dcterms:W3CDTF">2019-05-30T10:49:16Z</dcterms:modified>
  <cp:category/>
  <cp:version/>
  <cp:contentType/>
  <cp:contentStatus/>
</cp:coreProperties>
</file>