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inuous Household Survey\CHS1819\Analysis\Website\cars\"/>
    </mc:Choice>
  </mc:AlternateContent>
  <bookViews>
    <workbookView xWindow="120" yWindow="120" windowWidth="15180" windowHeight="8835"/>
  </bookViews>
  <sheets>
    <sheet name="All Years" sheetId="1" r:id="rId1"/>
    <sheet name="area" sheetId="11" r:id="rId2"/>
    <sheet name="htrust" sheetId="12" r:id="rId3"/>
    <sheet name="hboard" sheetId="13" r:id="rId4"/>
    <sheet name="nuts3" sheetId="14" r:id="rId5"/>
    <sheet name="elb" sheetId="15" r:id="rId6"/>
    <sheet name="urbrur" sheetId="16" r:id="rId7"/>
    <sheet name="MDMQ" sheetId="17" r:id="rId8"/>
    <sheet name="Numpers" sheetId="18" r:id="rId9"/>
    <sheet name="Sett15" sheetId="22" r:id="rId10"/>
    <sheet name="LGD14" sheetId="21" r:id="rId11"/>
    <sheet name="DT_20" sheetId="24" r:id="rId12"/>
    <sheet name="DT_30" sheetId="23" r:id="rId13"/>
  </sheets>
  <definedNames>
    <definedName name="_xlnm.Print_Area" localSheetId="0">'All Years'!$A$1:$M$14</definedName>
  </definedNames>
  <calcPr calcId="152511"/>
</workbook>
</file>

<file path=xl/calcChain.xml><?xml version="1.0" encoding="utf-8"?>
<calcChain xmlns="http://schemas.openxmlformats.org/spreadsheetml/2006/main">
  <c r="E7" i="12" l="1"/>
  <c r="V11" i="1"/>
  <c r="V9" i="1"/>
  <c r="V8" i="1"/>
  <c r="V7" i="1"/>
  <c r="U11" i="1"/>
  <c r="U9" i="1"/>
  <c r="U8" i="1"/>
  <c r="U7" i="1"/>
  <c r="T11" i="1"/>
  <c r="T9" i="1"/>
  <c r="T8" i="1"/>
  <c r="T7" i="1"/>
  <c r="E10" i="24" l="1"/>
  <c r="G10" i="24" s="1"/>
  <c r="E8" i="24"/>
  <c r="F8" i="24" s="1"/>
  <c r="E7" i="24"/>
  <c r="G7" i="24" s="1"/>
  <c r="E7" i="23"/>
  <c r="F7" i="23" s="1"/>
  <c r="E8" i="23"/>
  <c r="F8" i="23" s="1"/>
  <c r="E10" i="23"/>
  <c r="F10" i="23" s="1"/>
  <c r="E11" i="22"/>
  <c r="F11" i="22" s="1"/>
  <c r="E9" i="22"/>
  <c r="G9" i="22" s="1"/>
  <c r="E8" i="22"/>
  <c r="F8" i="22" s="1"/>
  <c r="E7" i="22"/>
  <c r="G7" i="22" s="1"/>
  <c r="E8" i="21"/>
  <c r="G8" i="21" s="1"/>
  <c r="E9" i="21"/>
  <c r="F9" i="21" s="1"/>
  <c r="E10" i="21"/>
  <c r="G10" i="21" s="1"/>
  <c r="E11" i="21"/>
  <c r="G11" i="21" s="1"/>
  <c r="E12" i="21"/>
  <c r="G12" i="21" s="1"/>
  <c r="E13" i="21"/>
  <c r="F13" i="21" s="1"/>
  <c r="E14" i="21"/>
  <c r="G14" i="21" s="1"/>
  <c r="E15" i="21"/>
  <c r="F15" i="21" s="1"/>
  <c r="E16" i="21"/>
  <c r="G16" i="21" s="1"/>
  <c r="E17" i="21"/>
  <c r="F17" i="21" s="1"/>
  <c r="E7" i="21"/>
  <c r="G7" i="21" s="1"/>
  <c r="E8" i="18"/>
  <c r="F8" i="18" s="1"/>
  <c r="E9" i="18"/>
  <c r="F9" i="18" s="1"/>
  <c r="E10" i="18"/>
  <c r="F10" i="18" s="1"/>
  <c r="E11" i="18"/>
  <c r="F11" i="18" s="1"/>
  <c r="E7" i="18"/>
  <c r="G7" i="18" s="1"/>
  <c r="E8" i="16"/>
  <c r="G8" i="16" s="1"/>
  <c r="E7" i="16"/>
  <c r="F7" i="16" s="1"/>
  <c r="E8" i="15"/>
  <c r="F8" i="15" s="1"/>
  <c r="E9" i="15"/>
  <c r="G9" i="15" s="1"/>
  <c r="E10" i="15"/>
  <c r="F10" i="15" s="1"/>
  <c r="E11" i="15"/>
  <c r="G11" i="15" s="1"/>
  <c r="E7" i="15"/>
  <c r="F7" i="15" s="1"/>
  <c r="E8" i="14"/>
  <c r="F8" i="14" s="1"/>
  <c r="E9" i="14"/>
  <c r="F9" i="14" s="1"/>
  <c r="E10" i="14"/>
  <c r="F10" i="14" s="1"/>
  <c r="E11" i="14"/>
  <c r="F11" i="14" s="1"/>
  <c r="E7" i="14"/>
  <c r="F7" i="14" s="1"/>
  <c r="E8" i="13"/>
  <c r="F8" i="13" s="1"/>
  <c r="E9" i="13"/>
  <c r="F9" i="13" s="1"/>
  <c r="E10" i="13"/>
  <c r="G10" i="13" s="1"/>
  <c r="E7" i="13"/>
  <c r="G7" i="13" s="1"/>
  <c r="E8" i="12"/>
  <c r="G8" i="12" s="1"/>
  <c r="E9" i="12"/>
  <c r="G9" i="12" s="1"/>
  <c r="E10" i="12"/>
  <c r="F10" i="12" s="1"/>
  <c r="E11" i="12"/>
  <c r="G11" i="12" s="1"/>
  <c r="F7" i="12"/>
  <c r="E8" i="11"/>
  <c r="F8" i="11" s="1"/>
  <c r="E9" i="11"/>
  <c r="G9" i="11" s="1"/>
  <c r="E7" i="11"/>
  <c r="G7" i="11" s="1"/>
  <c r="E8" i="17"/>
  <c r="F8" i="17" s="1"/>
  <c r="E9" i="17"/>
  <c r="G9" i="17" s="1"/>
  <c r="E10" i="17"/>
  <c r="G10" i="17" s="1"/>
  <c r="E11" i="17"/>
  <c r="F11" i="17" s="1"/>
  <c r="E7" i="17"/>
  <c r="G7" i="17" s="1"/>
  <c r="E19" i="21"/>
  <c r="F19" i="21" s="1"/>
  <c r="E13" i="18"/>
  <c r="F13" i="18" s="1"/>
  <c r="E13" i="17"/>
  <c r="F13" i="17" s="1"/>
  <c r="E10" i="16"/>
  <c r="G10" i="16" s="1"/>
  <c r="E13" i="15"/>
  <c r="F13" i="15" s="1"/>
  <c r="E13" i="14"/>
  <c r="F13" i="14" s="1"/>
  <c r="E12" i="13"/>
  <c r="G12" i="13" s="1"/>
  <c r="E13" i="12"/>
  <c r="F13" i="12" s="1"/>
  <c r="E11" i="11"/>
  <c r="G11" i="11" s="1"/>
  <c r="F9" i="11" l="1"/>
  <c r="F7" i="18"/>
  <c r="G9" i="18"/>
  <c r="G11" i="18"/>
  <c r="F9" i="17"/>
  <c r="F8" i="16"/>
  <c r="F11" i="15"/>
  <c r="G7" i="15"/>
  <c r="F10" i="13"/>
  <c r="G8" i="13"/>
  <c r="F9" i="12"/>
  <c r="G10" i="12"/>
  <c r="F7" i="11"/>
  <c r="G8" i="11"/>
  <c r="G10" i="14"/>
  <c r="G8" i="14"/>
  <c r="F9" i="15"/>
  <c r="G10" i="18"/>
  <c r="G8" i="18"/>
  <c r="F7" i="13"/>
  <c r="G9" i="13"/>
  <c r="G7" i="14"/>
  <c r="G10" i="23"/>
  <c r="G8" i="23"/>
  <c r="G7" i="23"/>
  <c r="F10" i="24"/>
  <c r="F7" i="24"/>
  <c r="G8" i="24"/>
  <c r="F7" i="22"/>
  <c r="G8" i="22"/>
  <c r="F9" i="22"/>
  <c r="G11" i="22"/>
  <c r="F7" i="21"/>
  <c r="G19" i="21"/>
  <c r="G17" i="21"/>
  <c r="F16" i="21"/>
  <c r="G15" i="21"/>
  <c r="F14" i="21"/>
  <c r="G13" i="21"/>
  <c r="F12" i="21"/>
  <c r="F11" i="21"/>
  <c r="F10" i="21"/>
  <c r="G9" i="21"/>
  <c r="F8" i="21"/>
  <c r="G13" i="18"/>
  <c r="F10" i="17"/>
  <c r="F7" i="17"/>
  <c r="G11" i="17"/>
  <c r="G8" i="17"/>
  <c r="G7" i="16"/>
  <c r="G13" i="15"/>
  <c r="G10" i="15"/>
  <c r="G8" i="15"/>
  <c r="G13" i="14"/>
  <c r="G11" i="14"/>
  <c r="G9" i="14"/>
  <c r="F11" i="12"/>
  <c r="F8" i="12"/>
  <c r="G7" i="12"/>
  <c r="G13" i="17"/>
  <c r="F10" i="16"/>
  <c r="F12" i="13"/>
  <c r="G13" i="12"/>
  <c r="F11" i="11"/>
</calcChain>
</file>

<file path=xl/sharedStrings.xml><?xml version="1.0" encoding="utf-8"?>
<sst xmlns="http://schemas.openxmlformats.org/spreadsheetml/2006/main" count="264" uniqueCount="99">
  <si>
    <t>1 only</t>
  </si>
  <si>
    <t>&gt; 1</t>
  </si>
  <si>
    <t>2000-01</t>
  </si>
  <si>
    <t>Percentages</t>
  </si>
  <si>
    <t>Source: Continuous Household Survey</t>
  </si>
  <si>
    <t>All Households</t>
  </si>
  <si>
    <t>Base=100% (All Households)</t>
  </si>
  <si>
    <t>1992-93</t>
  </si>
  <si>
    <t>2004-05</t>
  </si>
  <si>
    <t>2005-06</t>
  </si>
  <si>
    <t>2006-07</t>
  </si>
  <si>
    <t>2007-08</t>
  </si>
  <si>
    <t>2008-09</t>
  </si>
  <si>
    <t>2009-10</t>
  </si>
  <si>
    <t xml:space="preserve"> </t>
  </si>
  <si>
    <t>2010-11</t>
  </si>
  <si>
    <t>Number of cars/van available</t>
  </si>
  <si>
    <t>2011-12</t>
  </si>
  <si>
    <t>2012-13</t>
  </si>
  <si>
    <t>Base= All Households (100%)</t>
  </si>
  <si>
    <t>Source; Continuous Household Survey</t>
  </si>
  <si>
    <t>Base = 100%</t>
  </si>
  <si>
    <t>Belfast</t>
  </si>
  <si>
    <t>Outer Belfast</t>
  </si>
  <si>
    <t>East of NI</t>
  </si>
  <si>
    <t>North of NI</t>
  </si>
  <si>
    <t>West and South of NI</t>
  </si>
  <si>
    <t>NUTS3</t>
  </si>
  <si>
    <t>Access to 1 or more cars</t>
  </si>
  <si>
    <t>No access to cars</t>
  </si>
  <si>
    <t>Area</t>
  </si>
  <si>
    <t>West of NI</t>
  </si>
  <si>
    <t>Eastern</t>
  </si>
  <si>
    <t>Northern</t>
  </si>
  <si>
    <t>Southern</t>
  </si>
  <si>
    <t>Western</t>
  </si>
  <si>
    <t>South Eastern</t>
  </si>
  <si>
    <t>BELB</t>
  </si>
  <si>
    <t>NEELB</t>
  </si>
  <si>
    <t>SEELB</t>
  </si>
  <si>
    <t>SELB</t>
  </si>
  <si>
    <t>WELB</t>
  </si>
  <si>
    <t>Urban</t>
  </si>
  <si>
    <t>Rural</t>
  </si>
  <si>
    <t>MDM Quintile</t>
  </si>
  <si>
    <t>Q1 - most deprived areas</t>
  </si>
  <si>
    <t>Q2</t>
  </si>
  <si>
    <t>Q3</t>
  </si>
  <si>
    <t>Q4</t>
  </si>
  <si>
    <t>Q5 - least deprived areas</t>
  </si>
  <si>
    <t>Number of persons in household</t>
  </si>
  <si>
    <t>5 or more</t>
  </si>
  <si>
    <t>SE</t>
  </si>
  <si>
    <t>lower limit</t>
  </si>
  <si>
    <t>upper limit</t>
  </si>
  <si>
    <t>True Population Figure at 95% CL</t>
  </si>
  <si>
    <t>True Population Figure for Car Access at 95% CL</t>
  </si>
  <si>
    <t>none</t>
  </si>
  <si>
    <t>1 or more</t>
  </si>
  <si>
    <t>2013-14</t>
  </si>
  <si>
    <t>2014-15</t>
  </si>
  <si>
    <t>Mid &amp; East Antrim</t>
  </si>
  <si>
    <t>Antrim &amp; Newtownabbey</t>
  </si>
  <si>
    <t xml:space="preserve">Armagh City, Banbridge &amp; Craigavon </t>
  </si>
  <si>
    <t xml:space="preserve">Belfast </t>
  </si>
  <si>
    <t xml:space="preserve">Causeway Coast &amp; Glens </t>
  </si>
  <si>
    <t xml:space="preserve">Derry City &amp; Strabane </t>
  </si>
  <si>
    <t xml:space="preserve">Fermanagh &amp; Omagh </t>
  </si>
  <si>
    <t xml:space="preserve">Lisburn &amp; Castlereagh </t>
  </si>
  <si>
    <t xml:space="preserve">Mid Ulster </t>
  </si>
  <si>
    <t xml:space="preserve">Newry, Mourne &amp; Down </t>
  </si>
  <si>
    <t>Ards &amp; North Down</t>
  </si>
  <si>
    <t>2015-16</t>
  </si>
  <si>
    <t>Settlement Band (2015)</t>
  </si>
  <si>
    <t>A</t>
  </si>
  <si>
    <t>No</t>
  </si>
  <si>
    <t>Yes</t>
  </si>
  <si>
    <t>B - E</t>
  </si>
  <si>
    <t>F - H</t>
  </si>
  <si>
    <t>Is address within a 20 minute drive time of a Service Provision?</t>
  </si>
  <si>
    <t>Is address within a 30 minute drive time of a Service Provision?</t>
  </si>
  <si>
    <t>2016-17</t>
  </si>
  <si>
    <t>2017-18</t>
  </si>
  <si>
    <r>
      <t>1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Addresses are assigned to MDM quintiles on the basis of their score on the Northern Ireland Multiple Deprivation Measure (2017)</t>
    </r>
  </si>
  <si>
    <t>2018-19</t>
  </si>
  <si>
    <t>Proportion of Northern Ireland Households with access to a car or van (1983-2018/19)</t>
  </si>
  <si>
    <t>Parameter estimates for 2018-19</t>
  </si>
  <si>
    <t>Proportion of households with access to Car\Van by Area for 2018-19</t>
  </si>
  <si>
    <t>Proportion of households with access to Car\Van by Health Trust Area for 2018-19</t>
  </si>
  <si>
    <t>Proportion of households with access to Car\Van by Health Board Area for 2018-19</t>
  </si>
  <si>
    <t>Proportion of households with access to Car\Van by NUTS3 for 2018-19</t>
  </si>
  <si>
    <t>Proportion of households with access to Car\Van by Education and Library Board Area for 2018-19</t>
  </si>
  <si>
    <t>Proportion of households with access to Car\Van by Urban\Rural marker for 2018-19</t>
  </si>
  <si>
    <r>
      <t>Proportion of households with access to Car\Van By MDM Quintiles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for 2018-19</t>
    </r>
  </si>
  <si>
    <t>Proportion of households with access to Car\Van By Number of Persons in Household for 2018-19</t>
  </si>
  <si>
    <t>Proportion of households with access to Car\Van by Settlement Band Classification (2015) for 2018-19</t>
  </si>
  <si>
    <t>Proportion of households with access to Car\Van by LGD14 for 2018-19</t>
  </si>
  <si>
    <t>Proportion of households with access to Car\Van by whether or not address is within a 20 minute drive-time of a service provision for 2018-19</t>
  </si>
  <si>
    <t>Proportion of households with access to Car\Van by whether or not address is within a 30 minute drive-time of a service provision for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</si>
</sst>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/>
    </xf>
    <xf numFmtId="3" fontId="4" fillId="0" borderId="0" xfId="0" applyNumberFormat="1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Border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8" fillId="0" borderId="0" xfId="0" applyFont="1"/>
    <xf numFmtId="0" fontId="9" fillId="0" borderId="0" xfId="0" applyFont="1" applyProtection="1"/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5" fillId="0" borderId="1" xfId="0" applyFont="1" applyBorder="1" applyProtection="1"/>
    <xf numFmtId="3" fontId="5" fillId="0" borderId="1" xfId="0" applyNumberFormat="1" applyFont="1" applyBorder="1" applyAlignment="1" applyProtection="1">
      <alignment horizontal="center"/>
    </xf>
    <xf numFmtId="3" fontId="10" fillId="0" borderId="0" xfId="0" applyNumberFormat="1" applyFont="1" applyAlignment="1">
      <alignment horizontal="center"/>
    </xf>
    <xf numFmtId="0" fontId="6" fillId="0" borderId="2" xfId="0" applyFont="1" applyBorder="1" applyAlignment="1" applyProtection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/>
    <xf numFmtId="164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1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1" xfId="0" applyFont="1" applyBorder="1" applyProtection="1">
      <protection hidden="1"/>
    </xf>
    <xf numFmtId="1" fontId="10" fillId="0" borderId="1" xfId="0" applyNumberFormat="1" applyFont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5" fillId="0" borderId="2" xfId="0" applyFont="1" applyBorder="1" applyProtection="1"/>
    <xf numFmtId="0" fontId="4" fillId="0" borderId="0" xfId="0" applyFont="1" applyProtection="1">
      <protection hidden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/>
    <xf numFmtId="0" fontId="6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1" fontId="0" fillId="0" borderId="0" xfId="0" applyNumberFormat="1" applyFill="1" applyProtection="1">
      <protection hidden="1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right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wrapText="1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7" fillId="0" borderId="2" xfId="0" applyFont="1" applyBorder="1" applyAlignment="1">
      <alignment horizontal="right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zoomScaleNormal="100" workbookViewId="0">
      <selection activeCell="A15" sqref="A15"/>
    </sheetView>
  </sheetViews>
  <sheetFormatPr defaultRowHeight="12.75" x14ac:dyDescent="0.2"/>
  <cols>
    <col min="1" max="1" width="28.140625" bestFit="1" customWidth="1"/>
    <col min="2" max="2" width="9.28515625" customWidth="1"/>
    <col min="3" max="3" width="9.140625" customWidth="1"/>
    <col min="4" max="13" width="9.28515625" customWidth="1"/>
    <col min="14" max="19" width="9.7109375" customWidth="1"/>
    <col min="20" max="20" width="8" customWidth="1"/>
    <col min="21" max="21" width="11.42578125" customWidth="1"/>
    <col min="22" max="22" width="17.5703125" customWidth="1"/>
  </cols>
  <sheetData>
    <row r="1" spans="1:22" ht="15.75" x14ac:dyDescent="0.25">
      <c r="A1" s="14" t="s">
        <v>85</v>
      </c>
    </row>
    <row r="2" spans="1:22" ht="18" x14ac:dyDescent="0.25">
      <c r="A2" s="15" t="s">
        <v>14</v>
      </c>
      <c r="B2" s="1"/>
      <c r="C2" s="1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59" t="s">
        <v>86</v>
      </c>
      <c r="U2" s="59"/>
      <c r="V2" s="59"/>
    </row>
    <row r="3" spans="1:2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3"/>
      <c r="U3" s="23"/>
      <c r="V3" s="23"/>
    </row>
    <row r="4" spans="1:22" x14ac:dyDescent="0.2">
      <c r="A4" s="16" t="s">
        <v>5</v>
      </c>
      <c r="B4" s="5"/>
      <c r="C4" s="5"/>
      <c r="D4" s="5"/>
      <c r="E4" s="5"/>
      <c r="F4" s="5"/>
      <c r="G4" s="5"/>
      <c r="J4" s="17" t="s">
        <v>14</v>
      </c>
      <c r="K4" s="17"/>
      <c r="L4" s="17"/>
      <c r="M4" s="17"/>
      <c r="N4" s="17" t="s">
        <v>14</v>
      </c>
      <c r="O4" s="17"/>
      <c r="P4" s="17"/>
      <c r="Q4" s="17" t="s">
        <v>3</v>
      </c>
      <c r="R4" s="17" t="s">
        <v>3</v>
      </c>
      <c r="S4" s="17" t="s">
        <v>3</v>
      </c>
      <c r="T4" s="22" t="s">
        <v>52</v>
      </c>
      <c r="U4" s="59" t="s">
        <v>55</v>
      </c>
      <c r="V4" s="60"/>
    </row>
    <row r="5" spans="1:22" x14ac:dyDescent="0.2">
      <c r="A5" s="39" t="s">
        <v>16</v>
      </c>
      <c r="B5" s="57">
        <v>1983</v>
      </c>
      <c r="C5" s="57" t="s">
        <v>7</v>
      </c>
      <c r="D5" s="57" t="s">
        <v>2</v>
      </c>
      <c r="E5" s="57" t="s">
        <v>8</v>
      </c>
      <c r="F5" s="57" t="s">
        <v>9</v>
      </c>
      <c r="G5" s="57" t="s">
        <v>10</v>
      </c>
      <c r="H5" s="57" t="s">
        <v>11</v>
      </c>
      <c r="I5" s="57" t="s">
        <v>12</v>
      </c>
      <c r="J5" s="57" t="s">
        <v>13</v>
      </c>
      <c r="K5" s="57" t="s">
        <v>15</v>
      </c>
      <c r="L5" s="57" t="s">
        <v>17</v>
      </c>
      <c r="M5" s="57" t="s">
        <v>18</v>
      </c>
      <c r="N5" s="57" t="s">
        <v>59</v>
      </c>
      <c r="O5" s="57" t="s">
        <v>60</v>
      </c>
      <c r="P5" s="57" t="s">
        <v>72</v>
      </c>
      <c r="Q5" s="57" t="s">
        <v>81</v>
      </c>
      <c r="R5" s="57" t="s">
        <v>82</v>
      </c>
      <c r="S5" s="57" t="s">
        <v>84</v>
      </c>
      <c r="T5" s="23"/>
      <c r="U5" s="22" t="s">
        <v>53</v>
      </c>
      <c r="V5" s="22" t="s">
        <v>54</v>
      </c>
    </row>
    <row r="6" spans="1:22" x14ac:dyDescent="0.2">
      <c r="A6" s="26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23"/>
      <c r="U6" s="23"/>
      <c r="V6" s="23"/>
    </row>
    <row r="7" spans="1:22" x14ac:dyDescent="0.2">
      <c r="A7" t="s">
        <v>58</v>
      </c>
      <c r="B7" s="12">
        <v>58</v>
      </c>
      <c r="C7" s="20">
        <v>65.959999999999994</v>
      </c>
      <c r="D7" s="13">
        <v>70</v>
      </c>
      <c r="E7" s="13">
        <v>75</v>
      </c>
      <c r="F7" s="13">
        <v>75.67</v>
      </c>
      <c r="G7" s="13">
        <v>76.36</v>
      </c>
      <c r="H7" s="13">
        <v>75.86</v>
      </c>
      <c r="I7" s="13">
        <v>77.319999999999993</v>
      </c>
      <c r="J7" s="13">
        <v>77</v>
      </c>
      <c r="K7" s="13">
        <v>78</v>
      </c>
      <c r="L7" s="13">
        <v>78</v>
      </c>
      <c r="M7" s="13">
        <v>79</v>
      </c>
      <c r="N7" s="13">
        <v>78</v>
      </c>
      <c r="O7" s="13">
        <v>78</v>
      </c>
      <c r="P7" s="13">
        <v>79</v>
      </c>
      <c r="Q7" s="13">
        <v>80</v>
      </c>
      <c r="R7" s="13">
        <v>81</v>
      </c>
      <c r="S7" s="13">
        <v>82.2</v>
      </c>
      <c r="T7" s="24">
        <f>SQRT(S7*(100-S7)/S13)</f>
        <v>0.57276764946098191</v>
      </c>
      <c r="U7" s="25">
        <f>S7-(T7*1.96)</f>
        <v>81.077375407056479</v>
      </c>
      <c r="V7" s="25">
        <f>S7+(T7*1.96)</f>
        <v>83.322624592943527</v>
      </c>
    </row>
    <row r="8" spans="1:22" x14ac:dyDescent="0.2">
      <c r="A8" s="3" t="s">
        <v>0</v>
      </c>
      <c r="B8" s="6">
        <v>47</v>
      </c>
      <c r="C8" s="7">
        <v>46.71</v>
      </c>
      <c r="D8" s="10">
        <v>45</v>
      </c>
      <c r="E8" s="10">
        <v>43</v>
      </c>
      <c r="F8" s="10">
        <v>43.35</v>
      </c>
      <c r="G8" s="10">
        <v>44.95</v>
      </c>
      <c r="H8" s="10">
        <v>41.48</v>
      </c>
      <c r="I8" s="10">
        <v>44.8</v>
      </c>
      <c r="J8" s="10">
        <v>42</v>
      </c>
      <c r="K8" s="10">
        <v>45</v>
      </c>
      <c r="L8" s="10">
        <v>45</v>
      </c>
      <c r="M8" s="10">
        <v>45</v>
      </c>
      <c r="N8" s="10">
        <v>44</v>
      </c>
      <c r="O8" s="10">
        <v>42</v>
      </c>
      <c r="P8" s="10">
        <v>43</v>
      </c>
      <c r="Q8" s="10">
        <v>44</v>
      </c>
      <c r="R8" s="10">
        <v>43</v>
      </c>
      <c r="S8" s="10">
        <v>41.3</v>
      </c>
      <c r="T8" s="24">
        <f>SQRT(S8*(100-S8)/S13)</f>
        <v>0.7372701435525455</v>
      </c>
      <c r="U8" s="25">
        <f>S8-(T8*1.96)</f>
        <v>39.854950518637011</v>
      </c>
      <c r="V8" s="25">
        <f>S8+(T8*1.96)</f>
        <v>42.745049481362983</v>
      </c>
    </row>
    <row r="9" spans="1:22" x14ac:dyDescent="0.2">
      <c r="A9" s="3" t="s">
        <v>1</v>
      </c>
      <c r="B9" s="6">
        <v>11</v>
      </c>
      <c r="C9" s="7">
        <v>19.25</v>
      </c>
      <c r="D9" s="10">
        <v>26</v>
      </c>
      <c r="E9" s="10">
        <v>33</v>
      </c>
      <c r="F9" s="10">
        <v>32.32</v>
      </c>
      <c r="G9" s="10">
        <v>31.41</v>
      </c>
      <c r="H9" s="10">
        <v>34.380000000000003</v>
      </c>
      <c r="I9" s="10">
        <v>32.51</v>
      </c>
      <c r="J9" s="10">
        <v>35</v>
      </c>
      <c r="K9" s="10">
        <v>34</v>
      </c>
      <c r="L9" s="10">
        <v>33</v>
      </c>
      <c r="M9" s="10">
        <v>34</v>
      </c>
      <c r="N9" s="10">
        <v>34</v>
      </c>
      <c r="O9" s="10">
        <v>36</v>
      </c>
      <c r="P9" s="10">
        <v>36</v>
      </c>
      <c r="Q9" s="10">
        <v>36</v>
      </c>
      <c r="R9" s="10">
        <v>39</v>
      </c>
      <c r="S9" s="10">
        <v>40.700000000000003</v>
      </c>
      <c r="T9" s="24">
        <f>SQRT(S9*(100-S9)/S13)</f>
        <v>0.73562608702404919</v>
      </c>
      <c r="U9" s="25">
        <f>S9-(T9*1.96)</f>
        <v>39.258172869432869</v>
      </c>
      <c r="V9" s="25">
        <f>S9+(T9*1.96)</f>
        <v>42.141827130567137</v>
      </c>
    </row>
    <row r="10" spans="1:22" x14ac:dyDescent="0.2">
      <c r="A10" s="3"/>
      <c r="B10" s="6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T10" s="24"/>
      <c r="U10" s="25"/>
      <c r="V10" s="25"/>
    </row>
    <row r="11" spans="1:22" x14ac:dyDescent="0.2">
      <c r="A11" s="4" t="s">
        <v>57</v>
      </c>
      <c r="B11" s="8">
        <v>42</v>
      </c>
      <c r="C11" s="9">
        <v>34</v>
      </c>
      <c r="D11" s="11">
        <v>30</v>
      </c>
      <c r="E11" s="11">
        <v>25</v>
      </c>
      <c r="F11" s="11">
        <v>24</v>
      </c>
      <c r="G11" s="11">
        <v>24</v>
      </c>
      <c r="H11" s="11">
        <v>24</v>
      </c>
      <c r="I11" s="11">
        <v>23</v>
      </c>
      <c r="J11" s="11">
        <v>23</v>
      </c>
      <c r="K11" s="11">
        <v>22</v>
      </c>
      <c r="L11" s="11">
        <v>22</v>
      </c>
      <c r="M11" s="11">
        <v>21</v>
      </c>
      <c r="N11" s="11">
        <v>22</v>
      </c>
      <c r="O11" s="11">
        <v>22</v>
      </c>
      <c r="P11" s="11">
        <v>21</v>
      </c>
      <c r="Q11" s="11">
        <v>20</v>
      </c>
      <c r="R11" s="11">
        <v>19</v>
      </c>
      <c r="S11" s="11">
        <v>17.8</v>
      </c>
      <c r="T11" s="24">
        <f>SQRT(S11*(100-S11)/S13)</f>
        <v>0.57276764946098202</v>
      </c>
      <c r="U11" s="25">
        <f>S11-(T11*1.96)</f>
        <v>16.677375407056477</v>
      </c>
      <c r="V11" s="25">
        <f>S11+(T11*1.96)</f>
        <v>18.922624592943524</v>
      </c>
    </row>
    <row r="12" spans="1:22" x14ac:dyDescent="0.2">
      <c r="A12" s="4"/>
      <c r="B12" s="8"/>
      <c r="C12" s="9"/>
      <c r="D12" s="11"/>
      <c r="E12" s="11"/>
      <c r="F12" s="11"/>
      <c r="G12" s="11"/>
      <c r="H12" s="11"/>
      <c r="I12" s="11"/>
    </row>
    <row r="13" spans="1:22" x14ac:dyDescent="0.2">
      <c r="A13" s="18" t="s">
        <v>6</v>
      </c>
      <c r="B13" s="19">
        <v>2940</v>
      </c>
      <c r="C13" s="19">
        <v>3096</v>
      </c>
      <c r="D13" s="19">
        <v>2800</v>
      </c>
      <c r="E13" s="19">
        <v>2768</v>
      </c>
      <c r="F13" s="19">
        <v>2593</v>
      </c>
      <c r="G13" s="19">
        <v>2652</v>
      </c>
      <c r="H13" s="19">
        <v>2560</v>
      </c>
      <c r="I13" s="19">
        <v>2473</v>
      </c>
      <c r="J13" s="19">
        <v>2764</v>
      </c>
      <c r="K13" s="19">
        <v>2719</v>
      </c>
      <c r="L13" s="19">
        <v>2780</v>
      </c>
      <c r="M13" s="19">
        <v>2712</v>
      </c>
      <c r="N13" s="19">
        <v>2738</v>
      </c>
      <c r="O13" s="19">
        <v>2520</v>
      </c>
      <c r="P13" s="19">
        <v>2494</v>
      </c>
      <c r="Q13" s="19">
        <v>2532</v>
      </c>
      <c r="R13" s="19">
        <v>4362</v>
      </c>
      <c r="S13" s="19">
        <v>4460</v>
      </c>
    </row>
    <row r="14" spans="1:22" x14ac:dyDescent="0.2">
      <c r="B14" s="17"/>
      <c r="C14" s="17"/>
      <c r="D14" s="17"/>
      <c r="H14" s="21"/>
      <c r="I14" s="21"/>
      <c r="J14" s="21"/>
      <c r="K14" s="17"/>
      <c r="L14" s="17"/>
      <c r="O14" s="49"/>
      <c r="P14" s="49"/>
      <c r="Q14" s="50"/>
      <c r="R14" s="50"/>
      <c r="S14" s="21" t="s">
        <v>4</v>
      </c>
    </row>
  </sheetData>
  <mergeCells count="20">
    <mergeCell ref="B5:B6"/>
    <mergeCell ref="L5:L6"/>
    <mergeCell ref="M5:M6"/>
    <mergeCell ref="K5:K6"/>
    <mergeCell ref="J5:J6"/>
    <mergeCell ref="H5:H6"/>
    <mergeCell ref="I5:I6"/>
    <mergeCell ref="G5:G6"/>
    <mergeCell ref="D5:D6"/>
    <mergeCell ref="C5:C6"/>
    <mergeCell ref="F5:F6"/>
    <mergeCell ref="N5:N6"/>
    <mergeCell ref="T2:V2"/>
    <mergeCell ref="U4:V4"/>
    <mergeCell ref="E5:E6"/>
    <mergeCell ref="O5:O6"/>
    <mergeCell ref="P5:P6"/>
    <mergeCell ref="Q5:Q6"/>
    <mergeCell ref="S5:S6"/>
    <mergeCell ref="R5:R6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C10" sqref="C10"/>
    </sheetView>
  </sheetViews>
  <sheetFormatPr defaultRowHeight="12.75" x14ac:dyDescent="0.2"/>
  <cols>
    <col min="1" max="1" width="27.5703125" customWidth="1"/>
    <col min="2" max="2" width="24.28515625" customWidth="1"/>
    <col min="3" max="3" width="25" customWidth="1"/>
    <col min="4" max="4" width="21" customWidth="1"/>
    <col min="5" max="5" width="8" customWidth="1"/>
    <col min="6" max="6" width="20.28515625" customWidth="1"/>
    <col min="7" max="7" width="22.7109375" customWidth="1"/>
    <col min="257" max="257" width="27.5703125" customWidth="1"/>
    <col min="258" max="258" width="24.28515625" customWidth="1"/>
    <col min="259" max="259" width="26.28515625" customWidth="1"/>
    <col min="260" max="260" width="21" customWidth="1"/>
    <col min="261" max="261" width="8" customWidth="1"/>
    <col min="262" max="262" width="22.42578125" customWidth="1"/>
    <col min="263" max="263" width="28.5703125" customWidth="1"/>
    <col min="513" max="513" width="27.5703125" customWidth="1"/>
    <col min="514" max="514" width="24.28515625" customWidth="1"/>
    <col min="515" max="515" width="26.28515625" customWidth="1"/>
    <col min="516" max="516" width="21" customWidth="1"/>
    <col min="517" max="517" width="8" customWidth="1"/>
    <col min="518" max="518" width="22.42578125" customWidth="1"/>
    <col min="519" max="519" width="28.5703125" customWidth="1"/>
    <col min="769" max="769" width="27.5703125" customWidth="1"/>
    <col min="770" max="770" width="24.28515625" customWidth="1"/>
    <col min="771" max="771" width="26.28515625" customWidth="1"/>
    <col min="772" max="772" width="21" customWidth="1"/>
    <col min="773" max="773" width="8" customWidth="1"/>
    <col min="774" max="774" width="22.42578125" customWidth="1"/>
    <col min="775" max="775" width="28.5703125" customWidth="1"/>
    <col min="1025" max="1025" width="27.5703125" customWidth="1"/>
    <col min="1026" max="1026" width="24.28515625" customWidth="1"/>
    <col min="1027" max="1027" width="26.28515625" customWidth="1"/>
    <col min="1028" max="1028" width="21" customWidth="1"/>
    <col min="1029" max="1029" width="8" customWidth="1"/>
    <col min="1030" max="1030" width="22.42578125" customWidth="1"/>
    <col min="1031" max="1031" width="28.5703125" customWidth="1"/>
    <col min="1281" max="1281" width="27.5703125" customWidth="1"/>
    <col min="1282" max="1282" width="24.28515625" customWidth="1"/>
    <col min="1283" max="1283" width="26.28515625" customWidth="1"/>
    <col min="1284" max="1284" width="21" customWidth="1"/>
    <col min="1285" max="1285" width="8" customWidth="1"/>
    <col min="1286" max="1286" width="22.42578125" customWidth="1"/>
    <col min="1287" max="1287" width="28.5703125" customWidth="1"/>
    <col min="1537" max="1537" width="27.5703125" customWidth="1"/>
    <col min="1538" max="1538" width="24.28515625" customWidth="1"/>
    <col min="1539" max="1539" width="26.28515625" customWidth="1"/>
    <col min="1540" max="1540" width="21" customWidth="1"/>
    <col min="1541" max="1541" width="8" customWidth="1"/>
    <col min="1542" max="1542" width="22.42578125" customWidth="1"/>
    <col min="1543" max="1543" width="28.5703125" customWidth="1"/>
    <col min="1793" max="1793" width="27.5703125" customWidth="1"/>
    <col min="1794" max="1794" width="24.28515625" customWidth="1"/>
    <col min="1795" max="1795" width="26.28515625" customWidth="1"/>
    <col min="1796" max="1796" width="21" customWidth="1"/>
    <col min="1797" max="1797" width="8" customWidth="1"/>
    <col min="1798" max="1798" width="22.42578125" customWidth="1"/>
    <col min="1799" max="1799" width="28.5703125" customWidth="1"/>
    <col min="2049" max="2049" width="27.5703125" customWidth="1"/>
    <col min="2050" max="2050" width="24.28515625" customWidth="1"/>
    <col min="2051" max="2051" width="26.28515625" customWidth="1"/>
    <col min="2052" max="2052" width="21" customWidth="1"/>
    <col min="2053" max="2053" width="8" customWidth="1"/>
    <col min="2054" max="2054" width="22.42578125" customWidth="1"/>
    <col min="2055" max="2055" width="28.5703125" customWidth="1"/>
    <col min="2305" max="2305" width="27.5703125" customWidth="1"/>
    <col min="2306" max="2306" width="24.28515625" customWidth="1"/>
    <col min="2307" max="2307" width="26.28515625" customWidth="1"/>
    <col min="2308" max="2308" width="21" customWidth="1"/>
    <col min="2309" max="2309" width="8" customWidth="1"/>
    <col min="2310" max="2310" width="22.42578125" customWidth="1"/>
    <col min="2311" max="2311" width="28.5703125" customWidth="1"/>
    <col min="2561" max="2561" width="27.5703125" customWidth="1"/>
    <col min="2562" max="2562" width="24.28515625" customWidth="1"/>
    <col min="2563" max="2563" width="26.28515625" customWidth="1"/>
    <col min="2564" max="2564" width="21" customWidth="1"/>
    <col min="2565" max="2565" width="8" customWidth="1"/>
    <col min="2566" max="2566" width="22.42578125" customWidth="1"/>
    <col min="2567" max="2567" width="28.5703125" customWidth="1"/>
    <col min="2817" max="2817" width="27.5703125" customWidth="1"/>
    <col min="2818" max="2818" width="24.28515625" customWidth="1"/>
    <col min="2819" max="2819" width="26.28515625" customWidth="1"/>
    <col min="2820" max="2820" width="21" customWidth="1"/>
    <col min="2821" max="2821" width="8" customWidth="1"/>
    <col min="2822" max="2822" width="22.42578125" customWidth="1"/>
    <col min="2823" max="2823" width="28.5703125" customWidth="1"/>
    <col min="3073" max="3073" width="27.5703125" customWidth="1"/>
    <col min="3074" max="3074" width="24.28515625" customWidth="1"/>
    <col min="3075" max="3075" width="26.28515625" customWidth="1"/>
    <col min="3076" max="3076" width="21" customWidth="1"/>
    <col min="3077" max="3077" width="8" customWidth="1"/>
    <col min="3078" max="3078" width="22.42578125" customWidth="1"/>
    <col min="3079" max="3079" width="28.5703125" customWidth="1"/>
    <col min="3329" max="3329" width="27.5703125" customWidth="1"/>
    <col min="3330" max="3330" width="24.28515625" customWidth="1"/>
    <col min="3331" max="3331" width="26.28515625" customWidth="1"/>
    <col min="3332" max="3332" width="21" customWidth="1"/>
    <col min="3333" max="3333" width="8" customWidth="1"/>
    <col min="3334" max="3334" width="22.42578125" customWidth="1"/>
    <col min="3335" max="3335" width="28.5703125" customWidth="1"/>
    <col min="3585" max="3585" width="27.5703125" customWidth="1"/>
    <col min="3586" max="3586" width="24.28515625" customWidth="1"/>
    <col min="3587" max="3587" width="26.28515625" customWidth="1"/>
    <col min="3588" max="3588" width="21" customWidth="1"/>
    <col min="3589" max="3589" width="8" customWidth="1"/>
    <col min="3590" max="3590" width="22.42578125" customWidth="1"/>
    <col min="3591" max="3591" width="28.5703125" customWidth="1"/>
    <col min="3841" max="3841" width="27.5703125" customWidth="1"/>
    <col min="3842" max="3842" width="24.28515625" customWidth="1"/>
    <col min="3843" max="3843" width="26.28515625" customWidth="1"/>
    <col min="3844" max="3844" width="21" customWidth="1"/>
    <col min="3845" max="3845" width="8" customWidth="1"/>
    <col min="3846" max="3846" width="22.42578125" customWidth="1"/>
    <col min="3847" max="3847" width="28.5703125" customWidth="1"/>
    <col min="4097" max="4097" width="27.5703125" customWidth="1"/>
    <col min="4098" max="4098" width="24.28515625" customWidth="1"/>
    <col min="4099" max="4099" width="26.28515625" customWidth="1"/>
    <col min="4100" max="4100" width="21" customWidth="1"/>
    <col min="4101" max="4101" width="8" customWidth="1"/>
    <col min="4102" max="4102" width="22.42578125" customWidth="1"/>
    <col min="4103" max="4103" width="28.5703125" customWidth="1"/>
    <col min="4353" max="4353" width="27.5703125" customWidth="1"/>
    <col min="4354" max="4354" width="24.28515625" customWidth="1"/>
    <col min="4355" max="4355" width="26.28515625" customWidth="1"/>
    <col min="4356" max="4356" width="21" customWidth="1"/>
    <col min="4357" max="4357" width="8" customWidth="1"/>
    <col min="4358" max="4358" width="22.42578125" customWidth="1"/>
    <col min="4359" max="4359" width="28.5703125" customWidth="1"/>
    <col min="4609" max="4609" width="27.5703125" customWidth="1"/>
    <col min="4610" max="4610" width="24.28515625" customWidth="1"/>
    <col min="4611" max="4611" width="26.28515625" customWidth="1"/>
    <col min="4612" max="4612" width="21" customWidth="1"/>
    <col min="4613" max="4613" width="8" customWidth="1"/>
    <col min="4614" max="4614" width="22.42578125" customWidth="1"/>
    <col min="4615" max="4615" width="28.5703125" customWidth="1"/>
    <col min="4865" max="4865" width="27.5703125" customWidth="1"/>
    <col min="4866" max="4866" width="24.28515625" customWidth="1"/>
    <col min="4867" max="4867" width="26.28515625" customWidth="1"/>
    <col min="4868" max="4868" width="21" customWidth="1"/>
    <col min="4869" max="4869" width="8" customWidth="1"/>
    <col min="4870" max="4870" width="22.42578125" customWidth="1"/>
    <col min="4871" max="4871" width="28.5703125" customWidth="1"/>
    <col min="5121" max="5121" width="27.5703125" customWidth="1"/>
    <col min="5122" max="5122" width="24.28515625" customWidth="1"/>
    <col min="5123" max="5123" width="26.28515625" customWidth="1"/>
    <col min="5124" max="5124" width="21" customWidth="1"/>
    <col min="5125" max="5125" width="8" customWidth="1"/>
    <col min="5126" max="5126" width="22.42578125" customWidth="1"/>
    <col min="5127" max="5127" width="28.5703125" customWidth="1"/>
    <col min="5377" max="5377" width="27.5703125" customWidth="1"/>
    <col min="5378" max="5378" width="24.28515625" customWidth="1"/>
    <col min="5379" max="5379" width="26.28515625" customWidth="1"/>
    <col min="5380" max="5380" width="21" customWidth="1"/>
    <col min="5381" max="5381" width="8" customWidth="1"/>
    <col min="5382" max="5382" width="22.42578125" customWidth="1"/>
    <col min="5383" max="5383" width="28.5703125" customWidth="1"/>
    <col min="5633" max="5633" width="27.5703125" customWidth="1"/>
    <col min="5634" max="5634" width="24.28515625" customWidth="1"/>
    <col min="5635" max="5635" width="26.28515625" customWidth="1"/>
    <col min="5636" max="5636" width="21" customWidth="1"/>
    <col min="5637" max="5637" width="8" customWidth="1"/>
    <col min="5638" max="5638" width="22.42578125" customWidth="1"/>
    <col min="5639" max="5639" width="28.5703125" customWidth="1"/>
    <col min="5889" max="5889" width="27.5703125" customWidth="1"/>
    <col min="5890" max="5890" width="24.28515625" customWidth="1"/>
    <col min="5891" max="5891" width="26.28515625" customWidth="1"/>
    <col min="5892" max="5892" width="21" customWidth="1"/>
    <col min="5893" max="5893" width="8" customWidth="1"/>
    <col min="5894" max="5894" width="22.42578125" customWidth="1"/>
    <col min="5895" max="5895" width="28.5703125" customWidth="1"/>
    <col min="6145" max="6145" width="27.5703125" customWidth="1"/>
    <col min="6146" max="6146" width="24.28515625" customWidth="1"/>
    <col min="6147" max="6147" width="26.28515625" customWidth="1"/>
    <col min="6148" max="6148" width="21" customWidth="1"/>
    <col min="6149" max="6149" width="8" customWidth="1"/>
    <col min="6150" max="6150" width="22.42578125" customWidth="1"/>
    <col min="6151" max="6151" width="28.5703125" customWidth="1"/>
    <col min="6401" max="6401" width="27.5703125" customWidth="1"/>
    <col min="6402" max="6402" width="24.28515625" customWidth="1"/>
    <col min="6403" max="6403" width="26.28515625" customWidth="1"/>
    <col min="6404" max="6404" width="21" customWidth="1"/>
    <col min="6405" max="6405" width="8" customWidth="1"/>
    <col min="6406" max="6406" width="22.42578125" customWidth="1"/>
    <col min="6407" max="6407" width="28.5703125" customWidth="1"/>
    <col min="6657" max="6657" width="27.5703125" customWidth="1"/>
    <col min="6658" max="6658" width="24.28515625" customWidth="1"/>
    <col min="6659" max="6659" width="26.28515625" customWidth="1"/>
    <col min="6660" max="6660" width="21" customWidth="1"/>
    <col min="6661" max="6661" width="8" customWidth="1"/>
    <col min="6662" max="6662" width="22.42578125" customWidth="1"/>
    <col min="6663" max="6663" width="28.5703125" customWidth="1"/>
    <col min="6913" max="6913" width="27.5703125" customWidth="1"/>
    <col min="6914" max="6914" width="24.28515625" customWidth="1"/>
    <col min="6915" max="6915" width="26.28515625" customWidth="1"/>
    <col min="6916" max="6916" width="21" customWidth="1"/>
    <col min="6917" max="6917" width="8" customWidth="1"/>
    <col min="6918" max="6918" width="22.42578125" customWidth="1"/>
    <col min="6919" max="6919" width="28.5703125" customWidth="1"/>
    <col min="7169" max="7169" width="27.5703125" customWidth="1"/>
    <col min="7170" max="7170" width="24.28515625" customWidth="1"/>
    <col min="7171" max="7171" width="26.28515625" customWidth="1"/>
    <col min="7172" max="7172" width="21" customWidth="1"/>
    <col min="7173" max="7173" width="8" customWidth="1"/>
    <col min="7174" max="7174" width="22.42578125" customWidth="1"/>
    <col min="7175" max="7175" width="28.5703125" customWidth="1"/>
    <col min="7425" max="7425" width="27.5703125" customWidth="1"/>
    <col min="7426" max="7426" width="24.28515625" customWidth="1"/>
    <col min="7427" max="7427" width="26.28515625" customWidth="1"/>
    <col min="7428" max="7428" width="21" customWidth="1"/>
    <col min="7429" max="7429" width="8" customWidth="1"/>
    <col min="7430" max="7430" width="22.42578125" customWidth="1"/>
    <col min="7431" max="7431" width="28.5703125" customWidth="1"/>
    <col min="7681" max="7681" width="27.5703125" customWidth="1"/>
    <col min="7682" max="7682" width="24.28515625" customWidth="1"/>
    <col min="7683" max="7683" width="26.28515625" customWidth="1"/>
    <col min="7684" max="7684" width="21" customWidth="1"/>
    <col min="7685" max="7685" width="8" customWidth="1"/>
    <col min="7686" max="7686" width="22.42578125" customWidth="1"/>
    <col min="7687" max="7687" width="28.5703125" customWidth="1"/>
    <col min="7937" max="7937" width="27.5703125" customWidth="1"/>
    <col min="7938" max="7938" width="24.28515625" customWidth="1"/>
    <col min="7939" max="7939" width="26.28515625" customWidth="1"/>
    <col min="7940" max="7940" width="21" customWidth="1"/>
    <col min="7941" max="7941" width="8" customWidth="1"/>
    <col min="7942" max="7942" width="22.42578125" customWidth="1"/>
    <col min="7943" max="7943" width="28.5703125" customWidth="1"/>
    <col min="8193" max="8193" width="27.5703125" customWidth="1"/>
    <col min="8194" max="8194" width="24.28515625" customWidth="1"/>
    <col min="8195" max="8195" width="26.28515625" customWidth="1"/>
    <col min="8196" max="8196" width="21" customWidth="1"/>
    <col min="8197" max="8197" width="8" customWidth="1"/>
    <col min="8198" max="8198" width="22.42578125" customWidth="1"/>
    <col min="8199" max="8199" width="28.5703125" customWidth="1"/>
    <col min="8449" max="8449" width="27.5703125" customWidth="1"/>
    <col min="8450" max="8450" width="24.28515625" customWidth="1"/>
    <col min="8451" max="8451" width="26.28515625" customWidth="1"/>
    <col min="8452" max="8452" width="21" customWidth="1"/>
    <col min="8453" max="8453" width="8" customWidth="1"/>
    <col min="8454" max="8454" width="22.42578125" customWidth="1"/>
    <col min="8455" max="8455" width="28.5703125" customWidth="1"/>
    <col min="8705" max="8705" width="27.5703125" customWidth="1"/>
    <col min="8706" max="8706" width="24.28515625" customWidth="1"/>
    <col min="8707" max="8707" width="26.28515625" customWidth="1"/>
    <col min="8708" max="8708" width="21" customWidth="1"/>
    <col min="8709" max="8709" width="8" customWidth="1"/>
    <col min="8710" max="8710" width="22.42578125" customWidth="1"/>
    <col min="8711" max="8711" width="28.5703125" customWidth="1"/>
    <col min="8961" max="8961" width="27.5703125" customWidth="1"/>
    <col min="8962" max="8962" width="24.28515625" customWidth="1"/>
    <col min="8963" max="8963" width="26.28515625" customWidth="1"/>
    <col min="8964" max="8964" width="21" customWidth="1"/>
    <col min="8965" max="8965" width="8" customWidth="1"/>
    <col min="8966" max="8966" width="22.42578125" customWidth="1"/>
    <col min="8967" max="8967" width="28.5703125" customWidth="1"/>
    <col min="9217" max="9217" width="27.5703125" customWidth="1"/>
    <col min="9218" max="9218" width="24.28515625" customWidth="1"/>
    <col min="9219" max="9219" width="26.28515625" customWidth="1"/>
    <col min="9220" max="9220" width="21" customWidth="1"/>
    <col min="9221" max="9221" width="8" customWidth="1"/>
    <col min="9222" max="9222" width="22.42578125" customWidth="1"/>
    <col min="9223" max="9223" width="28.5703125" customWidth="1"/>
    <col min="9473" max="9473" width="27.5703125" customWidth="1"/>
    <col min="9474" max="9474" width="24.28515625" customWidth="1"/>
    <col min="9475" max="9475" width="26.28515625" customWidth="1"/>
    <col min="9476" max="9476" width="21" customWidth="1"/>
    <col min="9477" max="9477" width="8" customWidth="1"/>
    <col min="9478" max="9478" width="22.42578125" customWidth="1"/>
    <col min="9479" max="9479" width="28.5703125" customWidth="1"/>
    <col min="9729" max="9729" width="27.5703125" customWidth="1"/>
    <col min="9730" max="9730" width="24.28515625" customWidth="1"/>
    <col min="9731" max="9731" width="26.28515625" customWidth="1"/>
    <col min="9732" max="9732" width="21" customWidth="1"/>
    <col min="9733" max="9733" width="8" customWidth="1"/>
    <col min="9734" max="9734" width="22.42578125" customWidth="1"/>
    <col min="9735" max="9735" width="28.5703125" customWidth="1"/>
    <col min="9985" max="9985" width="27.5703125" customWidth="1"/>
    <col min="9986" max="9986" width="24.28515625" customWidth="1"/>
    <col min="9987" max="9987" width="26.28515625" customWidth="1"/>
    <col min="9988" max="9988" width="21" customWidth="1"/>
    <col min="9989" max="9989" width="8" customWidth="1"/>
    <col min="9990" max="9990" width="22.42578125" customWidth="1"/>
    <col min="9991" max="9991" width="28.5703125" customWidth="1"/>
    <col min="10241" max="10241" width="27.5703125" customWidth="1"/>
    <col min="10242" max="10242" width="24.28515625" customWidth="1"/>
    <col min="10243" max="10243" width="26.28515625" customWidth="1"/>
    <col min="10244" max="10244" width="21" customWidth="1"/>
    <col min="10245" max="10245" width="8" customWidth="1"/>
    <col min="10246" max="10246" width="22.42578125" customWidth="1"/>
    <col min="10247" max="10247" width="28.5703125" customWidth="1"/>
    <col min="10497" max="10497" width="27.5703125" customWidth="1"/>
    <col min="10498" max="10498" width="24.28515625" customWidth="1"/>
    <col min="10499" max="10499" width="26.28515625" customWidth="1"/>
    <col min="10500" max="10500" width="21" customWidth="1"/>
    <col min="10501" max="10501" width="8" customWidth="1"/>
    <col min="10502" max="10502" width="22.42578125" customWidth="1"/>
    <col min="10503" max="10503" width="28.5703125" customWidth="1"/>
    <col min="10753" max="10753" width="27.5703125" customWidth="1"/>
    <col min="10754" max="10754" width="24.28515625" customWidth="1"/>
    <col min="10755" max="10755" width="26.28515625" customWidth="1"/>
    <col min="10756" max="10756" width="21" customWidth="1"/>
    <col min="10757" max="10757" width="8" customWidth="1"/>
    <col min="10758" max="10758" width="22.42578125" customWidth="1"/>
    <col min="10759" max="10759" width="28.5703125" customWidth="1"/>
    <col min="11009" max="11009" width="27.5703125" customWidth="1"/>
    <col min="11010" max="11010" width="24.28515625" customWidth="1"/>
    <col min="11011" max="11011" width="26.28515625" customWidth="1"/>
    <col min="11012" max="11012" width="21" customWidth="1"/>
    <col min="11013" max="11013" width="8" customWidth="1"/>
    <col min="11014" max="11014" width="22.42578125" customWidth="1"/>
    <col min="11015" max="11015" width="28.5703125" customWidth="1"/>
    <col min="11265" max="11265" width="27.5703125" customWidth="1"/>
    <col min="11266" max="11266" width="24.28515625" customWidth="1"/>
    <col min="11267" max="11267" width="26.28515625" customWidth="1"/>
    <col min="11268" max="11268" width="21" customWidth="1"/>
    <col min="11269" max="11269" width="8" customWidth="1"/>
    <col min="11270" max="11270" width="22.42578125" customWidth="1"/>
    <col min="11271" max="11271" width="28.5703125" customWidth="1"/>
    <col min="11521" max="11521" width="27.5703125" customWidth="1"/>
    <col min="11522" max="11522" width="24.28515625" customWidth="1"/>
    <col min="11523" max="11523" width="26.28515625" customWidth="1"/>
    <col min="11524" max="11524" width="21" customWidth="1"/>
    <col min="11525" max="11525" width="8" customWidth="1"/>
    <col min="11526" max="11526" width="22.42578125" customWidth="1"/>
    <col min="11527" max="11527" width="28.5703125" customWidth="1"/>
    <col min="11777" max="11777" width="27.5703125" customWidth="1"/>
    <col min="11778" max="11778" width="24.28515625" customWidth="1"/>
    <col min="11779" max="11779" width="26.28515625" customWidth="1"/>
    <col min="11780" max="11780" width="21" customWidth="1"/>
    <col min="11781" max="11781" width="8" customWidth="1"/>
    <col min="11782" max="11782" width="22.42578125" customWidth="1"/>
    <col min="11783" max="11783" width="28.5703125" customWidth="1"/>
    <col min="12033" max="12033" width="27.5703125" customWidth="1"/>
    <col min="12034" max="12034" width="24.28515625" customWidth="1"/>
    <col min="12035" max="12035" width="26.28515625" customWidth="1"/>
    <col min="12036" max="12036" width="21" customWidth="1"/>
    <col min="12037" max="12037" width="8" customWidth="1"/>
    <col min="12038" max="12038" width="22.42578125" customWidth="1"/>
    <col min="12039" max="12039" width="28.5703125" customWidth="1"/>
    <col min="12289" max="12289" width="27.5703125" customWidth="1"/>
    <col min="12290" max="12290" width="24.28515625" customWidth="1"/>
    <col min="12291" max="12291" width="26.28515625" customWidth="1"/>
    <col min="12292" max="12292" width="21" customWidth="1"/>
    <col min="12293" max="12293" width="8" customWidth="1"/>
    <col min="12294" max="12294" width="22.42578125" customWidth="1"/>
    <col min="12295" max="12295" width="28.5703125" customWidth="1"/>
    <col min="12545" max="12545" width="27.5703125" customWidth="1"/>
    <col min="12546" max="12546" width="24.28515625" customWidth="1"/>
    <col min="12547" max="12547" width="26.28515625" customWidth="1"/>
    <col min="12548" max="12548" width="21" customWidth="1"/>
    <col min="12549" max="12549" width="8" customWidth="1"/>
    <col min="12550" max="12550" width="22.42578125" customWidth="1"/>
    <col min="12551" max="12551" width="28.5703125" customWidth="1"/>
    <col min="12801" max="12801" width="27.5703125" customWidth="1"/>
    <col min="12802" max="12802" width="24.28515625" customWidth="1"/>
    <col min="12803" max="12803" width="26.28515625" customWidth="1"/>
    <col min="12804" max="12804" width="21" customWidth="1"/>
    <col min="12805" max="12805" width="8" customWidth="1"/>
    <col min="12806" max="12806" width="22.42578125" customWidth="1"/>
    <col min="12807" max="12807" width="28.5703125" customWidth="1"/>
    <col min="13057" max="13057" width="27.5703125" customWidth="1"/>
    <col min="13058" max="13058" width="24.28515625" customWidth="1"/>
    <col min="13059" max="13059" width="26.28515625" customWidth="1"/>
    <col min="13060" max="13060" width="21" customWidth="1"/>
    <col min="13061" max="13061" width="8" customWidth="1"/>
    <col min="13062" max="13062" width="22.42578125" customWidth="1"/>
    <col min="13063" max="13063" width="28.5703125" customWidth="1"/>
    <col min="13313" max="13313" width="27.5703125" customWidth="1"/>
    <col min="13314" max="13314" width="24.28515625" customWidth="1"/>
    <col min="13315" max="13315" width="26.28515625" customWidth="1"/>
    <col min="13316" max="13316" width="21" customWidth="1"/>
    <col min="13317" max="13317" width="8" customWidth="1"/>
    <col min="13318" max="13318" width="22.42578125" customWidth="1"/>
    <col min="13319" max="13319" width="28.5703125" customWidth="1"/>
    <col min="13569" max="13569" width="27.5703125" customWidth="1"/>
    <col min="13570" max="13570" width="24.28515625" customWidth="1"/>
    <col min="13571" max="13571" width="26.28515625" customWidth="1"/>
    <col min="13572" max="13572" width="21" customWidth="1"/>
    <col min="13573" max="13573" width="8" customWidth="1"/>
    <col min="13574" max="13574" width="22.42578125" customWidth="1"/>
    <col min="13575" max="13575" width="28.5703125" customWidth="1"/>
    <col min="13825" max="13825" width="27.5703125" customWidth="1"/>
    <col min="13826" max="13826" width="24.28515625" customWidth="1"/>
    <col min="13827" max="13827" width="26.28515625" customWidth="1"/>
    <col min="13828" max="13828" width="21" customWidth="1"/>
    <col min="13829" max="13829" width="8" customWidth="1"/>
    <col min="13830" max="13830" width="22.42578125" customWidth="1"/>
    <col min="13831" max="13831" width="28.5703125" customWidth="1"/>
    <col min="14081" max="14081" width="27.5703125" customWidth="1"/>
    <col min="14082" max="14082" width="24.28515625" customWidth="1"/>
    <col min="14083" max="14083" width="26.28515625" customWidth="1"/>
    <col min="14084" max="14084" width="21" customWidth="1"/>
    <col min="14085" max="14085" width="8" customWidth="1"/>
    <col min="14086" max="14086" width="22.42578125" customWidth="1"/>
    <col min="14087" max="14087" width="28.5703125" customWidth="1"/>
    <col min="14337" max="14337" width="27.5703125" customWidth="1"/>
    <col min="14338" max="14338" width="24.28515625" customWidth="1"/>
    <col min="14339" max="14339" width="26.28515625" customWidth="1"/>
    <col min="14340" max="14340" width="21" customWidth="1"/>
    <col min="14341" max="14341" width="8" customWidth="1"/>
    <col min="14342" max="14342" width="22.42578125" customWidth="1"/>
    <col min="14343" max="14343" width="28.5703125" customWidth="1"/>
    <col min="14593" max="14593" width="27.5703125" customWidth="1"/>
    <col min="14594" max="14594" width="24.28515625" customWidth="1"/>
    <col min="14595" max="14595" width="26.28515625" customWidth="1"/>
    <col min="14596" max="14596" width="21" customWidth="1"/>
    <col min="14597" max="14597" width="8" customWidth="1"/>
    <col min="14598" max="14598" width="22.42578125" customWidth="1"/>
    <col min="14599" max="14599" width="28.5703125" customWidth="1"/>
    <col min="14849" max="14849" width="27.5703125" customWidth="1"/>
    <col min="14850" max="14850" width="24.28515625" customWidth="1"/>
    <col min="14851" max="14851" width="26.28515625" customWidth="1"/>
    <col min="14852" max="14852" width="21" customWidth="1"/>
    <col min="14853" max="14853" width="8" customWidth="1"/>
    <col min="14854" max="14854" width="22.42578125" customWidth="1"/>
    <col min="14855" max="14855" width="28.5703125" customWidth="1"/>
    <col min="15105" max="15105" width="27.5703125" customWidth="1"/>
    <col min="15106" max="15106" width="24.28515625" customWidth="1"/>
    <col min="15107" max="15107" width="26.28515625" customWidth="1"/>
    <col min="15108" max="15108" width="21" customWidth="1"/>
    <col min="15109" max="15109" width="8" customWidth="1"/>
    <col min="15110" max="15110" width="22.42578125" customWidth="1"/>
    <col min="15111" max="15111" width="28.5703125" customWidth="1"/>
    <col min="15361" max="15361" width="27.5703125" customWidth="1"/>
    <col min="15362" max="15362" width="24.28515625" customWidth="1"/>
    <col min="15363" max="15363" width="26.28515625" customWidth="1"/>
    <col min="15364" max="15364" width="21" customWidth="1"/>
    <col min="15365" max="15365" width="8" customWidth="1"/>
    <col min="15366" max="15366" width="22.42578125" customWidth="1"/>
    <col min="15367" max="15367" width="28.5703125" customWidth="1"/>
    <col min="15617" max="15617" width="27.5703125" customWidth="1"/>
    <col min="15618" max="15618" width="24.28515625" customWidth="1"/>
    <col min="15619" max="15619" width="26.28515625" customWidth="1"/>
    <col min="15620" max="15620" width="21" customWidth="1"/>
    <col min="15621" max="15621" width="8" customWidth="1"/>
    <col min="15622" max="15622" width="22.42578125" customWidth="1"/>
    <col min="15623" max="15623" width="28.5703125" customWidth="1"/>
    <col min="15873" max="15873" width="27.5703125" customWidth="1"/>
    <col min="15874" max="15874" width="24.28515625" customWidth="1"/>
    <col min="15875" max="15875" width="26.28515625" customWidth="1"/>
    <col min="15876" max="15876" width="21" customWidth="1"/>
    <col min="15877" max="15877" width="8" customWidth="1"/>
    <col min="15878" max="15878" width="22.42578125" customWidth="1"/>
    <col min="15879" max="15879" width="28.5703125" customWidth="1"/>
    <col min="16129" max="16129" width="27.5703125" customWidth="1"/>
    <col min="16130" max="16130" width="24.28515625" customWidth="1"/>
    <col min="16131" max="16131" width="26.28515625" customWidth="1"/>
    <col min="16132" max="16132" width="21" customWidth="1"/>
    <col min="16133" max="16133" width="8" customWidth="1"/>
    <col min="16134" max="16134" width="22.42578125" customWidth="1"/>
    <col min="16135" max="16135" width="28.5703125" customWidth="1"/>
  </cols>
  <sheetData>
    <row r="1" spans="1:7" ht="15.75" x14ac:dyDescent="0.25">
      <c r="A1" s="27" t="s">
        <v>95</v>
      </c>
    </row>
    <row r="2" spans="1:7" ht="15.75" x14ac:dyDescent="0.25">
      <c r="A2" s="14"/>
    </row>
    <row r="3" spans="1:7" x14ac:dyDescent="0.2">
      <c r="D3" s="17" t="s">
        <v>3</v>
      </c>
      <c r="E3" s="41" t="s">
        <v>52</v>
      </c>
      <c r="F3" s="62" t="s">
        <v>56</v>
      </c>
      <c r="G3" s="63"/>
    </row>
    <row r="4" spans="1:7" x14ac:dyDescent="0.2">
      <c r="A4" s="72" t="s">
        <v>73</v>
      </c>
      <c r="B4" s="66" t="s">
        <v>28</v>
      </c>
      <c r="C4" s="66" t="s">
        <v>29</v>
      </c>
      <c r="D4" s="74" t="s">
        <v>21</v>
      </c>
      <c r="E4" s="23"/>
      <c r="F4" s="41" t="s">
        <v>53</v>
      </c>
      <c r="G4" s="41" t="s">
        <v>54</v>
      </c>
    </row>
    <row r="5" spans="1:7" x14ac:dyDescent="0.2">
      <c r="A5" s="73"/>
      <c r="B5" s="70"/>
      <c r="C5" s="70"/>
      <c r="D5" s="75"/>
      <c r="E5" s="23"/>
      <c r="F5" s="23"/>
      <c r="G5" s="23"/>
    </row>
    <row r="6" spans="1:7" x14ac:dyDescent="0.2">
      <c r="A6" s="42"/>
      <c r="B6" s="43"/>
      <c r="C6" s="43"/>
      <c r="D6" s="43"/>
      <c r="E6" s="23"/>
      <c r="F6" s="23"/>
      <c r="G6" s="23"/>
    </row>
    <row r="7" spans="1:7" x14ac:dyDescent="0.2">
      <c r="A7" s="44" t="s">
        <v>74</v>
      </c>
      <c r="B7" s="45">
        <v>65</v>
      </c>
      <c r="C7" s="46">
        <v>35</v>
      </c>
      <c r="D7" s="47">
        <v>691</v>
      </c>
      <c r="E7" s="24">
        <f>SQRT(B7*C7/D7)</f>
        <v>1.8144778743717598</v>
      </c>
      <c r="F7" s="25">
        <f>B7-(E7*1.96)</f>
        <v>61.44362336623135</v>
      </c>
      <c r="G7" s="25">
        <f>B7+(E7*1.96)</f>
        <v>68.55637663376865</v>
      </c>
    </row>
    <row r="8" spans="1:7" x14ac:dyDescent="0.2">
      <c r="A8" s="44" t="s">
        <v>77</v>
      </c>
      <c r="B8" s="55">
        <v>85</v>
      </c>
      <c r="C8" s="56">
        <v>15</v>
      </c>
      <c r="D8" s="47">
        <v>2189</v>
      </c>
      <c r="E8" s="24">
        <f>SQRT(B8*C8/D8)</f>
        <v>0.76318919231194793</v>
      </c>
      <c r="F8" s="25">
        <f>B8-(E8*1.96)</f>
        <v>83.504149183068577</v>
      </c>
      <c r="G8" s="25">
        <f>B8+(E8*1.96)</f>
        <v>86.495850816931423</v>
      </c>
    </row>
    <row r="9" spans="1:7" x14ac:dyDescent="0.2">
      <c r="A9" s="44" t="s">
        <v>78</v>
      </c>
      <c r="B9" s="45">
        <v>86</v>
      </c>
      <c r="C9" s="46">
        <v>14</v>
      </c>
      <c r="D9" s="47">
        <v>1580</v>
      </c>
      <c r="E9" s="24">
        <f>SQRT(B9*C9/D9)</f>
        <v>0.87294061450690685</v>
      </c>
      <c r="F9" s="25">
        <f>B9-(E9*1.96)</f>
        <v>84.289036395566455</v>
      </c>
      <c r="G9" s="25">
        <f>B9+(E9*1.96)</f>
        <v>87.710963604433545</v>
      </c>
    </row>
    <row r="10" spans="1:7" x14ac:dyDescent="0.2">
      <c r="E10" s="24" t="s">
        <v>14</v>
      </c>
      <c r="F10" s="25" t="s">
        <v>14</v>
      </c>
      <c r="G10" s="25" t="s">
        <v>14</v>
      </c>
    </row>
    <row r="11" spans="1:7" x14ac:dyDescent="0.2">
      <c r="A11" s="48" t="s">
        <v>19</v>
      </c>
      <c r="B11" s="37">
        <v>82.2</v>
      </c>
      <c r="C11" s="37">
        <v>17.8</v>
      </c>
      <c r="D11" s="19">
        <v>4460</v>
      </c>
      <c r="E11" s="24">
        <f>SQRT(B11*C11/D11)</f>
        <v>0.57276764946098202</v>
      </c>
      <c r="F11" s="25">
        <f>B11-(E11*1.96)</f>
        <v>81.077375407056479</v>
      </c>
      <c r="G11" s="25">
        <f>B11+(E11*1.96)</f>
        <v>83.322624592943527</v>
      </c>
    </row>
    <row r="12" spans="1:7" x14ac:dyDescent="0.2">
      <c r="C12" s="71" t="s">
        <v>20</v>
      </c>
      <c r="D12" s="71"/>
    </row>
    <row r="13" spans="1:7" ht="13.15" customHeight="1" x14ac:dyDescent="0.2"/>
  </sheetData>
  <mergeCells count="6">
    <mergeCell ref="C12:D12"/>
    <mergeCell ref="F3:G3"/>
    <mergeCell ref="A4:A5"/>
    <mergeCell ref="B4:B5"/>
    <mergeCell ref="C4:C5"/>
    <mergeCell ref="D4:D5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D25" sqref="D25"/>
    </sheetView>
  </sheetViews>
  <sheetFormatPr defaultRowHeight="12.75" x14ac:dyDescent="0.2"/>
  <cols>
    <col min="1" max="1" width="34.85546875" customWidth="1"/>
    <col min="2" max="2" width="23.42578125" customWidth="1"/>
    <col min="3" max="3" width="18" customWidth="1"/>
    <col min="4" max="4" width="14.5703125" customWidth="1"/>
    <col min="5" max="5" width="8.85546875" customWidth="1"/>
    <col min="6" max="6" width="20.140625" customWidth="1"/>
    <col min="7" max="7" width="22.85546875" customWidth="1"/>
  </cols>
  <sheetData>
    <row r="1" spans="1:7" ht="15.75" x14ac:dyDescent="0.25">
      <c r="A1" s="27" t="s">
        <v>96</v>
      </c>
      <c r="B1" s="28"/>
      <c r="C1" s="28"/>
      <c r="D1" s="28"/>
      <c r="E1" s="28"/>
      <c r="F1" s="28"/>
      <c r="G1" s="28"/>
    </row>
    <row r="2" spans="1:7" ht="15.75" x14ac:dyDescent="0.25">
      <c r="A2" s="27"/>
      <c r="B2" s="28"/>
      <c r="C2" s="28"/>
      <c r="D2" s="28"/>
      <c r="E2" s="28"/>
      <c r="F2" s="28"/>
      <c r="G2" s="28"/>
    </row>
    <row r="3" spans="1:7" x14ac:dyDescent="0.2">
      <c r="A3" s="28"/>
      <c r="B3" s="28"/>
      <c r="C3" s="28"/>
      <c r="D3" s="29" t="s">
        <v>3</v>
      </c>
      <c r="E3" s="30" t="s">
        <v>52</v>
      </c>
      <c r="F3" s="62" t="s">
        <v>56</v>
      </c>
      <c r="G3" s="63"/>
    </row>
    <row r="4" spans="1:7" x14ac:dyDescent="0.2">
      <c r="A4" s="64" t="s">
        <v>30</v>
      </c>
      <c r="B4" s="66" t="s">
        <v>28</v>
      </c>
      <c r="C4" s="66" t="s">
        <v>29</v>
      </c>
      <c r="D4" s="66" t="s">
        <v>21</v>
      </c>
      <c r="E4" s="31"/>
      <c r="F4" s="30" t="s">
        <v>53</v>
      </c>
      <c r="G4" s="30" t="s">
        <v>54</v>
      </c>
    </row>
    <row r="5" spans="1:7" x14ac:dyDescent="0.2">
      <c r="A5" s="69"/>
      <c r="B5" s="70"/>
      <c r="C5" s="70"/>
      <c r="D5" s="70"/>
      <c r="E5" s="31"/>
      <c r="F5" s="31"/>
      <c r="G5" s="31"/>
    </row>
    <row r="6" spans="1:7" x14ac:dyDescent="0.2">
      <c r="A6" s="32"/>
      <c r="B6" s="33"/>
      <c r="C6" s="33"/>
      <c r="D6" s="33"/>
      <c r="E6" s="31"/>
      <c r="F6" s="31"/>
      <c r="G6" s="31"/>
    </row>
    <row r="7" spans="1:7" x14ac:dyDescent="0.2">
      <c r="A7" s="40" t="s">
        <v>62</v>
      </c>
      <c r="B7" s="51">
        <v>84.6</v>
      </c>
      <c r="C7" s="52">
        <v>15.4</v>
      </c>
      <c r="D7" s="35">
        <v>319</v>
      </c>
      <c r="E7" s="24">
        <f>SQRT(B7*(100-B7)/D7)</f>
        <v>2.0209250186571706</v>
      </c>
      <c r="F7" s="25">
        <f>B7-(E7*1.96)</f>
        <v>80.638986963431947</v>
      </c>
      <c r="G7" s="25">
        <f>B7+(E7*1.96)</f>
        <v>88.561013036568042</v>
      </c>
    </row>
    <row r="8" spans="1:7" x14ac:dyDescent="0.2">
      <c r="A8" s="40" t="s">
        <v>63</v>
      </c>
      <c r="B8" s="51">
        <v>86.8</v>
      </c>
      <c r="C8" s="52">
        <v>13.2</v>
      </c>
      <c r="D8" s="35">
        <v>530</v>
      </c>
      <c r="E8" s="24">
        <f t="shared" ref="E8:E17" si="0">SQRT(B8*(100-B8)/D8)</f>
        <v>1.4703099403713211</v>
      </c>
      <c r="F8" s="25">
        <f t="shared" ref="F8:F17" si="1">B8-(E8*1.96)</f>
        <v>83.91819251687221</v>
      </c>
      <c r="G8" s="25">
        <f t="shared" ref="G8:G17" si="2">B8+(E8*1.96)</f>
        <v>89.681807483127784</v>
      </c>
    </row>
    <row r="9" spans="1:7" x14ac:dyDescent="0.2">
      <c r="A9" s="40" t="s">
        <v>64</v>
      </c>
      <c r="B9" s="51">
        <v>66.5</v>
      </c>
      <c r="C9" s="52">
        <v>33.5</v>
      </c>
      <c r="D9" s="35">
        <v>809</v>
      </c>
      <c r="E9" s="24">
        <f t="shared" si="0"/>
        <v>1.659430107545786</v>
      </c>
      <c r="F9" s="25">
        <f t="shared" si="1"/>
        <v>63.247516989210261</v>
      </c>
      <c r="G9" s="25">
        <f t="shared" si="2"/>
        <v>69.752483010789746</v>
      </c>
    </row>
    <row r="10" spans="1:7" x14ac:dyDescent="0.2">
      <c r="A10" s="40" t="s">
        <v>65</v>
      </c>
      <c r="B10" s="51">
        <v>83.3</v>
      </c>
      <c r="C10" s="52">
        <v>16.7</v>
      </c>
      <c r="D10" s="35">
        <v>347</v>
      </c>
      <c r="E10" s="24">
        <f t="shared" si="0"/>
        <v>2.002239380299732</v>
      </c>
      <c r="F10" s="25">
        <f t="shared" si="1"/>
        <v>79.375610814612529</v>
      </c>
      <c r="G10" s="25">
        <f t="shared" si="2"/>
        <v>87.224389185387466</v>
      </c>
    </row>
    <row r="11" spans="1:7" x14ac:dyDescent="0.2">
      <c r="A11" s="40" t="s">
        <v>66</v>
      </c>
      <c r="B11" s="51">
        <v>75.400000000000006</v>
      </c>
      <c r="C11" s="52">
        <v>24.6</v>
      </c>
      <c r="D11" s="35">
        <v>399</v>
      </c>
      <c r="E11" s="24">
        <f t="shared" si="0"/>
        <v>2.15608947043282</v>
      </c>
      <c r="F11" s="25">
        <f t="shared" si="1"/>
        <v>71.174064637951673</v>
      </c>
      <c r="G11" s="25">
        <f t="shared" si="2"/>
        <v>79.625935362048338</v>
      </c>
    </row>
    <row r="12" spans="1:7" x14ac:dyDescent="0.2">
      <c r="A12" s="40" t="s">
        <v>67</v>
      </c>
      <c r="B12" s="51">
        <v>89.1</v>
      </c>
      <c r="C12" s="52">
        <v>10.9</v>
      </c>
      <c r="D12" s="35">
        <v>256</v>
      </c>
      <c r="E12" s="24">
        <f t="shared" si="0"/>
        <v>1.9477450904828386</v>
      </c>
      <c r="F12" s="25">
        <f t="shared" si="1"/>
        <v>85.282419622653634</v>
      </c>
      <c r="G12" s="25">
        <f t="shared" si="2"/>
        <v>92.917580377346354</v>
      </c>
    </row>
    <row r="13" spans="1:7" x14ac:dyDescent="0.2">
      <c r="A13" s="40" t="s">
        <v>68</v>
      </c>
      <c r="B13" s="51">
        <v>88.7</v>
      </c>
      <c r="C13" s="52">
        <v>11.3</v>
      </c>
      <c r="D13" s="35">
        <v>327</v>
      </c>
      <c r="E13" s="24">
        <f t="shared" si="0"/>
        <v>1.7507621756591196</v>
      </c>
      <c r="F13" s="25">
        <f t="shared" si="1"/>
        <v>85.268506135708122</v>
      </c>
      <c r="G13" s="25">
        <f t="shared" si="2"/>
        <v>92.131493864291883</v>
      </c>
    </row>
    <row r="14" spans="1:7" x14ac:dyDescent="0.2">
      <c r="A14" s="40" t="s">
        <v>61</v>
      </c>
      <c r="B14" s="51">
        <v>87.6</v>
      </c>
      <c r="C14" s="52">
        <v>12.4</v>
      </c>
      <c r="D14" s="35">
        <v>330</v>
      </c>
      <c r="E14" s="24">
        <f t="shared" si="0"/>
        <v>1.8142867368848743</v>
      </c>
      <c r="F14" s="25">
        <f t="shared" si="1"/>
        <v>84.043997995705638</v>
      </c>
      <c r="G14" s="25">
        <f t="shared" si="2"/>
        <v>91.156002004294351</v>
      </c>
    </row>
    <row r="15" spans="1:7" x14ac:dyDescent="0.2">
      <c r="A15" s="40" t="s">
        <v>69</v>
      </c>
      <c r="B15" s="51">
        <v>90.4</v>
      </c>
      <c r="C15" s="52">
        <v>9.6</v>
      </c>
      <c r="D15" s="35">
        <v>332</v>
      </c>
      <c r="E15" s="24">
        <f t="shared" si="0"/>
        <v>1.6167794851538835</v>
      </c>
      <c r="F15" s="25">
        <f t="shared" si="1"/>
        <v>87.231112209098399</v>
      </c>
      <c r="G15" s="25">
        <f t="shared" si="2"/>
        <v>93.568887790901613</v>
      </c>
    </row>
    <row r="16" spans="1:7" x14ac:dyDescent="0.2">
      <c r="A16" s="40" t="s">
        <v>70</v>
      </c>
      <c r="B16" s="51">
        <v>84.5</v>
      </c>
      <c r="C16" s="52">
        <v>15.5</v>
      </c>
      <c r="D16" s="35">
        <v>400</v>
      </c>
      <c r="E16" s="24">
        <f t="shared" si="0"/>
        <v>1.8095234179197572</v>
      </c>
      <c r="F16" s="25">
        <f t="shared" si="1"/>
        <v>80.953334100877271</v>
      </c>
      <c r="G16" s="25">
        <f t="shared" si="2"/>
        <v>88.046665899122729</v>
      </c>
    </row>
    <row r="17" spans="1:7" x14ac:dyDescent="0.2">
      <c r="A17" s="40" t="s">
        <v>71</v>
      </c>
      <c r="B17" s="51">
        <v>87.8</v>
      </c>
      <c r="C17" s="52">
        <v>12.2</v>
      </c>
      <c r="D17" s="35">
        <v>411</v>
      </c>
      <c r="E17" s="24">
        <f t="shared" si="0"/>
        <v>1.6143818353977748</v>
      </c>
      <c r="F17" s="25">
        <f t="shared" si="1"/>
        <v>84.635811602620365</v>
      </c>
      <c r="G17" s="25">
        <f t="shared" si="2"/>
        <v>90.96418839737963</v>
      </c>
    </row>
    <row r="18" spans="1:7" x14ac:dyDescent="0.2">
      <c r="A18" s="28"/>
      <c r="B18" s="53"/>
      <c r="C18" s="53"/>
      <c r="D18" s="28"/>
      <c r="E18" s="24" t="s">
        <v>14</v>
      </c>
      <c r="F18" s="25" t="s">
        <v>14</v>
      </c>
      <c r="G18" s="25" t="s">
        <v>14</v>
      </c>
    </row>
    <row r="19" spans="1:7" x14ac:dyDescent="0.2">
      <c r="A19" s="36" t="s">
        <v>19</v>
      </c>
      <c r="B19" s="37">
        <v>82.2</v>
      </c>
      <c r="C19" s="37">
        <v>17.8</v>
      </c>
      <c r="D19" s="19">
        <v>4460</v>
      </c>
      <c r="E19" s="24">
        <f>SQRT(B19*(100-B19)/D19)</f>
        <v>0.57276764946098191</v>
      </c>
      <c r="F19" s="25">
        <f>B19-(E19*1.96)</f>
        <v>81.077375407056479</v>
      </c>
      <c r="G19" s="25">
        <f>B19+(E19*1.96)</f>
        <v>83.322624592943527</v>
      </c>
    </row>
    <row r="20" spans="1:7" x14ac:dyDescent="0.2">
      <c r="A20" s="28"/>
      <c r="B20" s="28"/>
      <c r="C20" s="61" t="s">
        <v>20</v>
      </c>
      <c r="D20" s="61"/>
      <c r="E20" s="28"/>
      <c r="F20" s="28"/>
      <c r="G20" s="28"/>
    </row>
  </sheetData>
  <mergeCells count="6">
    <mergeCell ref="C20:D20"/>
    <mergeCell ref="F3:G3"/>
    <mergeCell ref="A4:A5"/>
    <mergeCell ref="B4:B5"/>
    <mergeCell ref="C4:C5"/>
    <mergeCell ref="D4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D7" sqref="D7:D8"/>
    </sheetView>
  </sheetViews>
  <sheetFormatPr defaultRowHeight="12.75" x14ac:dyDescent="0.2"/>
  <cols>
    <col min="1" max="1" width="34.140625" customWidth="1"/>
    <col min="2" max="2" width="24.28515625" customWidth="1"/>
    <col min="3" max="3" width="26.28515625" customWidth="1"/>
    <col min="4" max="4" width="21" customWidth="1"/>
    <col min="5" max="5" width="7.140625" customWidth="1"/>
    <col min="6" max="6" width="16.7109375" customWidth="1"/>
    <col min="7" max="7" width="28" customWidth="1"/>
  </cols>
  <sheetData>
    <row r="1" spans="1:7" ht="15.75" x14ac:dyDescent="0.25">
      <c r="A1" s="27" t="s">
        <v>97</v>
      </c>
    </row>
    <row r="2" spans="1:7" ht="15.75" x14ac:dyDescent="0.25">
      <c r="A2" s="14"/>
    </row>
    <row r="3" spans="1:7" x14ac:dyDescent="0.2">
      <c r="D3" s="17" t="s">
        <v>3</v>
      </c>
      <c r="E3" s="41" t="s">
        <v>52</v>
      </c>
      <c r="F3" s="62" t="s">
        <v>56</v>
      </c>
      <c r="G3" s="63"/>
    </row>
    <row r="4" spans="1:7" x14ac:dyDescent="0.2">
      <c r="A4" s="72" t="s">
        <v>79</v>
      </c>
      <c r="B4" s="66" t="s">
        <v>28</v>
      </c>
      <c r="C4" s="66" t="s">
        <v>29</v>
      </c>
      <c r="D4" s="74" t="s">
        <v>21</v>
      </c>
      <c r="E4" s="23"/>
      <c r="F4" s="41" t="s">
        <v>53</v>
      </c>
      <c r="G4" s="41" t="s">
        <v>54</v>
      </c>
    </row>
    <row r="5" spans="1:7" x14ac:dyDescent="0.2">
      <c r="A5" s="73"/>
      <c r="B5" s="70"/>
      <c r="C5" s="70"/>
      <c r="D5" s="75"/>
      <c r="E5" s="23"/>
      <c r="F5" s="23"/>
      <c r="G5" s="23"/>
    </row>
    <row r="6" spans="1:7" x14ac:dyDescent="0.2">
      <c r="A6" s="42"/>
      <c r="B6" s="43"/>
      <c r="C6" s="43"/>
      <c r="D6" s="43"/>
      <c r="E6" s="23"/>
      <c r="F6" s="23"/>
      <c r="G6" s="23"/>
    </row>
    <row r="7" spans="1:7" x14ac:dyDescent="0.2">
      <c r="A7" s="44" t="s">
        <v>76</v>
      </c>
      <c r="B7" s="55">
        <v>80.8</v>
      </c>
      <c r="C7" s="56">
        <v>19.2</v>
      </c>
      <c r="D7" s="47">
        <v>3759</v>
      </c>
      <c r="E7" s="24">
        <f>SQRT(B7*C7/D7)</f>
        <v>0.64242159582607361</v>
      </c>
      <c r="F7" s="25">
        <f>B7-(E7*1.96)</f>
        <v>79.540853672180887</v>
      </c>
      <c r="G7" s="25">
        <f>B7+(E7*1.96)</f>
        <v>82.059146327819107</v>
      </c>
    </row>
    <row r="8" spans="1:7" x14ac:dyDescent="0.2">
      <c r="A8" s="44" t="s">
        <v>75</v>
      </c>
      <c r="B8" s="55">
        <v>89.6</v>
      </c>
      <c r="C8" s="56">
        <v>10.4</v>
      </c>
      <c r="D8" s="47">
        <v>701</v>
      </c>
      <c r="E8" s="24">
        <f>SQRT(B8*C8/D8)</f>
        <v>1.1529531640849364</v>
      </c>
      <c r="F8" s="25">
        <f>B8-(E8*1.96)</f>
        <v>87.340211798393526</v>
      </c>
      <c r="G8" s="25">
        <f>B8+(E8*1.96)</f>
        <v>91.859788201606463</v>
      </c>
    </row>
    <row r="9" spans="1:7" x14ac:dyDescent="0.2">
      <c r="E9" s="24" t="s">
        <v>14</v>
      </c>
      <c r="F9" s="25" t="s">
        <v>14</v>
      </c>
      <c r="G9" s="25" t="s">
        <v>14</v>
      </c>
    </row>
    <row r="10" spans="1:7" x14ac:dyDescent="0.2">
      <c r="A10" s="48" t="s">
        <v>19</v>
      </c>
      <c r="B10" s="37">
        <v>82.2</v>
      </c>
      <c r="C10" s="37">
        <v>17.8</v>
      </c>
      <c r="D10" s="19">
        <v>4460</v>
      </c>
      <c r="E10" s="24">
        <f>SQRT(B10*C10/D10)</f>
        <v>0.57276764946098202</v>
      </c>
      <c r="F10" s="25">
        <f>B10-(E10*1.96)</f>
        <v>81.077375407056479</v>
      </c>
      <c r="G10" s="25">
        <f>B10+(E10*1.96)</f>
        <v>83.322624592943527</v>
      </c>
    </row>
    <row r="11" spans="1:7" x14ac:dyDescent="0.2">
      <c r="C11" s="71" t="s">
        <v>20</v>
      </c>
      <c r="D11" s="71"/>
    </row>
  </sheetData>
  <mergeCells count="6">
    <mergeCell ref="C11:D11"/>
    <mergeCell ref="F3:G3"/>
    <mergeCell ref="A4:A5"/>
    <mergeCell ref="B4:B5"/>
    <mergeCell ref="C4:C5"/>
    <mergeCell ref="D4:D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A12" sqref="A12"/>
    </sheetView>
  </sheetViews>
  <sheetFormatPr defaultRowHeight="12.75" x14ac:dyDescent="0.2"/>
  <cols>
    <col min="1" max="1" width="33.85546875" customWidth="1"/>
    <col min="2" max="2" width="24.28515625" customWidth="1"/>
    <col min="3" max="3" width="26.28515625" customWidth="1"/>
    <col min="4" max="4" width="21" customWidth="1"/>
    <col min="5" max="5" width="8" customWidth="1"/>
    <col min="6" max="6" width="22.42578125" customWidth="1"/>
    <col min="7" max="7" width="28.5703125" customWidth="1"/>
  </cols>
  <sheetData>
    <row r="1" spans="1:7" ht="15.75" x14ac:dyDescent="0.25">
      <c r="A1" s="27" t="s">
        <v>98</v>
      </c>
    </row>
    <row r="2" spans="1:7" ht="15.75" x14ac:dyDescent="0.25">
      <c r="A2" s="14"/>
    </row>
    <row r="3" spans="1:7" x14ac:dyDescent="0.2">
      <c r="D3" s="17" t="s">
        <v>3</v>
      </c>
      <c r="E3" s="41" t="s">
        <v>52</v>
      </c>
      <c r="F3" s="62" t="s">
        <v>56</v>
      </c>
      <c r="G3" s="63"/>
    </row>
    <row r="4" spans="1:7" x14ac:dyDescent="0.2">
      <c r="A4" s="72" t="s">
        <v>80</v>
      </c>
      <c r="B4" s="66" t="s">
        <v>28</v>
      </c>
      <c r="C4" s="66" t="s">
        <v>29</v>
      </c>
      <c r="D4" s="74" t="s">
        <v>21</v>
      </c>
      <c r="E4" s="23"/>
      <c r="F4" s="41" t="s">
        <v>53</v>
      </c>
      <c r="G4" s="41" t="s">
        <v>54</v>
      </c>
    </row>
    <row r="5" spans="1:7" x14ac:dyDescent="0.2">
      <c r="A5" s="73"/>
      <c r="B5" s="70"/>
      <c r="C5" s="70"/>
      <c r="D5" s="75"/>
      <c r="E5" s="23"/>
      <c r="F5" s="23"/>
      <c r="G5" s="23"/>
    </row>
    <row r="6" spans="1:7" x14ac:dyDescent="0.2">
      <c r="A6" s="42"/>
      <c r="B6" s="43"/>
      <c r="C6" s="43"/>
      <c r="D6" s="43"/>
      <c r="E6" s="23"/>
      <c r="F6" s="23"/>
      <c r="G6" s="23"/>
    </row>
    <row r="7" spans="1:7" x14ac:dyDescent="0.2">
      <c r="A7" s="44" t="s">
        <v>76</v>
      </c>
      <c r="B7" s="55">
        <v>81.900000000000006</v>
      </c>
      <c r="C7" s="56">
        <v>18.100000000000001</v>
      </c>
      <c r="D7" s="47">
        <v>4259</v>
      </c>
      <c r="E7" s="24">
        <f>SQRT(B7*C7/D7)</f>
        <v>0.58996659024081677</v>
      </c>
      <c r="F7" s="25">
        <f>B7-(E7*1.96)</f>
        <v>80.743665483127998</v>
      </c>
      <c r="G7" s="25">
        <f>B7+(E7*1.96)</f>
        <v>83.056334516872013</v>
      </c>
    </row>
    <row r="8" spans="1:7" x14ac:dyDescent="0.2">
      <c r="A8" s="44" t="s">
        <v>75</v>
      </c>
      <c r="B8" s="55">
        <v>87.6</v>
      </c>
      <c r="C8" s="56">
        <v>12.4</v>
      </c>
      <c r="D8" s="47">
        <v>201</v>
      </c>
      <c r="E8" s="24">
        <f>SQRT(B8*C8/D8)</f>
        <v>2.3246890339306918</v>
      </c>
      <c r="F8" s="25">
        <f>B8-(E8*1.96)</f>
        <v>83.043609493495836</v>
      </c>
      <c r="G8" s="25">
        <f>B8+(E8*1.96)</f>
        <v>92.156390506504152</v>
      </c>
    </row>
    <row r="9" spans="1:7" x14ac:dyDescent="0.2">
      <c r="E9" s="24" t="s">
        <v>14</v>
      </c>
      <c r="F9" s="25" t="s">
        <v>14</v>
      </c>
      <c r="G9" s="25" t="s">
        <v>14</v>
      </c>
    </row>
    <row r="10" spans="1:7" x14ac:dyDescent="0.2">
      <c r="A10" s="48" t="s">
        <v>19</v>
      </c>
      <c r="B10" s="37">
        <v>82.2</v>
      </c>
      <c r="C10" s="37">
        <v>17.8</v>
      </c>
      <c r="D10" s="19">
        <v>4460</v>
      </c>
      <c r="E10" s="24">
        <f>SQRT(B10*C10/D10)</f>
        <v>0.57276764946098202</v>
      </c>
      <c r="F10" s="25">
        <f>B10-(E10*1.96)</f>
        <v>81.077375407056479</v>
      </c>
      <c r="G10" s="25">
        <f>B10+(E10*1.96)</f>
        <v>83.322624592943527</v>
      </c>
    </row>
    <row r="11" spans="1:7" x14ac:dyDescent="0.2">
      <c r="C11" s="71" t="s">
        <v>20</v>
      </c>
      <c r="D11" s="71"/>
    </row>
  </sheetData>
  <mergeCells count="6">
    <mergeCell ref="C11:D11"/>
    <mergeCell ref="F3:G3"/>
    <mergeCell ref="A4:A5"/>
    <mergeCell ref="B4:B5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B12" sqref="B12"/>
    </sheetView>
  </sheetViews>
  <sheetFormatPr defaultRowHeight="12.75" x14ac:dyDescent="0.2"/>
  <cols>
    <col min="1" max="1" width="27.85546875" customWidth="1"/>
    <col min="2" max="2" width="23.28515625" bestFit="1" customWidth="1"/>
    <col min="3" max="3" width="18.7109375" customWidth="1"/>
    <col min="4" max="4" width="17.7109375" customWidth="1"/>
    <col min="5" max="5" width="9" customWidth="1"/>
    <col min="6" max="6" width="23.42578125" customWidth="1"/>
    <col min="7" max="7" width="17.7109375" customWidth="1"/>
  </cols>
  <sheetData>
    <row r="1" spans="1:7" ht="15.75" x14ac:dyDescent="0.25">
      <c r="A1" s="27" t="s">
        <v>87</v>
      </c>
      <c r="B1" s="28"/>
      <c r="C1" s="28"/>
      <c r="D1" s="28"/>
      <c r="E1" s="28"/>
      <c r="F1" s="28"/>
      <c r="G1" s="28"/>
    </row>
    <row r="2" spans="1:7" ht="15.75" x14ac:dyDescent="0.25">
      <c r="A2" s="27"/>
      <c r="B2" s="28"/>
      <c r="C2" s="28"/>
      <c r="D2" s="28"/>
      <c r="E2" s="28"/>
      <c r="F2" s="28"/>
      <c r="G2" s="28"/>
    </row>
    <row r="3" spans="1:7" x14ac:dyDescent="0.2">
      <c r="A3" s="28"/>
      <c r="B3" s="28"/>
      <c r="C3" s="28"/>
      <c r="D3" s="29" t="s">
        <v>3</v>
      </c>
      <c r="E3" s="30" t="s">
        <v>52</v>
      </c>
      <c r="F3" s="62" t="s">
        <v>56</v>
      </c>
      <c r="G3" s="63"/>
    </row>
    <row r="4" spans="1:7" x14ac:dyDescent="0.2">
      <c r="A4" s="64" t="s">
        <v>30</v>
      </c>
      <c r="B4" s="66" t="s">
        <v>28</v>
      </c>
      <c r="C4" s="66" t="s">
        <v>29</v>
      </c>
      <c r="D4" s="66" t="s">
        <v>21</v>
      </c>
      <c r="E4" s="31"/>
      <c r="F4" s="30" t="s">
        <v>53</v>
      </c>
      <c r="G4" s="30" t="s">
        <v>54</v>
      </c>
    </row>
    <row r="5" spans="1:7" x14ac:dyDescent="0.2">
      <c r="A5" s="65"/>
      <c r="B5" s="67"/>
      <c r="C5" s="68"/>
      <c r="D5" s="68"/>
      <c r="E5" s="31"/>
      <c r="F5" s="30"/>
      <c r="G5" s="30"/>
    </row>
    <row r="6" spans="1:7" x14ac:dyDescent="0.2">
      <c r="A6" s="32"/>
      <c r="B6" s="33"/>
      <c r="C6" s="33"/>
      <c r="D6" s="33"/>
      <c r="E6" s="31"/>
      <c r="F6" s="31"/>
      <c r="G6" s="31"/>
    </row>
    <row r="7" spans="1:7" x14ac:dyDescent="0.2">
      <c r="A7" s="28" t="s">
        <v>22</v>
      </c>
      <c r="B7" s="51">
        <v>64.599999999999994</v>
      </c>
      <c r="C7" s="52">
        <v>35.4</v>
      </c>
      <c r="D7" s="35">
        <v>693</v>
      </c>
      <c r="E7" s="24">
        <f>SQRT(B7*(100-B7)/D7)</f>
        <v>1.8165663819176607</v>
      </c>
      <c r="F7" s="25">
        <f>B7-(E7*1.96)</f>
        <v>61.039529891441376</v>
      </c>
      <c r="G7" s="25">
        <f>B7+(E7*1.96)</f>
        <v>68.160470108558613</v>
      </c>
    </row>
    <row r="8" spans="1:7" x14ac:dyDescent="0.2">
      <c r="A8" s="28" t="s">
        <v>24</v>
      </c>
      <c r="B8" s="51">
        <v>86.4</v>
      </c>
      <c r="C8" s="52">
        <v>13.6</v>
      </c>
      <c r="D8" s="35">
        <v>2052</v>
      </c>
      <c r="E8" s="24">
        <f>SQRT(B8*(100-B8)/D8)</f>
        <v>0.75672424234153368</v>
      </c>
      <c r="F8" s="25">
        <f>B8-(E8*1.96)</f>
        <v>84.916820485010604</v>
      </c>
      <c r="G8" s="25">
        <f>B8+(E8*1.96)</f>
        <v>87.883179514989408</v>
      </c>
    </row>
    <row r="9" spans="1:7" x14ac:dyDescent="0.2">
      <c r="A9" s="28" t="s">
        <v>31</v>
      </c>
      <c r="B9" s="51">
        <v>84.1</v>
      </c>
      <c r="C9" s="52">
        <v>15.9</v>
      </c>
      <c r="D9" s="35">
        <v>1715</v>
      </c>
      <c r="E9" s="24">
        <f>SQRT(B9*(100-B9)/D9)</f>
        <v>0.88300771452275872</v>
      </c>
      <c r="F9" s="25">
        <f>B9-(E9*1.96)</f>
        <v>82.369304879535392</v>
      </c>
      <c r="G9" s="25">
        <f>B9+(E9*1.96)</f>
        <v>85.830695120464597</v>
      </c>
    </row>
    <row r="10" spans="1:7" x14ac:dyDescent="0.2">
      <c r="A10" s="28"/>
      <c r="B10" s="28"/>
      <c r="C10" s="28"/>
      <c r="D10" s="28"/>
      <c r="E10" s="24" t="s">
        <v>14</v>
      </c>
      <c r="F10" s="25"/>
      <c r="G10" s="25"/>
    </row>
    <row r="11" spans="1:7" x14ac:dyDescent="0.2">
      <c r="A11" s="36" t="s">
        <v>19</v>
      </c>
      <c r="B11" s="37">
        <v>82</v>
      </c>
      <c r="C11" s="37">
        <v>18</v>
      </c>
      <c r="D11" s="19">
        <v>4460</v>
      </c>
      <c r="E11" s="24">
        <f>SQRT(B11*(100-B11)/D11)</f>
        <v>0.57527532889554234</v>
      </c>
      <c r="F11" s="25">
        <f>B11-(E11*1.96)</f>
        <v>80.872460355364737</v>
      </c>
      <c r="G11" s="25">
        <f>B11+(E11*1.96)</f>
        <v>83.127539644635263</v>
      </c>
    </row>
    <row r="12" spans="1:7" x14ac:dyDescent="0.2">
      <c r="A12" s="28"/>
      <c r="B12" s="28"/>
      <c r="C12" s="61" t="s">
        <v>20</v>
      </c>
      <c r="D12" s="61"/>
      <c r="E12" s="28"/>
      <c r="F12" s="28"/>
      <c r="G12" s="28"/>
    </row>
  </sheetData>
  <mergeCells count="6">
    <mergeCell ref="C12:D12"/>
    <mergeCell ref="F3:G3"/>
    <mergeCell ref="A4:A5"/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D12" sqref="D12"/>
    </sheetView>
  </sheetViews>
  <sheetFormatPr defaultRowHeight="12.75" x14ac:dyDescent="0.2"/>
  <cols>
    <col min="1" max="1" width="28.42578125" customWidth="1"/>
    <col min="2" max="2" width="23.42578125" customWidth="1"/>
    <col min="3" max="3" width="18" customWidth="1"/>
    <col min="4" max="4" width="14.5703125" customWidth="1"/>
    <col min="5" max="5" width="8.85546875" customWidth="1"/>
    <col min="6" max="6" width="20.140625" customWidth="1"/>
    <col min="7" max="7" width="22.85546875" customWidth="1"/>
  </cols>
  <sheetData>
    <row r="1" spans="1:7" ht="15.75" x14ac:dyDescent="0.25">
      <c r="A1" s="27" t="s">
        <v>88</v>
      </c>
      <c r="B1" s="28"/>
      <c r="C1" s="28"/>
      <c r="D1" s="28"/>
      <c r="E1" s="28"/>
      <c r="F1" s="28"/>
      <c r="G1" s="28"/>
    </row>
    <row r="2" spans="1:7" ht="15.75" x14ac:dyDescent="0.25">
      <c r="A2" s="27"/>
      <c r="B2" s="28"/>
      <c r="C2" s="28"/>
      <c r="D2" s="28"/>
      <c r="E2" s="28"/>
      <c r="F2" s="28"/>
      <c r="G2" s="28"/>
    </row>
    <row r="3" spans="1:7" x14ac:dyDescent="0.2">
      <c r="A3" s="28"/>
      <c r="B3" s="28"/>
      <c r="C3" s="28"/>
      <c r="D3" s="29" t="s">
        <v>3</v>
      </c>
      <c r="E3" s="30" t="s">
        <v>52</v>
      </c>
      <c r="F3" s="62" t="s">
        <v>56</v>
      </c>
      <c r="G3" s="63"/>
    </row>
    <row r="4" spans="1:7" x14ac:dyDescent="0.2">
      <c r="A4" s="64" t="s">
        <v>30</v>
      </c>
      <c r="B4" s="66" t="s">
        <v>28</v>
      </c>
      <c r="C4" s="66" t="s">
        <v>29</v>
      </c>
      <c r="D4" s="66" t="s">
        <v>21</v>
      </c>
      <c r="E4" s="31"/>
      <c r="F4" s="30" t="s">
        <v>53</v>
      </c>
      <c r="G4" s="30" t="s">
        <v>54</v>
      </c>
    </row>
    <row r="5" spans="1:7" x14ac:dyDescent="0.2">
      <c r="A5" s="69"/>
      <c r="B5" s="70"/>
      <c r="C5" s="70"/>
      <c r="D5" s="70"/>
      <c r="E5" s="31"/>
      <c r="F5" s="31"/>
      <c r="G5" s="31"/>
    </row>
    <row r="6" spans="1:7" x14ac:dyDescent="0.2">
      <c r="A6" s="32"/>
      <c r="B6" s="33"/>
      <c r="C6" s="33"/>
      <c r="D6" s="33"/>
      <c r="E6" s="31"/>
      <c r="F6" s="31"/>
      <c r="G6" s="31"/>
    </row>
    <row r="7" spans="1:7" x14ac:dyDescent="0.2">
      <c r="A7" s="28" t="s">
        <v>22</v>
      </c>
      <c r="B7" s="51">
        <v>69.2</v>
      </c>
      <c r="C7" s="52">
        <v>30.8</v>
      </c>
      <c r="D7" s="35">
        <v>826</v>
      </c>
      <c r="E7" s="24">
        <f>SQRT(B7*(100-B7)/D7)</f>
        <v>1.6063433577697039</v>
      </c>
      <c r="F7" s="25">
        <f>B7-(E7*1.96)</f>
        <v>66.051567018771379</v>
      </c>
      <c r="G7" s="25">
        <f>B7+(E7*1.96)</f>
        <v>72.348432981228626</v>
      </c>
    </row>
    <row r="8" spans="1:7" x14ac:dyDescent="0.2">
      <c r="A8" s="28" t="s">
        <v>33</v>
      </c>
      <c r="B8" s="51">
        <v>86.4</v>
      </c>
      <c r="C8" s="52">
        <v>13.6</v>
      </c>
      <c r="D8" s="35">
        <v>1112</v>
      </c>
      <c r="E8" s="24">
        <f>SQRT(B8*(100-B8)/D8)</f>
        <v>1.0279545940760291</v>
      </c>
      <c r="F8" s="25">
        <f t="shared" ref="F8:F13" si="0">B8-(E8*1.96)</f>
        <v>84.385208995610995</v>
      </c>
      <c r="G8" s="25">
        <f t="shared" ref="G8:G13" si="1">B8+(E8*1.96)</f>
        <v>88.414791004389016</v>
      </c>
    </row>
    <row r="9" spans="1:7" x14ac:dyDescent="0.2">
      <c r="A9" s="28" t="s">
        <v>36</v>
      </c>
      <c r="B9" s="51">
        <v>85.7</v>
      </c>
      <c r="C9" s="52">
        <v>14.3</v>
      </c>
      <c r="D9" s="35">
        <v>896</v>
      </c>
      <c r="E9" s="24">
        <f>SQRT(B9*(100-B9)/D9)</f>
        <v>1.1695113066698293</v>
      </c>
      <c r="F9" s="25">
        <f t="shared" si="0"/>
        <v>83.407757838927139</v>
      </c>
      <c r="G9" s="25">
        <f t="shared" si="1"/>
        <v>87.992242161072866</v>
      </c>
    </row>
    <row r="10" spans="1:7" x14ac:dyDescent="0.2">
      <c r="A10" s="28" t="s">
        <v>34</v>
      </c>
      <c r="B10" s="51">
        <v>86.6</v>
      </c>
      <c r="C10" s="52">
        <v>13.4</v>
      </c>
      <c r="D10" s="35">
        <v>897</v>
      </c>
      <c r="E10" s="24">
        <f>SQRT(B10*(100-B10)/D10)</f>
        <v>1.137404975388232</v>
      </c>
      <c r="F10" s="25">
        <f t="shared" si="0"/>
        <v>84.370686248239053</v>
      </c>
      <c r="G10" s="25">
        <f t="shared" si="1"/>
        <v>88.829313751760935</v>
      </c>
    </row>
    <row r="11" spans="1:7" x14ac:dyDescent="0.2">
      <c r="A11" s="28" t="s">
        <v>35</v>
      </c>
      <c r="B11" s="51">
        <v>80.400000000000006</v>
      </c>
      <c r="C11" s="52">
        <v>19.600000000000001</v>
      </c>
      <c r="D11" s="35">
        <v>729</v>
      </c>
      <c r="E11" s="24">
        <f>SQRT(B11*(100-B11)/D11)</f>
        <v>1.4702537503897002</v>
      </c>
      <c r="F11" s="25">
        <f t="shared" si="0"/>
        <v>77.51830264923619</v>
      </c>
      <c r="G11" s="25">
        <f t="shared" si="1"/>
        <v>83.281697350763821</v>
      </c>
    </row>
    <row r="12" spans="1:7" x14ac:dyDescent="0.2">
      <c r="A12" s="28"/>
      <c r="B12" s="28"/>
      <c r="C12" s="53"/>
      <c r="D12" s="28"/>
      <c r="E12" s="24" t="s">
        <v>14</v>
      </c>
      <c r="F12" s="25" t="s">
        <v>14</v>
      </c>
      <c r="G12" s="25" t="s">
        <v>14</v>
      </c>
    </row>
    <row r="13" spans="1:7" x14ac:dyDescent="0.2">
      <c r="A13" s="36" t="s">
        <v>19</v>
      </c>
      <c r="B13" s="37">
        <v>82.2</v>
      </c>
      <c r="C13" s="37">
        <v>17.8</v>
      </c>
      <c r="D13" s="19">
        <v>4460</v>
      </c>
      <c r="E13" s="24">
        <f>SQRT(B13*(100-B13)/D13)</f>
        <v>0.57276764946098191</v>
      </c>
      <c r="F13" s="25">
        <f t="shared" si="0"/>
        <v>81.077375407056479</v>
      </c>
      <c r="G13" s="25">
        <f t="shared" si="1"/>
        <v>83.322624592943527</v>
      </c>
    </row>
    <row r="14" spans="1:7" x14ac:dyDescent="0.2">
      <c r="A14" s="28"/>
      <c r="B14" s="28"/>
      <c r="C14" s="61" t="s">
        <v>20</v>
      </c>
      <c r="D14" s="61"/>
      <c r="E14" s="28"/>
      <c r="F14" s="28"/>
      <c r="G14" s="28"/>
    </row>
  </sheetData>
  <mergeCells count="6">
    <mergeCell ref="C14:D14"/>
    <mergeCell ref="F3:G3"/>
    <mergeCell ref="A4:A5"/>
    <mergeCell ref="B4:B5"/>
    <mergeCell ref="C4:C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C13" sqref="C13:D13"/>
    </sheetView>
  </sheetViews>
  <sheetFormatPr defaultRowHeight="12.75" x14ac:dyDescent="0.2"/>
  <cols>
    <col min="1" max="1" width="27.85546875" customWidth="1"/>
    <col min="2" max="2" width="23.28515625" bestFit="1" customWidth="1"/>
    <col min="3" max="3" width="16.7109375" bestFit="1" customWidth="1"/>
    <col min="4" max="4" width="14" customWidth="1"/>
    <col min="5" max="5" width="8.28515625" customWidth="1"/>
    <col min="6" max="6" width="21.85546875" customWidth="1"/>
    <col min="7" max="7" width="19.85546875" customWidth="1"/>
  </cols>
  <sheetData>
    <row r="1" spans="1:7" ht="15.75" x14ac:dyDescent="0.25">
      <c r="A1" s="27" t="s">
        <v>89</v>
      </c>
      <c r="B1" s="28"/>
      <c r="C1" s="28"/>
      <c r="D1" s="28"/>
      <c r="E1" s="28"/>
      <c r="F1" s="28"/>
      <c r="G1" s="28"/>
    </row>
    <row r="2" spans="1:7" ht="15.75" x14ac:dyDescent="0.25">
      <c r="A2" s="27"/>
      <c r="B2" s="28"/>
      <c r="C2" s="28"/>
      <c r="D2" s="28"/>
      <c r="E2" s="28"/>
      <c r="F2" s="28"/>
      <c r="G2" s="28"/>
    </row>
    <row r="3" spans="1:7" x14ac:dyDescent="0.2">
      <c r="A3" s="28"/>
      <c r="B3" s="28"/>
      <c r="C3" s="28"/>
      <c r="D3" s="29" t="s">
        <v>3</v>
      </c>
      <c r="E3" s="30" t="s">
        <v>52</v>
      </c>
      <c r="F3" s="62" t="s">
        <v>56</v>
      </c>
      <c r="G3" s="63"/>
    </row>
    <row r="4" spans="1:7" x14ac:dyDescent="0.2">
      <c r="A4" s="64" t="s">
        <v>30</v>
      </c>
      <c r="B4" s="66" t="s">
        <v>28</v>
      </c>
      <c r="C4" s="66" t="s">
        <v>29</v>
      </c>
      <c r="D4" s="66" t="s">
        <v>21</v>
      </c>
      <c r="E4" s="31"/>
      <c r="F4" s="30" t="s">
        <v>53</v>
      </c>
      <c r="G4" s="30" t="s">
        <v>54</v>
      </c>
    </row>
    <row r="5" spans="1:7" x14ac:dyDescent="0.2">
      <c r="A5" s="69"/>
      <c r="B5" s="70"/>
      <c r="C5" s="70"/>
      <c r="D5" s="70"/>
      <c r="E5" s="31"/>
      <c r="F5" s="31"/>
      <c r="G5" s="31"/>
    </row>
    <row r="6" spans="1:7" x14ac:dyDescent="0.2">
      <c r="A6" s="32"/>
      <c r="B6" s="33"/>
      <c r="C6" s="33"/>
      <c r="D6" s="33"/>
      <c r="E6" s="31"/>
      <c r="F6" s="31"/>
      <c r="G6" s="31"/>
    </row>
    <row r="7" spans="1:7" x14ac:dyDescent="0.2">
      <c r="A7" s="28" t="s">
        <v>32</v>
      </c>
      <c r="B7" s="51">
        <v>77.8</v>
      </c>
      <c r="C7" s="52">
        <v>22.2</v>
      </c>
      <c r="D7" s="35">
        <v>1722</v>
      </c>
      <c r="E7" s="24">
        <f>SQRT(B7*(100-B7)/D7)</f>
        <v>1.0014971371299284</v>
      </c>
      <c r="F7" s="25">
        <f>B7-(E7*1.96)</f>
        <v>75.837065611225341</v>
      </c>
      <c r="G7" s="25">
        <f>B7+(E7*1.96)</f>
        <v>79.762934388774653</v>
      </c>
    </row>
    <row r="8" spans="1:7" x14ac:dyDescent="0.2">
      <c r="A8" s="28" t="s">
        <v>33</v>
      </c>
      <c r="B8" s="51">
        <v>86.4</v>
      </c>
      <c r="C8" s="52">
        <v>13.6</v>
      </c>
      <c r="D8" s="35">
        <v>1112</v>
      </c>
      <c r="E8" s="24">
        <f>SQRT(B8*(100-B8)/D8)</f>
        <v>1.0279545940760291</v>
      </c>
      <c r="F8" s="25">
        <f>B8-(E8*1.96)</f>
        <v>84.385208995610995</v>
      </c>
      <c r="G8" s="25">
        <f>B8+(E8*1.96)</f>
        <v>88.414791004389016</v>
      </c>
    </row>
    <row r="9" spans="1:7" x14ac:dyDescent="0.2">
      <c r="A9" s="28" t="s">
        <v>34</v>
      </c>
      <c r="B9" s="51">
        <v>86.6</v>
      </c>
      <c r="C9" s="52">
        <v>13.4</v>
      </c>
      <c r="D9" s="35">
        <v>897</v>
      </c>
      <c r="E9" s="24">
        <f>SQRT(B9*(100-B9)/D9)</f>
        <v>1.137404975388232</v>
      </c>
      <c r="F9" s="25">
        <f>B9-(E9*1.96)</f>
        <v>84.370686248239053</v>
      </c>
      <c r="G9" s="25">
        <f>B9+(E9*1.96)</f>
        <v>88.829313751760935</v>
      </c>
    </row>
    <row r="10" spans="1:7" x14ac:dyDescent="0.2">
      <c r="A10" s="28" t="s">
        <v>35</v>
      </c>
      <c r="B10" s="52">
        <v>80.400000000000006</v>
      </c>
      <c r="C10" s="52">
        <v>19.600000000000001</v>
      </c>
      <c r="D10" s="35">
        <v>729</v>
      </c>
      <c r="E10" s="24">
        <f>SQRT(B10*(100-B10)/D10)</f>
        <v>1.4702537503897002</v>
      </c>
      <c r="F10" s="25">
        <f>B10-(E10*1.96)</f>
        <v>77.51830264923619</v>
      </c>
      <c r="G10" s="25">
        <f>B10+(E10*1.96)</f>
        <v>83.281697350763821</v>
      </c>
    </row>
    <row r="11" spans="1:7" x14ac:dyDescent="0.2">
      <c r="A11" s="28"/>
      <c r="B11" s="28"/>
      <c r="C11" s="28"/>
      <c r="D11" s="28"/>
      <c r="E11" s="24" t="s">
        <v>14</v>
      </c>
      <c r="F11" s="25" t="s">
        <v>14</v>
      </c>
      <c r="G11" s="25" t="s">
        <v>14</v>
      </c>
    </row>
    <row r="12" spans="1:7" x14ac:dyDescent="0.2">
      <c r="A12" s="36" t="s">
        <v>19</v>
      </c>
      <c r="B12" s="37">
        <v>82.2</v>
      </c>
      <c r="C12" s="37">
        <v>17.8</v>
      </c>
      <c r="D12" s="19">
        <v>4460</v>
      </c>
      <c r="E12" s="24">
        <f>SQRT(B12*(100-B12)/D12)</f>
        <v>0.57276764946098191</v>
      </c>
      <c r="F12" s="25">
        <f>B12-(E12*1.96)</f>
        <v>81.077375407056479</v>
      </c>
      <c r="G12" s="25">
        <f>B12+(E12*1.96)</f>
        <v>83.322624592943527</v>
      </c>
    </row>
    <row r="13" spans="1:7" x14ac:dyDescent="0.2">
      <c r="A13" s="28"/>
      <c r="B13" s="28"/>
      <c r="C13" s="61" t="s">
        <v>20</v>
      </c>
      <c r="D13" s="61"/>
      <c r="E13" s="28"/>
      <c r="F13" s="28"/>
      <c r="G13" s="28"/>
    </row>
    <row r="14" spans="1:7" x14ac:dyDescent="0.2">
      <c r="A14" s="28"/>
      <c r="B14" s="28"/>
      <c r="C14" s="28"/>
      <c r="D14" s="28"/>
      <c r="E14" s="28"/>
      <c r="F14" s="28"/>
      <c r="G14" s="28"/>
    </row>
  </sheetData>
  <mergeCells count="6">
    <mergeCell ref="C13:D13"/>
    <mergeCell ref="F3:G3"/>
    <mergeCell ref="A4:A5"/>
    <mergeCell ref="B4:B5"/>
    <mergeCell ref="C4:C5"/>
    <mergeCell ref="D4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C14" sqref="C14:D14"/>
    </sheetView>
  </sheetViews>
  <sheetFormatPr defaultRowHeight="12.75" x14ac:dyDescent="0.2"/>
  <cols>
    <col min="1" max="1" width="26.28515625" customWidth="1"/>
    <col min="2" max="2" width="23.28515625" bestFit="1" customWidth="1"/>
    <col min="3" max="3" width="16.7109375" bestFit="1" customWidth="1"/>
    <col min="4" max="4" width="17.7109375" customWidth="1"/>
    <col min="5" max="5" width="8.28515625" customWidth="1"/>
    <col min="6" max="7" width="21.7109375" customWidth="1"/>
  </cols>
  <sheetData>
    <row r="1" spans="1:7" ht="15.75" x14ac:dyDescent="0.25">
      <c r="A1" s="27" t="s">
        <v>90</v>
      </c>
      <c r="B1" s="28"/>
      <c r="C1" s="28"/>
      <c r="D1" s="28"/>
      <c r="E1" s="28"/>
      <c r="F1" s="28"/>
      <c r="G1" s="28"/>
    </row>
    <row r="2" spans="1:7" ht="15.75" x14ac:dyDescent="0.25">
      <c r="A2" s="27"/>
      <c r="B2" s="28"/>
      <c r="C2" s="28"/>
      <c r="D2" s="28"/>
      <c r="E2" s="28"/>
      <c r="F2" s="28"/>
      <c r="G2" s="28"/>
    </row>
    <row r="3" spans="1:7" x14ac:dyDescent="0.2">
      <c r="A3" s="28"/>
      <c r="B3" s="28"/>
      <c r="C3" s="28"/>
      <c r="D3" s="29" t="s">
        <v>3</v>
      </c>
      <c r="E3" s="30" t="s">
        <v>52</v>
      </c>
      <c r="F3" s="62" t="s">
        <v>56</v>
      </c>
      <c r="G3" s="63"/>
    </row>
    <row r="4" spans="1:7" x14ac:dyDescent="0.2">
      <c r="A4" s="64" t="s">
        <v>27</v>
      </c>
      <c r="B4" s="66" t="s">
        <v>28</v>
      </c>
      <c r="C4" s="66" t="s">
        <v>29</v>
      </c>
      <c r="D4" s="66" t="s">
        <v>21</v>
      </c>
      <c r="E4" s="31"/>
      <c r="F4" s="30" t="s">
        <v>53</v>
      </c>
      <c r="G4" s="30" t="s">
        <v>54</v>
      </c>
    </row>
    <row r="5" spans="1:7" x14ac:dyDescent="0.2">
      <c r="A5" s="69"/>
      <c r="B5" s="70"/>
      <c r="C5" s="70"/>
      <c r="D5" s="70"/>
      <c r="E5" s="31"/>
      <c r="F5" s="31"/>
      <c r="G5" s="31"/>
    </row>
    <row r="6" spans="1:7" x14ac:dyDescent="0.2">
      <c r="A6" s="32"/>
      <c r="B6" s="33"/>
      <c r="C6" s="33"/>
      <c r="D6" s="33"/>
      <c r="E6" s="31"/>
      <c r="F6" s="31"/>
      <c r="G6" s="31"/>
    </row>
    <row r="7" spans="1:7" x14ac:dyDescent="0.2">
      <c r="A7" s="28" t="s">
        <v>22</v>
      </c>
      <c r="B7" s="51">
        <v>64.599999999999994</v>
      </c>
      <c r="C7" s="52">
        <v>35.4</v>
      </c>
      <c r="D7" s="35">
        <v>693</v>
      </c>
      <c r="E7" s="24">
        <f>SQRT(B7*(100-B7)/D7)</f>
        <v>1.8165663819176607</v>
      </c>
      <c r="F7" s="25">
        <f>B7-(E7*1.96)</f>
        <v>61.039529891441376</v>
      </c>
      <c r="G7" s="25">
        <f>B7+(E7*1.96)</f>
        <v>68.160470108558613</v>
      </c>
    </row>
    <row r="8" spans="1:7" x14ac:dyDescent="0.2">
      <c r="A8" s="28" t="s">
        <v>23</v>
      </c>
      <c r="B8" s="51">
        <v>86.3</v>
      </c>
      <c r="C8" s="52">
        <v>13.7</v>
      </c>
      <c r="D8" s="35">
        <v>914</v>
      </c>
      <c r="E8" s="24">
        <f>SQRT(B8*(100-B8)/D8)</f>
        <v>1.1373459450347945</v>
      </c>
      <c r="F8" s="25">
        <f t="shared" ref="F8:F13" si="0">B8-(E8*1.96)</f>
        <v>84.070801947731795</v>
      </c>
      <c r="G8" s="25">
        <f t="shared" ref="G8:G13" si="1">B8+(E8*1.96)</f>
        <v>88.5291980522682</v>
      </c>
    </row>
    <row r="9" spans="1:7" x14ac:dyDescent="0.2">
      <c r="A9" s="28" t="s">
        <v>24</v>
      </c>
      <c r="B9" s="51">
        <v>86.5</v>
      </c>
      <c r="C9" s="52">
        <v>13.5</v>
      </c>
      <c r="D9" s="35">
        <v>1138</v>
      </c>
      <c r="E9" s="24">
        <f>SQRT(B9*(100-B9)/D9)</f>
        <v>1.0129868483888562</v>
      </c>
      <c r="F9" s="25">
        <f t="shared" si="0"/>
        <v>84.514545777157835</v>
      </c>
      <c r="G9" s="25">
        <f t="shared" si="1"/>
        <v>88.485454222842165</v>
      </c>
    </row>
    <row r="10" spans="1:7" x14ac:dyDescent="0.2">
      <c r="A10" s="28" t="s">
        <v>25</v>
      </c>
      <c r="B10" s="51">
        <v>79.099999999999994</v>
      </c>
      <c r="C10" s="52">
        <v>20.9</v>
      </c>
      <c r="D10" s="35">
        <v>746</v>
      </c>
      <c r="E10" s="24">
        <f>SQRT(B10*(100-B10)/D10)</f>
        <v>1.4886478381601815</v>
      </c>
      <c r="F10" s="25">
        <f t="shared" si="0"/>
        <v>76.182250237206034</v>
      </c>
      <c r="G10" s="25">
        <f t="shared" si="1"/>
        <v>82.017749762793954</v>
      </c>
    </row>
    <row r="11" spans="1:7" x14ac:dyDescent="0.2">
      <c r="A11" s="28" t="s">
        <v>26</v>
      </c>
      <c r="B11" s="51">
        <v>88</v>
      </c>
      <c r="C11" s="52">
        <v>12</v>
      </c>
      <c r="D11" s="35">
        <v>969</v>
      </c>
      <c r="E11" s="24">
        <f>SQRT(B11*(100-B11)/D11)</f>
        <v>1.0439268565056394</v>
      </c>
      <c r="F11" s="25">
        <f t="shared" si="0"/>
        <v>85.953903361248948</v>
      </c>
      <c r="G11" s="25">
        <f t="shared" si="1"/>
        <v>90.046096638751052</v>
      </c>
    </row>
    <row r="12" spans="1:7" x14ac:dyDescent="0.2">
      <c r="A12" s="28"/>
      <c r="B12" s="53"/>
      <c r="C12" s="53"/>
      <c r="D12" s="28"/>
      <c r="E12" s="24" t="s">
        <v>14</v>
      </c>
      <c r="F12" s="25" t="s">
        <v>14</v>
      </c>
      <c r="G12" s="25" t="s">
        <v>14</v>
      </c>
    </row>
    <row r="13" spans="1:7" x14ac:dyDescent="0.2">
      <c r="A13" s="36" t="s">
        <v>19</v>
      </c>
      <c r="B13" s="37">
        <v>82.2</v>
      </c>
      <c r="C13" s="37">
        <v>17.8</v>
      </c>
      <c r="D13" s="19">
        <v>4460</v>
      </c>
      <c r="E13" s="24">
        <f>SQRT(B13*(100-B13)/D13)</f>
        <v>0.57276764946098191</v>
      </c>
      <c r="F13" s="25">
        <f t="shared" si="0"/>
        <v>81.077375407056479</v>
      </c>
      <c r="G13" s="25">
        <f t="shared" si="1"/>
        <v>83.322624592943527</v>
      </c>
    </row>
    <row r="14" spans="1:7" x14ac:dyDescent="0.2">
      <c r="A14" s="28"/>
      <c r="B14" s="28"/>
      <c r="C14" s="61" t="s">
        <v>20</v>
      </c>
      <c r="D14" s="61"/>
      <c r="E14" s="28"/>
      <c r="F14" s="28"/>
      <c r="G14" s="28"/>
    </row>
    <row r="15" spans="1:7" x14ac:dyDescent="0.2">
      <c r="A15" s="28"/>
      <c r="B15" s="28"/>
      <c r="C15" s="28"/>
      <c r="D15" s="28"/>
      <c r="E15" s="28"/>
      <c r="F15" s="28"/>
      <c r="G15" s="28"/>
    </row>
  </sheetData>
  <mergeCells count="6">
    <mergeCell ref="C14:D14"/>
    <mergeCell ref="F3:G3"/>
    <mergeCell ref="A4:A5"/>
    <mergeCell ref="B4:B5"/>
    <mergeCell ref="C4:C5"/>
    <mergeCell ref="D4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C14" sqref="C14:D14"/>
    </sheetView>
  </sheetViews>
  <sheetFormatPr defaultRowHeight="12.75" x14ac:dyDescent="0.2"/>
  <cols>
    <col min="1" max="1" width="26.7109375" customWidth="1"/>
    <col min="2" max="2" width="23.28515625" bestFit="1" customWidth="1"/>
    <col min="3" max="3" width="16.7109375" bestFit="1" customWidth="1"/>
    <col min="4" max="4" width="16" customWidth="1"/>
    <col min="5" max="5" width="10.5703125" customWidth="1"/>
    <col min="6" max="6" width="22.5703125" customWidth="1"/>
    <col min="7" max="7" width="18.28515625" customWidth="1"/>
  </cols>
  <sheetData>
    <row r="1" spans="1:7" ht="15.75" x14ac:dyDescent="0.25">
      <c r="A1" s="27" t="s">
        <v>91</v>
      </c>
      <c r="B1" s="28"/>
      <c r="C1" s="28"/>
      <c r="D1" s="28"/>
      <c r="E1" s="28"/>
      <c r="F1" s="28"/>
      <c r="G1" s="28"/>
    </row>
    <row r="2" spans="1:7" ht="15.75" x14ac:dyDescent="0.25">
      <c r="A2" s="27"/>
      <c r="B2" s="28"/>
      <c r="C2" s="28"/>
      <c r="D2" s="28"/>
      <c r="E2" s="28"/>
      <c r="F2" s="28"/>
      <c r="G2" s="28"/>
    </row>
    <row r="3" spans="1:7" x14ac:dyDescent="0.2">
      <c r="A3" s="28"/>
      <c r="B3" s="28"/>
      <c r="C3" s="28"/>
      <c r="D3" s="29" t="s">
        <v>3</v>
      </c>
      <c r="E3" s="30" t="s">
        <v>52</v>
      </c>
      <c r="F3" s="62" t="s">
        <v>56</v>
      </c>
      <c r="G3" s="63"/>
    </row>
    <row r="4" spans="1:7" x14ac:dyDescent="0.2">
      <c r="A4" s="64" t="s">
        <v>30</v>
      </c>
      <c r="B4" s="66" t="s">
        <v>28</v>
      </c>
      <c r="C4" s="66" t="s">
        <v>29</v>
      </c>
      <c r="D4" s="66" t="s">
        <v>21</v>
      </c>
      <c r="E4" s="31"/>
      <c r="F4" s="30" t="s">
        <v>53</v>
      </c>
      <c r="G4" s="30" t="s">
        <v>54</v>
      </c>
    </row>
    <row r="5" spans="1:7" x14ac:dyDescent="0.2">
      <c r="A5" s="69"/>
      <c r="B5" s="70"/>
      <c r="C5" s="70"/>
      <c r="D5" s="70"/>
      <c r="E5" s="31"/>
      <c r="F5" s="31"/>
      <c r="G5" s="31"/>
    </row>
    <row r="6" spans="1:7" x14ac:dyDescent="0.2">
      <c r="A6" s="32"/>
      <c r="B6" s="33"/>
      <c r="C6" s="33"/>
      <c r="D6" s="33"/>
      <c r="E6" s="31"/>
      <c r="F6" s="31"/>
      <c r="G6" s="31"/>
    </row>
    <row r="7" spans="1:7" x14ac:dyDescent="0.2">
      <c r="A7" s="28" t="s">
        <v>37</v>
      </c>
      <c r="B7" s="51">
        <v>64.599999999999994</v>
      </c>
      <c r="C7" s="52">
        <v>35.4</v>
      </c>
      <c r="D7" s="35">
        <v>693</v>
      </c>
      <c r="E7" s="24">
        <f>SQRT(B7*(100-B7)/D7)</f>
        <v>1.8165663819176607</v>
      </c>
      <c r="F7" s="25">
        <f>B7-(E7*1.96)</f>
        <v>61.039529891441376</v>
      </c>
      <c r="G7" s="25">
        <f>B7+(E7*1.96)</f>
        <v>68.160470108558613</v>
      </c>
    </row>
    <row r="8" spans="1:7" x14ac:dyDescent="0.2">
      <c r="A8" s="28" t="s">
        <v>38</v>
      </c>
      <c r="B8" s="51">
        <v>85.8</v>
      </c>
      <c r="C8" s="52">
        <v>14.2</v>
      </c>
      <c r="D8" s="35">
        <v>1011</v>
      </c>
      <c r="E8" s="24">
        <f>SQRT(B8*(100-B8)/D8)</f>
        <v>1.0977722248111244</v>
      </c>
      <c r="F8" s="25">
        <f>B8-(E8*1.96)</f>
        <v>83.648366439370193</v>
      </c>
      <c r="G8" s="25">
        <f>B8+(E8*1.96)</f>
        <v>87.951633560629801</v>
      </c>
    </row>
    <row r="9" spans="1:7" x14ac:dyDescent="0.2">
      <c r="A9" s="28" t="s">
        <v>39</v>
      </c>
      <c r="B9" s="51">
        <v>86.7</v>
      </c>
      <c r="C9" s="52">
        <v>13.3</v>
      </c>
      <c r="D9" s="35">
        <v>1029</v>
      </c>
      <c r="E9" s="24">
        <f>SQRT(B9*(100-B9)/D9)</f>
        <v>1.0585897434313065</v>
      </c>
      <c r="F9" s="25">
        <f>B9-(E9*1.96)</f>
        <v>84.625164102874635</v>
      </c>
      <c r="G9" s="25">
        <f>B9+(E9*1.96)</f>
        <v>88.774835897125371</v>
      </c>
    </row>
    <row r="10" spans="1:7" x14ac:dyDescent="0.2">
      <c r="A10" s="28" t="s">
        <v>40</v>
      </c>
      <c r="B10" s="51">
        <v>87.3</v>
      </c>
      <c r="C10" s="52">
        <v>12.7</v>
      </c>
      <c r="D10" s="35">
        <v>998</v>
      </c>
      <c r="E10" s="24">
        <f>SQRT(B10*(100-B10)/D10)</f>
        <v>1.0540075254605421</v>
      </c>
      <c r="F10" s="25">
        <f>B10-(E10*1.96)</f>
        <v>85.234145250097328</v>
      </c>
      <c r="G10" s="25">
        <f>B10+(E10*1.96)</f>
        <v>89.365854749902667</v>
      </c>
    </row>
    <row r="11" spans="1:7" x14ac:dyDescent="0.2">
      <c r="A11" s="28" t="s">
        <v>41</v>
      </c>
      <c r="B11" s="51">
        <v>80.400000000000006</v>
      </c>
      <c r="C11" s="52">
        <v>19.600000000000001</v>
      </c>
      <c r="D11" s="35">
        <v>729</v>
      </c>
      <c r="E11" s="24">
        <f>SQRT(B11*(100-B11)/D11)</f>
        <v>1.4702537503897002</v>
      </c>
      <c r="F11" s="25">
        <f>B11-(E11*1.96)</f>
        <v>77.51830264923619</v>
      </c>
      <c r="G11" s="25">
        <f>B11+(E11*1.96)</f>
        <v>83.281697350763821</v>
      </c>
    </row>
    <row r="12" spans="1:7" x14ac:dyDescent="0.2">
      <c r="A12" s="28"/>
      <c r="B12" s="54"/>
      <c r="C12" s="53"/>
      <c r="D12" s="28"/>
      <c r="E12" s="24" t="s">
        <v>14</v>
      </c>
      <c r="F12" s="25" t="s">
        <v>14</v>
      </c>
      <c r="G12" s="25" t="s">
        <v>14</v>
      </c>
    </row>
    <row r="13" spans="1:7" x14ac:dyDescent="0.2">
      <c r="A13" s="36" t="s">
        <v>19</v>
      </c>
      <c r="B13" s="37">
        <v>82.2</v>
      </c>
      <c r="C13" s="37">
        <v>17.8</v>
      </c>
      <c r="D13" s="19">
        <v>4460</v>
      </c>
      <c r="E13" s="24">
        <f>SQRT(B13*(100-B13)/D13)</f>
        <v>0.57276764946098191</v>
      </c>
      <c r="F13" s="25">
        <f>B13-(E13*1.96)</f>
        <v>81.077375407056479</v>
      </c>
      <c r="G13" s="25">
        <f>B13+(E13*1.96)</f>
        <v>83.322624592943527</v>
      </c>
    </row>
    <row r="14" spans="1:7" x14ac:dyDescent="0.2">
      <c r="A14" s="28"/>
      <c r="B14" s="28"/>
      <c r="C14" s="61" t="s">
        <v>20</v>
      </c>
      <c r="D14" s="61"/>
      <c r="E14" s="28"/>
      <c r="F14" s="28"/>
      <c r="G14" s="28"/>
    </row>
  </sheetData>
  <mergeCells count="6">
    <mergeCell ref="C14:D14"/>
    <mergeCell ref="F3:G3"/>
    <mergeCell ref="A4:A5"/>
    <mergeCell ref="B4:B5"/>
    <mergeCell ref="C4:C5"/>
    <mergeCell ref="D4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C11" sqref="C11:D11"/>
    </sheetView>
  </sheetViews>
  <sheetFormatPr defaultRowHeight="12.75" x14ac:dyDescent="0.2"/>
  <cols>
    <col min="1" max="1" width="28.42578125" customWidth="1"/>
    <col min="2" max="2" width="23.28515625" bestFit="1" customWidth="1"/>
    <col min="3" max="3" width="17.28515625" customWidth="1"/>
    <col min="4" max="4" width="15.7109375" customWidth="1"/>
    <col min="5" max="5" width="12.28515625" customWidth="1"/>
    <col min="6" max="6" width="24.7109375" customWidth="1"/>
    <col min="7" max="7" width="16.28515625" customWidth="1"/>
    <col min="8" max="8" width="15.7109375" customWidth="1"/>
  </cols>
  <sheetData>
    <row r="1" spans="1:7" ht="15.75" x14ac:dyDescent="0.25">
      <c r="A1" s="27" t="s">
        <v>92</v>
      </c>
      <c r="B1" s="28"/>
      <c r="C1" s="28"/>
      <c r="D1" s="28"/>
      <c r="E1" s="28"/>
      <c r="F1" s="28"/>
      <c r="G1" s="28"/>
    </row>
    <row r="2" spans="1:7" ht="15.75" x14ac:dyDescent="0.25">
      <c r="A2" s="27"/>
      <c r="B2" s="28"/>
      <c r="C2" s="28"/>
      <c r="D2" s="28"/>
      <c r="E2" s="28"/>
      <c r="F2" s="28"/>
      <c r="G2" s="28"/>
    </row>
    <row r="3" spans="1:7" x14ac:dyDescent="0.2">
      <c r="A3" s="28"/>
      <c r="B3" s="28"/>
      <c r="C3" s="28"/>
      <c r="D3" s="29" t="s">
        <v>3</v>
      </c>
      <c r="E3" s="30" t="s">
        <v>52</v>
      </c>
      <c r="F3" s="62" t="s">
        <v>56</v>
      </c>
      <c r="G3" s="63"/>
    </row>
    <row r="4" spans="1:7" x14ac:dyDescent="0.2">
      <c r="A4" s="64" t="s">
        <v>30</v>
      </c>
      <c r="B4" s="66" t="s">
        <v>28</v>
      </c>
      <c r="C4" s="66" t="s">
        <v>29</v>
      </c>
      <c r="D4" s="66" t="s">
        <v>21</v>
      </c>
      <c r="E4" s="31"/>
      <c r="F4" s="30" t="s">
        <v>53</v>
      </c>
      <c r="G4" s="30" t="s">
        <v>54</v>
      </c>
    </row>
    <row r="5" spans="1:7" x14ac:dyDescent="0.2">
      <c r="A5" s="69"/>
      <c r="B5" s="70"/>
      <c r="C5" s="70"/>
      <c r="D5" s="70"/>
      <c r="E5" s="31"/>
      <c r="F5" s="31"/>
      <c r="G5" s="31"/>
    </row>
    <row r="6" spans="1:7" x14ac:dyDescent="0.2">
      <c r="A6" s="32"/>
      <c r="B6" s="33"/>
      <c r="C6" s="33"/>
      <c r="D6" s="33"/>
      <c r="E6" s="31"/>
      <c r="F6" s="31"/>
      <c r="G6" s="31"/>
    </row>
    <row r="7" spans="1:7" x14ac:dyDescent="0.2">
      <c r="A7" s="28" t="s">
        <v>42</v>
      </c>
      <c r="B7" s="51">
        <v>76.5</v>
      </c>
      <c r="C7" s="52">
        <v>23.5</v>
      </c>
      <c r="D7" s="35">
        <v>2816</v>
      </c>
      <c r="E7" s="24">
        <f>SQRT(B7*(100-B7)/D7)</f>
        <v>0.79900284090404039</v>
      </c>
      <c r="F7" s="25">
        <f>B7-(E7*1.96)</f>
        <v>74.933954431828084</v>
      </c>
      <c r="G7" s="25">
        <f>B7+(E7*1.96)</f>
        <v>78.066045568171916</v>
      </c>
    </row>
    <row r="8" spans="1:7" x14ac:dyDescent="0.2">
      <c r="A8" s="28" t="s">
        <v>43</v>
      </c>
      <c r="B8" s="51">
        <v>91.8</v>
      </c>
      <c r="C8" s="52">
        <v>8.1999999999999993</v>
      </c>
      <c r="D8" s="35">
        <v>1644</v>
      </c>
      <c r="E8" s="24">
        <f>SQRT(B8*(100-B8)/D8)</f>
        <v>0.6766706818525775</v>
      </c>
      <c r="F8" s="25">
        <f>B8-(E8*1.96)</f>
        <v>90.47372546356894</v>
      </c>
      <c r="G8" s="25">
        <f>B8+(E8*1.96)</f>
        <v>93.126274536431055</v>
      </c>
    </row>
    <row r="9" spans="1:7" x14ac:dyDescent="0.2">
      <c r="A9" s="28"/>
      <c r="B9" s="53"/>
      <c r="C9" s="53"/>
      <c r="D9" s="28"/>
      <c r="E9" s="24" t="s">
        <v>14</v>
      </c>
      <c r="F9" s="25" t="s">
        <v>14</v>
      </c>
      <c r="G9" s="25" t="s">
        <v>14</v>
      </c>
    </row>
    <row r="10" spans="1:7" x14ac:dyDescent="0.2">
      <c r="A10" s="36" t="s">
        <v>19</v>
      </c>
      <c r="B10" s="37">
        <v>82.2</v>
      </c>
      <c r="C10" s="37">
        <v>17.8</v>
      </c>
      <c r="D10" s="19">
        <v>4460</v>
      </c>
      <c r="E10" s="24">
        <f>SQRT(B10*(100-B10)/D10)</f>
        <v>0.57276764946098191</v>
      </c>
      <c r="F10" s="25">
        <f>B10-(E10*1.96)</f>
        <v>81.077375407056479</v>
      </c>
      <c r="G10" s="25">
        <f>B10+(E10*1.96)</f>
        <v>83.322624592943527</v>
      </c>
    </row>
    <row r="11" spans="1:7" x14ac:dyDescent="0.2">
      <c r="A11" s="28"/>
      <c r="B11" s="28"/>
      <c r="C11" s="61" t="s">
        <v>20</v>
      </c>
      <c r="D11" s="61"/>
      <c r="E11" s="28"/>
      <c r="F11" s="28"/>
      <c r="G11" s="28"/>
    </row>
  </sheetData>
  <mergeCells count="6">
    <mergeCell ref="C11:D11"/>
    <mergeCell ref="F3:G3"/>
    <mergeCell ref="A4:A5"/>
    <mergeCell ref="B4:B5"/>
    <mergeCell ref="C4:C5"/>
    <mergeCell ref="D4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D13" sqref="D13"/>
    </sheetView>
  </sheetViews>
  <sheetFormatPr defaultRowHeight="12.75" x14ac:dyDescent="0.2"/>
  <cols>
    <col min="1" max="1" width="27.5703125" customWidth="1"/>
    <col min="2" max="2" width="23.28515625" bestFit="1" customWidth="1"/>
    <col min="3" max="3" width="16.7109375" bestFit="1" customWidth="1"/>
    <col min="4" max="4" width="13.7109375" customWidth="1"/>
    <col min="5" max="5" width="9.7109375" customWidth="1"/>
    <col min="6" max="6" width="24.85546875" customWidth="1"/>
    <col min="7" max="7" width="16.7109375" customWidth="1"/>
    <col min="8" max="9" width="13.7109375" customWidth="1"/>
  </cols>
  <sheetData>
    <row r="1" spans="1:7" ht="18.75" x14ac:dyDescent="0.25">
      <c r="A1" s="27" t="s">
        <v>93</v>
      </c>
      <c r="B1" s="28"/>
      <c r="C1" s="28"/>
      <c r="D1" s="28"/>
      <c r="E1" s="28"/>
      <c r="F1" s="28"/>
      <c r="G1" s="28"/>
    </row>
    <row r="2" spans="1:7" ht="15.75" x14ac:dyDescent="0.25">
      <c r="A2" s="27"/>
      <c r="B2" s="28"/>
      <c r="C2" s="28"/>
      <c r="D2" s="28"/>
      <c r="E2" s="28"/>
      <c r="F2" s="28"/>
      <c r="G2" s="28"/>
    </row>
    <row r="3" spans="1:7" x14ac:dyDescent="0.2">
      <c r="A3" s="28"/>
      <c r="B3" s="28"/>
      <c r="C3" s="28"/>
      <c r="D3" s="29" t="s">
        <v>3</v>
      </c>
      <c r="E3" s="30" t="s">
        <v>52</v>
      </c>
      <c r="F3" s="62" t="s">
        <v>56</v>
      </c>
      <c r="G3" s="63"/>
    </row>
    <row r="4" spans="1:7" x14ac:dyDescent="0.2">
      <c r="A4" s="64" t="s">
        <v>44</v>
      </c>
      <c r="B4" s="66" t="s">
        <v>28</v>
      </c>
      <c r="C4" s="66" t="s">
        <v>29</v>
      </c>
      <c r="D4" s="66" t="s">
        <v>21</v>
      </c>
      <c r="E4" s="31"/>
      <c r="F4" s="30" t="s">
        <v>53</v>
      </c>
      <c r="G4" s="30" t="s">
        <v>54</v>
      </c>
    </row>
    <row r="5" spans="1:7" x14ac:dyDescent="0.2">
      <c r="A5" s="69"/>
      <c r="B5" s="70"/>
      <c r="C5" s="70"/>
      <c r="D5" s="70"/>
      <c r="E5" s="31"/>
      <c r="F5" s="31"/>
      <c r="G5" s="31"/>
    </row>
    <row r="6" spans="1:7" x14ac:dyDescent="0.2">
      <c r="A6" s="32"/>
      <c r="B6" s="33"/>
      <c r="C6" s="33"/>
      <c r="D6" s="33"/>
      <c r="E6" s="31"/>
      <c r="F6" s="31"/>
      <c r="G6" s="31"/>
    </row>
    <row r="7" spans="1:7" x14ac:dyDescent="0.2">
      <c r="A7" s="28" t="s">
        <v>45</v>
      </c>
      <c r="B7" s="51">
        <v>60.4</v>
      </c>
      <c r="C7" s="52">
        <v>39.6</v>
      </c>
      <c r="D7" s="35">
        <v>861</v>
      </c>
      <c r="E7" s="24">
        <f>SQRT(B7*(100-B7)/D7)</f>
        <v>1.6667270604621067</v>
      </c>
      <c r="F7" s="25">
        <f>B7-(E7*1.96)</f>
        <v>57.133214961494268</v>
      </c>
      <c r="G7" s="25">
        <f>B7+(E7*1.96)</f>
        <v>63.666785038505729</v>
      </c>
    </row>
    <row r="8" spans="1:7" x14ac:dyDescent="0.2">
      <c r="A8" s="28" t="s">
        <v>46</v>
      </c>
      <c r="B8" s="51">
        <v>79.099999999999994</v>
      </c>
      <c r="C8" s="52">
        <v>20.9</v>
      </c>
      <c r="D8" s="35">
        <v>925</v>
      </c>
      <c r="E8" s="24">
        <f>SQRT(B8*(100-B8)/D8)</f>
        <v>1.3368741273704241</v>
      </c>
      <c r="F8" s="25">
        <f t="shared" ref="F8:F13" si="0">B8-(E8*1.96)</f>
        <v>76.479726710353958</v>
      </c>
      <c r="G8" s="25">
        <f t="shared" ref="G8:G13" si="1">B8+(E8*1.96)</f>
        <v>81.72027328964603</v>
      </c>
    </row>
    <row r="9" spans="1:7" x14ac:dyDescent="0.2">
      <c r="A9" s="28" t="s">
        <v>47</v>
      </c>
      <c r="B9" s="51">
        <v>88.1</v>
      </c>
      <c r="C9" s="52">
        <v>11.9</v>
      </c>
      <c r="D9" s="35">
        <v>922</v>
      </c>
      <c r="E9" s="24">
        <f>SQRT(B9*(100-B9)/D9)</f>
        <v>1.0663406723468278</v>
      </c>
      <c r="F9" s="25">
        <f t="shared" si="0"/>
        <v>86.009972282200209</v>
      </c>
      <c r="G9" s="25">
        <f t="shared" si="1"/>
        <v>90.190027717799779</v>
      </c>
    </row>
    <row r="10" spans="1:7" x14ac:dyDescent="0.2">
      <c r="A10" s="28" t="s">
        <v>48</v>
      </c>
      <c r="B10" s="51">
        <v>88.9</v>
      </c>
      <c r="C10" s="52">
        <v>11.1</v>
      </c>
      <c r="D10" s="35">
        <v>922</v>
      </c>
      <c r="E10" s="24">
        <f>SQRT(B10*(100-B10)/D10)</f>
        <v>1.0345391001188016</v>
      </c>
      <c r="F10" s="25">
        <f t="shared" si="0"/>
        <v>86.872303363767159</v>
      </c>
      <c r="G10" s="25">
        <f t="shared" si="1"/>
        <v>90.927696636232852</v>
      </c>
    </row>
    <row r="11" spans="1:7" x14ac:dyDescent="0.2">
      <c r="A11" s="28" t="s">
        <v>49</v>
      </c>
      <c r="B11" s="51">
        <v>94</v>
      </c>
      <c r="C11" s="52">
        <v>6</v>
      </c>
      <c r="D11" s="35">
        <v>830</v>
      </c>
      <c r="E11" s="24">
        <f>SQRT(B11*(100-B11)/D11)</f>
        <v>0.8243288617349005</v>
      </c>
      <c r="F11" s="25">
        <f t="shared" si="0"/>
        <v>92.384315430999592</v>
      </c>
      <c r="G11" s="25">
        <f t="shared" si="1"/>
        <v>95.615684569000408</v>
      </c>
    </row>
    <row r="12" spans="1:7" x14ac:dyDescent="0.2">
      <c r="A12" s="28"/>
      <c r="B12" s="53"/>
      <c r="C12" s="53"/>
      <c r="D12" s="28"/>
      <c r="E12" s="24" t="s">
        <v>14</v>
      </c>
      <c r="F12" s="25" t="s">
        <v>14</v>
      </c>
      <c r="G12" s="25" t="s">
        <v>14</v>
      </c>
    </row>
    <row r="13" spans="1:7" x14ac:dyDescent="0.2">
      <c r="A13" s="36" t="s">
        <v>19</v>
      </c>
      <c r="B13" s="37">
        <v>82.2</v>
      </c>
      <c r="C13" s="37">
        <v>17.8</v>
      </c>
      <c r="D13" s="19">
        <v>4460</v>
      </c>
      <c r="E13" s="24">
        <f>SQRT(B13*(100-B13)/D13)</f>
        <v>0.57276764946098191</v>
      </c>
      <c r="F13" s="25">
        <f t="shared" si="0"/>
        <v>81.077375407056479</v>
      </c>
      <c r="G13" s="25">
        <f t="shared" si="1"/>
        <v>83.322624592943527</v>
      </c>
    </row>
    <row r="14" spans="1:7" x14ac:dyDescent="0.2">
      <c r="A14" s="28"/>
      <c r="B14" s="28"/>
      <c r="C14" s="61" t="s">
        <v>20</v>
      </c>
      <c r="D14" s="61"/>
      <c r="E14" s="28"/>
      <c r="F14" s="28"/>
      <c r="G14" s="28"/>
    </row>
    <row r="15" spans="1:7" x14ac:dyDescent="0.2">
      <c r="A15" s="28"/>
      <c r="B15" s="28"/>
      <c r="C15" s="28"/>
      <c r="D15" s="28"/>
      <c r="E15" s="28"/>
      <c r="F15" s="28"/>
      <c r="G15" s="28"/>
    </row>
    <row r="16" spans="1:7" ht="14.25" x14ac:dyDescent="0.2">
      <c r="A16" s="38" t="s">
        <v>83</v>
      </c>
      <c r="B16" s="28"/>
      <c r="C16" s="28"/>
      <c r="D16" s="28"/>
      <c r="E16" s="28"/>
      <c r="F16" s="28"/>
      <c r="G16" s="28"/>
    </row>
  </sheetData>
  <mergeCells count="6">
    <mergeCell ref="C14:D14"/>
    <mergeCell ref="F3:G3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C11" sqref="C11"/>
    </sheetView>
  </sheetViews>
  <sheetFormatPr defaultRowHeight="12.75" x14ac:dyDescent="0.2"/>
  <cols>
    <col min="1" max="1" width="27" customWidth="1"/>
    <col min="2" max="2" width="23.28515625" bestFit="1" customWidth="1"/>
    <col min="3" max="3" width="16.7109375" bestFit="1" customWidth="1"/>
    <col min="4" max="4" width="15.5703125" customWidth="1"/>
    <col min="5" max="5" width="10.28515625" customWidth="1"/>
    <col min="6" max="6" width="21.28515625" customWidth="1"/>
    <col min="7" max="7" width="19.5703125" customWidth="1"/>
  </cols>
  <sheetData>
    <row r="1" spans="1:7" ht="15.75" x14ac:dyDescent="0.25">
      <c r="A1" s="27" t="s">
        <v>94</v>
      </c>
      <c r="B1" s="28"/>
      <c r="C1" s="28"/>
      <c r="D1" s="28"/>
      <c r="E1" s="28"/>
      <c r="F1" s="28"/>
      <c r="G1" s="28"/>
    </row>
    <row r="2" spans="1:7" ht="15.75" x14ac:dyDescent="0.25">
      <c r="A2" s="27"/>
      <c r="B2" s="28"/>
      <c r="C2" s="28"/>
      <c r="D2" s="28"/>
      <c r="E2" s="28"/>
      <c r="F2" s="28"/>
      <c r="G2" s="28"/>
    </row>
    <row r="3" spans="1:7" x14ac:dyDescent="0.2">
      <c r="A3" s="28"/>
      <c r="B3" s="28"/>
      <c r="C3" s="28"/>
      <c r="D3" s="29" t="s">
        <v>3</v>
      </c>
      <c r="E3" s="30" t="s">
        <v>52</v>
      </c>
      <c r="F3" s="62" t="s">
        <v>56</v>
      </c>
      <c r="G3" s="63"/>
    </row>
    <row r="4" spans="1:7" x14ac:dyDescent="0.2">
      <c r="A4" s="64" t="s">
        <v>50</v>
      </c>
      <c r="B4" s="66" t="s">
        <v>28</v>
      </c>
      <c r="C4" s="66" t="s">
        <v>29</v>
      </c>
      <c r="D4" s="66" t="s">
        <v>21</v>
      </c>
      <c r="E4" s="31"/>
      <c r="F4" s="30" t="s">
        <v>53</v>
      </c>
      <c r="G4" s="30" t="s">
        <v>54</v>
      </c>
    </row>
    <row r="5" spans="1:7" x14ac:dyDescent="0.2">
      <c r="A5" s="69"/>
      <c r="B5" s="70"/>
      <c r="C5" s="70"/>
      <c r="D5" s="70"/>
      <c r="E5" s="31"/>
      <c r="F5" s="31"/>
      <c r="G5" s="31"/>
    </row>
    <row r="6" spans="1:7" x14ac:dyDescent="0.2">
      <c r="A6" s="32"/>
      <c r="B6" s="33"/>
      <c r="C6" s="33"/>
      <c r="D6" s="33"/>
      <c r="E6" s="31"/>
      <c r="F6" s="31"/>
      <c r="G6" s="31"/>
    </row>
    <row r="7" spans="1:7" x14ac:dyDescent="0.2">
      <c r="A7" s="34">
        <v>1</v>
      </c>
      <c r="B7" s="51">
        <v>61.3</v>
      </c>
      <c r="C7" s="52">
        <v>38.700000000000003</v>
      </c>
      <c r="D7" s="35">
        <v>1217</v>
      </c>
      <c r="E7" s="24">
        <f>SQRT(B7*(100-B7)/D7)</f>
        <v>1.3961768434345896</v>
      </c>
      <c r="F7" s="25">
        <f>B7-(E7*1.96)</f>
        <v>58.563493386868203</v>
      </c>
      <c r="G7" s="25">
        <f>B7+(E7*1.96)</f>
        <v>64.036506613131792</v>
      </c>
    </row>
    <row r="8" spans="1:7" x14ac:dyDescent="0.2">
      <c r="A8" s="34">
        <v>2</v>
      </c>
      <c r="B8" s="51">
        <v>87.2</v>
      </c>
      <c r="C8" s="52">
        <v>12.8</v>
      </c>
      <c r="D8" s="35">
        <v>1556</v>
      </c>
      <c r="E8" s="24">
        <f>SQRT(B8*(100-B8)/D8)</f>
        <v>0.84695128440135214</v>
      </c>
      <c r="F8" s="25">
        <f>B8-(E8*1.96)</f>
        <v>85.539975482573354</v>
      </c>
      <c r="G8" s="25">
        <f>B8+(E8*1.96)</f>
        <v>88.860024517426652</v>
      </c>
    </row>
    <row r="9" spans="1:7" x14ac:dyDescent="0.2">
      <c r="A9" s="34">
        <v>3</v>
      </c>
      <c r="B9" s="51">
        <v>88.9</v>
      </c>
      <c r="C9" s="52">
        <v>11.1</v>
      </c>
      <c r="D9" s="35">
        <v>673</v>
      </c>
      <c r="E9" s="24">
        <f>SQRT(B9*(100-B9)/D9)</f>
        <v>1.2108904046466709</v>
      </c>
      <c r="F9" s="25">
        <f>B9-(E9*1.96)</f>
        <v>86.526654806892537</v>
      </c>
      <c r="G9" s="25">
        <f>B9+(E9*1.96)</f>
        <v>91.273345193107474</v>
      </c>
    </row>
    <row r="10" spans="1:7" x14ac:dyDescent="0.2">
      <c r="A10" s="34">
        <v>4</v>
      </c>
      <c r="B10" s="51">
        <v>94.7</v>
      </c>
      <c r="C10" s="52">
        <v>5.3</v>
      </c>
      <c r="D10" s="35">
        <v>641</v>
      </c>
      <c r="E10" s="24">
        <f>SQRT(B10*(100-B10)/D10)</f>
        <v>0.88487904282835017</v>
      </c>
      <c r="F10" s="25">
        <f>B10-(E10*1.96)</f>
        <v>92.965637076056439</v>
      </c>
      <c r="G10" s="25">
        <f>B10+(E10*1.96)</f>
        <v>96.434362923943567</v>
      </c>
    </row>
    <row r="11" spans="1:7" x14ac:dyDescent="0.2">
      <c r="A11" s="28" t="s">
        <v>51</v>
      </c>
      <c r="B11" s="51">
        <v>95</v>
      </c>
      <c r="C11" s="52">
        <v>5</v>
      </c>
      <c r="D11" s="35">
        <v>373</v>
      </c>
      <c r="E11" s="24">
        <f>SQRT(B11*(100-B11)/D11)</f>
        <v>1.1284761605989797</v>
      </c>
      <c r="F11" s="25">
        <f>B11-(E11*1.96)</f>
        <v>92.788186725225998</v>
      </c>
      <c r="G11" s="25">
        <f>B11+(E11*1.96)</f>
        <v>97.211813274774002</v>
      </c>
    </row>
    <row r="12" spans="1:7" x14ac:dyDescent="0.2">
      <c r="A12" s="28"/>
      <c r="B12" s="53"/>
      <c r="C12" s="53"/>
      <c r="D12" s="28"/>
      <c r="E12" s="24" t="s">
        <v>14</v>
      </c>
      <c r="F12" s="25" t="s">
        <v>14</v>
      </c>
      <c r="G12" s="25" t="s">
        <v>14</v>
      </c>
    </row>
    <row r="13" spans="1:7" x14ac:dyDescent="0.2">
      <c r="A13" s="36" t="s">
        <v>19</v>
      </c>
      <c r="B13" s="37">
        <v>82.2</v>
      </c>
      <c r="C13" s="37">
        <v>17.8</v>
      </c>
      <c r="D13" s="19">
        <v>4460</v>
      </c>
      <c r="E13" s="24">
        <f>SQRT(B13*(100-B13)/D13)</f>
        <v>0.57276764946098191</v>
      </c>
      <c r="F13" s="25">
        <f>B13-(E13*1.96)</f>
        <v>81.077375407056479</v>
      </c>
      <c r="G13" s="25">
        <f>B13+(E13*1.96)</f>
        <v>83.322624592943527</v>
      </c>
    </row>
    <row r="14" spans="1:7" x14ac:dyDescent="0.2">
      <c r="A14" s="28"/>
      <c r="B14" s="28"/>
      <c r="C14" s="61" t="s">
        <v>20</v>
      </c>
      <c r="D14" s="61"/>
      <c r="E14" s="28"/>
      <c r="F14" s="28"/>
      <c r="G14" s="28"/>
    </row>
  </sheetData>
  <mergeCells count="6">
    <mergeCell ref="C14:D14"/>
    <mergeCell ref="F3:G3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All Years</vt:lpstr>
      <vt:lpstr>area</vt:lpstr>
      <vt:lpstr>htrust</vt:lpstr>
      <vt:lpstr>hboard</vt:lpstr>
      <vt:lpstr>nuts3</vt:lpstr>
      <vt:lpstr>elb</vt:lpstr>
      <vt:lpstr>urbrur</vt:lpstr>
      <vt:lpstr>MDMQ</vt:lpstr>
      <vt:lpstr>Numpers</vt:lpstr>
      <vt:lpstr>Sett15</vt:lpstr>
      <vt:lpstr>LGD14</vt:lpstr>
      <vt:lpstr>DT_20</vt:lpstr>
      <vt:lpstr>DT_30</vt:lpstr>
      <vt:lpstr>'All Years'!Print_Area</vt:lpstr>
    </vt:vector>
  </TitlesOfParts>
  <Company>Central Survey Unit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 Statistician</dc:creator>
  <cp:lastModifiedBy>Michael Bennett</cp:lastModifiedBy>
  <cp:lastPrinted>2015-06-26T07:30:52Z</cp:lastPrinted>
  <dcterms:created xsi:type="dcterms:W3CDTF">2002-12-02T14:31:28Z</dcterms:created>
  <dcterms:modified xsi:type="dcterms:W3CDTF">2019-05-30T08:41:54Z</dcterms:modified>
</cp:coreProperties>
</file>