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
    </mc:Choice>
  </mc:AlternateContent>
  <bookViews>
    <workbookView xWindow="0" yWindow="45" windowWidth="19155" windowHeight="11760" tabRatio="861"/>
  </bookViews>
  <sheets>
    <sheet name="Contact" sheetId="17" r:id="rId1"/>
    <sheet name="Contents " sheetId="3" r:id="rId2"/>
    <sheet name="Table 1.1" sheetId="1" r:id="rId3"/>
    <sheet name="Table 1.2" sheetId="4" r:id="rId4"/>
    <sheet name="Table 1.3" sheetId="5" r:id="rId5"/>
    <sheet name="Table 1.4" sheetId="6" r:id="rId6"/>
    <sheet name="Table 1.5" sheetId="7" r:id="rId7"/>
    <sheet name="Table 1.6" sheetId="8" r:id="rId8"/>
    <sheet name="Table 1.7" sheetId="9" r:id="rId9"/>
    <sheet name="Table 2.1" sheetId="10" r:id="rId10"/>
    <sheet name="Table 2.2" sheetId="11" r:id="rId11"/>
    <sheet name="Table 2.3 " sheetId="12" r:id="rId12"/>
    <sheet name="Table 2.4" sheetId="13" r:id="rId13"/>
    <sheet name="Table 2.5 " sheetId="14" r:id="rId14"/>
    <sheet name="Table 2.6 " sheetId="15" r:id="rId15"/>
    <sheet name="Table 2.7" sheetId="16" r:id="rId16"/>
    <sheet name="Table 3.1" sheetId="29" r:id="rId17"/>
    <sheet name="Figure 1" sheetId="19" r:id="rId18"/>
    <sheet name="Figure 2" sheetId="20" r:id="rId19"/>
    <sheet name="Figure 3" sheetId="21" r:id="rId20"/>
    <sheet name="Figure 4" sheetId="22" r:id="rId21"/>
    <sheet name="Figure 5" sheetId="23" r:id="rId22"/>
    <sheet name="Figure 6" sheetId="24" r:id="rId23"/>
    <sheet name="Figure 7" sheetId="26" r:id="rId24"/>
    <sheet name="Background Notes" sheetId="28" r:id="rId25"/>
  </sheets>
  <calcPr calcId="152511"/>
</workbook>
</file>

<file path=xl/calcChain.xml><?xml version="1.0" encoding="utf-8"?>
<calcChain xmlns="http://schemas.openxmlformats.org/spreadsheetml/2006/main">
  <c r="E34" i="21" l="1"/>
  <c r="D34" i="21"/>
  <c r="C34" i="21"/>
  <c r="B34" i="21"/>
  <c r="F34" i="21"/>
  <c r="D14" i="4" l="1"/>
  <c r="B14" i="4"/>
  <c r="T31" i="20" l="1"/>
  <c r="T7" i="20"/>
  <c r="T8" i="20"/>
  <c r="T9" i="20"/>
  <c r="U12" i="20" s="1"/>
  <c r="T10" i="20"/>
  <c r="T11" i="20"/>
  <c r="T12" i="20"/>
  <c r="T13" i="20"/>
  <c r="U16" i="20" s="1"/>
  <c r="T14" i="20"/>
  <c r="T15" i="20"/>
  <c r="T16" i="20"/>
  <c r="T17" i="20"/>
  <c r="T18" i="20"/>
  <c r="T19" i="20"/>
  <c r="T20" i="20"/>
  <c r="T21" i="20"/>
  <c r="U24" i="20" s="1"/>
  <c r="T22" i="20"/>
  <c r="T23" i="20"/>
  <c r="T24" i="20"/>
  <c r="T25" i="20"/>
  <c r="T26" i="20"/>
  <c r="T27" i="20"/>
  <c r="T28" i="20"/>
  <c r="T29" i="20"/>
  <c r="T30" i="20"/>
  <c r="T6" i="20"/>
  <c r="U31" i="19"/>
  <c r="T7" i="19"/>
  <c r="T8" i="19"/>
  <c r="U10" i="19" s="1"/>
  <c r="T9" i="19"/>
  <c r="T10" i="19"/>
  <c r="T11" i="19"/>
  <c r="T12" i="19"/>
  <c r="U14" i="19" s="1"/>
  <c r="T13" i="19"/>
  <c r="T14" i="19"/>
  <c r="T15" i="19"/>
  <c r="T16" i="19"/>
  <c r="U18" i="19" s="1"/>
  <c r="T17" i="19"/>
  <c r="T18" i="19"/>
  <c r="T19" i="19"/>
  <c r="T20" i="19"/>
  <c r="U22" i="19" s="1"/>
  <c r="T21" i="19"/>
  <c r="T22" i="19"/>
  <c r="T23" i="19"/>
  <c r="T24" i="19"/>
  <c r="U26" i="19" s="1"/>
  <c r="T25" i="19"/>
  <c r="T26" i="19"/>
  <c r="T27" i="19"/>
  <c r="T28" i="19"/>
  <c r="U30" i="19" s="1"/>
  <c r="T29" i="19"/>
  <c r="T30" i="19"/>
  <c r="T31" i="19"/>
  <c r="T6" i="19"/>
  <c r="U9" i="19" s="1"/>
  <c r="U28" i="19"/>
  <c r="U24" i="19"/>
  <c r="U20" i="19"/>
  <c r="U16" i="19"/>
  <c r="U12" i="19"/>
  <c r="D30" i="14"/>
  <c r="B30" i="14"/>
  <c r="D25" i="14"/>
  <c r="B25" i="14"/>
  <c r="D20" i="14"/>
  <c r="B20" i="14"/>
  <c r="D15" i="14"/>
  <c r="B15" i="14"/>
  <c r="D10" i="14"/>
  <c r="B10" i="14"/>
  <c r="D18" i="12"/>
  <c r="D14" i="12"/>
  <c r="D10" i="12"/>
  <c r="B18" i="12"/>
  <c r="B14" i="12"/>
  <c r="B10" i="12"/>
  <c r="D18" i="9"/>
  <c r="B18" i="9"/>
  <c r="D14" i="9"/>
  <c r="B14" i="9"/>
  <c r="D10" i="9"/>
  <c r="B10" i="9"/>
  <c r="D18" i="8"/>
  <c r="B18" i="8"/>
  <c r="D14" i="8"/>
  <c r="B14" i="8"/>
  <c r="D10" i="8"/>
  <c r="B10" i="8"/>
  <c r="D30" i="7"/>
  <c r="B30" i="7"/>
  <c r="D25" i="7"/>
  <c r="B25" i="7"/>
  <c r="D20" i="7"/>
  <c r="B20" i="7"/>
  <c r="D15" i="7"/>
  <c r="B15" i="7"/>
  <c r="D10" i="7"/>
  <c r="B10" i="7"/>
  <c r="D18" i="5"/>
  <c r="D14" i="5"/>
  <c r="F14" i="5" s="1"/>
  <c r="D10" i="5"/>
  <c r="B18" i="5"/>
  <c r="F18" i="5" s="1"/>
  <c r="B14" i="5"/>
  <c r="B10" i="5"/>
  <c r="F6" i="5"/>
  <c r="F8" i="5"/>
  <c r="F10" i="5"/>
  <c r="F12" i="5"/>
  <c r="F16" i="5"/>
  <c r="F16" i="16"/>
  <c r="F12" i="16"/>
  <c r="D10" i="16"/>
  <c r="D14" i="16" s="1"/>
  <c r="B10" i="16"/>
  <c r="B14" i="16" s="1"/>
  <c r="B18" i="16" s="1"/>
  <c r="F8" i="16"/>
  <c r="F6" i="16"/>
  <c r="D18" i="15"/>
  <c r="D14" i="15"/>
  <c r="D10" i="15"/>
  <c r="B14" i="15"/>
  <c r="B18" i="15" s="1"/>
  <c r="B10" i="15"/>
  <c r="F16" i="15"/>
  <c r="F12" i="15"/>
  <c r="F10" i="15"/>
  <c r="F8" i="15"/>
  <c r="F6" i="15"/>
  <c r="F10" i="16" l="1"/>
  <c r="U30" i="20"/>
  <c r="U29" i="20"/>
  <c r="U25" i="20"/>
  <c r="U21" i="20"/>
  <c r="U17" i="20"/>
  <c r="U13" i="20"/>
  <c r="U20" i="20"/>
  <c r="U10" i="20"/>
  <c r="U11" i="20"/>
  <c r="U31" i="20"/>
  <c r="U27" i="20"/>
  <c r="U23" i="20"/>
  <c r="U19" i="20"/>
  <c r="U15" i="20"/>
  <c r="U14" i="20"/>
  <c r="U22" i="20"/>
  <c r="U18" i="20"/>
  <c r="U26" i="20"/>
  <c r="U28" i="20"/>
  <c r="U9" i="20"/>
  <c r="U11" i="19"/>
  <c r="U13" i="19"/>
  <c r="U15" i="19"/>
  <c r="U17" i="19"/>
  <c r="U19" i="19"/>
  <c r="U21" i="19"/>
  <c r="U23" i="19"/>
  <c r="U25" i="19"/>
  <c r="U27" i="19"/>
  <c r="U29" i="19"/>
  <c r="D18" i="16"/>
  <c r="F18" i="16" s="1"/>
  <c r="F14" i="16"/>
  <c r="F18" i="15"/>
  <c r="F14" i="15"/>
  <c r="F29" i="14" l="1"/>
  <c r="F28" i="14"/>
  <c r="F27" i="14"/>
  <c r="F26" i="14"/>
  <c r="F25" i="14"/>
  <c r="F24" i="14"/>
  <c r="F23" i="14"/>
  <c r="F22" i="14"/>
  <c r="F21" i="14"/>
  <c r="F20" i="14"/>
  <c r="F19" i="14"/>
  <c r="F18" i="14"/>
  <c r="F17" i="14"/>
  <c r="F16" i="14"/>
  <c r="F15" i="14"/>
  <c r="F14" i="14"/>
  <c r="F13" i="14"/>
  <c r="F12" i="14"/>
  <c r="F11" i="14"/>
  <c r="F10" i="14"/>
  <c r="F9" i="14"/>
  <c r="F8" i="14"/>
  <c r="F7" i="14"/>
  <c r="F6" i="14"/>
  <c r="F10" i="13"/>
  <c r="F8" i="13"/>
  <c r="F6" i="13"/>
  <c r="F18" i="12"/>
  <c r="F16" i="12"/>
  <c r="F14" i="12"/>
  <c r="F12" i="12"/>
  <c r="F10" i="12"/>
  <c r="F8" i="12"/>
  <c r="F6" i="12"/>
  <c r="F14" i="11"/>
  <c r="F12" i="11"/>
  <c r="F10" i="11"/>
  <c r="F8" i="11"/>
  <c r="F6" i="11"/>
  <c r="D14" i="11"/>
  <c r="B14" i="11"/>
  <c r="F10" i="10"/>
  <c r="F8" i="10"/>
  <c r="F6" i="10"/>
  <c r="F18" i="9"/>
  <c r="F16" i="9"/>
  <c r="F14" i="9"/>
  <c r="F12" i="9"/>
  <c r="F10" i="9"/>
  <c r="F8" i="9"/>
  <c r="F6" i="9"/>
  <c r="F18" i="8"/>
  <c r="F16" i="8"/>
  <c r="F14" i="8"/>
  <c r="F12" i="8"/>
  <c r="F10" i="8"/>
  <c r="F8" i="8"/>
  <c r="F6" i="8"/>
  <c r="F25" i="7" l="1"/>
  <c r="F24" i="7"/>
  <c r="F23" i="7"/>
  <c r="F22" i="7"/>
  <c r="F21" i="7"/>
  <c r="F20" i="7"/>
  <c r="F19" i="7"/>
  <c r="F18" i="7"/>
  <c r="F17" i="7"/>
  <c r="F16" i="7"/>
  <c r="F15" i="7"/>
  <c r="F14" i="7"/>
  <c r="F13" i="7"/>
  <c r="F12" i="7"/>
  <c r="F11" i="7"/>
  <c r="F10" i="7"/>
  <c r="F9" i="7"/>
  <c r="F8" i="7"/>
  <c r="F7" i="7"/>
  <c r="F6" i="7"/>
  <c r="F10" i="6" l="1"/>
  <c r="F8" i="6"/>
  <c r="F6" i="6"/>
  <c r="F14" i="4"/>
  <c r="F12" i="4"/>
  <c r="F10" i="4"/>
  <c r="F8" i="4"/>
  <c r="F6" i="4"/>
  <c r="F6" i="1" l="1"/>
  <c r="F10" i="1"/>
  <c r="F8" i="1"/>
  <c r="D36" i="22" l="1"/>
  <c r="C36" i="22"/>
  <c r="B36" i="22"/>
  <c r="E36" i="22"/>
  <c r="F36" i="22" l="1"/>
  <c r="D29" i="7"/>
  <c r="D28" i="7"/>
  <c r="D27" i="7"/>
  <c r="F27" i="7" s="1"/>
  <c r="D26" i="7"/>
  <c r="B29" i="7"/>
  <c r="B28" i="7"/>
  <c r="B27" i="7"/>
  <c r="B26" i="7"/>
  <c r="F26" i="7" l="1"/>
  <c r="F29" i="7"/>
  <c r="F28" i="7"/>
  <c r="F30" i="7" l="1"/>
  <c r="D29" i="14"/>
  <c r="B29" i="14"/>
  <c r="D28" i="14"/>
  <c r="B28" i="14"/>
  <c r="D27" i="14"/>
  <c r="B27" i="14"/>
  <c r="D26" i="14"/>
  <c r="B26" i="14"/>
  <c r="F30" i="14" l="1"/>
</calcChain>
</file>

<file path=xl/sharedStrings.xml><?xml version="1.0" encoding="utf-8"?>
<sst xmlns="http://schemas.openxmlformats.org/spreadsheetml/2006/main" count="613" uniqueCount="217">
  <si>
    <t xml:space="preserve">Overall Trips </t>
  </si>
  <si>
    <t xml:space="preserve">Overall Nights </t>
  </si>
  <si>
    <t xml:space="preserve">% Change </t>
  </si>
  <si>
    <t xml:space="preserve">(1) All surveys are based on sample surveys and therefore have an associated degree of sampling error. Information on confidence intervals where these are available and sample sizes are provided in the background notes.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</si>
  <si>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</si>
  <si>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Holiday</t>
  </si>
  <si>
    <t>Visiting friends/relatives</t>
  </si>
  <si>
    <t>Business</t>
  </si>
  <si>
    <t>Other</t>
  </si>
  <si>
    <t>(2) Figures derived from the Northern Ireland Passenger Survey (NIPS) conducted by the Northern Ireland Statistics and Research Agency (NISRA) and the Survey of Overseas Travellers (SOT) conducted on behalf of Fáilte Ireland.</t>
  </si>
  <si>
    <t xml:space="preserve">Contents </t>
  </si>
  <si>
    <t xml:space="preserve">List of Tables </t>
  </si>
  <si>
    <t>Table 1.1</t>
  </si>
  <si>
    <t xml:space="preserve">Table 1.2 </t>
  </si>
  <si>
    <t>Table 1.3</t>
  </si>
  <si>
    <t>Table 1.4</t>
  </si>
  <si>
    <t>Table 1.5</t>
  </si>
  <si>
    <t>Table 1.6</t>
  </si>
  <si>
    <t>Table 1.7</t>
  </si>
  <si>
    <t>Table 2.1</t>
  </si>
  <si>
    <t>Table 2.2</t>
  </si>
  <si>
    <t>Table 2.3</t>
  </si>
  <si>
    <t>Table 2.4</t>
  </si>
  <si>
    <t>Table 2.5</t>
  </si>
  <si>
    <t>Table 2.6</t>
  </si>
  <si>
    <t>Table 2.7</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</si>
  <si>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</si>
  <si>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</si>
  <si>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</si>
  <si>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</si>
  <si>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</si>
  <si>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</si>
  <si>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</si>
  <si>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</si>
  <si>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</si>
  <si>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</si>
  <si>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National Statistics Data?</t>
  </si>
  <si>
    <t>Northern Ireland Tourism Statistics</t>
  </si>
  <si>
    <t>1. Rolling Year</t>
  </si>
  <si>
    <t>2. Year to date</t>
  </si>
  <si>
    <t>Contact</t>
  </si>
  <si>
    <t xml:space="preserve">Total Overnight Trips from outside NI </t>
  </si>
  <si>
    <t>Total Overnight Trips</t>
  </si>
  <si>
    <t>Total outside NI and RoI Nights</t>
  </si>
  <si>
    <t>Total outside NI Nights</t>
  </si>
  <si>
    <t xml:space="preserve">Total Nights </t>
  </si>
  <si>
    <t>Total outside NI Expenditure</t>
  </si>
  <si>
    <t>Total Expenditure</t>
  </si>
  <si>
    <t>Total Overnight Trips from outside NI and RoI</t>
  </si>
  <si>
    <t>Overall Expenditure (£)</t>
  </si>
  <si>
    <t xml:space="preserve">List of Figures </t>
  </si>
  <si>
    <t>Figure 2</t>
  </si>
  <si>
    <t>Figure 3</t>
  </si>
  <si>
    <t>Figure 4</t>
  </si>
  <si>
    <t>Figure 5</t>
  </si>
  <si>
    <t>Figure 6</t>
  </si>
  <si>
    <t>Figure 7</t>
  </si>
  <si>
    <t>Q1</t>
  </si>
  <si>
    <t>Q2</t>
  </si>
  <si>
    <t>Q3</t>
  </si>
  <si>
    <t>Q4</t>
  </si>
  <si>
    <t xml:space="preserve">Overnight trips </t>
  </si>
  <si>
    <t xml:space="preserve">Great Britain </t>
  </si>
  <si>
    <t xml:space="preserve">Outside UK and RoI </t>
  </si>
  <si>
    <t xml:space="preserve">Republic of Ireland </t>
  </si>
  <si>
    <t xml:space="preserve">Overnight Trips </t>
  </si>
  <si>
    <t xml:space="preserve">Belfast International </t>
  </si>
  <si>
    <t xml:space="preserve">Belfast City </t>
  </si>
  <si>
    <t>City of Derry</t>
  </si>
  <si>
    <t xml:space="preserve">Sea Ports </t>
  </si>
  <si>
    <t>Belfast</t>
  </si>
  <si>
    <t>Londonderry</t>
  </si>
  <si>
    <t>Background Notes</t>
  </si>
  <si>
    <r>
      <t xml:space="preserve">GB Overnight Trips </t>
    </r>
    <r>
      <rPr>
        <b/>
        <vertAlign val="superscript"/>
        <sz val="12"/>
        <color theme="1"/>
        <rFont val="Arial"/>
        <family val="2"/>
      </rPr>
      <t>(2)</t>
    </r>
  </si>
  <si>
    <r>
      <t xml:space="preserve">Outside UK and RoI Overnight Trips  </t>
    </r>
    <r>
      <rPr>
        <b/>
        <vertAlign val="superscript"/>
        <sz val="12"/>
        <color theme="1"/>
        <rFont val="Arial"/>
        <family val="2"/>
      </rPr>
      <t>(2)</t>
    </r>
  </si>
  <si>
    <r>
      <t xml:space="preserve">GB Overnight Trips </t>
    </r>
    <r>
      <rPr>
        <b/>
        <i/>
        <vertAlign val="superscript"/>
        <sz val="12"/>
        <color theme="1"/>
        <rFont val="Arial"/>
        <family val="2"/>
      </rPr>
      <t>(2)</t>
    </r>
  </si>
  <si>
    <r>
      <t xml:space="preserve">Outside UK and RoI Overnight Trips </t>
    </r>
    <r>
      <rPr>
        <b/>
        <i/>
        <vertAlign val="superscript"/>
        <sz val="12"/>
        <color theme="1"/>
        <rFont val="Arial"/>
        <family val="2"/>
      </rPr>
      <t>(2)</t>
    </r>
  </si>
  <si>
    <r>
      <t xml:space="preserve">RoI Overnight Trips </t>
    </r>
    <r>
      <rPr>
        <b/>
        <i/>
        <vertAlign val="superscript"/>
        <sz val="12"/>
        <color theme="1"/>
        <rFont val="Arial"/>
        <family val="2"/>
      </rPr>
      <t>(3)</t>
    </r>
  </si>
  <si>
    <r>
      <t xml:space="preserve">GB Nights </t>
    </r>
    <r>
      <rPr>
        <b/>
        <vertAlign val="superscript"/>
        <sz val="12"/>
        <color theme="1"/>
        <rFont val="Arial"/>
        <family val="2"/>
      </rPr>
      <t>(2)</t>
    </r>
  </si>
  <si>
    <r>
      <t xml:space="preserve">Outside UK and RoI Nights </t>
    </r>
    <r>
      <rPr>
        <b/>
        <vertAlign val="superscript"/>
        <sz val="12"/>
        <color theme="1"/>
        <rFont val="Arial"/>
        <family val="2"/>
      </rPr>
      <t>(2)</t>
    </r>
  </si>
  <si>
    <r>
      <t xml:space="preserve">GB Expenditure </t>
    </r>
    <r>
      <rPr>
        <b/>
        <vertAlign val="superscript"/>
        <sz val="12"/>
        <color theme="1"/>
        <rFont val="Arial"/>
        <family val="2"/>
      </rPr>
      <t>(2)</t>
    </r>
  </si>
  <si>
    <r>
      <t xml:space="preserve">Outside UK and RoI Expenditure </t>
    </r>
    <r>
      <rPr>
        <b/>
        <vertAlign val="superscript"/>
        <sz val="12"/>
        <color theme="1"/>
        <rFont val="Arial"/>
        <family val="2"/>
      </rPr>
      <t>(2)</t>
    </r>
  </si>
  <si>
    <t>a.    meet identified user needs,</t>
  </si>
  <si>
    <t>b.    are well explained and readily accessible,</t>
  </si>
  <si>
    <t>c.    are produced according to sound methods, and</t>
  </si>
  <si>
    <t>d.    are managed impartially and objectively in the public interest</t>
  </si>
  <si>
    <r>
      <t xml:space="preserve">Domestic Overnight Trips </t>
    </r>
    <r>
      <rPr>
        <b/>
        <vertAlign val="superscript"/>
        <sz val="12"/>
        <color theme="1"/>
        <rFont val="Arial"/>
        <family val="2"/>
      </rPr>
      <t>(4)</t>
    </r>
  </si>
  <si>
    <r>
      <t xml:space="preserve">RoI Overnight Trips </t>
    </r>
    <r>
      <rPr>
        <b/>
        <vertAlign val="superscript"/>
        <sz val="12"/>
        <color theme="1"/>
        <rFont val="Arial"/>
        <family val="2"/>
      </rPr>
      <t>(3)</t>
    </r>
  </si>
  <si>
    <t xml:space="preserve">(4) Figures derived from the Northern Ireland Continuous Household Survey (CHS) conducted by NISRA. </t>
  </si>
  <si>
    <r>
      <t xml:space="preserve">RoI Nights </t>
    </r>
    <r>
      <rPr>
        <b/>
        <vertAlign val="superscript"/>
        <sz val="12"/>
        <color theme="1"/>
        <rFont val="Arial"/>
        <family val="2"/>
      </rPr>
      <t>(3)</t>
    </r>
  </si>
  <si>
    <r>
      <t xml:space="preserve">Domestic Nights </t>
    </r>
    <r>
      <rPr>
        <b/>
        <vertAlign val="superscript"/>
        <sz val="12"/>
        <color theme="1"/>
        <rFont val="Arial"/>
        <family val="2"/>
      </rPr>
      <t>(4)</t>
    </r>
  </si>
  <si>
    <r>
      <t xml:space="preserve">RoI Expenditure </t>
    </r>
    <r>
      <rPr>
        <b/>
        <vertAlign val="superscript"/>
        <sz val="12"/>
        <color theme="1"/>
        <rFont val="Arial"/>
        <family val="2"/>
      </rPr>
      <t>(3)</t>
    </r>
  </si>
  <si>
    <r>
      <t xml:space="preserve">Domestic Expenditure </t>
    </r>
    <r>
      <rPr>
        <b/>
        <vertAlign val="superscript"/>
        <sz val="12"/>
        <color theme="1"/>
        <rFont val="Arial"/>
        <family val="2"/>
      </rPr>
      <t>(4)</t>
    </r>
  </si>
  <si>
    <t xml:space="preserve">(3) Figures derived from the Household Travel Survey (HTS) conducted by Central Statistics Office (CSO). </t>
  </si>
  <si>
    <t>(3) Figures derived from the Household Travel Survey (HTS) conducted by Central Statistics Office (CSO).</t>
  </si>
  <si>
    <t xml:space="preserve">(4) Figures derived from  the Northern Ireland Continuous Household Survey (CHS) conducted by NISRA. </t>
  </si>
  <si>
    <t>Responsible Statistician:</t>
  </si>
  <si>
    <t>Netherleigh, Massey Avenue</t>
  </si>
  <si>
    <t>BELFAST</t>
  </si>
  <si>
    <t>BT4 2JP</t>
  </si>
  <si>
    <t>Address:</t>
  </si>
  <si>
    <r>
      <t>Telephone:</t>
    </r>
    <r>
      <rPr>
        <b/>
        <sz val="12"/>
        <color theme="1"/>
        <rFont val="Arial"/>
        <family val="2"/>
      </rPr>
      <t xml:space="preserve">  </t>
    </r>
    <r>
      <rPr>
        <sz val="12"/>
        <color theme="1"/>
        <rFont val="Arial"/>
        <family val="2"/>
      </rPr>
      <t>028 9052 9604</t>
    </r>
  </si>
  <si>
    <t>Media Enquiries:</t>
  </si>
  <si>
    <t>Publication Date:</t>
  </si>
  <si>
    <t>Overnight Trips</t>
  </si>
  <si>
    <t>Nights during the Overnight Trips</t>
  </si>
  <si>
    <t>Expenditure during the Overnight Trips (£)</t>
  </si>
  <si>
    <t>Quarter</t>
  </si>
  <si>
    <t>Year</t>
  </si>
  <si>
    <t>Table 3.1</t>
  </si>
  <si>
    <t>3. Quarterly Breakdown</t>
  </si>
  <si>
    <t>(1) All surveys are based on sample surveys and therefore have an associated degree of sampling error. Information on confidence intervals where these are available and sample sizes are available in the background notes</t>
  </si>
  <si>
    <t xml:space="preserve">Further breakdowns of this data can be found in the found at: </t>
  </si>
  <si>
    <t>(1) All surveys are based on sample surveys and therefore have an associated degree of sampling error. Information on confidence intervals where these are available and sample sizes are available in the background notes.</t>
  </si>
  <si>
    <t xml:space="preserve"> </t>
  </si>
  <si>
    <t xml:space="preserve">(2) Figures derived from the Northern Ireland Passenger Survey (NIPS) conducted by the Northern Ireland Statistics and Research Agency (NISRA), the Survey of Overseas Travellers (SOT) conducted on behalf of Fáilte Ireland and the Household Travel Survey (HTS) conducted by Central Statistics Office (CSO). </t>
  </si>
  <si>
    <t>Visiting Friends/Relatives</t>
  </si>
  <si>
    <t>facebook</t>
  </si>
  <si>
    <t>twitter</t>
  </si>
  <si>
    <t>DfE Communications Office</t>
  </si>
  <si>
    <t>pressoffice@economy-ni.gov.uk</t>
  </si>
  <si>
    <r>
      <rPr>
        <sz val="12"/>
        <rFont val="Arial"/>
        <family val="2"/>
      </rPr>
      <t xml:space="preserve">3.    The production of tourism statistics is conducted in line with the </t>
    </r>
    <r>
      <rPr>
        <u/>
        <sz val="12"/>
        <color theme="10"/>
        <rFont val="Arial"/>
        <family val="2"/>
      </rPr>
      <t xml:space="preserve">UK Statistics Authority Code of Practice for Official Statistics. </t>
    </r>
    <r>
      <rPr>
        <sz val="12"/>
        <rFont val="Arial"/>
        <family val="2"/>
      </rPr>
      <t>This means that the statistics</t>
    </r>
  </si>
  <si>
    <t>July 2015 - June 2016</t>
  </si>
  <si>
    <t>January - June 2016</t>
  </si>
  <si>
    <t>Figure 1</t>
  </si>
  <si>
    <t>.</t>
  </si>
  <si>
    <t>Total outside NI and RoI Expenditure</t>
  </si>
  <si>
    <t>028 9025 5159</t>
  </si>
  <si>
    <t>July 2015 - June 2017</t>
  </si>
  <si>
    <t>Stranmillis Court</t>
  </si>
  <si>
    <t>Yes</t>
  </si>
  <si>
    <t>Estimated number of overnight trips, nights and expenditure in NI (all visitors) for the 12 months to June 2016, 2017</t>
  </si>
  <si>
    <t>Estimated number of overnight trips in NI (all visitors) by reason for visit for the 12 months to June 2016, 2017</t>
  </si>
  <si>
    <t>Estimated number of overnight trips in NI by market for the 12 months to June 2016, 2017</t>
  </si>
  <si>
    <t>Estimated number of overnight trips, nights and expenditure in NI (excluding NI residents) for the 12 months to June 2016, 2017</t>
  </si>
  <si>
    <t>Estimated number of overnight trips to NI (excluding NI residents) by reason for visit for the 12 months to June 2016, 2017</t>
  </si>
  <si>
    <t>Estimated nights spent in NI (all visitors) for the 12 months to June 2016, 2017</t>
  </si>
  <si>
    <t>Estimated expenditure (£) spent in NI (all visitors) for the 12 months to June 2016, 2017</t>
  </si>
  <si>
    <t>Estimated number of overnight trips, nights and expenditure in NI (all visitors) for January to June 2016, 2017</t>
  </si>
  <si>
    <t>Estimated number of overnight trips in NI (all visitors) by reason for visit for January to June 2016, 2017</t>
  </si>
  <si>
    <t>Estimated number of overnight trips in NI by market for January to June 2016, 2017</t>
  </si>
  <si>
    <t>Estimated number of overnight trips, nights and expenditure in NI (excluding NI residents) for January to June 2016, 2017</t>
  </si>
  <si>
    <t>Estimated number of overnight trips to NI (excluding NI residents) by reason for visit for the January to June 2016, 2017</t>
  </si>
  <si>
    <t>Estimated nights spent in NI (all visitors) for January to June 2016, 2017</t>
  </si>
  <si>
    <t>Estimated expenditure (£) spent in NI (all visitors) for January to June 2016, 2017</t>
  </si>
  <si>
    <t>Rolling year number of overnight trips (Q1 2011 - Q2 2017) (non-zero axis)</t>
  </si>
  <si>
    <t>Rolling year estimated expenditure on overnight trips (Q1 2011 - Q2 2017) (non-zero axis)</t>
  </si>
  <si>
    <t xml:space="preserve">Reason for overnight trips in Northern Ireland (July 2016 - June 2017) </t>
  </si>
  <si>
    <t>Place of origin overnight visitors (July 2016 - June 2017)</t>
  </si>
  <si>
    <t xml:space="preserve">Quarterly outgoing passengers Northern Ireland Ports (Q1 2011 - Q2 2017) </t>
  </si>
  <si>
    <t>Total cruise ship numbers docking at NI ports (Q1 2012 - Q2 2017)</t>
  </si>
  <si>
    <r>
      <t>Table 1.1 Estimated</t>
    </r>
    <r>
      <rPr>
        <b/>
        <vertAlign val="superscript"/>
        <sz val="12"/>
        <color theme="1"/>
        <rFont val="Arial"/>
        <family val="2"/>
      </rPr>
      <t>(1,2)</t>
    </r>
    <r>
      <rPr>
        <b/>
        <sz val="12"/>
        <color theme="1"/>
        <rFont val="Arial"/>
        <family val="2"/>
      </rPr>
      <t xml:space="preserve"> number of overnight trips, nights and expenditure in NI (all visitors) for the 12 months to June 2016, 2017</t>
    </r>
  </si>
  <si>
    <t>July 2016 - June 2017</t>
  </si>
  <si>
    <t>Data correct as at 19/10/2017</t>
  </si>
  <si>
    <r>
      <t>Table 1.2 Estimated</t>
    </r>
    <r>
      <rPr>
        <b/>
        <vertAlign val="superscript"/>
        <sz val="12"/>
        <color theme="1"/>
        <rFont val="Arial"/>
        <family val="2"/>
      </rPr>
      <t>(1,2)</t>
    </r>
    <r>
      <rPr>
        <b/>
        <sz val="12"/>
        <color theme="1"/>
        <rFont val="Arial"/>
        <family val="2"/>
      </rPr>
      <t xml:space="preserve"> number of overnight trips in NI (all visitors) by reason for visit for the 12 months to June 2016, 2017</t>
    </r>
  </si>
  <si>
    <r>
      <t>Table 1.3 Estimated</t>
    </r>
    <r>
      <rPr>
        <b/>
        <vertAlign val="superscript"/>
        <sz val="12"/>
        <color theme="1"/>
        <rFont val="Arial"/>
        <family val="2"/>
      </rPr>
      <t>(1)</t>
    </r>
    <r>
      <rPr>
        <b/>
        <sz val="12"/>
        <color theme="1"/>
        <rFont val="Arial"/>
        <family val="2"/>
      </rPr>
      <t xml:space="preserve"> number of overnight trips in NI by market for the 12 months to June 2016, 2017</t>
    </r>
  </si>
  <si>
    <r>
      <t>Table 1.4 Estimated</t>
    </r>
    <r>
      <rPr>
        <b/>
        <vertAlign val="superscript"/>
        <sz val="12"/>
        <color theme="1"/>
        <rFont val="Arial"/>
        <family val="2"/>
      </rPr>
      <t>(1,2)</t>
    </r>
    <r>
      <rPr>
        <b/>
        <sz val="12"/>
        <color theme="1"/>
        <rFont val="Arial"/>
        <family val="2"/>
      </rPr>
      <t xml:space="preserve"> number of overnight trips, nights and expenditure in NI (</t>
    </r>
    <r>
      <rPr>
        <b/>
        <sz val="12"/>
        <color rgb="FFFF0000"/>
        <rFont val="Arial"/>
        <family val="2"/>
      </rPr>
      <t>excluding NI residents</t>
    </r>
    <r>
      <rPr>
        <b/>
        <sz val="12"/>
        <color theme="1"/>
        <rFont val="Arial"/>
        <family val="2"/>
      </rPr>
      <t>) for the 12 months to June 2016, 2017</t>
    </r>
  </si>
  <si>
    <r>
      <t>Table 1.6 Estimated</t>
    </r>
    <r>
      <rPr>
        <b/>
        <vertAlign val="superscript"/>
        <sz val="12"/>
        <color theme="1"/>
        <rFont val="Arial"/>
        <family val="2"/>
      </rPr>
      <t>(1)</t>
    </r>
    <r>
      <rPr>
        <b/>
        <sz val="12"/>
        <color theme="1"/>
        <rFont val="Arial"/>
        <family val="2"/>
      </rPr>
      <t xml:space="preserve"> nights spent in NI (all visitors) for the 12 months to June 2016, 2017</t>
    </r>
  </si>
  <si>
    <r>
      <t>Table 1.7 Estimated</t>
    </r>
    <r>
      <rPr>
        <b/>
        <vertAlign val="superscript"/>
        <sz val="12"/>
        <color theme="1"/>
        <rFont val="Arial"/>
        <family val="2"/>
      </rPr>
      <t>(1)</t>
    </r>
    <r>
      <rPr>
        <b/>
        <sz val="12"/>
        <color theme="1"/>
        <rFont val="Arial"/>
        <family val="2"/>
      </rPr>
      <t xml:space="preserve"> expenditure (£) spent in NI (all visitors) for the 12 months to June 2016, 2017</t>
    </r>
  </si>
  <si>
    <r>
      <t>Table 2.1 Estimated</t>
    </r>
    <r>
      <rPr>
        <b/>
        <vertAlign val="superscript"/>
        <sz val="12"/>
        <color theme="1"/>
        <rFont val="Arial"/>
        <family val="2"/>
      </rPr>
      <t>(1,2)</t>
    </r>
    <r>
      <rPr>
        <b/>
        <sz val="12"/>
        <color theme="1"/>
        <rFont val="Arial"/>
        <family val="2"/>
      </rPr>
      <t xml:space="preserve"> number of overnight trips, nights and expenditure in NI (all visitors) for January to June 2016, 2017</t>
    </r>
  </si>
  <si>
    <t>January - June 2017</t>
  </si>
  <si>
    <r>
      <t>Table 3.1 Estimated</t>
    </r>
    <r>
      <rPr>
        <b/>
        <vertAlign val="superscript"/>
        <sz val="12"/>
        <color theme="1"/>
        <rFont val="Arial"/>
        <family val="2"/>
      </rPr>
      <t>(1,2)</t>
    </r>
    <r>
      <rPr>
        <b/>
        <sz val="12"/>
        <color theme="1"/>
        <rFont val="Arial"/>
        <family val="2"/>
      </rPr>
      <t xml:space="preserve"> number of overnight trips, nights and expenditure in NI </t>
    </r>
    <r>
      <rPr>
        <b/>
        <sz val="12"/>
        <rFont val="Arial"/>
        <family val="2"/>
      </rPr>
      <t>(all visitors</t>
    </r>
    <r>
      <rPr>
        <b/>
        <sz val="12"/>
        <color theme="1"/>
        <rFont val="Arial"/>
        <family val="2"/>
      </rPr>
      <t>) by quarter, Q1 2011 - Q2 2017</t>
    </r>
  </si>
  <si>
    <t>Mr Jim McColgan</t>
  </si>
  <si>
    <t>tourismstatistics@nisra.gov.uk</t>
  </si>
  <si>
    <t>Colby House</t>
  </si>
  <si>
    <t>BT9 5RR</t>
  </si>
  <si>
    <t>Estimated number of overnight trips, nights and expenditure in NI (all visitors) by quarter, Q1 2011 - Q2 2017</t>
  </si>
  <si>
    <t>Northern Ireland hotel rooms sold rolling year (Q1 2013 - Q2 2017) (non-zero axis)</t>
  </si>
  <si>
    <r>
      <rPr>
        <sz val="12"/>
        <color theme="1"/>
        <rFont val="Arial"/>
        <family val="2"/>
      </rPr>
      <t xml:space="preserve">2.    Tourism data is derived from a variety of sources, more information on these sources can also be found at this </t>
    </r>
    <r>
      <rPr>
        <u/>
        <sz val="12"/>
        <color theme="10"/>
        <rFont val="Arial"/>
        <family val="2"/>
      </rPr>
      <t>link</t>
    </r>
    <r>
      <rPr>
        <sz val="12"/>
        <color theme="1"/>
        <rFont val="Arial"/>
        <family val="2"/>
      </rPr>
      <t>. Tourism estimates are designed to provide timely data on tourism activity in Northern Ireland. The estimates may be subject to revision due to improvements to the survey/analysis methodology or the inclusion of data returned after the publication date.</t>
    </r>
  </si>
  <si>
    <r>
      <rPr>
        <sz val="12"/>
        <color theme="1"/>
        <rFont val="Arial"/>
        <family val="2"/>
      </rPr>
      <t>The figures in this document are the most up-to-date available at the time of publication, Northern Ireland Tourism Statistics have undergone a series of organisational changes and revisions to methodology. Information of the sources, the data quality of each source and any revisions or changes in methodology can be accessed at this</t>
    </r>
    <r>
      <rPr>
        <sz val="12"/>
        <color theme="10"/>
        <rFont val="Arial"/>
        <family val="2"/>
      </rPr>
      <t xml:space="preserve"> </t>
    </r>
    <r>
      <rPr>
        <u/>
        <sz val="12"/>
        <color theme="10"/>
        <rFont val="Arial"/>
        <family val="2"/>
      </rPr>
      <t>link.</t>
    </r>
  </si>
  <si>
    <t>4.   Tourism Statistics have recently undergone an assessment by the UK Statistics Authority. In May 2017 the Office for Statistics Regulation completed their review and confirmed the designation of new National Statistics on:</t>
  </si>
  <si>
    <t>Northern Ireland Annual Tourism Statistics</t>
  </si>
  <si>
    <t>Northern Ireland Quarterly Tourism Statistics</t>
  </si>
  <si>
    <t>External Overnight Trips to Northern Ireland</t>
  </si>
  <si>
    <t>Northern Ireland Domestic Tourism</t>
  </si>
  <si>
    <t>Northern Ireland Hotel Occupancy</t>
  </si>
  <si>
    <t>Northern Ireland Local Government District Tourism Statistics</t>
  </si>
  <si>
    <t>National Statistics status means that official statistics meet the highest standards of trustworthiness, quality and value.</t>
  </si>
  <si>
    <r>
      <rPr>
        <sz val="12"/>
        <rFont val="Arial"/>
        <family val="2"/>
      </rPr>
      <t xml:space="preserve">5.    NISRA uses the Survey of Overseas Travellers run by Fáilte Ireland to gain information on the overnight trips to Northern Ireland who exit through Republic of Ireland ports. Information on Northern Ireland overnight trips is also now collected through a separate survey carried out by Central Statistics Office Ireland. NISRA researched the two sources and presented and agreed the findings at the all Ireland tourism statistics meeting with all relevant providers and users of the data. The findings can be accessed at </t>
    </r>
    <r>
      <rPr>
        <u/>
        <sz val="12"/>
        <color theme="10"/>
        <rFont val="Arial"/>
        <family val="2"/>
      </rPr>
      <t>link.</t>
    </r>
  </si>
  <si>
    <r>
      <rPr>
        <sz val="12"/>
        <rFont val="Arial"/>
        <family val="2"/>
      </rPr>
      <t xml:space="preserve">6.    Due to the nature of household surveys in Northern Ireland, users should be aware that statistics on overnight trips in Northern Ireland residents aged under 16 are excluded. NISRA is in the process of changing the methodology of data collection to capture this information from April 2015. NISRA has also increased the sample size of the underlying survey used to measure domestic tourism from April 2017. Over the next year (2017/18), NISRA will explore the impact of both changes with a view to improving the overall estimates of domestic tourism and will update users on progress. Users can see the Tourism Statistics Plan at this </t>
    </r>
    <r>
      <rPr>
        <u/>
        <sz val="12"/>
        <color theme="10"/>
        <rFont val="Arial"/>
        <family val="2"/>
      </rPr>
      <t>link.</t>
    </r>
  </si>
  <si>
    <r>
      <rPr>
        <sz val="12"/>
        <rFont val="Arial"/>
        <family val="2"/>
      </rPr>
      <t xml:space="preserve">7.    While the statistics are produced in as timely a way as possible, it is realised that early indicators would be useful. Early tourism indicators are published at this </t>
    </r>
    <r>
      <rPr>
        <u/>
        <sz val="12"/>
        <color theme="10"/>
        <rFont val="Arial"/>
        <family val="2"/>
      </rPr>
      <t>link</t>
    </r>
    <r>
      <rPr>
        <sz val="12"/>
        <rFont val="Arial"/>
        <family val="2"/>
      </rPr>
      <t xml:space="preserve"> and are updated monthly.</t>
    </r>
  </si>
  <si>
    <r>
      <rPr>
        <sz val="12"/>
        <color theme="1"/>
        <rFont val="Arial"/>
        <family val="2"/>
      </rPr>
      <t>8. </t>
    </r>
    <r>
      <rPr>
        <sz val="12"/>
        <rFont val="Arial"/>
        <family val="2"/>
      </rPr>
      <t xml:space="preserve">   Tourism statistics systems are designed to collect information for Northern Ireland as a whole. However, respondents do indicate where they stay during these overnight trips allowing for some analysis at Local Government District level. The most recent 2016 results published at this level can be found at this </t>
    </r>
    <r>
      <rPr>
        <u/>
        <sz val="12"/>
        <color theme="10"/>
        <rFont val="Arial"/>
        <family val="2"/>
      </rPr>
      <t>link</t>
    </r>
    <r>
      <rPr>
        <sz val="12"/>
        <rFont val="Arial"/>
        <family val="2"/>
      </rPr>
      <t xml:space="preserve">. The 2017 Local Government District Tourism Statistics are expected to be published in July 2018. </t>
    </r>
  </si>
  <si>
    <t>9.    The vast majority of cruise ships visit Northern Ireland on a single day basis, arriving in the morning and leaving the same evening. Thus under UN definitions cruise ship visits are considered day-trips and excluded from the overnight trips figures outlined in section 1. To address this, section 4 includes statistics from Visit Belfast and Cruise North West and data relating to Warrenpoint port and Bangor Marina. Cruise ships can also drop anchor and tender passengers ashore at other parts of Northern Ireland (e.g. Portrush).</t>
  </si>
  <si>
    <r>
      <rPr>
        <sz val="12"/>
        <rFont val="Arial"/>
        <family val="2"/>
      </rPr>
      <t>10.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during 2016 stands at +/-7% for the year (associated expenditure at +/-11%). Note: based on the survey design confidence intervals for domestic tourism trips stands at +/-10% and external trips at +/-4% for trips taken in 2016. Confidence intervals for 2017 data will be available when the 2017 annual statistics publication is published in Spring 2018. Information on confidence intervals in Northern Ireland tourism statistics can be accesses at this</t>
    </r>
    <r>
      <rPr>
        <u/>
        <sz val="12"/>
        <color rgb="FF00B0F0"/>
        <rFont val="Arial"/>
        <family val="2"/>
      </rPr>
      <t xml:space="preserve"> link. </t>
    </r>
  </si>
  <si>
    <t>11.    Follow NISRA on Twitter and Facebook. We welcome feedback from users on the content, format and relevance of this release. Feedback can be sent by email.</t>
  </si>
  <si>
    <r>
      <t>Table 1.5 Estimated</t>
    </r>
    <r>
      <rPr>
        <b/>
        <vertAlign val="superscript"/>
        <sz val="12"/>
        <color theme="1"/>
        <rFont val="Arial"/>
        <family val="2"/>
      </rPr>
      <t>(1,5)</t>
    </r>
    <r>
      <rPr>
        <b/>
        <sz val="12"/>
        <color theme="1"/>
        <rFont val="Arial"/>
        <family val="2"/>
      </rPr>
      <t xml:space="preserve"> number of overnight trips to NI (all visitors) by reason for visit for the 12 months to June 2016, 2017</t>
    </r>
  </si>
  <si>
    <t xml:space="preserve">(5) Estimates based on a sample size of &lt;30 appear shaded as </t>
  </si>
  <si>
    <r>
      <t xml:space="preserve">NI Overnight Trips </t>
    </r>
    <r>
      <rPr>
        <b/>
        <i/>
        <vertAlign val="superscript"/>
        <sz val="12"/>
        <color theme="1"/>
        <rFont val="Arial"/>
        <family val="2"/>
      </rPr>
      <t>(4)</t>
    </r>
  </si>
  <si>
    <r>
      <t>Table 2.2 Estimated</t>
    </r>
    <r>
      <rPr>
        <b/>
        <vertAlign val="superscript"/>
        <sz val="12"/>
        <color theme="1"/>
        <rFont val="Arial"/>
        <family val="2"/>
      </rPr>
      <t>(1,2,)</t>
    </r>
    <r>
      <rPr>
        <b/>
        <sz val="12"/>
        <color theme="1"/>
        <rFont val="Arial"/>
        <family val="2"/>
      </rPr>
      <t xml:space="preserve"> number of overnight trips in NI (all visitors) by reason for visit for January to June 2016, 2017</t>
    </r>
  </si>
  <si>
    <r>
      <t>Table 2.3 Estimated</t>
    </r>
    <r>
      <rPr>
        <b/>
        <vertAlign val="superscript"/>
        <sz val="12"/>
        <color theme="1"/>
        <rFont val="Arial"/>
        <family val="2"/>
      </rPr>
      <t>(1)</t>
    </r>
    <r>
      <rPr>
        <b/>
        <sz val="12"/>
        <color theme="1"/>
        <rFont val="Arial"/>
        <family val="2"/>
      </rPr>
      <t xml:space="preserve"> number of overnight trips in NI (all visitors) by market for January to June 2016, 2017</t>
    </r>
  </si>
  <si>
    <r>
      <t>Table 2.4 Estimated</t>
    </r>
    <r>
      <rPr>
        <b/>
        <vertAlign val="superscript"/>
        <sz val="12"/>
        <color theme="1"/>
        <rFont val="Arial"/>
        <family val="2"/>
      </rPr>
      <t>(1,2)</t>
    </r>
    <r>
      <rPr>
        <b/>
        <sz val="12"/>
        <color theme="1"/>
        <rFont val="Arial"/>
        <family val="2"/>
      </rPr>
      <t xml:space="preserve"> number of overnight trips, nights and expenditure in NI (</t>
    </r>
    <r>
      <rPr>
        <b/>
        <sz val="12"/>
        <color rgb="FFFF0000"/>
        <rFont val="Arial"/>
        <family val="2"/>
      </rPr>
      <t>excluding NI residents</t>
    </r>
    <r>
      <rPr>
        <b/>
        <sz val="12"/>
        <color theme="1"/>
        <rFont val="Arial"/>
        <family val="2"/>
      </rPr>
      <t>) for January to June 2016, 2017</t>
    </r>
  </si>
  <si>
    <r>
      <t>Table 2.5 Estimated</t>
    </r>
    <r>
      <rPr>
        <b/>
        <vertAlign val="superscript"/>
        <sz val="12"/>
        <color theme="1"/>
        <rFont val="Arial"/>
        <family val="2"/>
      </rPr>
      <t>(1,5)</t>
    </r>
    <r>
      <rPr>
        <b/>
        <sz val="12"/>
        <color theme="1"/>
        <rFont val="Arial"/>
        <family val="2"/>
      </rPr>
      <t xml:space="preserve"> number of overnight trips to NI (all visitors) by reason for visit for the January to June 2016, 2017</t>
    </r>
  </si>
  <si>
    <r>
      <t xml:space="preserve">Total Overnight Trips </t>
    </r>
    <r>
      <rPr>
        <b/>
        <i/>
        <vertAlign val="superscript"/>
        <sz val="12"/>
        <color theme="1"/>
        <rFont val="Arial"/>
        <family val="2"/>
      </rPr>
      <t>(2,3,4)</t>
    </r>
  </si>
  <si>
    <t>Northern Ireland Tourism Statistics microdata Q1 2011-Q2 2017</t>
  </si>
  <si>
    <t xml:space="preserve">     Estimates based on a sample size of 30-49 appear shaded as </t>
  </si>
  <si>
    <t xml:space="preserve">     Estimates based on a sample size of 50-99 appear shaded as </t>
  </si>
  <si>
    <r>
      <t>Table 2.6 Estimated</t>
    </r>
    <r>
      <rPr>
        <b/>
        <vertAlign val="superscript"/>
        <sz val="12"/>
        <color theme="1"/>
        <rFont val="Arial"/>
        <family val="2"/>
      </rPr>
      <t>(1)</t>
    </r>
    <r>
      <rPr>
        <b/>
        <sz val="12"/>
        <color theme="1"/>
        <rFont val="Arial"/>
        <family val="2"/>
      </rPr>
      <t xml:space="preserve"> nights spent in NI (all visitors) for January to June 2016, 2017 </t>
    </r>
  </si>
  <si>
    <r>
      <t>Table 2.7 Estimated</t>
    </r>
    <r>
      <rPr>
        <b/>
        <vertAlign val="superscript"/>
        <sz val="12"/>
        <color theme="1"/>
        <rFont val="Arial"/>
        <family val="2"/>
      </rPr>
      <t>(1)</t>
    </r>
    <r>
      <rPr>
        <b/>
        <sz val="12"/>
        <color theme="1"/>
        <rFont val="Arial"/>
        <family val="2"/>
      </rPr>
      <t xml:space="preserve"> expenditure (£) spent in NI (all visitors) for January to June 2016, 2017</t>
    </r>
  </si>
  <si>
    <t>Figure 1: Rolling year number of overnight trips, Q1 2011 - Q2 2017 (non-zero axis)</t>
  </si>
  <si>
    <t xml:space="preserve">Rolling Year Overnight Trips </t>
  </si>
  <si>
    <t>Expenditure during Overnight Trips (£)</t>
  </si>
  <si>
    <t>Rolling Year Expenditure during Overnight Trips (£)</t>
  </si>
  <si>
    <t xml:space="preserve">Figure 3: Reason for overnight trips in Northern Ireland (July 2016 - June 2017) </t>
  </si>
  <si>
    <t>Figure 4: Place of origin overnight visitors (July 2016 - June 2017)</t>
  </si>
  <si>
    <t>Figure 2: Rolling year estimated expenditure (£m) on overnight trips, Q1 2011 - Q2 2017 (non-zero y axis)</t>
  </si>
  <si>
    <t>(3) Percentages shown may not add up to 100% due to rounding</t>
  </si>
  <si>
    <t>Figure 5: Northern Ireland Hotel rooms sold rolling year (Q1 2012 - Q2 2017) (non-zero y axis)</t>
  </si>
  <si>
    <t>Source: Northern Ireland Hotel Occupancy Survey</t>
  </si>
  <si>
    <t>Rolling Year Rooms Sold</t>
  </si>
  <si>
    <t>Belfast Figures are obtained from Cruise Belfast</t>
  </si>
  <si>
    <t>Londonderry Figures are obtained from Cruise North West</t>
  </si>
  <si>
    <t>Cruise ships that include more than one Northern Ireland port in their itinerary will be included in the figures for each port at which they dock</t>
  </si>
  <si>
    <t xml:space="preserve">(1) Figures obtained from the Civil Aviation Authority (CAA), Stenaline and P&amp;O Ferries. </t>
  </si>
  <si>
    <r>
      <t xml:space="preserve">Figure 6: Quarterly </t>
    </r>
    <r>
      <rPr>
        <b/>
        <u/>
        <sz val="12"/>
        <color theme="1"/>
        <rFont val="Arial"/>
        <family val="2"/>
      </rPr>
      <t>outgoing</t>
    </r>
    <r>
      <rPr>
        <b/>
        <sz val="12"/>
        <color theme="1"/>
        <rFont val="Arial"/>
        <family val="2"/>
      </rPr>
      <t xml:space="preserve"> passengers Northern Ireland Ports (Q1 2011 - Q2 2017) </t>
    </r>
  </si>
  <si>
    <t>Figure 7: Total cruise ship numbers docking at NI ports (Q1 2012 - Q2 2017)</t>
  </si>
  <si>
    <r>
      <rPr>
        <sz val="12"/>
        <color theme="1"/>
        <rFont val="Arial"/>
        <family val="2"/>
      </rPr>
      <t xml:space="preserve">1.    These statistics present a summary of tourism information in the 12 months to June 2017. More detailed quarterly data is available on our website at this </t>
    </r>
    <r>
      <rPr>
        <u/>
        <sz val="12"/>
        <color theme="10"/>
        <rFont val="Arial"/>
        <family val="2"/>
      </rPr>
      <t>link</t>
    </r>
    <r>
      <rPr>
        <sz val="12"/>
        <color theme="1"/>
        <rFont val="Arial"/>
        <family val="2"/>
      </rPr>
      <t xml:space="preserve">. It should be noted that 2017 data are provisional until publication of the 2017 annual statistics in Spring 2018. The next tourism statistics release will be in October for the year ending June 2017; users should note that it is recommended estimated tourism statistics should be looked at over a twelve month period to give a more robust picture of tourism in NI over a period including all four quarters of the year to the latest statistics available. </t>
    </r>
  </si>
  <si>
    <t>NISRA Tourism Statistics Branch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</si>
</sst>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_-;\-* #,##0.0_-;_-* &quot;-&quot;??_-;_-@_-"/>
    <numFmt numFmtId="166" formatCode="0.0%"/>
  </numFmts>
  <fonts count="4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u/>
      <sz val="11"/>
      <color theme="10"/>
      <name val="Calibri"/>
      <family val="2"/>
    </font>
    <font>
      <sz val="10"/>
      <name val="Arial"/>
      <family val="2"/>
    </font>
    <font>
      <u/>
      <sz val="10"/>
      <color indexed="12"/>
      <name val="Arial"/>
      <family val="2"/>
    </font>
    <font>
      <sz val="12"/>
      <color theme="1"/>
      <name val="Arial"/>
      <family val="2"/>
    </font>
    <font>
      <b/>
      <sz val="12"/>
      <color theme="1"/>
      <name val="Arial"/>
      <family val="2"/>
    </font>
    <font>
      <b/>
      <u/>
      <sz val="12"/>
      <color theme="1"/>
      <name val="Arial"/>
      <family val="2"/>
    </font>
    <font>
      <b/>
      <sz val="14"/>
      <name val="Arial"/>
      <family val="2"/>
    </font>
    <font>
      <b/>
      <sz val="14"/>
      <color indexed="18"/>
      <name val="Arial"/>
      <family val="2"/>
    </font>
    <font>
      <sz val="14"/>
      <name val="Arial"/>
      <family val="2"/>
    </font>
    <font>
      <sz val="14"/>
      <color indexed="18"/>
      <name val="Arial"/>
      <family val="2"/>
    </font>
    <font>
      <u/>
      <sz val="14"/>
      <name val="Arial"/>
      <family val="2"/>
    </font>
    <font>
      <b/>
      <u/>
      <sz val="14"/>
      <name val="Arial"/>
      <family val="2"/>
    </font>
    <font>
      <b/>
      <sz val="12"/>
      <name val="Arial"/>
      <family val="2"/>
    </font>
    <font>
      <sz val="12"/>
      <name val="Arial"/>
      <family val="2"/>
    </font>
    <font>
      <u/>
      <sz val="12"/>
      <color theme="10"/>
      <name val="Arial"/>
      <family val="2"/>
    </font>
    <font>
      <i/>
      <sz val="12"/>
      <color theme="1"/>
      <name val="Arial"/>
      <family val="2"/>
    </font>
    <font>
      <sz val="10"/>
      <color theme="1"/>
      <name val="Arial"/>
      <family val="2"/>
    </font>
    <font>
      <i/>
      <sz val="10"/>
      <color theme="1"/>
      <name val="Arial"/>
      <family val="2"/>
    </font>
    <font>
      <b/>
      <vertAlign val="superscript"/>
      <sz val="12"/>
      <color theme="1"/>
      <name val="Arial"/>
      <family val="2"/>
    </font>
    <font>
      <b/>
      <i/>
      <sz val="12"/>
      <color theme="1"/>
      <name val="Arial"/>
      <family val="2"/>
    </font>
    <font>
      <b/>
      <i/>
      <vertAlign val="superscript"/>
      <sz val="12"/>
      <color theme="1"/>
      <name val="Arial"/>
      <family val="2"/>
    </font>
    <font>
      <b/>
      <sz val="12"/>
      <color rgb="FFFF0000"/>
      <name val="Arial"/>
      <family val="2"/>
    </font>
    <font>
      <sz val="11"/>
      <color theme="1"/>
      <name val="Arial"/>
      <family val="2"/>
    </font>
    <font>
      <u/>
      <sz val="11"/>
      <color theme="10"/>
      <name val="Arial"/>
      <family val="2"/>
    </font>
    <font>
      <b/>
      <sz val="12"/>
      <color indexed="18"/>
      <name val="Arial"/>
      <family val="2"/>
    </font>
    <font>
      <sz val="12"/>
      <color indexed="18"/>
      <name val="Arial"/>
      <family val="2"/>
    </font>
    <font>
      <u/>
      <sz val="12"/>
      <color indexed="12"/>
      <name val="Arial"/>
      <family val="2"/>
    </font>
    <font>
      <sz val="12"/>
      <color theme="10"/>
      <name val="Arial"/>
      <family val="2"/>
    </font>
    <font>
      <i/>
      <sz val="12"/>
      <name val="Arial"/>
      <family val="2"/>
    </font>
    <font>
      <u/>
      <sz val="12"/>
      <color rgb="FF00B0F0"/>
      <name val="Arial"/>
      <family val="2"/>
    </font>
    <font>
      <b/>
      <sz val="10"/>
      <color theme="1"/>
      <name val="Arial"/>
      <family val="2"/>
    </font>
    <font>
      <u/>
      <sz val="10"/>
      <color theme="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s>
  <borders count="27">
    <border>
      <left/>
      <right/>
      <top/>
      <bottom/>
      <diagonal/>
    </border>
    <border>
      <left/>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thin">
        <color auto="1"/>
      </top>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s>
  <cellStyleXfs count="7">
    <xf numFmtId="0" fontId="0" fillId="0" borderId="0"/>
    <xf numFmtId="9"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0" fontId="10" fillId="0" borderId="0" applyNumberFormat="0" applyFill="0" applyBorder="0" applyAlignment="0" applyProtection="0">
      <alignment vertical="top"/>
      <protection locked="0"/>
    </xf>
    <xf numFmtId="0" fontId="9" fillId="0" borderId="0"/>
    <xf numFmtId="43" fontId="7" fillId="0" borderId="0" applyFont="0" applyFill="0" applyBorder="0" applyAlignment="0" applyProtection="0"/>
  </cellStyleXfs>
  <cellXfs count="249">
    <xf numFmtId="0" fontId="0" fillId="0" borderId="0" xfId="0"/>
    <xf numFmtId="0" fontId="9" fillId="0" borderId="0" xfId="0" applyFont="1" applyFill="1" applyBorder="1"/>
    <xf numFmtId="0" fontId="11" fillId="0" borderId="0" xfId="0" applyFont="1"/>
    <xf numFmtId="0" fontId="22" fillId="0" borderId="0" xfId="2" applyFont="1" applyAlignment="1" applyProtection="1"/>
    <xf numFmtId="0" fontId="12" fillId="0" borderId="0" xfId="0" applyFont="1"/>
    <xf numFmtId="3" fontId="11" fillId="0" borderId="0" xfId="0" applyNumberFormat="1" applyFont="1"/>
    <xf numFmtId="0" fontId="23" fillId="0" borderId="0" xfId="0" applyFont="1" applyAlignment="1">
      <alignment horizontal="left" vertical="top" wrapText="1"/>
    </xf>
    <xf numFmtId="0" fontId="24" fillId="0" borderId="0" xfId="0" applyFont="1"/>
    <xf numFmtId="0" fontId="25" fillId="0" borderId="0" xfId="0" applyFont="1" applyAlignment="1">
      <alignment vertical="top" wrapText="1"/>
    </xf>
    <xf numFmtId="9" fontId="11" fillId="0" borderId="0" xfId="1" applyFont="1"/>
    <xf numFmtId="0" fontId="12" fillId="0" borderId="5" xfId="0" applyFont="1" applyBorder="1"/>
    <xf numFmtId="0" fontId="12" fillId="0" borderId="5" xfId="0" applyFont="1" applyBorder="1" applyAlignment="1">
      <alignment wrapText="1"/>
    </xf>
    <xf numFmtId="3" fontId="11" fillId="0" borderId="5" xfId="0" applyNumberFormat="1" applyFont="1" applyBorder="1"/>
    <xf numFmtId="0" fontId="23" fillId="0" borderId="0" xfId="0" applyFont="1" applyAlignment="1">
      <alignment vertical="top" wrapText="1"/>
    </xf>
    <xf numFmtId="3" fontId="11" fillId="0" borderId="0" xfId="0" applyNumberFormat="1" applyFont="1" applyFill="1"/>
    <xf numFmtId="0" fontId="21" fillId="0" borderId="0" xfId="0" applyFont="1" applyFill="1" applyBorder="1"/>
    <xf numFmtId="164" fontId="11" fillId="0" borderId="0" xfId="6" applyNumberFormat="1" applyFont="1"/>
    <xf numFmtId="0" fontId="11" fillId="0" borderId="1" xfId="0" applyFont="1" applyBorder="1"/>
    <xf numFmtId="0" fontId="12" fillId="0" borderId="1" xfId="0" applyFont="1" applyBorder="1"/>
    <xf numFmtId="0" fontId="12" fillId="0" borderId="0" xfId="0" applyFont="1" applyBorder="1"/>
    <xf numFmtId="3" fontId="11" fillId="0" borderId="0" xfId="0" applyNumberFormat="1" applyFont="1" applyBorder="1"/>
    <xf numFmtId="0" fontId="11" fillId="0" borderId="0" xfId="0" applyFont="1" applyBorder="1"/>
    <xf numFmtId="9" fontId="11" fillId="0" borderId="0" xfId="1" applyFont="1" applyBorder="1"/>
    <xf numFmtId="0" fontId="12" fillId="0" borderId="2" xfId="0" applyFont="1" applyBorder="1"/>
    <xf numFmtId="3" fontId="11" fillId="0" borderId="2" xfId="0" applyNumberFormat="1" applyFont="1" applyBorder="1"/>
    <xf numFmtId="0" fontId="11" fillId="0" borderId="2" xfId="0" applyFont="1" applyBorder="1"/>
    <xf numFmtId="0" fontId="27" fillId="0" borderId="2" xfId="0" applyFont="1" applyBorder="1"/>
    <xf numFmtId="0" fontId="27" fillId="0" borderId="3" xfId="0" applyFont="1" applyBorder="1"/>
    <xf numFmtId="3" fontId="23" fillId="0" borderId="3" xfId="0" applyNumberFormat="1" applyFont="1" applyBorder="1"/>
    <xf numFmtId="0" fontId="23" fillId="0" borderId="3" xfId="0" applyFont="1" applyBorder="1"/>
    <xf numFmtId="0" fontId="27" fillId="0" borderId="1" xfId="0" applyFont="1" applyBorder="1"/>
    <xf numFmtId="3" fontId="27" fillId="0" borderId="1" xfId="0" applyNumberFormat="1" applyFont="1" applyBorder="1"/>
    <xf numFmtId="0" fontId="27" fillId="0" borderId="4" xfId="0" applyFont="1" applyFill="1" applyBorder="1"/>
    <xf numFmtId="3" fontId="11" fillId="0" borderId="0" xfId="0" applyNumberFormat="1" applyFont="1" applyFill="1" applyBorder="1"/>
    <xf numFmtId="0" fontId="11" fillId="0" borderId="0" xfId="0" applyFont="1" applyFill="1" applyBorder="1"/>
    <xf numFmtId="0" fontId="12" fillId="0" borderId="1" xfId="0" applyFont="1" applyBorder="1" applyAlignment="1">
      <alignment horizontal="right"/>
    </xf>
    <xf numFmtId="0" fontId="25" fillId="0" borderId="0" xfId="0" applyFont="1" applyAlignment="1">
      <alignment horizontal="left" vertical="top"/>
    </xf>
    <xf numFmtId="0" fontId="11" fillId="0" borderId="6" xfId="0" applyFont="1" applyBorder="1"/>
    <xf numFmtId="3" fontId="11" fillId="0" borderId="6" xfId="0" applyNumberFormat="1" applyFont="1" applyFill="1" applyBorder="1"/>
    <xf numFmtId="0" fontId="11" fillId="0" borderId="6" xfId="0" applyFont="1" applyFill="1" applyBorder="1"/>
    <xf numFmtId="9" fontId="11" fillId="0" borderId="6" xfId="1" applyFont="1" applyFill="1" applyBorder="1"/>
    <xf numFmtId="9" fontId="11" fillId="0" borderId="0" xfId="1" applyFont="1" applyFill="1" applyBorder="1"/>
    <xf numFmtId="3" fontId="27" fillId="0" borderId="2" xfId="0" applyNumberFormat="1" applyFont="1" applyFill="1" applyBorder="1"/>
    <xf numFmtId="0" fontId="27" fillId="0" borderId="2" xfId="0" applyFont="1" applyFill="1" applyBorder="1"/>
    <xf numFmtId="0" fontId="0" fillId="0" borderId="0" xfId="0" applyAlignment="1">
      <alignment vertical="center"/>
    </xf>
    <xf numFmtId="3" fontId="0" fillId="0" borderId="0" xfId="0" applyNumberFormat="1"/>
    <xf numFmtId="0" fontId="23" fillId="3" borderId="0" xfId="0" applyFont="1" applyFill="1" applyAlignment="1">
      <alignment vertical="top" wrapText="1"/>
    </xf>
    <xf numFmtId="0" fontId="23" fillId="0" borderId="0" xfId="0" applyFont="1" applyFill="1" applyAlignment="1">
      <alignment vertical="top" wrapText="1"/>
    </xf>
    <xf numFmtId="0" fontId="11" fillId="0" borderId="0" xfId="0" applyFont="1" applyFill="1"/>
    <xf numFmtId="0" fontId="22" fillId="0" borderId="0" xfId="2" applyFont="1" applyFill="1" applyAlignment="1" applyProtection="1"/>
    <xf numFmtId="0" fontId="12" fillId="0" borderId="0" xfId="0" applyFont="1" applyFill="1"/>
    <xf numFmtId="0" fontId="11" fillId="0" borderId="1" xfId="0" applyFont="1" applyFill="1" applyBorder="1"/>
    <xf numFmtId="0" fontId="12" fillId="0" borderId="1" xfId="0" applyFont="1" applyFill="1" applyBorder="1"/>
    <xf numFmtId="0" fontId="12" fillId="0" borderId="0" xfId="0" applyFont="1" applyFill="1" applyBorder="1"/>
    <xf numFmtId="0" fontId="12" fillId="0" borderId="2" xfId="0" applyFont="1" applyFill="1" applyBorder="1"/>
    <xf numFmtId="3" fontId="11" fillId="0" borderId="2" xfId="0" applyNumberFormat="1" applyFont="1" applyFill="1" applyBorder="1"/>
    <xf numFmtId="0" fontId="11" fillId="0" borderId="2" xfId="0" applyFont="1" applyFill="1" applyBorder="1"/>
    <xf numFmtId="0" fontId="24" fillId="0" borderId="0" xfId="0" applyFont="1" applyFill="1"/>
    <xf numFmtId="9" fontId="11" fillId="0" borderId="0" xfId="1" applyFont="1" applyFill="1"/>
    <xf numFmtId="9" fontId="11" fillId="0" borderId="2" xfId="1" applyFont="1" applyFill="1" applyBorder="1"/>
    <xf numFmtId="9" fontId="11" fillId="0" borderId="1" xfId="1" applyFont="1" applyFill="1" applyBorder="1"/>
    <xf numFmtId="3" fontId="27" fillId="0" borderId="1" xfId="0" applyNumberFormat="1" applyFont="1" applyFill="1" applyBorder="1"/>
    <xf numFmtId="0" fontId="27" fillId="0" borderId="1" xfId="0" applyFont="1" applyFill="1" applyBorder="1"/>
    <xf numFmtId="9" fontId="11" fillId="0" borderId="3" xfId="1" applyFont="1" applyFill="1" applyBorder="1"/>
    <xf numFmtId="0" fontId="6" fillId="0" borderId="0" xfId="0" applyFont="1"/>
    <xf numFmtId="3" fontId="27" fillId="0" borderId="4" xfId="0" applyNumberFormat="1" applyFont="1" applyFill="1" applyBorder="1"/>
    <xf numFmtId="0" fontId="27" fillId="0" borderId="0" xfId="0" applyFont="1" applyFill="1" applyBorder="1"/>
    <xf numFmtId="3" fontId="27" fillId="0" borderId="0" xfId="0" applyNumberFormat="1" applyFont="1" applyFill="1" applyBorder="1"/>
    <xf numFmtId="3" fontId="11" fillId="0" borderId="7" xfId="0" applyNumberFormat="1" applyFont="1" applyFill="1" applyBorder="1"/>
    <xf numFmtId="0" fontId="11" fillId="0" borderId="7" xfId="0" applyFont="1" applyFill="1" applyBorder="1"/>
    <xf numFmtId="0" fontId="12" fillId="0" borderId="8" xfId="0" applyFont="1" applyBorder="1"/>
    <xf numFmtId="9" fontId="11" fillId="0" borderId="9" xfId="1" applyFont="1" applyFill="1" applyBorder="1"/>
    <xf numFmtId="9" fontId="11" fillId="0" borderId="10" xfId="1" applyFont="1" applyFill="1" applyBorder="1"/>
    <xf numFmtId="2" fontId="11" fillId="0" borderId="0" xfId="0" applyNumberFormat="1" applyFont="1"/>
    <xf numFmtId="1" fontId="11" fillId="0" borderId="0" xfId="0" applyNumberFormat="1" applyFont="1"/>
    <xf numFmtId="0" fontId="5" fillId="0" borderId="0" xfId="0" applyFont="1"/>
    <xf numFmtId="0" fontId="12" fillId="0" borderId="1" xfId="0" applyFont="1" applyBorder="1" applyAlignment="1">
      <alignment horizontal="right" wrapText="1"/>
    </xf>
    <xf numFmtId="0" fontId="11" fillId="0" borderId="18" xfId="0" applyFont="1" applyBorder="1"/>
    <xf numFmtId="0" fontId="11" fillId="0" borderId="19" xfId="0" applyFont="1" applyBorder="1"/>
    <xf numFmtId="0" fontId="27" fillId="0" borderId="20" xfId="0" applyFont="1" applyFill="1" applyBorder="1"/>
    <xf numFmtId="0" fontId="27" fillId="0" borderId="20" xfId="0" applyFont="1" applyBorder="1"/>
    <xf numFmtId="3" fontId="4" fillId="0" borderId="0" xfId="0" applyNumberFormat="1" applyFont="1"/>
    <xf numFmtId="0" fontId="24" fillId="0" borderId="0" xfId="0" applyFont="1" applyFill="1" applyAlignment="1">
      <alignment vertical="top"/>
    </xf>
    <xf numFmtId="0" fontId="4" fillId="0" borderId="0" xfId="0" applyFont="1"/>
    <xf numFmtId="9" fontId="24" fillId="0" borderId="0" xfId="1" applyFont="1"/>
    <xf numFmtId="0" fontId="30" fillId="0" borderId="0" xfId="0" applyFont="1"/>
    <xf numFmtId="3" fontId="30" fillId="0" borderId="0" xfId="0" applyNumberFormat="1" applyFont="1"/>
    <xf numFmtId="0" fontId="30" fillId="0" borderId="0" xfId="0" applyFont="1" applyFill="1"/>
    <xf numFmtId="0" fontId="31" fillId="0" borderId="0" xfId="2" applyFont="1" applyFill="1" applyAlignment="1" applyProtection="1">
      <alignment vertical="top" wrapText="1"/>
    </xf>
    <xf numFmtId="0" fontId="31" fillId="0" borderId="0" xfId="2" applyFont="1" applyFill="1" applyAlignment="1" applyProtection="1"/>
    <xf numFmtId="0" fontId="3" fillId="0" borderId="0" xfId="0" applyFont="1" applyFill="1"/>
    <xf numFmtId="164" fontId="11" fillId="0" borderId="0" xfId="6" applyNumberFormat="1" applyFont="1" applyFill="1"/>
    <xf numFmtId="0" fontId="12" fillId="0" borderId="1" xfId="0" applyFont="1" applyFill="1" applyBorder="1" applyAlignment="1">
      <alignment horizontal="right" wrapText="1"/>
    </xf>
    <xf numFmtId="0" fontId="13" fillId="0" borderId="0" xfId="0" applyFont="1" applyFill="1" applyAlignment="1">
      <alignment wrapText="1"/>
    </xf>
    <xf numFmtId="0" fontId="30" fillId="0" borderId="0" xfId="0" applyFont="1" applyFill="1" applyAlignment="1"/>
    <xf numFmtId="0" fontId="22" fillId="0" borderId="0" xfId="2" applyFont="1" applyFill="1" applyAlignment="1" applyProtection="1">
      <alignment horizontal="left" wrapText="1"/>
    </xf>
    <xf numFmtId="0" fontId="2" fillId="0" borderId="0" xfId="0" applyFont="1"/>
    <xf numFmtId="0" fontId="12" fillId="0" borderId="1" xfId="0" applyFont="1" applyFill="1" applyBorder="1" applyAlignment="1">
      <alignment horizontal="right"/>
    </xf>
    <xf numFmtId="3" fontId="11" fillId="2" borderId="0" xfId="0" applyNumberFormat="1" applyFont="1" applyFill="1" applyBorder="1"/>
    <xf numFmtId="0" fontId="22" fillId="0" borderId="0" xfId="2" applyFont="1" applyFill="1" applyBorder="1" applyAlignment="1" applyProtection="1">
      <alignment vertical="top" wrapText="1"/>
    </xf>
    <xf numFmtId="164" fontId="11" fillId="0" borderId="0" xfId="0" applyNumberFormat="1" applyFont="1"/>
    <xf numFmtId="9" fontId="11" fillId="0" borderId="0" xfId="1" applyNumberFormat="1" applyFont="1"/>
    <xf numFmtId="9" fontId="11" fillId="0" borderId="0" xfId="0" applyNumberFormat="1" applyFont="1"/>
    <xf numFmtId="0" fontId="1" fillId="0" borderId="0" xfId="0" applyFont="1"/>
    <xf numFmtId="14" fontId="1" fillId="0" borderId="0" xfId="0" applyNumberFormat="1" applyFont="1" applyFill="1"/>
    <xf numFmtId="9" fontId="11" fillId="0" borderId="7" xfId="1" applyFont="1" applyFill="1" applyBorder="1"/>
    <xf numFmtId="9" fontId="11" fillId="0" borderId="7" xfId="1" applyFont="1" applyBorder="1"/>
    <xf numFmtId="9" fontId="12" fillId="0" borderId="0" xfId="1" applyFont="1" applyFill="1" applyBorder="1"/>
    <xf numFmtId="9" fontId="12" fillId="0" borderId="2" xfId="1" applyFont="1" applyFill="1" applyBorder="1"/>
    <xf numFmtId="3" fontId="1" fillId="0" borderId="0" xfId="0" applyNumberFormat="1" applyFont="1" applyBorder="1"/>
    <xf numFmtId="9" fontId="11" fillId="0" borderId="2" xfId="1" applyFont="1" applyBorder="1"/>
    <xf numFmtId="9" fontId="11" fillId="0" borderId="4" xfId="1" applyFont="1" applyBorder="1"/>
    <xf numFmtId="0" fontId="11" fillId="0" borderId="4" xfId="0" applyFont="1" applyBorder="1"/>
    <xf numFmtId="9" fontId="11" fillId="0" borderId="14" xfId="1" applyFont="1" applyFill="1" applyBorder="1"/>
    <xf numFmtId="9" fontId="12" fillId="0" borderId="12" xfId="1" applyFont="1" applyFill="1" applyBorder="1"/>
    <xf numFmtId="9" fontId="12" fillId="0" borderId="9" xfId="1" applyFont="1" applyFill="1" applyBorder="1"/>
    <xf numFmtId="0" fontId="1" fillId="0" borderId="18"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0" xfId="0" applyFont="1" applyBorder="1"/>
    <xf numFmtId="3" fontId="1" fillId="0" borderId="0" xfId="0" applyNumberFormat="1" applyFont="1" applyFill="1" applyBorder="1"/>
    <xf numFmtId="3" fontId="1" fillId="0" borderId="9" xfId="0" applyNumberFormat="1" applyFont="1" applyFill="1" applyBorder="1"/>
    <xf numFmtId="164" fontId="0" fillId="0" borderId="0" xfId="0" applyNumberFormat="1"/>
    <xf numFmtId="0" fontId="1" fillId="0" borderId="4" xfId="0" applyFont="1" applyBorder="1"/>
    <xf numFmtId="3" fontId="1" fillId="0" borderId="4" xfId="0" applyNumberFormat="1" applyFont="1" applyFill="1" applyBorder="1"/>
    <xf numFmtId="3" fontId="1" fillId="0" borderId="11" xfId="0" applyNumberFormat="1" applyFont="1" applyFill="1" applyBorder="1"/>
    <xf numFmtId="0" fontId="1" fillId="0" borderId="7" xfId="0" applyFont="1" applyBorder="1"/>
    <xf numFmtId="3" fontId="1" fillId="0" borderId="7" xfId="0" applyNumberFormat="1" applyFont="1" applyFill="1" applyBorder="1"/>
    <xf numFmtId="3" fontId="1" fillId="0" borderId="10" xfId="0" applyNumberFormat="1" applyFont="1" applyFill="1" applyBorder="1"/>
    <xf numFmtId="0" fontId="1" fillId="0" borderId="2" xfId="0" applyFont="1" applyBorder="1"/>
    <xf numFmtId="3" fontId="1" fillId="0" borderId="2" xfId="0" applyNumberFormat="1" applyFont="1" applyFill="1" applyBorder="1"/>
    <xf numFmtId="3" fontId="1" fillId="0" borderId="12" xfId="0" applyNumberFormat="1" applyFont="1" applyFill="1" applyBorder="1"/>
    <xf numFmtId="0" fontId="14" fillId="0" borderId="0" xfId="3" applyFont="1" applyFill="1" applyBorder="1" applyAlignment="1" applyProtection="1">
      <alignment wrapText="1"/>
    </xf>
    <xf numFmtId="0" fontId="32" fillId="0" borderId="0" xfId="3" applyFont="1" applyFill="1" applyBorder="1" applyAlignment="1" applyProtection="1">
      <alignment wrapText="1"/>
    </xf>
    <xf numFmtId="0" fontId="14" fillId="0" borderId="0" xfId="3" applyFont="1" applyFill="1" applyBorder="1" applyAlignment="1" applyProtection="1">
      <alignment vertical="top" wrapText="1"/>
    </xf>
    <xf numFmtId="0" fontId="16" fillId="0" borderId="0" xfId="3" applyFont="1" applyFill="1" applyBorder="1" applyProtection="1"/>
    <xf numFmtId="0" fontId="15" fillId="0" borderId="0" xfId="3" applyFont="1" applyFill="1" applyBorder="1" applyAlignment="1" applyProtection="1">
      <alignment horizontal="left" vertical="top" wrapText="1"/>
    </xf>
    <xf numFmtId="0" fontId="33" fillId="0" borderId="0" xfId="3" applyFont="1" applyFill="1" applyBorder="1" applyAlignment="1" applyProtection="1">
      <alignment wrapText="1"/>
    </xf>
    <xf numFmtId="0" fontId="17" fillId="0" borderId="0" xfId="3" applyFont="1" applyFill="1" applyBorder="1" applyAlignment="1" applyProtection="1">
      <alignment vertical="top" wrapText="1"/>
    </xf>
    <xf numFmtId="0" fontId="21" fillId="0" borderId="0" xfId="3" applyFont="1" applyFill="1" applyBorder="1" applyProtection="1"/>
    <xf numFmtId="0" fontId="15" fillId="0" borderId="0" xfId="3" applyFont="1" applyFill="1" applyBorder="1" applyAlignment="1" applyProtection="1">
      <alignment vertical="top" wrapText="1"/>
    </xf>
    <xf numFmtId="0" fontId="34" fillId="0" borderId="0" xfId="4" applyFont="1" applyFill="1" applyBorder="1" applyAlignment="1" applyProtection="1"/>
    <xf numFmtId="0" fontId="16" fillId="0" borderId="0" xfId="3" applyFont="1" applyFill="1" applyBorder="1" applyAlignment="1" applyProtection="1">
      <alignment vertical="top" wrapText="1"/>
    </xf>
    <xf numFmtId="0" fontId="14" fillId="0" borderId="0" xfId="3" applyFont="1" applyFill="1" applyBorder="1" applyProtection="1"/>
    <xf numFmtId="14" fontId="21" fillId="0" borderId="0" xfId="3" applyNumberFormat="1" applyFont="1" applyFill="1" applyBorder="1" applyAlignment="1" applyProtection="1">
      <alignment horizontal="left"/>
    </xf>
    <xf numFmtId="0" fontId="1" fillId="0" borderId="0" xfId="0" applyFont="1" applyFill="1" applyBorder="1" applyAlignment="1" applyProtection="1">
      <alignment vertical="top" wrapText="1"/>
    </xf>
    <xf numFmtId="0" fontId="18" fillId="0" borderId="0" xfId="3" applyFont="1" applyFill="1" applyBorder="1" applyProtection="1"/>
    <xf numFmtId="0" fontId="14" fillId="0" borderId="0" xfId="3" applyFont="1" applyFill="1" applyBorder="1" applyAlignment="1" applyProtection="1">
      <alignment horizontal="center"/>
    </xf>
    <xf numFmtId="0" fontId="19" fillId="0" borderId="0" xfId="3" applyFont="1" applyFill="1" applyBorder="1" applyAlignment="1" applyProtection="1">
      <alignment horizontal="left"/>
    </xf>
    <xf numFmtId="0" fontId="16" fillId="0" borderId="0" xfId="3" applyFont="1" applyFill="1" applyBorder="1" applyAlignment="1" applyProtection="1">
      <alignment horizontal="left"/>
    </xf>
    <xf numFmtId="0" fontId="11" fillId="0" borderId="13" xfId="0" applyFont="1" applyFill="1" applyBorder="1"/>
    <xf numFmtId="0" fontId="12" fillId="0" borderId="16" xfId="0" applyFont="1" applyFill="1" applyBorder="1"/>
    <xf numFmtId="0" fontId="22" fillId="0" borderId="16" xfId="2" applyFont="1" applyFill="1" applyBorder="1" applyAlignment="1" applyProtection="1"/>
    <xf numFmtId="0" fontId="22" fillId="0" borderId="17" xfId="2" applyFont="1" applyFill="1" applyBorder="1" applyAlignment="1" applyProtection="1"/>
    <xf numFmtId="0" fontId="20" fillId="0" borderId="16" xfId="2" applyFont="1" applyFill="1" applyBorder="1" applyAlignment="1" applyProtection="1"/>
    <xf numFmtId="0" fontId="20" fillId="0" borderId="15" xfId="2" applyFont="1" applyFill="1" applyBorder="1" applyAlignment="1" applyProtection="1"/>
    <xf numFmtId="0" fontId="5" fillId="0" borderId="16" xfId="0" applyFont="1" applyFill="1" applyBorder="1"/>
    <xf numFmtId="0" fontId="12" fillId="0" borderId="8" xfId="0" applyFont="1" applyFill="1" applyBorder="1" applyAlignment="1">
      <alignment horizontal="left"/>
    </xf>
    <xf numFmtId="0" fontId="11" fillId="0" borderId="9" xfId="0" applyFont="1" applyFill="1" applyBorder="1" applyAlignment="1">
      <alignment horizontal="left"/>
    </xf>
    <xf numFmtId="0" fontId="1" fillId="0" borderId="9" xfId="0" applyFont="1" applyFill="1" applyBorder="1" applyAlignment="1">
      <alignment horizontal="left"/>
    </xf>
    <xf numFmtId="0" fontId="11" fillId="0" borderId="12" xfId="0" applyFont="1" applyFill="1" applyBorder="1" applyAlignment="1">
      <alignment horizontal="left"/>
    </xf>
    <xf numFmtId="0" fontId="11" fillId="0" borderId="14" xfId="0" applyFont="1" applyFill="1" applyBorder="1" applyAlignment="1">
      <alignment horizontal="left"/>
    </xf>
    <xf numFmtId="0" fontId="12" fillId="0" borderId="9" xfId="0" applyFont="1" applyFill="1" applyBorder="1" applyAlignment="1">
      <alignment horizontal="left"/>
    </xf>
    <xf numFmtId="0" fontId="1" fillId="0" borderId="12" xfId="0" applyFont="1" applyFill="1" applyBorder="1" applyAlignment="1">
      <alignment horizontal="left"/>
    </xf>
    <xf numFmtId="0" fontId="1" fillId="0" borderId="0" xfId="0" applyFont="1" applyFill="1"/>
    <xf numFmtId="0" fontId="1" fillId="0" borderId="0" xfId="0" applyFont="1" applyFill="1" applyAlignment="1">
      <alignment wrapText="1"/>
    </xf>
    <xf numFmtId="0" fontId="1" fillId="0" borderId="0" xfId="0" applyFont="1" applyFill="1" applyAlignment="1">
      <alignment horizontal="left" wrapText="1"/>
    </xf>
    <xf numFmtId="0" fontId="36" fillId="0" borderId="0" xfId="2" applyFont="1" applyFill="1" applyAlignment="1" applyProtection="1">
      <alignment horizontal="left" wrapText="1"/>
    </xf>
    <xf numFmtId="0" fontId="23" fillId="0" borderId="0" xfId="0" applyFont="1" applyFill="1"/>
    <xf numFmtId="0" fontId="21" fillId="0" borderId="0" xfId="2" applyFont="1" applyFill="1" applyAlignment="1" applyProtection="1">
      <alignment horizontal="left" wrapText="1"/>
    </xf>
    <xf numFmtId="0" fontId="22" fillId="0" borderId="0" xfId="2" applyFont="1" applyFill="1" applyBorder="1" applyAlignment="1" applyProtection="1">
      <alignment horizontal="left" wrapText="1"/>
    </xf>
    <xf numFmtId="0" fontId="25" fillId="4" borderId="0" xfId="0" applyFont="1" applyFill="1" applyAlignment="1">
      <alignment horizontal="left" vertical="top"/>
    </xf>
    <xf numFmtId="0" fontId="25" fillId="5" borderId="0" xfId="0" applyFont="1" applyFill="1" applyAlignment="1">
      <alignment horizontal="left" vertical="top"/>
    </xf>
    <xf numFmtId="0" fontId="25" fillId="2" borderId="0" xfId="0" applyFont="1" applyFill="1" applyAlignment="1">
      <alignment horizontal="left" vertical="top"/>
    </xf>
    <xf numFmtId="9" fontId="11" fillId="2" borderId="0" xfId="1" applyFont="1" applyFill="1" applyBorder="1"/>
    <xf numFmtId="0" fontId="38" fillId="0" borderId="0" xfId="0" applyFont="1" applyFill="1"/>
    <xf numFmtId="0" fontId="39" fillId="0" borderId="0" xfId="2" applyFont="1" applyFill="1" applyAlignment="1" applyProtection="1">
      <alignment vertical="top"/>
    </xf>
    <xf numFmtId="3" fontId="11" fillId="5" borderId="0" xfId="0" applyNumberFormat="1" applyFont="1" applyFill="1" applyBorder="1"/>
    <xf numFmtId="3" fontId="11" fillId="4" borderId="0" xfId="0" applyNumberFormat="1" applyFont="1" applyFill="1" applyBorder="1"/>
    <xf numFmtId="9" fontId="11" fillId="4" borderId="0" xfId="1" applyFont="1" applyFill="1" applyBorder="1"/>
    <xf numFmtId="9" fontId="11" fillId="2" borderId="9" xfId="1" applyFont="1" applyFill="1" applyBorder="1"/>
    <xf numFmtId="9" fontId="11" fillId="4" borderId="9" xfId="1" applyFont="1" applyFill="1" applyBorder="1"/>
    <xf numFmtId="9" fontId="11" fillId="5" borderId="9" xfId="1" applyFont="1" applyFill="1" applyBorder="1"/>
    <xf numFmtId="9" fontId="11" fillId="5" borderId="10" xfId="1" applyFont="1" applyFill="1" applyBorder="1"/>
    <xf numFmtId="0" fontId="11" fillId="0" borderId="21" xfId="0" applyFont="1" applyBorder="1"/>
    <xf numFmtId="0" fontId="27" fillId="0" borderId="19" xfId="0" applyFont="1" applyFill="1" applyBorder="1"/>
    <xf numFmtId="0" fontId="11" fillId="0" borderId="23" xfId="0" applyFont="1" applyBorder="1"/>
    <xf numFmtId="0" fontId="27" fillId="0" borderId="22" xfId="0" applyFont="1" applyFill="1" applyBorder="1"/>
    <xf numFmtId="0" fontId="27" fillId="0" borderId="22" xfId="0" applyFont="1" applyBorder="1"/>
    <xf numFmtId="0" fontId="1" fillId="0" borderId="24" xfId="0" applyFont="1" applyBorder="1" applyAlignment="1">
      <alignment horizontal="center"/>
    </xf>
    <xf numFmtId="0" fontId="1" fillId="0" borderId="25" xfId="0" applyFont="1" applyBorder="1" applyAlignment="1">
      <alignment horizontal="center"/>
    </xf>
    <xf numFmtId="0" fontId="1" fillId="0" borderId="25" xfId="0" applyFont="1" applyBorder="1" applyAlignment="1">
      <alignment horizontal="center" wrapText="1"/>
    </xf>
    <xf numFmtId="0" fontId="1" fillId="0" borderId="26" xfId="0" applyFont="1" applyBorder="1" applyAlignment="1">
      <alignment horizontal="center" wrapText="1"/>
    </xf>
    <xf numFmtId="164" fontId="1" fillId="0" borderId="9" xfId="6" applyNumberFormat="1" applyFont="1" applyBorder="1"/>
    <xf numFmtId="164" fontId="1" fillId="0" borderId="10" xfId="6" applyNumberFormat="1" applyFont="1" applyBorder="1"/>
    <xf numFmtId="3" fontId="1" fillId="0" borderId="4" xfId="0" applyNumberFormat="1" applyFont="1" applyBorder="1"/>
    <xf numFmtId="164" fontId="1" fillId="0" borderId="11" xfId="6" applyNumberFormat="1" applyFont="1" applyBorder="1"/>
    <xf numFmtId="164" fontId="1" fillId="0" borderId="12" xfId="6" applyNumberFormat="1" applyFont="1" applyBorder="1"/>
    <xf numFmtId="0" fontId="1" fillId="0" borderId="2" xfId="0" applyFont="1" applyFill="1" applyBorder="1"/>
    <xf numFmtId="164" fontId="1" fillId="0" borderId="12" xfId="6" applyNumberFormat="1" applyFont="1" applyFill="1" applyBorder="1"/>
    <xf numFmtId="0" fontId="1" fillId="0" borderId="0" xfId="0" applyFont="1" applyFill="1" applyBorder="1"/>
    <xf numFmtId="164" fontId="1" fillId="0" borderId="9" xfId="6" applyNumberFormat="1" applyFont="1" applyFill="1" applyBorder="1"/>
    <xf numFmtId="164" fontId="1" fillId="0" borderId="0" xfId="6" applyNumberFormat="1" applyFont="1" applyBorder="1"/>
    <xf numFmtId="164" fontId="1" fillId="0" borderId="7" xfId="6" applyNumberFormat="1" applyFont="1" applyBorder="1"/>
    <xf numFmtId="164" fontId="1" fillId="0" borderId="4" xfId="6" applyNumberFormat="1" applyFont="1" applyBorder="1"/>
    <xf numFmtId="164" fontId="1" fillId="0" borderId="2" xfId="6" applyNumberFormat="1" applyFont="1" applyBorder="1"/>
    <xf numFmtId="0" fontId="1" fillId="0" borderId="21" xfId="0" applyFont="1"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center" wrapText="1"/>
    </xf>
    <xf numFmtId="0" fontId="1" fillId="0" borderId="14" xfId="0" applyFont="1" applyBorder="1" applyAlignment="1">
      <alignment horizontal="center" wrapText="1"/>
    </xf>
    <xf numFmtId="0" fontId="1" fillId="0" borderId="6" xfId="0" applyFont="1" applyBorder="1"/>
    <xf numFmtId="164" fontId="1" fillId="0" borderId="6" xfId="6" applyNumberFormat="1" applyFont="1" applyBorder="1"/>
    <xf numFmtId="164" fontId="1" fillId="0" borderId="14" xfId="6" applyNumberFormat="1" applyFont="1" applyBorder="1"/>
    <xf numFmtId="3" fontId="1" fillId="0" borderId="5" xfId="0" applyNumberFormat="1" applyFont="1" applyBorder="1"/>
    <xf numFmtId="3" fontId="1" fillId="0" borderId="10" xfId="0" applyNumberFormat="1" applyFont="1" applyBorder="1"/>
    <xf numFmtId="3" fontId="1" fillId="0" borderId="9" xfId="0" applyNumberFormat="1" applyFont="1" applyBorder="1"/>
    <xf numFmtId="3" fontId="1" fillId="0" borderId="11" xfId="0" applyNumberFormat="1" applyFont="1" applyBorder="1"/>
    <xf numFmtId="14" fontId="1" fillId="3" borderId="0" xfId="0" applyNumberFormat="1" applyFont="1" applyFill="1"/>
    <xf numFmtId="3" fontId="1" fillId="0" borderId="0" xfId="0" applyNumberFormat="1" applyFont="1"/>
    <xf numFmtId="3" fontId="1" fillId="0" borderId="12" xfId="0" applyNumberFormat="1" applyFont="1" applyBorder="1"/>
    <xf numFmtId="43" fontId="11" fillId="0" borderId="0" xfId="6" applyFont="1"/>
    <xf numFmtId="0" fontId="29" fillId="0" borderId="0" xfId="0" applyFont="1" applyFill="1"/>
    <xf numFmtId="165" fontId="11" fillId="0" borderId="0" xfId="0" applyNumberFormat="1" applyFont="1"/>
    <xf numFmtId="166" fontId="11" fillId="0" borderId="0" xfId="1" applyNumberFormat="1" applyFont="1" applyFill="1" applyBorder="1"/>
    <xf numFmtId="3" fontId="30" fillId="0" borderId="0" xfId="0" applyNumberFormat="1" applyFont="1" applyFill="1"/>
    <xf numFmtId="0" fontId="14" fillId="0" borderId="0" xfId="3" applyFont="1" applyFill="1" applyBorder="1" applyAlignment="1" applyProtection="1">
      <alignment vertical="top" wrapText="1"/>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1" fillId="0" borderId="23" xfId="0" applyFont="1" applyBorder="1" applyAlignment="1">
      <alignment horizontal="right" vertical="center"/>
    </xf>
    <xf numFmtId="0" fontId="1" fillId="0" borderId="19" xfId="0" applyFont="1" applyBorder="1" applyAlignment="1">
      <alignment horizontal="right" vertical="center"/>
    </xf>
    <xf numFmtId="0" fontId="1" fillId="0" borderId="22" xfId="0" applyFont="1" applyBorder="1" applyAlignment="1">
      <alignment horizontal="right" vertical="center"/>
    </xf>
    <xf numFmtId="0" fontId="0" fillId="0" borderId="20" xfId="0" applyBorder="1" applyAlignment="1">
      <alignment horizontal="right" vertical="center"/>
    </xf>
    <xf numFmtId="0" fontId="1" fillId="0" borderId="19" xfId="0" applyFont="1" applyBorder="1" applyAlignment="1">
      <alignment vertical="center"/>
    </xf>
    <xf numFmtId="0" fontId="30" fillId="0" borderId="19" xfId="0" applyFont="1" applyBorder="1" applyAlignment="1">
      <alignment vertical="center"/>
    </xf>
    <xf numFmtId="0" fontId="30" fillId="0" borderId="22" xfId="0" applyFont="1" applyBorder="1" applyAlignment="1">
      <alignment vertical="center"/>
    </xf>
    <xf numFmtId="0" fontId="1" fillId="0" borderId="23" xfId="0" applyFont="1" applyBorder="1" applyAlignment="1">
      <alignment vertical="center"/>
    </xf>
    <xf numFmtId="0" fontId="24" fillId="0" borderId="0" xfId="0" applyFont="1" applyAlignment="1">
      <alignment horizontal="left" vertical="top" wrapText="1"/>
    </xf>
    <xf numFmtId="0" fontId="1" fillId="0" borderId="23"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 fillId="0" borderId="19" xfId="0" applyFont="1" applyFill="1" applyBorder="1" applyAlignment="1">
      <alignment horizontal="center" vertical="center"/>
    </xf>
    <xf numFmtId="0" fontId="0" fillId="0" borderId="20" xfId="0"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0" fillId="0" borderId="20" xfId="0" applyBorder="1" applyAlignment="1">
      <alignment horizontal="center" vertical="center"/>
    </xf>
    <xf numFmtId="0" fontId="1" fillId="0" borderId="0" xfId="0" applyFont="1" applyAlignment="1">
      <alignment horizontal="center"/>
    </xf>
    <xf numFmtId="0" fontId="0" fillId="0" borderId="0" xfId="0" applyAlignment="1"/>
    <xf numFmtId="0" fontId="1" fillId="0" borderId="0" xfId="0" applyFont="1" applyAlignment="1"/>
  </cellXfs>
  <cellStyles count="7">
    <cellStyle name="Comma" xfId="6" builtinId="3"/>
    <cellStyle name="Hyperlink" xfId="2" builtinId="8"/>
    <cellStyle name="Hyperlink 2" xfId="4"/>
    <cellStyle name="Normal" xfId="0" builtinId="0"/>
    <cellStyle name="Normal 2" xfId="3"/>
    <cellStyle name="Normal 3" xfId="5"/>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200">
                <a:latin typeface="Arial" panose="020B0604020202020204" pitchFamily="34" charset="0"/>
                <a:cs typeface="Arial" panose="020B0604020202020204" pitchFamily="34" charset="0"/>
              </a:rPr>
              <a:t>Rolling Year</a:t>
            </a:r>
            <a:r>
              <a:rPr lang="en-GB" sz="1200" baseline="0">
                <a:latin typeface="Arial" panose="020B0604020202020204" pitchFamily="34" charset="0"/>
                <a:cs typeface="Arial" panose="020B0604020202020204" pitchFamily="34" charset="0"/>
              </a:rPr>
              <a:t> Number of</a:t>
            </a:r>
          </a:p>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200">
                <a:latin typeface="Arial" panose="020B0604020202020204" pitchFamily="34" charset="0"/>
                <a:cs typeface="Arial" panose="020B0604020202020204" pitchFamily="34" charset="0"/>
              </a:rPr>
              <a:t>Overnight trips (millions)</a:t>
            </a:r>
          </a:p>
        </c:rich>
      </c:tx>
      <c:layout>
        <c:manualLayout>
          <c:xMode val="edge"/>
          <c:yMode val="edge"/>
          <c:x val="4.5506628885196482E-4"/>
          <c:y val="8.8008800880088004E-3"/>
        </c:manualLayout>
      </c:layout>
      <c:overlay val="0"/>
      <c:spPr>
        <a:noFill/>
        <a:ln>
          <a:noFill/>
        </a:ln>
        <a:effectLst/>
      </c:spPr>
    </c:title>
    <c:autoTitleDeleted val="0"/>
    <c:plotArea>
      <c:layout>
        <c:manualLayout>
          <c:layoutTarget val="inner"/>
          <c:xMode val="edge"/>
          <c:yMode val="edge"/>
          <c:x val="4.601485401429093E-2"/>
          <c:y val="9.2634806787765409E-2"/>
          <c:w val="0.95398514598570905"/>
          <c:h val="0.80101400691250224"/>
        </c:manualLayout>
      </c:layout>
      <c:lineChart>
        <c:grouping val="standard"/>
        <c:varyColors val="0"/>
        <c:ser>
          <c:idx val="1"/>
          <c:order val="0"/>
          <c:tx>
            <c:strRef>
              <c:f>'Figure 1'!$U$5</c:f>
              <c:strCache>
                <c:ptCount val="1"/>
                <c:pt idx="0">
                  <c:v>Rolling Year Overnight Trips </c:v>
                </c:pt>
              </c:strCache>
            </c:strRef>
          </c:tx>
          <c:spPr>
            <a:ln>
              <a:solidFill>
                <a:srgbClr val="0070C0"/>
              </a:solidFill>
            </a:ln>
          </c:spPr>
          <c:marker>
            <c:symbol val="none"/>
          </c:marker>
          <c:cat>
            <c:multiLvlStrRef>
              <c:f>'Figure 1'!$R$6:$S$31</c:f>
              <c:multiLvlStrCache>
                <c:ptCount val="2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lvl>
                <c:lvl>
                  <c:pt idx="0">
                    <c:v>2011</c:v>
                  </c:pt>
                  <c:pt idx="4">
                    <c:v>2012</c:v>
                  </c:pt>
                  <c:pt idx="8">
                    <c:v>2013</c:v>
                  </c:pt>
                  <c:pt idx="12">
                    <c:v>2014</c:v>
                  </c:pt>
                  <c:pt idx="16">
                    <c:v>2015</c:v>
                  </c:pt>
                  <c:pt idx="20">
                    <c:v>2016</c:v>
                  </c:pt>
                  <c:pt idx="24">
                    <c:v>2017</c:v>
                  </c:pt>
                </c:lvl>
              </c:multiLvlStrCache>
            </c:multiLvlStrRef>
          </c:cat>
          <c:val>
            <c:numRef>
              <c:f>'Figure 1'!$U$6:$U$31</c:f>
              <c:numCache>
                <c:formatCode>_-* #,##0_-;\-* #,##0_-;_-* "-"??_-;_-@_-</c:formatCode>
                <c:ptCount val="26"/>
                <c:pt idx="0">
                  <c:v>3449234.5853794003</c:v>
                </c:pt>
                <c:pt idx="1">
                  <c:v>3603503.0250553871</c:v>
                </c:pt>
                <c:pt idx="2">
                  <c:v>3776061.8352315491</c:v>
                </c:pt>
                <c:pt idx="3">
                  <c:v>3967762.0234856899</c:v>
                </c:pt>
                <c:pt idx="4">
                  <c:v>4038429.2824205412</c:v>
                </c:pt>
                <c:pt idx="5">
                  <c:v>4051615.1425331356</c:v>
                </c:pt>
                <c:pt idx="6">
                  <c:v>3926598.0365261137</c:v>
                </c:pt>
                <c:pt idx="7">
                  <c:v>4024504.9994742707</c:v>
                </c:pt>
                <c:pt idx="8">
                  <c:v>4164220.8848546301</c:v>
                </c:pt>
                <c:pt idx="9">
                  <c:v>4200581.795949637</c:v>
                </c:pt>
                <c:pt idx="10">
                  <c:v>4241056.55480434</c:v>
                </c:pt>
                <c:pt idx="11">
                  <c:v>4069440.4235911751</c:v>
                </c:pt>
                <c:pt idx="12">
                  <c:v>4026459.6870188513</c:v>
                </c:pt>
                <c:pt idx="13">
                  <c:v>4137374.7289523296</c:v>
                </c:pt>
                <c:pt idx="14">
                  <c:v>4294428.2998425653</c:v>
                </c:pt>
                <c:pt idx="15">
                  <c:v>4513146.4003482983</c:v>
                </c:pt>
                <c:pt idx="16">
                  <c:v>4649933.4456728213</c:v>
                </c:pt>
                <c:pt idx="17">
                  <c:v>4649322.2490766114</c:v>
                </c:pt>
                <c:pt idx="18">
                  <c:v>4552115.0238852706</c:v>
                </c:pt>
                <c:pt idx="19">
                  <c:v>4531617.9835282778</c:v>
                </c:pt>
                <c:pt idx="20">
                  <c:v>4524205.2994910721</c:v>
                </c:pt>
                <c:pt idx="21">
                  <c:v>4412394.4167176951</c:v>
                </c:pt>
                <c:pt idx="22">
                  <c:v>4500506.2548925327</c:v>
                </c:pt>
                <c:pt idx="23">
                  <c:v>4572940.4077096106</c:v>
                </c:pt>
                <c:pt idx="24">
                  <c:v>4632852.4302169746</c:v>
                </c:pt>
                <c:pt idx="25">
                  <c:v>4775030.6730096526</c:v>
                </c:pt>
              </c:numCache>
            </c:numRef>
          </c:val>
          <c:smooth val="0"/>
        </c:ser>
        <c:dLbls>
          <c:showLegendKey val="0"/>
          <c:showVal val="0"/>
          <c:showCatName val="0"/>
          <c:showSerName val="0"/>
          <c:showPercent val="0"/>
          <c:showBubbleSize val="0"/>
        </c:dLbls>
        <c:smooth val="0"/>
        <c:axId val="451659720"/>
        <c:axId val="451652272"/>
      </c:lineChart>
      <c:catAx>
        <c:axId val="451659720"/>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1652272"/>
        <c:crosses val="autoZero"/>
        <c:auto val="1"/>
        <c:lblAlgn val="ctr"/>
        <c:lblOffset val="100"/>
        <c:noMultiLvlLbl val="0"/>
      </c:catAx>
      <c:valAx>
        <c:axId val="451652272"/>
        <c:scaling>
          <c:orientation val="minMax"/>
          <c:max val="5000000"/>
          <c:min val="3000000"/>
        </c:scaling>
        <c:delete val="0"/>
        <c:axPos val="l"/>
        <c:majorGridlines>
          <c:spPr>
            <a:ln>
              <a:solidFill>
                <a:schemeClr val="bg1">
                  <a:lumMod val="85000"/>
                </a:schemeClr>
              </a:solidFill>
            </a:ln>
          </c:spPr>
        </c:majorGridlines>
        <c:numFmt formatCode="#,##0.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1659720"/>
        <c:crosses val="autoZero"/>
        <c:crossBetween val="between"/>
        <c:dispUnits>
          <c:builtInUnit val="millions"/>
        </c:dispUnits>
      </c:valAx>
      <c:spPr>
        <a:solidFill>
          <a:schemeClr val="bg1"/>
        </a:solidFill>
        <a:ln>
          <a:noFill/>
        </a:ln>
        <a:effectLst/>
      </c:spPr>
    </c:plotArea>
    <c:plotVisOnly val="1"/>
    <c:dispBlanksAs val="gap"/>
    <c:showDLblsOverMax val="0"/>
  </c:chart>
  <c:spPr>
    <a:solidFill>
      <a:sysClr val="window" lastClr="FFFFFF"/>
    </a:solidFill>
    <a:ln w="9525" cap="flat" cmpd="sng" algn="ctr">
      <a:solidFill>
        <a:schemeClr val="bg1"/>
      </a:solidFill>
      <a:prstDash val="solid"/>
      <a:round/>
    </a:ln>
    <a:effectLst/>
  </c:spPr>
  <c:txPr>
    <a:bodyPr/>
    <a:lstStyle/>
    <a:p>
      <a:pPr>
        <a:defRPr>
          <a:solidFill>
            <a:sysClr val="windowText" lastClr="000000"/>
          </a:solidFill>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Rolling Year Expenditure</a:t>
            </a:r>
            <a:br>
              <a:rPr lang="en-US" sz="1200"/>
            </a:br>
            <a:r>
              <a:rPr lang="en-US" sz="1200"/>
              <a:t> on Overnight Trips (£ millions)</a:t>
            </a:r>
          </a:p>
        </c:rich>
      </c:tx>
      <c:layout>
        <c:manualLayout>
          <c:xMode val="edge"/>
          <c:yMode val="edge"/>
          <c:x val="5.6334783217185948E-4"/>
          <c:y val="1.1760644038796543E-2"/>
        </c:manualLayout>
      </c:layout>
      <c:overlay val="0"/>
    </c:title>
    <c:autoTitleDeleted val="0"/>
    <c:plotArea>
      <c:layout>
        <c:manualLayout>
          <c:layoutTarget val="inner"/>
          <c:xMode val="edge"/>
          <c:yMode val="edge"/>
          <c:x val="5.4916582170534516E-2"/>
          <c:y val="0.10814945216066156"/>
          <c:w val="0.92350355339055246"/>
          <c:h val="0.76777301453683833"/>
        </c:manualLayout>
      </c:layout>
      <c:lineChart>
        <c:grouping val="standard"/>
        <c:varyColors val="0"/>
        <c:ser>
          <c:idx val="2"/>
          <c:order val="0"/>
          <c:tx>
            <c:strRef>
              <c:f>'Figure 2'!$U$5</c:f>
              <c:strCache>
                <c:ptCount val="1"/>
                <c:pt idx="0">
                  <c:v>Rolling Year Expenditure during Overnight Trips (£)</c:v>
                </c:pt>
              </c:strCache>
            </c:strRef>
          </c:tx>
          <c:spPr>
            <a:ln>
              <a:solidFill>
                <a:srgbClr val="0070C0"/>
              </a:solidFill>
            </a:ln>
          </c:spPr>
          <c:marker>
            <c:symbol val="none"/>
          </c:marker>
          <c:cat>
            <c:multiLvlStrRef>
              <c:f>'Figure 2'!$R$6:$S$31</c:f>
              <c:multiLvlStrCache>
                <c:ptCount val="2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lvl>
                <c:lvl>
                  <c:pt idx="0">
                    <c:v>2011</c:v>
                  </c:pt>
                  <c:pt idx="4">
                    <c:v>2012</c:v>
                  </c:pt>
                  <c:pt idx="8">
                    <c:v>2013</c:v>
                  </c:pt>
                  <c:pt idx="12">
                    <c:v>2014</c:v>
                  </c:pt>
                  <c:pt idx="16">
                    <c:v>2015</c:v>
                  </c:pt>
                  <c:pt idx="20">
                    <c:v>2016</c:v>
                  </c:pt>
                  <c:pt idx="24">
                    <c:v>2017</c:v>
                  </c:pt>
                </c:lvl>
              </c:multiLvlStrCache>
            </c:multiLvlStrRef>
          </c:cat>
          <c:val>
            <c:numRef>
              <c:f>'Figure 2'!$U$6:$U$31</c:f>
              <c:numCache>
                <c:formatCode>_-* #,##0_-;\-* #,##0_-;_-* "-"??_-;_-@_-</c:formatCode>
                <c:ptCount val="26"/>
                <c:pt idx="0">
                  <c:v>565729554.00069547</c:v>
                </c:pt>
                <c:pt idx="1">
                  <c:v>596312192.59327102</c:v>
                </c:pt>
                <c:pt idx="2">
                  <c:v>641866557.50012004</c:v>
                </c:pt>
                <c:pt idx="3">
                  <c:v>641047679.3865056</c:v>
                </c:pt>
                <c:pt idx="4">
                  <c:v>627323887.72122753</c:v>
                </c:pt>
                <c:pt idx="5">
                  <c:v>657242377.11195374</c:v>
                </c:pt>
                <c:pt idx="6">
                  <c:v>659852225.79752421</c:v>
                </c:pt>
                <c:pt idx="7">
                  <c:v>686321849.94109821</c:v>
                </c:pt>
                <c:pt idx="8">
                  <c:v>712983579.3821044</c:v>
                </c:pt>
                <c:pt idx="9">
                  <c:v>709441918.47348499</c:v>
                </c:pt>
                <c:pt idx="10">
                  <c:v>731788868.70165324</c:v>
                </c:pt>
                <c:pt idx="11">
                  <c:v>715190933.75330377</c:v>
                </c:pt>
                <c:pt idx="12">
                  <c:v>732440715.99893332</c:v>
                </c:pt>
                <c:pt idx="13">
                  <c:v>743830056.83780909</c:v>
                </c:pt>
                <c:pt idx="14">
                  <c:v>757659736.91986632</c:v>
                </c:pt>
                <c:pt idx="15">
                  <c:v>744902295.73088992</c:v>
                </c:pt>
                <c:pt idx="16">
                  <c:v>745261550.62415946</c:v>
                </c:pt>
                <c:pt idx="17">
                  <c:v>748317146.57251251</c:v>
                </c:pt>
                <c:pt idx="18">
                  <c:v>747907058.21639109</c:v>
                </c:pt>
                <c:pt idx="19">
                  <c:v>764066271.95568144</c:v>
                </c:pt>
                <c:pt idx="20">
                  <c:v>778038524.36448026</c:v>
                </c:pt>
                <c:pt idx="21">
                  <c:v>777511283.85107243</c:v>
                </c:pt>
                <c:pt idx="22">
                  <c:v>809333487.80621278</c:v>
                </c:pt>
                <c:pt idx="23">
                  <c:v>850707667.92256856</c:v>
                </c:pt>
                <c:pt idx="24">
                  <c:v>862269362.2025702</c:v>
                </c:pt>
                <c:pt idx="25">
                  <c:v>907086066.68796217</c:v>
                </c:pt>
              </c:numCache>
            </c:numRef>
          </c:val>
          <c:smooth val="0"/>
        </c:ser>
        <c:dLbls>
          <c:showLegendKey val="0"/>
          <c:showVal val="0"/>
          <c:showCatName val="0"/>
          <c:showSerName val="0"/>
          <c:showPercent val="0"/>
          <c:showBubbleSize val="0"/>
        </c:dLbls>
        <c:smooth val="0"/>
        <c:axId val="451651880"/>
        <c:axId val="451655016"/>
      </c:lineChart>
      <c:catAx>
        <c:axId val="451651880"/>
        <c:scaling>
          <c:orientation val="minMax"/>
        </c:scaling>
        <c:delete val="0"/>
        <c:axPos val="b"/>
        <c:numFmt formatCode="General" sourceLinked="1"/>
        <c:majorTickMark val="out"/>
        <c:minorTickMark val="none"/>
        <c:tickLblPos val="nextTo"/>
        <c:crossAx val="451655016"/>
        <c:crosses val="autoZero"/>
        <c:auto val="1"/>
        <c:lblAlgn val="ctr"/>
        <c:lblOffset val="100"/>
        <c:noMultiLvlLbl val="0"/>
      </c:catAx>
      <c:valAx>
        <c:axId val="451655016"/>
        <c:scaling>
          <c:orientation val="minMax"/>
          <c:max val="1000000000"/>
          <c:min val="400000000"/>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solidFill>
                  <a:sysClr val="windowText" lastClr="000000"/>
                </a:solidFill>
              </a:defRPr>
            </a:pPr>
            <a:endParaRPr lang="en-US"/>
          </a:p>
        </c:txPr>
        <c:crossAx val="451651880"/>
        <c:crosses val="autoZero"/>
        <c:crossBetween val="between"/>
        <c:majorUnit val="50000000"/>
        <c:dispUnits>
          <c:builtInUnit val="millions"/>
        </c:dispUnits>
      </c:valAx>
    </c:plotArea>
    <c:plotVisOnly val="1"/>
    <c:dispBlanksAs val="gap"/>
    <c:showDLblsOverMax val="0"/>
  </c:chart>
  <c:spPr>
    <a:solidFill>
      <a:sysClr val="window" lastClr="FFFFFF"/>
    </a:solidFill>
    <a:ln>
      <a:solidFill>
        <a:schemeClr val="bg1"/>
      </a:solidFill>
    </a:ln>
  </c:spPr>
  <c:txPr>
    <a:bodyPr/>
    <a:lstStyle/>
    <a:p>
      <a:pPr>
        <a:defRPr sz="1200">
          <a:latin typeface="Arial" pitchFamily="34" charset="0"/>
          <a:cs typeface="Arial" pitchFamily="34"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31672272925637"/>
          <c:y val="8.9215132261473068E-2"/>
          <c:w val="0.54312885980309233"/>
          <c:h val="0.84585631714068565"/>
        </c:manualLayout>
      </c:layout>
      <c:doughnutChart>
        <c:varyColors val="1"/>
        <c:ser>
          <c:idx val="0"/>
          <c:order val="0"/>
          <c:tx>
            <c:strRef>
              <c:f>'Figure 3'!$A$33</c:f>
              <c:strCache>
                <c:ptCount val="1"/>
                <c:pt idx="0">
                  <c:v>July 2016 - June 2017</c:v>
                </c:pt>
              </c:strCache>
            </c:strRef>
          </c:tx>
          <c:spPr>
            <a:solidFill>
              <a:srgbClr val="00B050"/>
            </a:solidFill>
          </c:spPr>
          <c:dPt>
            <c:idx val="0"/>
            <c:bubble3D val="0"/>
            <c:spPr>
              <a:solidFill>
                <a:srgbClr val="C00000"/>
              </a:solidFill>
            </c:spPr>
          </c:dPt>
          <c:dPt>
            <c:idx val="1"/>
            <c:bubble3D val="0"/>
            <c:spPr>
              <a:solidFill>
                <a:schemeClr val="accent1"/>
              </a:solidFill>
            </c:spPr>
          </c:dPt>
          <c:dPt>
            <c:idx val="2"/>
            <c:bubble3D val="0"/>
            <c:spPr>
              <a:solidFill>
                <a:schemeClr val="bg1">
                  <a:lumMod val="65000"/>
                </a:schemeClr>
              </a:solidFill>
            </c:spPr>
          </c:dPt>
          <c:dPt>
            <c:idx val="3"/>
            <c:bubble3D val="0"/>
          </c:dPt>
          <c:dLbls>
            <c:dLbl>
              <c:idx val="0"/>
              <c:tx>
                <c:rich>
                  <a:bodyPr/>
                  <a:lstStyle/>
                  <a:p>
                    <a:r>
                      <a:rPr lang="en-US"/>
                      <a:t>Business
9%</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2.0422706363535222E-2"/>
                  <c:y val="6.7766347228286478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0117995342732457E-2"/>
                  <c:y val="-5.1408953069734614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400" b="0">
                    <a:solidFill>
                      <a:schemeClr val="bg1"/>
                    </a:solidFill>
                    <a:latin typeface="Arial" pitchFamily="34" charset="0"/>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'Figure 3'!$B$33:$E$33</c:f>
              <c:strCache>
                <c:ptCount val="4"/>
                <c:pt idx="0">
                  <c:v>Business</c:v>
                </c:pt>
                <c:pt idx="1">
                  <c:v>Holiday</c:v>
                </c:pt>
                <c:pt idx="2">
                  <c:v>Other</c:v>
                </c:pt>
                <c:pt idx="3">
                  <c:v>Visiting Friends/Relatives</c:v>
                </c:pt>
              </c:strCache>
            </c:strRef>
          </c:cat>
          <c:val>
            <c:numRef>
              <c:f>'Figure 3'!$B$34:$E$34</c:f>
              <c:numCache>
                <c:formatCode>#,##0</c:formatCode>
                <c:ptCount val="4"/>
                <c:pt idx="0">
                  <c:v>432604.02368128276</c:v>
                </c:pt>
                <c:pt idx="1">
                  <c:v>2226320.3976382739</c:v>
                </c:pt>
                <c:pt idx="2">
                  <c:v>195592.78160766198</c:v>
                </c:pt>
                <c:pt idx="3">
                  <c:v>1920513.4700824353</c:v>
                </c:pt>
              </c:numCache>
            </c:numRef>
          </c:val>
        </c:ser>
        <c:dLbls>
          <c:showLegendKey val="0"/>
          <c:showVal val="1"/>
          <c:showCatName val="0"/>
          <c:showSerName val="0"/>
          <c:showPercent val="0"/>
          <c:showBubbleSize val="0"/>
          <c:showLeaderLines val="1"/>
        </c:dLbls>
        <c:firstSliceAng val="0"/>
        <c:holeSize val="30"/>
      </c:doughnutChart>
    </c:plotArea>
    <c:plotVisOnly val="1"/>
    <c:dispBlanksAs val="gap"/>
    <c:showDLblsOverMax val="0"/>
  </c:chart>
  <c:spPr>
    <a:solidFill>
      <a:sysClr val="window" lastClr="FFFFFF"/>
    </a:solidFill>
    <a:ln>
      <a:noFill/>
    </a:ln>
  </c:spPr>
  <c:printSettings>
    <c:headerFooter/>
    <c:pageMargins b="0.75000000000000544" l="0.70000000000000062" r="0.70000000000000062" t="0.750000000000005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01894211867466"/>
          <c:y val="3.427989814587503E-2"/>
          <c:w val="0.61222290345621677"/>
          <c:h val="0.91095809896192659"/>
        </c:manualLayout>
      </c:layout>
      <c:doughnutChart>
        <c:varyColors val="1"/>
        <c:ser>
          <c:idx val="0"/>
          <c:order val="0"/>
          <c:tx>
            <c:v>Overnight Trips </c:v>
          </c:tx>
          <c:dPt>
            <c:idx val="1"/>
            <c:bubble3D val="0"/>
            <c:spPr>
              <a:solidFill>
                <a:schemeClr val="bg1">
                  <a:lumMod val="65000"/>
                </a:schemeClr>
              </a:solidFill>
            </c:spPr>
          </c:dPt>
          <c:dPt>
            <c:idx val="2"/>
            <c:bubble3D val="0"/>
            <c:spPr>
              <a:solidFill>
                <a:srgbClr val="00B050"/>
              </a:solidFill>
            </c:spPr>
          </c:dPt>
          <c:dPt>
            <c:idx val="3"/>
            <c:bubble3D val="0"/>
            <c:spPr>
              <a:solidFill>
                <a:srgbClr val="C00000"/>
              </a:solidFill>
            </c:spPr>
          </c:dPt>
          <c:dLbls>
            <c:dLbl>
              <c:idx val="0"/>
              <c:tx>
                <c:rich>
                  <a:bodyPr/>
                  <a:lstStyle/>
                  <a:p>
                    <a:fld id="{2DE8E628-F138-438E-844C-645AC5D87D37}" type="CATEGORYNAME">
                      <a:rPr lang="en-US"/>
                      <a:pPr/>
                      <a:t>[CATEGORY NAME]</a:t>
                    </a:fld>
                    <a:r>
                      <a:rPr lang="en-US" baseline="0"/>
                      <a:t>
29%</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1"/>
              <c:tx>
                <c:rich>
                  <a:bodyPr/>
                  <a:lstStyle/>
                  <a:p>
                    <a:r>
                      <a:rPr lang="en-US"/>
                      <a:t>Outside UK and RoI 
16%</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1.5294044397106753E-3"/>
                  <c:y val="5.6894237644094736E-2"/>
                </c:manualLayout>
              </c:layout>
              <c:showLegendKey val="0"/>
              <c:showVal val="0"/>
              <c:showCatName val="1"/>
              <c:showSerName val="0"/>
              <c:showPercent val="1"/>
              <c:showBubbleSize val="0"/>
              <c:extLst>
                <c:ext xmlns:c15="http://schemas.microsoft.com/office/drawing/2012/chart" uri="{CE6537A1-D6FC-4f65-9D91-7224C49458BB}">
                  <c15:layout>
                    <c:manualLayout>
                      <c:w val="0.16323217550450353"/>
                      <c:h val="0.17113786683343696"/>
                    </c:manualLayout>
                  </c15:layout>
                </c:ext>
              </c:extLst>
            </c:dLbl>
            <c:dLbl>
              <c:idx val="3"/>
              <c:layout>
                <c:manualLayout>
                  <c:x val="1.9426048565121413E-2"/>
                  <c:y val="-8.5526503233614784E-2"/>
                </c:manualLayout>
              </c:layout>
              <c:tx>
                <c:rich>
                  <a:bodyPr/>
                  <a:lstStyle/>
                  <a:p>
                    <a:fld id="{3AA924E7-49FF-4943-A6D9-A7FAF11F9581}" type="CATEGORYNAME">
                      <a:rPr lang="en-US"/>
                      <a:pPr/>
                      <a:t>[CATEGORY NAME]</a:t>
                    </a:fld>
                    <a:r>
                      <a:rPr lang="en-US" baseline="0"/>
                      <a:t>
44%</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spPr>
              <a:noFill/>
              <a:ln>
                <a:noFill/>
              </a:ln>
              <a:effectLst/>
            </c:spPr>
            <c:txPr>
              <a:bodyPr/>
              <a:lstStyle/>
              <a:p>
                <a:pPr>
                  <a:defRPr sz="1400" b="0">
                    <a:solidFill>
                      <a:schemeClr val="bg1"/>
                    </a:solidFill>
                    <a:latin typeface="Arial" pitchFamily="34" charset="0"/>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Great Britain </c:v>
              </c:pt>
              <c:pt idx="1">
                <c:v>Outside UK and RoI </c:v>
              </c:pt>
              <c:pt idx="2">
                <c:v>Republic of Ireland </c:v>
              </c:pt>
              <c:pt idx="3">
                <c:v>Northern Ireland </c:v>
              </c:pt>
            </c:strLit>
          </c:cat>
          <c:val>
            <c:numLit>
              <c:formatCode>General</c:formatCode>
              <c:ptCount val="4"/>
              <c:pt idx="0">
                <c:v>1404446.1245089383</c:v>
              </c:pt>
              <c:pt idx="1">
                <c:v>758463.79154919821</c:v>
              </c:pt>
              <c:pt idx="2">
                <c:v>468296</c:v>
              </c:pt>
              <c:pt idx="3">
                <c:v>2001646.5141588384</c:v>
              </c:pt>
            </c:numLit>
          </c:val>
        </c:ser>
        <c:dLbls>
          <c:showLegendKey val="0"/>
          <c:showVal val="1"/>
          <c:showCatName val="0"/>
          <c:showSerName val="0"/>
          <c:showPercent val="0"/>
          <c:showBubbleSize val="0"/>
          <c:showLeaderLines val="1"/>
        </c:dLbls>
        <c:firstSliceAng val="0"/>
        <c:holeSize val="33"/>
      </c:doughnutChart>
    </c:plotArea>
    <c:plotVisOnly val="1"/>
    <c:dispBlanksAs val="gap"/>
    <c:showDLblsOverMax val="0"/>
  </c:chart>
  <c:spPr>
    <a:solidFill>
      <a:sysClr val="window" lastClr="FFFFFF"/>
    </a:solidFill>
    <a:ln>
      <a:noFill/>
    </a:ln>
  </c:spPr>
  <c:printSettings>
    <c:headerFooter/>
    <c:pageMargins b="0.75000000000000544" l="0.70000000000000062" r="0.70000000000000062" t="0.750000000000005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458964436743006E-2"/>
          <c:y val="0.11548556430446194"/>
          <c:w val="0.92381735635383078"/>
          <c:h val="0.7721607043214086"/>
        </c:manualLayout>
      </c:layout>
      <c:lineChart>
        <c:grouping val="standard"/>
        <c:varyColors val="0"/>
        <c:ser>
          <c:idx val="0"/>
          <c:order val="0"/>
          <c:spPr>
            <a:ln w="28575" cap="rnd">
              <a:solidFill>
                <a:srgbClr val="0070C0"/>
              </a:solidFill>
              <a:round/>
            </a:ln>
            <a:effectLst/>
          </c:spPr>
          <c:marker>
            <c:symbol val="none"/>
          </c:marker>
          <c:dPt>
            <c:idx val="0"/>
            <c:marker>
              <c:symbol val="none"/>
            </c:marker>
            <c:bubble3D val="0"/>
          </c:dPt>
          <c:dPt>
            <c:idx val="4"/>
            <c:marker>
              <c:symbol val="none"/>
            </c:marker>
            <c:bubble3D val="0"/>
          </c:dPt>
          <c:dPt>
            <c:idx val="8"/>
            <c:marker>
              <c:symbol val="none"/>
            </c:marker>
            <c:bubble3D val="0"/>
          </c:dPt>
          <c:dPt>
            <c:idx val="12"/>
            <c:marker>
              <c:symbol val="none"/>
            </c:marker>
            <c:bubble3D val="0"/>
          </c:dPt>
          <c:dPt>
            <c:idx val="16"/>
            <c:marker>
              <c:symbol val="none"/>
            </c:marker>
            <c:bubble3D val="0"/>
          </c:dPt>
          <c:dPt>
            <c:idx val="20"/>
            <c:marker>
              <c:symbol val="none"/>
            </c:marker>
            <c:bubble3D val="0"/>
          </c:dPt>
          <c:cat>
            <c:multiLvlStrRef>
              <c:f>'Figure 5'!$O$6:$P$27</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2012</c:v>
                  </c:pt>
                  <c:pt idx="4">
                    <c:v>2013</c:v>
                  </c:pt>
                  <c:pt idx="8">
                    <c:v>2014</c:v>
                  </c:pt>
                  <c:pt idx="12">
                    <c:v>2015</c:v>
                  </c:pt>
                  <c:pt idx="16">
                    <c:v>2016</c:v>
                  </c:pt>
                  <c:pt idx="20">
                    <c:v>2017</c:v>
                  </c:pt>
                </c:lvl>
              </c:multiLvlStrCache>
            </c:multiLvlStrRef>
          </c:cat>
          <c:val>
            <c:numRef>
              <c:f>'Figure 5'!$Q$6:$Q$27</c:f>
              <c:numCache>
                <c:formatCode>#,##0</c:formatCode>
                <c:ptCount val="22"/>
                <c:pt idx="0">
                  <c:v>1625798.1746730935</c:v>
                </c:pt>
                <c:pt idx="1">
                  <c:v>1682986.2816357077</c:v>
                </c:pt>
                <c:pt idx="2">
                  <c:v>1742794.7912650011</c:v>
                </c:pt>
                <c:pt idx="3">
                  <c:v>1768685.1233138172</c:v>
                </c:pt>
                <c:pt idx="4">
                  <c:v>1769588.2248074582</c:v>
                </c:pt>
                <c:pt idx="5">
                  <c:v>1758950.1145120929</c:v>
                </c:pt>
                <c:pt idx="6">
                  <c:v>1768672.8274078777</c:v>
                </c:pt>
                <c:pt idx="7">
                  <c:v>1796703.3166074073</c:v>
                </c:pt>
                <c:pt idx="8">
                  <c:v>1831335.3839794546</c:v>
                </c:pt>
                <c:pt idx="9">
                  <c:v>1857225.461166248</c:v>
                </c:pt>
                <c:pt idx="10">
                  <c:v>1854028.2862612209</c:v>
                </c:pt>
                <c:pt idx="11">
                  <c:v>1849521.42167173</c:v>
                </c:pt>
                <c:pt idx="12">
                  <c:v>1875195.6301086748</c:v>
                </c:pt>
                <c:pt idx="13">
                  <c:v>1907646.3557784595</c:v>
                </c:pt>
                <c:pt idx="14">
                  <c:v>1907929.1659618034</c:v>
                </c:pt>
                <c:pt idx="15">
                  <c:v>1897876.3195426711</c:v>
                </c:pt>
                <c:pt idx="16">
                  <c:v>1873411.2333054063</c:v>
                </c:pt>
                <c:pt idx="17">
                  <c:v>1873676.9647953967</c:v>
                </c:pt>
                <c:pt idx="18">
                  <c:v>1944377.5885761529</c:v>
                </c:pt>
                <c:pt idx="19">
                  <c:v>2016024.3900910101</c:v>
                </c:pt>
                <c:pt idx="20">
                  <c:v>2071104.8986801708</c:v>
                </c:pt>
                <c:pt idx="21">
                  <c:v>2089776.1537541687</c:v>
                </c:pt>
              </c:numCache>
            </c:numRef>
          </c:val>
          <c:smooth val="0"/>
        </c:ser>
        <c:dLbls>
          <c:showLegendKey val="0"/>
          <c:showVal val="0"/>
          <c:showCatName val="0"/>
          <c:showSerName val="0"/>
          <c:showPercent val="0"/>
          <c:showBubbleSize val="0"/>
        </c:dLbls>
        <c:smooth val="0"/>
        <c:axId val="451656584"/>
        <c:axId val="451657368"/>
      </c:lineChart>
      <c:catAx>
        <c:axId val="451656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51657368"/>
        <c:crosses val="autoZero"/>
        <c:auto val="1"/>
        <c:lblAlgn val="ctr"/>
        <c:lblOffset val="100"/>
        <c:noMultiLvlLbl val="0"/>
      </c:catAx>
      <c:valAx>
        <c:axId val="451657368"/>
        <c:scaling>
          <c:orientation val="minMax"/>
          <c:min val="1400000"/>
        </c:scaling>
        <c:delete val="0"/>
        <c:axPos val="l"/>
        <c:majorGridlines>
          <c:spPr>
            <a:ln w="9525" cap="flat" cmpd="sng" algn="ctr">
              <a:solidFill>
                <a:schemeClr val="bg1">
                  <a:lumMod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a:solidFill>
                      <a:schemeClr val="tx1"/>
                    </a:solidFill>
                  </a:rPr>
                  <a:t>Rolling year rooms sold (millions)</a:t>
                </a:r>
              </a:p>
            </c:rich>
          </c:tx>
          <c:layout>
            <c:manualLayout>
              <c:xMode val="edge"/>
              <c:yMode val="edge"/>
              <c:x val="3.040668947168377E-3"/>
              <c:y val="6.1592989852646274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00" sourceLinked="0"/>
        <c:majorTickMark val="out"/>
        <c:minorTickMark val="none"/>
        <c:tickLblPos val="nextTo"/>
        <c:spPr>
          <a:noFill/>
          <a:ln>
            <a:solidFill>
              <a:schemeClr val="bg2">
                <a:lumMod val="9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51656584"/>
        <c:crosses val="autoZero"/>
        <c:crossBetween val="between"/>
        <c:majorUnit val="100000"/>
        <c:dispUnits>
          <c:builtInUnit val="millions"/>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6'!$C$5</c:f>
              <c:strCache>
                <c:ptCount val="1"/>
                <c:pt idx="0">
                  <c:v>Belfast International </c:v>
                </c:pt>
              </c:strCache>
            </c:strRef>
          </c:tx>
          <c:spPr>
            <a:solidFill>
              <a:schemeClr val="accent2">
                <a:lumMod val="75000"/>
              </a:schemeClr>
            </a:solidFill>
            <a:ln>
              <a:noFill/>
            </a:ln>
          </c:spPr>
          <c:invertIfNegative val="0"/>
          <c:dPt>
            <c:idx val="0"/>
            <c:invertIfNegative val="0"/>
            <c:bubble3D val="0"/>
            <c:spPr>
              <a:solidFill>
                <a:schemeClr val="accent2">
                  <a:lumMod val="75000"/>
                </a:schemeClr>
              </a:solidFill>
              <a:ln w="12700">
                <a:noFill/>
              </a:ln>
            </c:spPr>
          </c:dPt>
          <c:dPt>
            <c:idx val="1"/>
            <c:invertIfNegative val="0"/>
            <c:bubble3D val="0"/>
            <c:spPr>
              <a:solidFill>
                <a:schemeClr val="accent2">
                  <a:lumMod val="75000"/>
                </a:schemeClr>
              </a:solidFill>
              <a:ln>
                <a:solidFill>
                  <a:schemeClr val="tx1"/>
                </a:solidFill>
              </a:ln>
            </c:spPr>
          </c:dPt>
          <c:dPt>
            <c:idx val="5"/>
            <c:invertIfNegative val="0"/>
            <c:bubble3D val="0"/>
            <c:spPr>
              <a:solidFill>
                <a:schemeClr val="accent2">
                  <a:lumMod val="75000"/>
                </a:schemeClr>
              </a:solidFill>
              <a:ln>
                <a:solidFill>
                  <a:schemeClr val="tx1"/>
                </a:solidFill>
              </a:ln>
            </c:spPr>
          </c:dPt>
          <c:dPt>
            <c:idx val="9"/>
            <c:invertIfNegative val="0"/>
            <c:bubble3D val="0"/>
            <c:spPr>
              <a:solidFill>
                <a:schemeClr val="accent2">
                  <a:lumMod val="75000"/>
                </a:schemeClr>
              </a:solidFill>
              <a:ln>
                <a:solidFill>
                  <a:schemeClr val="tx1"/>
                </a:solidFill>
              </a:ln>
            </c:spPr>
          </c:dPt>
          <c:dPt>
            <c:idx val="13"/>
            <c:invertIfNegative val="0"/>
            <c:bubble3D val="0"/>
            <c:spPr>
              <a:solidFill>
                <a:schemeClr val="accent2">
                  <a:lumMod val="75000"/>
                </a:schemeClr>
              </a:solidFill>
              <a:ln>
                <a:solidFill>
                  <a:schemeClr val="tx1"/>
                </a:solidFill>
              </a:ln>
            </c:spPr>
          </c:dPt>
          <c:dPt>
            <c:idx val="17"/>
            <c:invertIfNegative val="0"/>
            <c:bubble3D val="0"/>
            <c:spPr>
              <a:solidFill>
                <a:schemeClr val="accent2">
                  <a:lumMod val="75000"/>
                </a:schemeClr>
              </a:solidFill>
              <a:ln>
                <a:solidFill>
                  <a:schemeClr val="tx1"/>
                </a:solidFill>
              </a:ln>
            </c:spPr>
          </c:dPt>
          <c:dPt>
            <c:idx val="21"/>
            <c:invertIfNegative val="0"/>
            <c:bubble3D val="0"/>
            <c:spPr>
              <a:solidFill>
                <a:schemeClr val="accent2">
                  <a:lumMod val="75000"/>
                </a:schemeClr>
              </a:solidFill>
              <a:ln>
                <a:solidFill>
                  <a:schemeClr val="tx1"/>
                </a:solidFill>
              </a:ln>
            </c:spPr>
          </c:dPt>
          <c:dPt>
            <c:idx val="25"/>
            <c:invertIfNegative val="0"/>
            <c:bubble3D val="0"/>
            <c:spPr>
              <a:solidFill>
                <a:schemeClr val="accent2">
                  <a:lumMod val="75000"/>
                </a:schemeClr>
              </a:solidFill>
              <a:ln>
                <a:solidFill>
                  <a:schemeClr val="tx1"/>
                </a:solidFill>
              </a:ln>
            </c:spPr>
          </c:dPt>
          <c:cat>
            <c:multiLvlStrRef>
              <c:f>'Figure 6'!$A$6:$B$31</c:f>
              <c:multiLvlStrCache>
                <c:ptCount val="2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lvl>
                <c:lvl>
                  <c:pt idx="0">
                    <c:v>2011</c:v>
                  </c:pt>
                  <c:pt idx="4">
                    <c:v>2012</c:v>
                  </c:pt>
                  <c:pt idx="8">
                    <c:v>2013</c:v>
                  </c:pt>
                  <c:pt idx="12">
                    <c:v>2014</c:v>
                  </c:pt>
                  <c:pt idx="16">
                    <c:v>2015</c:v>
                  </c:pt>
                  <c:pt idx="20">
                    <c:v>2016</c:v>
                  </c:pt>
                  <c:pt idx="24">
                    <c:v>2017</c:v>
                  </c:pt>
                </c:lvl>
              </c:multiLvlStrCache>
            </c:multiLvlStrRef>
          </c:cat>
          <c:val>
            <c:numRef>
              <c:f>'Figure 6'!$C$6:$C$31</c:f>
              <c:numCache>
                <c:formatCode>#,##0</c:formatCode>
                <c:ptCount val="26"/>
                <c:pt idx="0">
                  <c:v>394100</c:v>
                </c:pt>
                <c:pt idx="1">
                  <c:v>546651</c:v>
                </c:pt>
                <c:pt idx="2">
                  <c:v>659236</c:v>
                </c:pt>
                <c:pt idx="3">
                  <c:v>445944</c:v>
                </c:pt>
                <c:pt idx="4">
                  <c:v>430140</c:v>
                </c:pt>
                <c:pt idx="5">
                  <c:v>590889</c:v>
                </c:pt>
                <c:pt idx="6">
                  <c:v>682848</c:v>
                </c:pt>
                <c:pt idx="7">
                  <c:v>443634</c:v>
                </c:pt>
                <c:pt idx="8">
                  <c:v>426712</c:v>
                </c:pt>
                <c:pt idx="9">
                  <c:v>529784</c:v>
                </c:pt>
                <c:pt idx="10">
                  <c:v>610949</c:v>
                </c:pt>
                <c:pt idx="11">
                  <c:v>440220</c:v>
                </c:pt>
                <c:pt idx="12">
                  <c:v>426851</c:v>
                </c:pt>
                <c:pt idx="13">
                  <c:v>551638</c:v>
                </c:pt>
                <c:pt idx="14">
                  <c:v>603845</c:v>
                </c:pt>
                <c:pt idx="15">
                  <c:v>430917</c:v>
                </c:pt>
                <c:pt idx="16">
                  <c:v>427248</c:v>
                </c:pt>
                <c:pt idx="17">
                  <c:v>594579</c:v>
                </c:pt>
                <c:pt idx="18">
                  <c:v>672387</c:v>
                </c:pt>
                <c:pt idx="19">
                  <c:v>502921</c:v>
                </c:pt>
                <c:pt idx="20">
                  <c:v>500402</c:v>
                </c:pt>
                <c:pt idx="21">
                  <c:v>678774</c:v>
                </c:pt>
                <c:pt idx="22">
                  <c:v>774778</c:v>
                </c:pt>
                <c:pt idx="23">
                  <c:v>627303</c:v>
                </c:pt>
                <c:pt idx="24">
                  <c:v>623232</c:v>
                </c:pt>
                <c:pt idx="25">
                  <c:v>812782</c:v>
                </c:pt>
              </c:numCache>
            </c:numRef>
          </c:val>
        </c:ser>
        <c:ser>
          <c:idx val="1"/>
          <c:order val="1"/>
          <c:tx>
            <c:strRef>
              <c:f>'Figure 6'!$D$5</c:f>
              <c:strCache>
                <c:ptCount val="1"/>
                <c:pt idx="0">
                  <c:v>Belfast City </c:v>
                </c:pt>
              </c:strCache>
            </c:strRef>
          </c:tx>
          <c:spPr>
            <a:solidFill>
              <a:schemeClr val="accent2">
                <a:lumMod val="60000"/>
                <a:lumOff val="40000"/>
              </a:schemeClr>
            </a:solidFill>
            <a:ln>
              <a:noFill/>
            </a:ln>
          </c:spPr>
          <c:invertIfNegative val="0"/>
          <c:dPt>
            <c:idx val="1"/>
            <c:invertIfNegative val="0"/>
            <c:bubble3D val="0"/>
            <c:spPr>
              <a:solidFill>
                <a:schemeClr val="accent2">
                  <a:lumMod val="60000"/>
                  <a:lumOff val="40000"/>
                </a:schemeClr>
              </a:solidFill>
              <a:ln>
                <a:solidFill>
                  <a:schemeClr val="tx1"/>
                </a:solidFill>
              </a:ln>
            </c:spPr>
          </c:dPt>
          <c:dPt>
            <c:idx val="5"/>
            <c:invertIfNegative val="0"/>
            <c:bubble3D val="0"/>
            <c:spPr>
              <a:solidFill>
                <a:schemeClr val="accent2">
                  <a:lumMod val="60000"/>
                  <a:lumOff val="40000"/>
                </a:schemeClr>
              </a:solidFill>
              <a:ln>
                <a:solidFill>
                  <a:schemeClr val="tx1"/>
                </a:solidFill>
              </a:ln>
            </c:spPr>
          </c:dPt>
          <c:dPt>
            <c:idx val="9"/>
            <c:invertIfNegative val="0"/>
            <c:bubble3D val="0"/>
            <c:spPr>
              <a:solidFill>
                <a:schemeClr val="accent2">
                  <a:lumMod val="60000"/>
                  <a:lumOff val="40000"/>
                </a:schemeClr>
              </a:solidFill>
              <a:ln>
                <a:solidFill>
                  <a:schemeClr val="tx1"/>
                </a:solidFill>
              </a:ln>
            </c:spPr>
          </c:dPt>
          <c:dPt>
            <c:idx val="13"/>
            <c:invertIfNegative val="0"/>
            <c:bubble3D val="0"/>
            <c:spPr>
              <a:solidFill>
                <a:schemeClr val="accent2">
                  <a:lumMod val="60000"/>
                  <a:lumOff val="40000"/>
                </a:schemeClr>
              </a:solidFill>
              <a:ln>
                <a:solidFill>
                  <a:schemeClr val="tx1"/>
                </a:solidFill>
              </a:ln>
            </c:spPr>
          </c:dPt>
          <c:dPt>
            <c:idx val="17"/>
            <c:invertIfNegative val="0"/>
            <c:bubble3D val="0"/>
            <c:spPr>
              <a:solidFill>
                <a:schemeClr val="accent2">
                  <a:lumMod val="60000"/>
                  <a:lumOff val="40000"/>
                </a:schemeClr>
              </a:solidFill>
              <a:ln>
                <a:solidFill>
                  <a:schemeClr val="tx1"/>
                </a:solidFill>
              </a:ln>
            </c:spPr>
          </c:dPt>
          <c:dPt>
            <c:idx val="21"/>
            <c:invertIfNegative val="0"/>
            <c:bubble3D val="0"/>
            <c:spPr>
              <a:solidFill>
                <a:schemeClr val="accent2">
                  <a:lumMod val="60000"/>
                  <a:lumOff val="40000"/>
                </a:schemeClr>
              </a:solidFill>
              <a:ln>
                <a:solidFill>
                  <a:schemeClr val="tx1"/>
                </a:solidFill>
              </a:ln>
            </c:spPr>
          </c:dPt>
          <c:dPt>
            <c:idx val="25"/>
            <c:invertIfNegative val="0"/>
            <c:bubble3D val="0"/>
            <c:spPr>
              <a:solidFill>
                <a:schemeClr val="accent2">
                  <a:lumMod val="60000"/>
                  <a:lumOff val="40000"/>
                </a:schemeClr>
              </a:solidFill>
              <a:ln>
                <a:solidFill>
                  <a:schemeClr val="tx1"/>
                </a:solidFill>
              </a:ln>
            </c:spPr>
          </c:dPt>
          <c:cat>
            <c:multiLvlStrRef>
              <c:f>'Figure 6'!$A$6:$B$31</c:f>
              <c:multiLvlStrCache>
                <c:ptCount val="2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lvl>
                <c:lvl>
                  <c:pt idx="0">
                    <c:v>2011</c:v>
                  </c:pt>
                  <c:pt idx="4">
                    <c:v>2012</c:v>
                  </c:pt>
                  <c:pt idx="8">
                    <c:v>2013</c:v>
                  </c:pt>
                  <c:pt idx="12">
                    <c:v>2014</c:v>
                  </c:pt>
                  <c:pt idx="16">
                    <c:v>2015</c:v>
                  </c:pt>
                  <c:pt idx="20">
                    <c:v>2016</c:v>
                  </c:pt>
                  <c:pt idx="24">
                    <c:v>2017</c:v>
                  </c:pt>
                </c:lvl>
              </c:multiLvlStrCache>
            </c:multiLvlStrRef>
          </c:cat>
          <c:val>
            <c:numRef>
              <c:f>'Figure 6'!$D$6:$D$31</c:f>
              <c:numCache>
                <c:formatCode>#,##0</c:formatCode>
                <c:ptCount val="26"/>
                <c:pt idx="0">
                  <c:v>288733</c:v>
                </c:pt>
                <c:pt idx="1">
                  <c:v>320268</c:v>
                </c:pt>
                <c:pt idx="2">
                  <c:v>325208</c:v>
                </c:pt>
                <c:pt idx="3">
                  <c:v>274534</c:v>
                </c:pt>
                <c:pt idx="4">
                  <c:v>263681</c:v>
                </c:pt>
                <c:pt idx="5">
                  <c:v>304966</c:v>
                </c:pt>
                <c:pt idx="6">
                  <c:v>285428</c:v>
                </c:pt>
                <c:pt idx="7">
                  <c:v>278255</c:v>
                </c:pt>
                <c:pt idx="8">
                  <c:v>259035</c:v>
                </c:pt>
                <c:pt idx="9">
                  <c:v>344108</c:v>
                </c:pt>
                <c:pt idx="10">
                  <c:v>373771</c:v>
                </c:pt>
                <c:pt idx="11">
                  <c:v>302642</c:v>
                </c:pt>
                <c:pt idx="12">
                  <c:v>270276</c:v>
                </c:pt>
                <c:pt idx="13">
                  <c:v>338216</c:v>
                </c:pt>
                <c:pt idx="14">
                  <c:v>368032</c:v>
                </c:pt>
                <c:pt idx="15">
                  <c:v>307349</c:v>
                </c:pt>
                <c:pt idx="16">
                  <c:v>287709</c:v>
                </c:pt>
                <c:pt idx="17">
                  <c:v>359411</c:v>
                </c:pt>
                <c:pt idx="18">
                  <c:v>387267</c:v>
                </c:pt>
                <c:pt idx="19">
                  <c:v>307873</c:v>
                </c:pt>
                <c:pt idx="20">
                  <c:v>282712</c:v>
                </c:pt>
                <c:pt idx="21">
                  <c:v>358552</c:v>
                </c:pt>
                <c:pt idx="22">
                  <c:v>389141</c:v>
                </c:pt>
                <c:pt idx="23">
                  <c:v>293936</c:v>
                </c:pt>
                <c:pt idx="24">
                  <c:v>267795</c:v>
                </c:pt>
                <c:pt idx="25">
                  <c:v>341528</c:v>
                </c:pt>
              </c:numCache>
            </c:numRef>
          </c:val>
        </c:ser>
        <c:ser>
          <c:idx val="2"/>
          <c:order val="2"/>
          <c:tx>
            <c:strRef>
              <c:f>'Figure 6'!$E$5</c:f>
              <c:strCache>
                <c:ptCount val="1"/>
                <c:pt idx="0">
                  <c:v>City of Derry</c:v>
                </c:pt>
              </c:strCache>
            </c:strRef>
          </c:tx>
          <c:spPr>
            <a:solidFill>
              <a:schemeClr val="accent2">
                <a:lumMod val="40000"/>
                <a:lumOff val="60000"/>
              </a:schemeClr>
            </a:solidFill>
            <a:ln>
              <a:noFill/>
            </a:ln>
          </c:spPr>
          <c:invertIfNegative val="0"/>
          <c:dPt>
            <c:idx val="1"/>
            <c:invertIfNegative val="0"/>
            <c:bubble3D val="0"/>
            <c:spPr>
              <a:solidFill>
                <a:schemeClr val="accent2">
                  <a:lumMod val="40000"/>
                  <a:lumOff val="60000"/>
                </a:schemeClr>
              </a:solidFill>
              <a:ln>
                <a:solidFill>
                  <a:schemeClr val="tx1"/>
                </a:solidFill>
              </a:ln>
            </c:spPr>
          </c:dPt>
          <c:dPt>
            <c:idx val="5"/>
            <c:invertIfNegative val="0"/>
            <c:bubble3D val="0"/>
            <c:spPr>
              <a:solidFill>
                <a:schemeClr val="accent2">
                  <a:lumMod val="40000"/>
                  <a:lumOff val="60000"/>
                </a:schemeClr>
              </a:solidFill>
              <a:ln>
                <a:solidFill>
                  <a:schemeClr val="tx1"/>
                </a:solidFill>
              </a:ln>
            </c:spPr>
          </c:dPt>
          <c:dPt>
            <c:idx val="9"/>
            <c:invertIfNegative val="0"/>
            <c:bubble3D val="0"/>
            <c:spPr>
              <a:solidFill>
                <a:schemeClr val="accent2">
                  <a:lumMod val="40000"/>
                  <a:lumOff val="60000"/>
                </a:schemeClr>
              </a:solidFill>
              <a:ln>
                <a:solidFill>
                  <a:schemeClr val="tx1"/>
                </a:solidFill>
              </a:ln>
            </c:spPr>
          </c:dPt>
          <c:dPt>
            <c:idx val="13"/>
            <c:invertIfNegative val="0"/>
            <c:bubble3D val="0"/>
            <c:spPr>
              <a:solidFill>
                <a:schemeClr val="accent2">
                  <a:lumMod val="40000"/>
                  <a:lumOff val="60000"/>
                </a:schemeClr>
              </a:solidFill>
              <a:ln>
                <a:solidFill>
                  <a:schemeClr val="tx1"/>
                </a:solidFill>
              </a:ln>
            </c:spPr>
          </c:dPt>
          <c:dPt>
            <c:idx val="17"/>
            <c:invertIfNegative val="0"/>
            <c:bubble3D val="0"/>
            <c:spPr>
              <a:solidFill>
                <a:schemeClr val="accent2">
                  <a:lumMod val="40000"/>
                  <a:lumOff val="60000"/>
                </a:schemeClr>
              </a:solidFill>
              <a:ln>
                <a:solidFill>
                  <a:schemeClr val="tx1"/>
                </a:solidFill>
              </a:ln>
            </c:spPr>
          </c:dPt>
          <c:dPt>
            <c:idx val="21"/>
            <c:invertIfNegative val="0"/>
            <c:bubble3D val="0"/>
            <c:spPr>
              <a:solidFill>
                <a:schemeClr val="accent2">
                  <a:lumMod val="40000"/>
                  <a:lumOff val="60000"/>
                </a:schemeClr>
              </a:solidFill>
              <a:ln>
                <a:solidFill>
                  <a:schemeClr val="tx1"/>
                </a:solidFill>
              </a:ln>
            </c:spPr>
          </c:dPt>
          <c:dPt>
            <c:idx val="25"/>
            <c:invertIfNegative val="0"/>
            <c:bubble3D val="0"/>
            <c:spPr>
              <a:solidFill>
                <a:schemeClr val="accent2">
                  <a:lumMod val="40000"/>
                  <a:lumOff val="60000"/>
                </a:schemeClr>
              </a:solidFill>
              <a:ln>
                <a:solidFill>
                  <a:schemeClr val="tx1"/>
                </a:solidFill>
              </a:ln>
            </c:spPr>
          </c:dPt>
          <c:cat>
            <c:multiLvlStrRef>
              <c:f>'Figure 6'!$A$6:$B$31</c:f>
              <c:multiLvlStrCache>
                <c:ptCount val="2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lvl>
                <c:lvl>
                  <c:pt idx="0">
                    <c:v>2011</c:v>
                  </c:pt>
                  <c:pt idx="4">
                    <c:v>2012</c:v>
                  </c:pt>
                  <c:pt idx="8">
                    <c:v>2013</c:v>
                  </c:pt>
                  <c:pt idx="12">
                    <c:v>2014</c:v>
                  </c:pt>
                  <c:pt idx="16">
                    <c:v>2015</c:v>
                  </c:pt>
                  <c:pt idx="20">
                    <c:v>2016</c:v>
                  </c:pt>
                  <c:pt idx="24">
                    <c:v>2017</c:v>
                  </c:pt>
                </c:lvl>
              </c:multiLvlStrCache>
            </c:multiLvlStrRef>
          </c:cat>
          <c:val>
            <c:numRef>
              <c:f>'Figure 6'!$E$6:$E$31</c:f>
              <c:numCache>
                <c:formatCode>#,##0</c:formatCode>
                <c:ptCount val="26"/>
                <c:pt idx="0">
                  <c:v>41049</c:v>
                </c:pt>
                <c:pt idx="1">
                  <c:v>52110</c:v>
                </c:pt>
                <c:pt idx="2">
                  <c:v>64629</c:v>
                </c:pt>
                <c:pt idx="3">
                  <c:v>46125</c:v>
                </c:pt>
                <c:pt idx="4">
                  <c:v>43380</c:v>
                </c:pt>
                <c:pt idx="5">
                  <c:v>52935</c:v>
                </c:pt>
                <c:pt idx="6">
                  <c:v>60563</c:v>
                </c:pt>
                <c:pt idx="7">
                  <c:v>43558</c:v>
                </c:pt>
                <c:pt idx="8">
                  <c:v>38346</c:v>
                </c:pt>
                <c:pt idx="9">
                  <c:v>51638</c:v>
                </c:pt>
                <c:pt idx="10">
                  <c:v>60775</c:v>
                </c:pt>
                <c:pt idx="11">
                  <c:v>42220</c:v>
                </c:pt>
                <c:pt idx="12">
                  <c:v>37816</c:v>
                </c:pt>
                <c:pt idx="13">
                  <c:v>45507</c:v>
                </c:pt>
                <c:pt idx="14">
                  <c:v>54147</c:v>
                </c:pt>
                <c:pt idx="15">
                  <c:v>40509</c:v>
                </c:pt>
                <c:pt idx="16">
                  <c:v>35674</c:v>
                </c:pt>
                <c:pt idx="17">
                  <c:v>36022</c:v>
                </c:pt>
                <c:pt idx="18">
                  <c:v>39697</c:v>
                </c:pt>
                <c:pt idx="19">
                  <c:v>35612</c:v>
                </c:pt>
                <c:pt idx="20">
                  <c:v>37282</c:v>
                </c:pt>
                <c:pt idx="21">
                  <c:v>37173</c:v>
                </c:pt>
                <c:pt idx="22">
                  <c:v>42385</c:v>
                </c:pt>
                <c:pt idx="23">
                  <c:v>32976</c:v>
                </c:pt>
                <c:pt idx="24">
                  <c:v>31621</c:v>
                </c:pt>
                <c:pt idx="25">
                  <c:v>19405</c:v>
                </c:pt>
              </c:numCache>
            </c:numRef>
          </c:val>
        </c:ser>
        <c:ser>
          <c:idx val="3"/>
          <c:order val="3"/>
          <c:tx>
            <c:strRef>
              <c:f>'Figure 6'!$F$5</c:f>
              <c:strCache>
                <c:ptCount val="1"/>
                <c:pt idx="0">
                  <c:v>Sea Ports </c:v>
                </c:pt>
              </c:strCache>
            </c:strRef>
          </c:tx>
          <c:spPr>
            <a:solidFill>
              <a:schemeClr val="tx2">
                <a:lumMod val="40000"/>
                <a:lumOff val="60000"/>
              </a:schemeClr>
            </a:solidFill>
            <a:ln>
              <a:noFill/>
            </a:ln>
          </c:spPr>
          <c:invertIfNegative val="0"/>
          <c:dPt>
            <c:idx val="1"/>
            <c:invertIfNegative val="0"/>
            <c:bubble3D val="0"/>
            <c:spPr>
              <a:solidFill>
                <a:schemeClr val="tx2">
                  <a:lumMod val="40000"/>
                  <a:lumOff val="60000"/>
                </a:schemeClr>
              </a:solidFill>
              <a:ln>
                <a:solidFill>
                  <a:schemeClr val="tx1"/>
                </a:solidFill>
              </a:ln>
            </c:spPr>
          </c:dPt>
          <c:dPt>
            <c:idx val="5"/>
            <c:invertIfNegative val="0"/>
            <c:bubble3D val="0"/>
            <c:spPr>
              <a:solidFill>
                <a:schemeClr val="tx2">
                  <a:lumMod val="40000"/>
                  <a:lumOff val="60000"/>
                </a:schemeClr>
              </a:solidFill>
              <a:ln>
                <a:solidFill>
                  <a:schemeClr val="tx1"/>
                </a:solidFill>
              </a:ln>
            </c:spPr>
          </c:dPt>
          <c:dPt>
            <c:idx val="9"/>
            <c:invertIfNegative val="0"/>
            <c:bubble3D val="0"/>
            <c:spPr>
              <a:solidFill>
                <a:schemeClr val="tx2">
                  <a:lumMod val="40000"/>
                  <a:lumOff val="60000"/>
                </a:schemeClr>
              </a:solidFill>
              <a:ln>
                <a:solidFill>
                  <a:schemeClr val="tx1"/>
                </a:solidFill>
              </a:ln>
            </c:spPr>
          </c:dPt>
          <c:dPt>
            <c:idx val="13"/>
            <c:invertIfNegative val="0"/>
            <c:bubble3D val="0"/>
            <c:spPr>
              <a:solidFill>
                <a:schemeClr val="tx2">
                  <a:lumMod val="40000"/>
                  <a:lumOff val="60000"/>
                </a:schemeClr>
              </a:solidFill>
              <a:ln>
                <a:solidFill>
                  <a:schemeClr val="tx1"/>
                </a:solidFill>
              </a:ln>
            </c:spPr>
          </c:dPt>
          <c:dPt>
            <c:idx val="17"/>
            <c:invertIfNegative val="0"/>
            <c:bubble3D val="0"/>
            <c:spPr>
              <a:solidFill>
                <a:schemeClr val="tx2">
                  <a:lumMod val="40000"/>
                  <a:lumOff val="60000"/>
                </a:schemeClr>
              </a:solidFill>
              <a:ln>
                <a:solidFill>
                  <a:schemeClr val="tx1"/>
                </a:solidFill>
              </a:ln>
            </c:spPr>
          </c:dPt>
          <c:dPt>
            <c:idx val="21"/>
            <c:invertIfNegative val="0"/>
            <c:bubble3D val="0"/>
            <c:spPr>
              <a:solidFill>
                <a:schemeClr val="tx2">
                  <a:lumMod val="40000"/>
                  <a:lumOff val="60000"/>
                </a:schemeClr>
              </a:solidFill>
              <a:ln>
                <a:solidFill>
                  <a:schemeClr val="tx1"/>
                </a:solidFill>
              </a:ln>
            </c:spPr>
          </c:dPt>
          <c:dPt>
            <c:idx val="25"/>
            <c:invertIfNegative val="0"/>
            <c:bubble3D val="0"/>
            <c:spPr>
              <a:solidFill>
                <a:schemeClr val="tx2">
                  <a:lumMod val="40000"/>
                  <a:lumOff val="60000"/>
                </a:schemeClr>
              </a:solidFill>
              <a:ln>
                <a:solidFill>
                  <a:schemeClr val="tx1"/>
                </a:solidFill>
              </a:ln>
            </c:spPr>
          </c:dPt>
          <c:cat>
            <c:multiLvlStrRef>
              <c:f>'Figure 6'!$A$6:$B$31</c:f>
              <c:multiLvlStrCache>
                <c:ptCount val="2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lvl>
                <c:lvl>
                  <c:pt idx="0">
                    <c:v>2011</c:v>
                  </c:pt>
                  <c:pt idx="4">
                    <c:v>2012</c:v>
                  </c:pt>
                  <c:pt idx="8">
                    <c:v>2013</c:v>
                  </c:pt>
                  <c:pt idx="12">
                    <c:v>2014</c:v>
                  </c:pt>
                  <c:pt idx="16">
                    <c:v>2015</c:v>
                  </c:pt>
                  <c:pt idx="20">
                    <c:v>2016</c:v>
                  </c:pt>
                  <c:pt idx="24">
                    <c:v>2017</c:v>
                  </c:pt>
                </c:lvl>
              </c:multiLvlStrCache>
            </c:multiLvlStrRef>
          </c:cat>
          <c:val>
            <c:numRef>
              <c:f>'Figure 6'!$F$6:$F$31</c:f>
              <c:numCache>
                <c:formatCode>#,##0</c:formatCode>
                <c:ptCount val="26"/>
                <c:pt idx="0">
                  <c:v>135765</c:v>
                </c:pt>
                <c:pt idx="1">
                  <c:v>253996</c:v>
                </c:pt>
                <c:pt idx="2">
                  <c:v>352634</c:v>
                </c:pt>
                <c:pt idx="3">
                  <c:v>154289</c:v>
                </c:pt>
                <c:pt idx="4">
                  <c:v>128126</c:v>
                </c:pt>
                <c:pt idx="5">
                  <c:v>242979</c:v>
                </c:pt>
                <c:pt idx="6">
                  <c:v>338862</c:v>
                </c:pt>
                <c:pt idx="7">
                  <c:v>157300</c:v>
                </c:pt>
                <c:pt idx="8">
                  <c:v>133115</c:v>
                </c:pt>
                <c:pt idx="9">
                  <c:v>232700</c:v>
                </c:pt>
                <c:pt idx="10">
                  <c:v>339454</c:v>
                </c:pt>
                <c:pt idx="11">
                  <c:v>156301</c:v>
                </c:pt>
                <c:pt idx="12">
                  <c:v>119908</c:v>
                </c:pt>
                <c:pt idx="13">
                  <c:v>236452</c:v>
                </c:pt>
                <c:pt idx="14">
                  <c:v>345849</c:v>
                </c:pt>
                <c:pt idx="15">
                  <c:v>159639</c:v>
                </c:pt>
                <c:pt idx="16">
                  <c:v>121250</c:v>
                </c:pt>
                <c:pt idx="17">
                  <c:v>224689</c:v>
                </c:pt>
                <c:pt idx="18">
                  <c:v>324526</c:v>
                </c:pt>
                <c:pt idx="19">
                  <c:v>147811</c:v>
                </c:pt>
                <c:pt idx="20">
                  <c:v>131151</c:v>
                </c:pt>
                <c:pt idx="21">
                  <c:v>207894</c:v>
                </c:pt>
                <c:pt idx="22">
                  <c:v>316118</c:v>
                </c:pt>
                <c:pt idx="23">
                  <c:v>157838</c:v>
                </c:pt>
                <c:pt idx="24">
                  <c:v>121961</c:v>
                </c:pt>
                <c:pt idx="25">
                  <c:v>228238</c:v>
                </c:pt>
              </c:numCache>
            </c:numRef>
          </c:val>
        </c:ser>
        <c:dLbls>
          <c:showLegendKey val="0"/>
          <c:showVal val="0"/>
          <c:showCatName val="0"/>
          <c:showSerName val="0"/>
          <c:showPercent val="0"/>
          <c:showBubbleSize val="0"/>
        </c:dLbls>
        <c:gapWidth val="150"/>
        <c:overlap val="100"/>
        <c:axId val="451656976"/>
        <c:axId val="451658152"/>
      </c:barChart>
      <c:catAx>
        <c:axId val="451656976"/>
        <c:scaling>
          <c:orientation val="minMax"/>
        </c:scaling>
        <c:delete val="0"/>
        <c:axPos val="b"/>
        <c:numFmt formatCode="General" sourceLinked="0"/>
        <c:majorTickMark val="out"/>
        <c:minorTickMark val="none"/>
        <c:tickLblPos val="nextTo"/>
        <c:crossAx val="451658152"/>
        <c:crosses val="autoZero"/>
        <c:auto val="1"/>
        <c:lblAlgn val="ctr"/>
        <c:lblOffset val="100"/>
        <c:noMultiLvlLbl val="0"/>
      </c:catAx>
      <c:valAx>
        <c:axId val="451658152"/>
        <c:scaling>
          <c:orientation val="minMax"/>
          <c:max val="1600000"/>
          <c:min val="0"/>
        </c:scaling>
        <c:delete val="0"/>
        <c:axPos val="l"/>
        <c:numFmt formatCode="#,##0" sourceLinked="1"/>
        <c:majorTickMark val="out"/>
        <c:minorTickMark val="none"/>
        <c:tickLblPos val="nextTo"/>
        <c:crossAx val="451656976"/>
        <c:crosses val="autoZero"/>
        <c:crossBetween val="between"/>
      </c:valAx>
      <c:dTable>
        <c:showHorzBorder val="1"/>
        <c:showVertBorder val="1"/>
        <c:showOutline val="1"/>
        <c:showKeys val="1"/>
      </c:dTable>
    </c:plotArea>
    <c:plotVisOnly val="1"/>
    <c:dispBlanksAs val="gap"/>
    <c:showDLblsOverMax val="0"/>
  </c:chart>
  <c:spPr>
    <a:solidFill>
      <a:sysClr val="window" lastClr="FFFFFF"/>
    </a:solidFill>
    <a:ln>
      <a:noFill/>
    </a:ln>
  </c:spPr>
  <c:txPr>
    <a:bodyPr/>
    <a:lstStyle/>
    <a:p>
      <a:pPr>
        <a:defRPr>
          <a:latin typeface="Arial" pitchFamily="34" charset="0"/>
          <a:cs typeface="Arial" pitchFamily="34"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7'!$A$9</c:f>
              <c:strCache>
                <c:ptCount val="1"/>
                <c:pt idx="0">
                  <c:v>Belfast</c:v>
                </c:pt>
              </c:strCache>
            </c:strRef>
          </c:tx>
          <c:invertIfNegative val="0"/>
          <c:cat>
            <c:multiLvlStrRef>
              <c:f>'Figure 7'!$B$7:$W$8</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2012</c:v>
                  </c:pt>
                  <c:pt idx="4">
                    <c:v>2013</c:v>
                  </c:pt>
                  <c:pt idx="8">
                    <c:v>2014</c:v>
                  </c:pt>
                  <c:pt idx="12">
                    <c:v>2015</c:v>
                  </c:pt>
                  <c:pt idx="16">
                    <c:v>2016</c:v>
                  </c:pt>
                  <c:pt idx="20">
                    <c:v>2017</c:v>
                  </c:pt>
                </c:lvl>
              </c:multiLvlStrCache>
            </c:multiLvlStrRef>
          </c:cat>
          <c:val>
            <c:numRef>
              <c:f>'Figure 7'!$B$9:$W$9</c:f>
              <c:numCache>
                <c:formatCode>General</c:formatCode>
                <c:ptCount val="22"/>
                <c:pt idx="0">
                  <c:v>0</c:v>
                </c:pt>
                <c:pt idx="1">
                  <c:v>18</c:v>
                </c:pt>
                <c:pt idx="2">
                  <c:v>27</c:v>
                </c:pt>
                <c:pt idx="3">
                  <c:v>0</c:v>
                </c:pt>
                <c:pt idx="4">
                  <c:v>0</c:v>
                </c:pt>
                <c:pt idx="5">
                  <c:v>21</c:v>
                </c:pt>
                <c:pt idx="6">
                  <c:v>33</c:v>
                </c:pt>
                <c:pt idx="7">
                  <c:v>3</c:v>
                </c:pt>
                <c:pt idx="8">
                  <c:v>1</c:v>
                </c:pt>
                <c:pt idx="9">
                  <c:v>21</c:v>
                </c:pt>
                <c:pt idx="10">
                  <c:v>38</c:v>
                </c:pt>
                <c:pt idx="11">
                  <c:v>3</c:v>
                </c:pt>
                <c:pt idx="12">
                  <c:v>1</c:v>
                </c:pt>
                <c:pt idx="13">
                  <c:v>18</c:v>
                </c:pt>
                <c:pt idx="14">
                  <c:v>34</c:v>
                </c:pt>
                <c:pt idx="15">
                  <c:v>5</c:v>
                </c:pt>
                <c:pt idx="16">
                  <c:v>2</c:v>
                </c:pt>
                <c:pt idx="17">
                  <c:v>26</c:v>
                </c:pt>
                <c:pt idx="18">
                  <c:v>52</c:v>
                </c:pt>
                <c:pt idx="19">
                  <c:v>1</c:v>
                </c:pt>
                <c:pt idx="20">
                  <c:v>0</c:v>
                </c:pt>
                <c:pt idx="21">
                  <c:v>41</c:v>
                </c:pt>
              </c:numCache>
            </c:numRef>
          </c:val>
        </c:ser>
        <c:ser>
          <c:idx val="1"/>
          <c:order val="1"/>
          <c:tx>
            <c:strRef>
              <c:f>'Figure 7'!$A$10</c:f>
              <c:strCache>
                <c:ptCount val="1"/>
                <c:pt idx="0">
                  <c:v>Londonderry</c:v>
                </c:pt>
              </c:strCache>
            </c:strRef>
          </c:tx>
          <c:invertIfNegative val="0"/>
          <c:cat>
            <c:multiLvlStrRef>
              <c:f>'Figure 7'!$B$7:$W$8</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2012</c:v>
                  </c:pt>
                  <c:pt idx="4">
                    <c:v>2013</c:v>
                  </c:pt>
                  <c:pt idx="8">
                    <c:v>2014</c:v>
                  </c:pt>
                  <c:pt idx="12">
                    <c:v>2015</c:v>
                  </c:pt>
                  <c:pt idx="16">
                    <c:v>2016</c:v>
                  </c:pt>
                  <c:pt idx="20">
                    <c:v>2017</c:v>
                  </c:pt>
                </c:lvl>
              </c:multiLvlStrCache>
            </c:multiLvlStrRef>
          </c:cat>
          <c:val>
            <c:numRef>
              <c:f>'Figure 7'!$B$10:$W$10</c:f>
              <c:numCache>
                <c:formatCode>General</c:formatCode>
                <c:ptCount val="22"/>
                <c:pt idx="0">
                  <c:v>0</c:v>
                </c:pt>
                <c:pt idx="1">
                  <c:v>1</c:v>
                </c:pt>
                <c:pt idx="2">
                  <c:v>7</c:v>
                </c:pt>
                <c:pt idx="3">
                  <c:v>0</c:v>
                </c:pt>
                <c:pt idx="4">
                  <c:v>0</c:v>
                </c:pt>
                <c:pt idx="5">
                  <c:v>3</c:v>
                </c:pt>
                <c:pt idx="6">
                  <c:v>2</c:v>
                </c:pt>
                <c:pt idx="7">
                  <c:v>0</c:v>
                </c:pt>
                <c:pt idx="8">
                  <c:v>0</c:v>
                </c:pt>
                <c:pt idx="9">
                  <c:v>2</c:v>
                </c:pt>
                <c:pt idx="10">
                  <c:v>3</c:v>
                </c:pt>
                <c:pt idx="11">
                  <c:v>0</c:v>
                </c:pt>
                <c:pt idx="12">
                  <c:v>0</c:v>
                </c:pt>
                <c:pt idx="13">
                  <c:v>2</c:v>
                </c:pt>
                <c:pt idx="14">
                  <c:v>4</c:v>
                </c:pt>
                <c:pt idx="15">
                  <c:v>0</c:v>
                </c:pt>
                <c:pt idx="16">
                  <c:v>0</c:v>
                </c:pt>
                <c:pt idx="17">
                  <c:v>0</c:v>
                </c:pt>
                <c:pt idx="18">
                  <c:v>5</c:v>
                </c:pt>
                <c:pt idx="19">
                  <c:v>0</c:v>
                </c:pt>
                <c:pt idx="20">
                  <c:v>0</c:v>
                </c:pt>
                <c:pt idx="21">
                  <c:v>3</c:v>
                </c:pt>
              </c:numCache>
            </c:numRef>
          </c:val>
        </c:ser>
        <c:ser>
          <c:idx val="2"/>
          <c:order val="2"/>
          <c:tx>
            <c:strRef>
              <c:f>'Figure 7'!$A$11</c:f>
              <c:strCache>
                <c:ptCount val="1"/>
                <c:pt idx="0">
                  <c:v>Other</c:v>
                </c:pt>
              </c:strCache>
            </c:strRef>
          </c:tx>
          <c:invertIfNegative val="0"/>
          <c:cat>
            <c:multiLvlStrRef>
              <c:f>'Figure 7'!$B$7:$W$8</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2012</c:v>
                  </c:pt>
                  <c:pt idx="4">
                    <c:v>2013</c:v>
                  </c:pt>
                  <c:pt idx="8">
                    <c:v>2014</c:v>
                  </c:pt>
                  <c:pt idx="12">
                    <c:v>2015</c:v>
                  </c:pt>
                  <c:pt idx="16">
                    <c:v>2016</c:v>
                  </c:pt>
                  <c:pt idx="20">
                    <c:v>2017</c:v>
                  </c:pt>
                </c:lvl>
              </c:multiLvlStrCache>
            </c:multiLvlStrRef>
          </c:cat>
          <c:val>
            <c:numRef>
              <c:f>'Figure 7'!$B$11:$W$11</c:f>
              <c:numCache>
                <c:formatCode>General</c:formatCode>
                <c:ptCount val="22"/>
                <c:pt idx="0">
                  <c:v>0</c:v>
                </c:pt>
                <c:pt idx="1">
                  <c:v>0</c:v>
                </c:pt>
                <c:pt idx="2">
                  <c:v>0</c:v>
                </c:pt>
                <c:pt idx="3">
                  <c:v>0</c:v>
                </c:pt>
                <c:pt idx="4">
                  <c:v>0</c:v>
                </c:pt>
                <c:pt idx="5">
                  <c:v>0</c:v>
                </c:pt>
                <c:pt idx="6">
                  <c:v>0</c:v>
                </c:pt>
                <c:pt idx="7">
                  <c:v>0</c:v>
                </c:pt>
                <c:pt idx="8">
                  <c:v>0</c:v>
                </c:pt>
                <c:pt idx="9">
                  <c:v>0</c:v>
                </c:pt>
                <c:pt idx="10">
                  <c:v>1</c:v>
                </c:pt>
                <c:pt idx="11">
                  <c:v>0</c:v>
                </c:pt>
                <c:pt idx="12">
                  <c:v>0</c:v>
                </c:pt>
                <c:pt idx="13">
                  <c:v>1</c:v>
                </c:pt>
                <c:pt idx="14">
                  <c:v>2</c:v>
                </c:pt>
                <c:pt idx="15">
                  <c:v>0</c:v>
                </c:pt>
                <c:pt idx="16">
                  <c:v>0</c:v>
                </c:pt>
                <c:pt idx="17">
                  <c:v>4</c:v>
                </c:pt>
                <c:pt idx="18">
                  <c:v>3</c:v>
                </c:pt>
                <c:pt idx="19">
                  <c:v>0</c:v>
                </c:pt>
                <c:pt idx="20">
                  <c:v>0</c:v>
                </c:pt>
                <c:pt idx="21">
                  <c:v>6</c:v>
                </c:pt>
              </c:numCache>
            </c:numRef>
          </c:val>
        </c:ser>
        <c:dLbls>
          <c:showLegendKey val="0"/>
          <c:showVal val="0"/>
          <c:showCatName val="0"/>
          <c:showSerName val="0"/>
          <c:showPercent val="0"/>
          <c:showBubbleSize val="0"/>
        </c:dLbls>
        <c:gapWidth val="150"/>
        <c:overlap val="100"/>
        <c:axId val="451649136"/>
        <c:axId val="451651488"/>
      </c:barChart>
      <c:catAx>
        <c:axId val="451649136"/>
        <c:scaling>
          <c:orientation val="minMax"/>
        </c:scaling>
        <c:delete val="0"/>
        <c:axPos val="b"/>
        <c:numFmt formatCode="General" sourceLinked="0"/>
        <c:majorTickMark val="out"/>
        <c:minorTickMark val="none"/>
        <c:tickLblPos val="nextTo"/>
        <c:crossAx val="451651488"/>
        <c:crosses val="autoZero"/>
        <c:auto val="1"/>
        <c:lblAlgn val="ctr"/>
        <c:lblOffset val="100"/>
        <c:noMultiLvlLbl val="0"/>
      </c:catAx>
      <c:valAx>
        <c:axId val="451651488"/>
        <c:scaling>
          <c:orientation val="minMax"/>
        </c:scaling>
        <c:delete val="0"/>
        <c:axPos val="l"/>
        <c:numFmt formatCode="General" sourceLinked="1"/>
        <c:majorTickMark val="out"/>
        <c:minorTickMark val="none"/>
        <c:tickLblPos val="nextTo"/>
        <c:crossAx val="451649136"/>
        <c:crosses val="autoZero"/>
        <c:crossBetween val="between"/>
      </c:valAx>
      <c:dTable>
        <c:showHorzBorder val="1"/>
        <c:showVertBorder val="1"/>
        <c:showOutline val="1"/>
        <c:showKeys val="1"/>
      </c:dTable>
    </c:plotArea>
    <c:plotVisOnly val="1"/>
    <c:dispBlanksAs val="gap"/>
    <c:showDLblsOverMax val="0"/>
  </c:chart>
  <c:spPr>
    <a:solidFill>
      <a:sysClr val="window" lastClr="FFFFFF"/>
    </a:solidFill>
    <a:ln>
      <a:noFill/>
    </a:ln>
  </c:spPr>
  <c:txPr>
    <a:bodyPr/>
    <a:lstStyle/>
    <a:p>
      <a:pPr>
        <a:defRPr>
          <a:latin typeface="Arial" pitchFamily="34" charset="0"/>
          <a:cs typeface="Arial" pitchFamily="34"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514350</xdr:colOff>
      <xdr:row>13</xdr:row>
      <xdr:rowOff>28575</xdr:rowOff>
    </xdr:from>
    <xdr:to>
      <xdr:col>1</xdr:col>
      <xdr:colOff>1614304</xdr:colOff>
      <xdr:row>13</xdr:row>
      <xdr:rowOff>1152525</xdr:rowOff>
    </xdr:to>
    <xdr:pic>
      <xdr:nvPicPr>
        <xdr:cNvPr id="4" name="Picture 3" descr="G:\Tourism\NISRA logos\national stats logo.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72" t="11422" r="15003" b="15678"/>
        <a:stretch/>
      </xdr:blipFill>
      <xdr:spPr bwMode="auto">
        <a:xfrm>
          <a:off x="2514600" y="3000375"/>
          <a:ext cx="1099954" cy="11239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15</xdr:col>
      <xdr:colOff>123265</xdr:colOff>
      <xdr:row>31</xdr:row>
      <xdr:rowOff>180414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16</xdr:col>
      <xdr:colOff>291353</xdr:colOff>
      <xdr:row>7</xdr:row>
      <xdr:rowOff>44823</xdr:rowOff>
    </xdr:from>
    <xdr:ext cx="184731" cy="264560"/>
    <xdr:sp macro="" textlink="">
      <xdr:nvSpPr>
        <xdr:cNvPr id="4" name="TextBox 3"/>
        <xdr:cNvSpPr txBox="1"/>
      </xdr:nvSpPr>
      <xdr:spPr>
        <a:xfrm>
          <a:off x="12505765" y="1389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GB" sz="1100"/>
        </a:p>
      </xdr:txBody>
    </xdr:sp>
    <xdr:clientData/>
  </xdr:oneCellAnchor>
  <xdr:twoCellAnchor>
    <xdr:from>
      <xdr:col>0</xdr:col>
      <xdr:colOff>0</xdr:colOff>
      <xdr:row>4</xdr:row>
      <xdr:rowOff>0</xdr:rowOff>
    </xdr:from>
    <xdr:to>
      <xdr:col>16</xdr:col>
      <xdr:colOff>145676</xdr:colOff>
      <xdr:row>33</xdr:row>
      <xdr:rowOff>91883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89647</xdr:colOff>
      <xdr:row>3</xdr:row>
      <xdr:rowOff>22412</xdr:rowOff>
    </xdr:from>
    <xdr:to>
      <xdr:col>5</xdr:col>
      <xdr:colOff>470647</xdr:colOff>
      <xdr:row>31</xdr:row>
      <xdr:rowOff>123263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549088</xdr:colOff>
      <xdr:row>33</xdr:row>
      <xdr:rowOff>56030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12</xdr:col>
      <xdr:colOff>457200</xdr:colOff>
      <xdr:row>27</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66676</xdr:rowOff>
    </xdr:from>
    <xdr:to>
      <xdr:col>21</xdr:col>
      <xdr:colOff>9525</xdr:colOff>
      <xdr:row>34</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85725</xdr:rowOff>
    </xdr:from>
    <xdr:to>
      <xdr:col>24</xdr:col>
      <xdr:colOff>228600</xdr:colOff>
      <xdr:row>27</xdr:row>
      <xdr:rowOff>180976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ismstatistics@nisra.gov.uk" TargetMode="External"/><Relationship Id="rId1" Type="http://schemas.openxmlformats.org/officeDocument/2006/relationships/hyperlink" Target="mailto:pressoffice@economy-n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detini.gov.uk/articles/tourism-statistics-annual-and-quarterly-publications" TargetMode="External"/><Relationship Id="rId2" Type="http://schemas.openxmlformats.org/officeDocument/2006/relationships/hyperlink" Target="https://www.nisra.gov.uk/publications/quarterly-tourism-statistics-publications" TargetMode="External"/><Relationship Id="rId1" Type="http://schemas.openxmlformats.org/officeDocument/2006/relationships/hyperlink" Target="https://www.detini.gov.uk/articles/tourism-statistics-annual-and-quarterly-publications" TargetMode="External"/><Relationship Id="rId4"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5.xml.rels><?xml version="1.0" encoding="UTF-8" standalone="yes"?>
<Relationships xmlns="http://schemas.openxmlformats.org/package/2006/relationships"><Relationship Id="rId8" Type="http://schemas.openxmlformats.org/officeDocument/2006/relationships/hyperlink" Target="https://www.nisra.gov.uk/publications/tourism-statistics-branch-work-plan" TargetMode="External"/><Relationship Id="rId3" Type="http://schemas.openxmlformats.org/officeDocument/2006/relationships/hyperlink" Target="https://www.facebook.com/NorthernIrelandStatisticsandResearchAgency/?v=wall" TargetMode="External"/><Relationship Id="rId7" Type="http://schemas.openxmlformats.org/officeDocument/2006/relationships/hyperlink" Target="http://www.cso.ie/en/media/csoie/newsevents/documents/liasiongroups/tourism/Presentationallisland.pptx" TargetMode="External"/><Relationship Id="rId12" Type="http://schemas.openxmlformats.org/officeDocument/2006/relationships/printerSettings" Target="../printerSettings/printerSettings13.bin"/><Relationship Id="rId2" Type="http://schemas.openxmlformats.org/officeDocument/2006/relationships/hyperlink" Target="https://twitter.com/NISRA" TargetMode="External"/><Relationship Id="rId1" Type="http://schemas.openxmlformats.org/officeDocument/2006/relationships/hyperlink" Target="http://www.statisticsauthority.gov.uk/assessment/code-of-practice/index.html" TargetMode="External"/><Relationship Id="rId6" Type="http://schemas.openxmlformats.org/officeDocument/2006/relationships/hyperlink" Target="https://www.nisra.gov.uk/statistics/tourism/annual-and-quarterly-tourism-statistics-publications" TargetMode="External"/><Relationship Id="rId11" Type="http://schemas.openxmlformats.org/officeDocument/2006/relationships/hyperlink" Target="https://www.nisra.gov.uk/publications/local-government-tourist-statistics-confidence-intervals" TargetMode="External"/><Relationship Id="rId5" Type="http://schemas.openxmlformats.org/officeDocument/2006/relationships/hyperlink" Target="https://www.nisra.gov.uk/publications/tourism-statistics-data-quality" TargetMode="External"/><Relationship Id="rId10" Type="http://schemas.openxmlformats.org/officeDocument/2006/relationships/hyperlink" Target="https://www.nisra.gov.uk/publications/local-government-district-tourism-statistics-publications" TargetMode="External"/><Relationship Id="rId4" Type="http://schemas.openxmlformats.org/officeDocument/2006/relationships/hyperlink" Target="https://www.nisra.gov.uk/publications/tourism-statistics-data-quality" TargetMode="External"/><Relationship Id="rId9" Type="http://schemas.openxmlformats.org/officeDocument/2006/relationships/hyperlink" Target="https://www.nisra.gov.uk/publications/tourism-statistics-early-indicato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tabSelected="1" workbookViewId="0">
      <selection activeCell="B10" sqref="B10"/>
    </sheetView>
  </sheetViews>
  <sheetFormatPr defaultRowHeight="18" x14ac:dyDescent="0.25"/>
  <cols>
    <col min="1" max="1" width="30" style="135" customWidth="1"/>
    <col min="2" max="2" width="42.85546875" style="139" customWidth="1"/>
    <col min="3" max="3" width="44.140625" style="135" customWidth="1"/>
    <col min="4" max="256" width="9.140625" style="135"/>
    <col min="257" max="257" width="27.7109375" style="135" customWidth="1"/>
    <col min="258" max="258" width="42.85546875" style="135" customWidth="1"/>
    <col min="259" max="259" width="14.7109375" style="135" customWidth="1"/>
    <col min="260" max="512" width="9.140625" style="135"/>
    <col min="513" max="513" width="27.7109375" style="135" customWidth="1"/>
    <col min="514" max="514" width="42.85546875" style="135" customWidth="1"/>
    <col min="515" max="515" width="14.7109375" style="135" customWidth="1"/>
    <col min="516" max="768" width="9.140625" style="135"/>
    <col min="769" max="769" width="27.7109375" style="135" customWidth="1"/>
    <col min="770" max="770" width="42.85546875" style="135" customWidth="1"/>
    <col min="771" max="771" width="14.7109375" style="135" customWidth="1"/>
    <col min="772" max="1024" width="9.140625" style="135"/>
    <col min="1025" max="1025" width="27.7109375" style="135" customWidth="1"/>
    <col min="1026" max="1026" width="42.85546875" style="135" customWidth="1"/>
    <col min="1027" max="1027" width="14.7109375" style="135" customWidth="1"/>
    <col min="1028" max="1280" width="9.140625" style="135"/>
    <col min="1281" max="1281" width="27.7109375" style="135" customWidth="1"/>
    <col min="1282" max="1282" width="42.85546875" style="135" customWidth="1"/>
    <col min="1283" max="1283" width="14.7109375" style="135" customWidth="1"/>
    <col min="1284" max="1536" width="9.140625" style="135"/>
    <col min="1537" max="1537" width="27.7109375" style="135" customWidth="1"/>
    <col min="1538" max="1538" width="42.85546875" style="135" customWidth="1"/>
    <col min="1539" max="1539" width="14.7109375" style="135" customWidth="1"/>
    <col min="1540" max="1792" width="9.140625" style="135"/>
    <col min="1793" max="1793" width="27.7109375" style="135" customWidth="1"/>
    <col min="1794" max="1794" width="42.85546875" style="135" customWidth="1"/>
    <col min="1795" max="1795" width="14.7109375" style="135" customWidth="1"/>
    <col min="1796" max="2048" width="9.140625" style="135"/>
    <col min="2049" max="2049" width="27.7109375" style="135" customWidth="1"/>
    <col min="2050" max="2050" width="42.85546875" style="135" customWidth="1"/>
    <col min="2051" max="2051" width="14.7109375" style="135" customWidth="1"/>
    <col min="2052" max="2304" width="9.140625" style="135"/>
    <col min="2305" max="2305" width="27.7109375" style="135" customWidth="1"/>
    <col min="2306" max="2306" width="42.85546875" style="135" customWidth="1"/>
    <col min="2307" max="2307" width="14.7109375" style="135" customWidth="1"/>
    <col min="2308" max="2560" width="9.140625" style="135"/>
    <col min="2561" max="2561" width="27.7109375" style="135" customWidth="1"/>
    <col min="2562" max="2562" width="42.85546875" style="135" customWidth="1"/>
    <col min="2563" max="2563" width="14.7109375" style="135" customWidth="1"/>
    <col min="2564" max="2816" width="9.140625" style="135"/>
    <col min="2817" max="2817" width="27.7109375" style="135" customWidth="1"/>
    <col min="2818" max="2818" width="42.85546875" style="135" customWidth="1"/>
    <col min="2819" max="2819" width="14.7109375" style="135" customWidth="1"/>
    <col min="2820" max="3072" width="9.140625" style="135"/>
    <col min="3073" max="3073" width="27.7109375" style="135" customWidth="1"/>
    <col min="3074" max="3074" width="42.85546875" style="135" customWidth="1"/>
    <col min="3075" max="3075" width="14.7109375" style="135" customWidth="1"/>
    <col min="3076" max="3328" width="9.140625" style="135"/>
    <col min="3329" max="3329" width="27.7109375" style="135" customWidth="1"/>
    <col min="3330" max="3330" width="42.85546875" style="135" customWidth="1"/>
    <col min="3331" max="3331" width="14.7109375" style="135" customWidth="1"/>
    <col min="3332" max="3584" width="9.140625" style="135"/>
    <col min="3585" max="3585" width="27.7109375" style="135" customWidth="1"/>
    <col min="3586" max="3586" width="42.85546875" style="135" customWidth="1"/>
    <col min="3587" max="3587" width="14.7109375" style="135" customWidth="1"/>
    <col min="3588" max="3840" width="9.140625" style="135"/>
    <col min="3841" max="3841" width="27.7109375" style="135" customWidth="1"/>
    <col min="3842" max="3842" width="42.85546875" style="135" customWidth="1"/>
    <col min="3843" max="3843" width="14.7109375" style="135" customWidth="1"/>
    <col min="3844" max="4096" width="9.140625" style="135"/>
    <col min="4097" max="4097" width="27.7109375" style="135" customWidth="1"/>
    <col min="4098" max="4098" width="42.85546875" style="135" customWidth="1"/>
    <col min="4099" max="4099" width="14.7109375" style="135" customWidth="1"/>
    <col min="4100" max="4352" width="9.140625" style="135"/>
    <col min="4353" max="4353" width="27.7109375" style="135" customWidth="1"/>
    <col min="4354" max="4354" width="42.85546875" style="135" customWidth="1"/>
    <col min="4355" max="4355" width="14.7109375" style="135" customWidth="1"/>
    <col min="4356" max="4608" width="9.140625" style="135"/>
    <col min="4609" max="4609" width="27.7109375" style="135" customWidth="1"/>
    <col min="4610" max="4610" width="42.85546875" style="135" customWidth="1"/>
    <col min="4611" max="4611" width="14.7109375" style="135" customWidth="1"/>
    <col min="4612" max="4864" width="9.140625" style="135"/>
    <col min="4865" max="4865" width="27.7109375" style="135" customWidth="1"/>
    <col min="4866" max="4866" width="42.85546875" style="135" customWidth="1"/>
    <col min="4867" max="4867" width="14.7109375" style="135" customWidth="1"/>
    <col min="4868" max="5120" width="9.140625" style="135"/>
    <col min="5121" max="5121" width="27.7109375" style="135" customWidth="1"/>
    <col min="5122" max="5122" width="42.85546875" style="135" customWidth="1"/>
    <col min="5123" max="5123" width="14.7109375" style="135" customWidth="1"/>
    <col min="5124" max="5376" width="9.140625" style="135"/>
    <col min="5377" max="5377" width="27.7109375" style="135" customWidth="1"/>
    <col min="5378" max="5378" width="42.85546875" style="135" customWidth="1"/>
    <col min="5379" max="5379" width="14.7109375" style="135" customWidth="1"/>
    <col min="5380" max="5632" width="9.140625" style="135"/>
    <col min="5633" max="5633" width="27.7109375" style="135" customWidth="1"/>
    <col min="5634" max="5634" width="42.85546875" style="135" customWidth="1"/>
    <col min="5635" max="5635" width="14.7109375" style="135" customWidth="1"/>
    <col min="5636" max="5888" width="9.140625" style="135"/>
    <col min="5889" max="5889" width="27.7109375" style="135" customWidth="1"/>
    <col min="5890" max="5890" width="42.85546875" style="135" customWidth="1"/>
    <col min="5891" max="5891" width="14.7109375" style="135" customWidth="1"/>
    <col min="5892" max="6144" width="9.140625" style="135"/>
    <col min="6145" max="6145" width="27.7109375" style="135" customWidth="1"/>
    <col min="6146" max="6146" width="42.85546875" style="135" customWidth="1"/>
    <col min="6147" max="6147" width="14.7109375" style="135" customWidth="1"/>
    <col min="6148" max="6400" width="9.140625" style="135"/>
    <col min="6401" max="6401" width="27.7109375" style="135" customWidth="1"/>
    <col min="6402" max="6402" width="42.85546875" style="135" customWidth="1"/>
    <col min="6403" max="6403" width="14.7109375" style="135" customWidth="1"/>
    <col min="6404" max="6656" width="9.140625" style="135"/>
    <col min="6657" max="6657" width="27.7109375" style="135" customWidth="1"/>
    <col min="6658" max="6658" width="42.85546875" style="135" customWidth="1"/>
    <col min="6659" max="6659" width="14.7109375" style="135" customWidth="1"/>
    <col min="6660" max="6912" width="9.140625" style="135"/>
    <col min="6913" max="6913" width="27.7109375" style="135" customWidth="1"/>
    <col min="6914" max="6914" width="42.85546875" style="135" customWidth="1"/>
    <col min="6915" max="6915" width="14.7109375" style="135" customWidth="1"/>
    <col min="6916" max="7168" width="9.140625" style="135"/>
    <col min="7169" max="7169" width="27.7109375" style="135" customWidth="1"/>
    <col min="7170" max="7170" width="42.85546875" style="135" customWidth="1"/>
    <col min="7171" max="7171" width="14.7109375" style="135" customWidth="1"/>
    <col min="7172" max="7424" width="9.140625" style="135"/>
    <col min="7425" max="7425" width="27.7109375" style="135" customWidth="1"/>
    <col min="7426" max="7426" width="42.85546875" style="135" customWidth="1"/>
    <col min="7427" max="7427" width="14.7109375" style="135" customWidth="1"/>
    <col min="7428" max="7680" width="9.140625" style="135"/>
    <col min="7681" max="7681" width="27.7109375" style="135" customWidth="1"/>
    <col min="7682" max="7682" width="42.85546875" style="135" customWidth="1"/>
    <col min="7683" max="7683" width="14.7109375" style="135" customWidth="1"/>
    <col min="7684" max="7936" width="9.140625" style="135"/>
    <col min="7937" max="7937" width="27.7109375" style="135" customWidth="1"/>
    <col min="7938" max="7938" width="42.85546875" style="135" customWidth="1"/>
    <col min="7939" max="7939" width="14.7109375" style="135" customWidth="1"/>
    <col min="7940" max="8192" width="9.140625" style="135"/>
    <col min="8193" max="8193" width="27.7109375" style="135" customWidth="1"/>
    <col min="8194" max="8194" width="42.85546875" style="135" customWidth="1"/>
    <col min="8195" max="8195" width="14.7109375" style="135" customWidth="1"/>
    <col min="8196" max="8448" width="9.140625" style="135"/>
    <col min="8449" max="8449" width="27.7109375" style="135" customWidth="1"/>
    <col min="8450" max="8450" width="42.85546875" style="135" customWidth="1"/>
    <col min="8451" max="8451" width="14.7109375" style="135" customWidth="1"/>
    <col min="8452" max="8704" width="9.140625" style="135"/>
    <col min="8705" max="8705" width="27.7109375" style="135" customWidth="1"/>
    <col min="8706" max="8706" width="42.85546875" style="135" customWidth="1"/>
    <col min="8707" max="8707" width="14.7109375" style="135" customWidth="1"/>
    <col min="8708" max="8960" width="9.140625" style="135"/>
    <col min="8961" max="8961" width="27.7109375" style="135" customWidth="1"/>
    <col min="8962" max="8962" width="42.85546875" style="135" customWidth="1"/>
    <col min="8963" max="8963" width="14.7109375" style="135" customWidth="1"/>
    <col min="8964" max="9216" width="9.140625" style="135"/>
    <col min="9217" max="9217" width="27.7109375" style="135" customWidth="1"/>
    <col min="9218" max="9218" width="42.85546875" style="135" customWidth="1"/>
    <col min="9219" max="9219" width="14.7109375" style="135" customWidth="1"/>
    <col min="9220" max="9472" width="9.140625" style="135"/>
    <col min="9473" max="9473" width="27.7109375" style="135" customWidth="1"/>
    <col min="9474" max="9474" width="42.85546875" style="135" customWidth="1"/>
    <col min="9475" max="9475" width="14.7109375" style="135" customWidth="1"/>
    <col min="9476" max="9728" width="9.140625" style="135"/>
    <col min="9729" max="9729" width="27.7109375" style="135" customWidth="1"/>
    <col min="9730" max="9730" width="42.85546875" style="135" customWidth="1"/>
    <col min="9731" max="9731" width="14.7109375" style="135" customWidth="1"/>
    <col min="9732" max="9984" width="9.140625" style="135"/>
    <col min="9985" max="9985" width="27.7109375" style="135" customWidth="1"/>
    <col min="9986" max="9986" width="42.85546875" style="135" customWidth="1"/>
    <col min="9987" max="9987" width="14.7109375" style="135" customWidth="1"/>
    <col min="9988" max="10240" width="9.140625" style="135"/>
    <col min="10241" max="10241" width="27.7109375" style="135" customWidth="1"/>
    <col min="10242" max="10242" width="42.85546875" style="135" customWidth="1"/>
    <col min="10243" max="10243" width="14.7109375" style="135" customWidth="1"/>
    <col min="10244" max="10496" width="9.140625" style="135"/>
    <col min="10497" max="10497" width="27.7109375" style="135" customWidth="1"/>
    <col min="10498" max="10498" width="42.85546875" style="135" customWidth="1"/>
    <col min="10499" max="10499" width="14.7109375" style="135" customWidth="1"/>
    <col min="10500" max="10752" width="9.140625" style="135"/>
    <col min="10753" max="10753" width="27.7109375" style="135" customWidth="1"/>
    <col min="10754" max="10754" width="42.85546875" style="135" customWidth="1"/>
    <col min="10755" max="10755" width="14.7109375" style="135" customWidth="1"/>
    <col min="10756" max="11008" width="9.140625" style="135"/>
    <col min="11009" max="11009" width="27.7109375" style="135" customWidth="1"/>
    <col min="11010" max="11010" width="42.85546875" style="135" customWidth="1"/>
    <col min="11011" max="11011" width="14.7109375" style="135" customWidth="1"/>
    <col min="11012" max="11264" width="9.140625" style="135"/>
    <col min="11265" max="11265" width="27.7109375" style="135" customWidth="1"/>
    <col min="11266" max="11266" width="42.85546875" style="135" customWidth="1"/>
    <col min="11267" max="11267" width="14.7109375" style="135" customWidth="1"/>
    <col min="11268" max="11520" width="9.140625" style="135"/>
    <col min="11521" max="11521" width="27.7109375" style="135" customWidth="1"/>
    <col min="11522" max="11522" width="42.85546875" style="135" customWidth="1"/>
    <col min="11523" max="11523" width="14.7109375" style="135" customWidth="1"/>
    <col min="11524" max="11776" width="9.140625" style="135"/>
    <col min="11777" max="11777" width="27.7109375" style="135" customWidth="1"/>
    <col min="11778" max="11778" width="42.85546875" style="135" customWidth="1"/>
    <col min="11779" max="11779" width="14.7109375" style="135" customWidth="1"/>
    <col min="11780" max="12032" width="9.140625" style="135"/>
    <col min="12033" max="12033" width="27.7109375" style="135" customWidth="1"/>
    <col min="12034" max="12034" width="42.85546875" style="135" customWidth="1"/>
    <col min="12035" max="12035" width="14.7109375" style="135" customWidth="1"/>
    <col min="12036" max="12288" width="9.140625" style="135"/>
    <col min="12289" max="12289" width="27.7109375" style="135" customWidth="1"/>
    <col min="12290" max="12290" width="42.85546875" style="135" customWidth="1"/>
    <col min="12291" max="12291" width="14.7109375" style="135" customWidth="1"/>
    <col min="12292" max="12544" width="9.140625" style="135"/>
    <col min="12545" max="12545" width="27.7109375" style="135" customWidth="1"/>
    <col min="12546" max="12546" width="42.85546875" style="135" customWidth="1"/>
    <col min="12547" max="12547" width="14.7109375" style="135" customWidth="1"/>
    <col min="12548" max="12800" width="9.140625" style="135"/>
    <col min="12801" max="12801" width="27.7109375" style="135" customWidth="1"/>
    <col min="12802" max="12802" width="42.85546875" style="135" customWidth="1"/>
    <col min="12803" max="12803" width="14.7109375" style="135" customWidth="1"/>
    <col min="12804" max="13056" width="9.140625" style="135"/>
    <col min="13057" max="13057" width="27.7109375" style="135" customWidth="1"/>
    <col min="13058" max="13058" width="42.85546875" style="135" customWidth="1"/>
    <col min="13059" max="13059" width="14.7109375" style="135" customWidth="1"/>
    <col min="13060" max="13312" width="9.140625" style="135"/>
    <col min="13313" max="13313" width="27.7109375" style="135" customWidth="1"/>
    <col min="13314" max="13314" width="42.85546875" style="135" customWidth="1"/>
    <col min="13315" max="13315" width="14.7109375" style="135" customWidth="1"/>
    <col min="13316" max="13568" width="9.140625" style="135"/>
    <col min="13569" max="13569" width="27.7109375" style="135" customWidth="1"/>
    <col min="13570" max="13570" width="42.85546875" style="135" customWidth="1"/>
    <col min="13571" max="13571" width="14.7109375" style="135" customWidth="1"/>
    <col min="13572" max="13824" width="9.140625" style="135"/>
    <col min="13825" max="13825" width="27.7109375" style="135" customWidth="1"/>
    <col min="13826" max="13826" width="42.85546875" style="135" customWidth="1"/>
    <col min="13827" max="13827" width="14.7109375" style="135" customWidth="1"/>
    <col min="13828" max="14080" width="9.140625" style="135"/>
    <col min="14081" max="14081" width="27.7109375" style="135" customWidth="1"/>
    <col min="14082" max="14082" width="42.85546875" style="135" customWidth="1"/>
    <col min="14083" max="14083" width="14.7109375" style="135" customWidth="1"/>
    <col min="14084" max="14336" width="9.140625" style="135"/>
    <col min="14337" max="14337" width="27.7109375" style="135" customWidth="1"/>
    <col min="14338" max="14338" width="42.85546875" style="135" customWidth="1"/>
    <col min="14339" max="14339" width="14.7109375" style="135" customWidth="1"/>
    <col min="14340" max="14592" width="9.140625" style="135"/>
    <col min="14593" max="14593" width="27.7109375" style="135" customWidth="1"/>
    <col min="14594" max="14594" width="42.85546875" style="135" customWidth="1"/>
    <col min="14595" max="14595" width="14.7109375" style="135" customWidth="1"/>
    <col min="14596" max="14848" width="9.140625" style="135"/>
    <col min="14849" max="14849" width="27.7109375" style="135" customWidth="1"/>
    <col min="14850" max="14850" width="42.85546875" style="135" customWidth="1"/>
    <col min="14851" max="14851" width="14.7109375" style="135" customWidth="1"/>
    <col min="14852" max="15104" width="9.140625" style="135"/>
    <col min="15105" max="15105" width="27.7109375" style="135" customWidth="1"/>
    <col min="15106" max="15106" width="42.85546875" style="135" customWidth="1"/>
    <col min="15107" max="15107" width="14.7109375" style="135" customWidth="1"/>
    <col min="15108" max="15360" width="9.140625" style="135"/>
    <col min="15361" max="15361" width="27.7109375" style="135" customWidth="1"/>
    <col min="15362" max="15362" width="42.85546875" style="135" customWidth="1"/>
    <col min="15363" max="15363" width="14.7109375" style="135" customWidth="1"/>
    <col min="15364" max="15616" width="9.140625" style="135"/>
    <col min="15617" max="15617" width="27.7109375" style="135" customWidth="1"/>
    <col min="15618" max="15618" width="42.85546875" style="135" customWidth="1"/>
    <col min="15619" max="15619" width="14.7109375" style="135" customWidth="1"/>
    <col min="15620" max="15872" width="9.140625" style="135"/>
    <col min="15873" max="15873" width="27.7109375" style="135" customWidth="1"/>
    <col min="15874" max="15874" width="42.85546875" style="135" customWidth="1"/>
    <col min="15875" max="15875" width="14.7109375" style="135" customWidth="1"/>
    <col min="15876" max="16128" width="9.140625" style="135"/>
    <col min="16129" max="16129" width="27.7109375" style="135" customWidth="1"/>
    <col min="16130" max="16130" width="42.85546875" style="135" customWidth="1"/>
    <col min="16131" max="16131" width="14.7109375" style="135" customWidth="1"/>
    <col min="16132" max="16384" width="9.140625" style="135"/>
  </cols>
  <sheetData>
    <row r="1" spans="1:3" x14ac:dyDescent="0.25">
      <c r="A1" s="132" t="s">
        <v>26</v>
      </c>
      <c r="B1" s="133" t="s">
        <v>27</v>
      </c>
      <c r="C1" s="134" t="s">
        <v>28</v>
      </c>
    </row>
    <row r="2" spans="1:3" x14ac:dyDescent="0.25">
      <c r="A2" s="132" t="s">
        <v>29</v>
      </c>
      <c r="B2" s="133" t="s">
        <v>30</v>
      </c>
      <c r="C2" s="136" t="s">
        <v>128</v>
      </c>
    </row>
    <row r="3" spans="1:3" x14ac:dyDescent="0.25">
      <c r="A3" s="132" t="s">
        <v>31</v>
      </c>
      <c r="B3" s="133" t="s">
        <v>37</v>
      </c>
      <c r="C3" s="134"/>
    </row>
    <row r="4" spans="1:3" x14ac:dyDescent="0.25">
      <c r="A4" s="132" t="s">
        <v>32</v>
      </c>
      <c r="B4" s="137" t="s">
        <v>33</v>
      </c>
      <c r="C4" s="132"/>
    </row>
    <row r="5" spans="1:3" x14ac:dyDescent="0.25">
      <c r="A5" s="132" t="s">
        <v>34</v>
      </c>
      <c r="B5" s="137" t="s">
        <v>35</v>
      </c>
      <c r="C5" s="138"/>
    </row>
    <row r="6" spans="1:3" x14ac:dyDescent="0.25">
      <c r="A6" s="225" t="s">
        <v>96</v>
      </c>
      <c r="B6" s="139" t="s">
        <v>162</v>
      </c>
      <c r="C6" s="140"/>
    </row>
    <row r="7" spans="1:3" x14ac:dyDescent="0.25">
      <c r="A7" s="225"/>
      <c r="B7" s="137" t="s">
        <v>127</v>
      </c>
      <c r="C7" s="138"/>
    </row>
    <row r="8" spans="1:3" x14ac:dyDescent="0.25">
      <c r="A8" s="225"/>
      <c r="B8" s="141" t="s">
        <v>163</v>
      </c>
      <c r="C8" s="142"/>
    </row>
    <row r="9" spans="1:3" x14ac:dyDescent="0.25">
      <c r="A9" s="134" t="s">
        <v>100</v>
      </c>
      <c r="B9" s="139" t="s">
        <v>216</v>
      </c>
      <c r="C9" s="142"/>
    </row>
    <row r="10" spans="1:3" x14ac:dyDescent="0.25">
      <c r="A10" s="134"/>
      <c r="B10" s="139" t="s">
        <v>164</v>
      </c>
      <c r="C10" s="142"/>
    </row>
    <row r="11" spans="1:3" x14ac:dyDescent="0.25">
      <c r="A11" s="134"/>
      <c r="B11" s="139" t="s">
        <v>129</v>
      </c>
      <c r="C11" s="142"/>
    </row>
    <row r="12" spans="1:3" x14ac:dyDescent="0.25">
      <c r="A12" s="134"/>
      <c r="B12" s="139" t="s">
        <v>98</v>
      </c>
      <c r="C12" s="142"/>
    </row>
    <row r="13" spans="1:3" x14ac:dyDescent="0.25">
      <c r="A13" s="134"/>
      <c r="B13" s="139" t="s">
        <v>165</v>
      </c>
      <c r="C13" s="142"/>
    </row>
    <row r="14" spans="1:3" ht="93" customHeight="1" x14ac:dyDescent="0.25">
      <c r="A14" s="134" t="s">
        <v>36</v>
      </c>
      <c r="B14" s="138" t="s">
        <v>130</v>
      </c>
      <c r="C14" s="142"/>
    </row>
    <row r="15" spans="1:3" x14ac:dyDescent="0.25">
      <c r="A15" s="143" t="s">
        <v>103</v>
      </c>
      <c r="B15" s="144">
        <v>43027</v>
      </c>
      <c r="C15" s="135" t="s">
        <v>114</v>
      </c>
    </row>
    <row r="17" spans="1:2" x14ac:dyDescent="0.25">
      <c r="A17" s="143" t="s">
        <v>102</v>
      </c>
      <c r="B17" s="145" t="s">
        <v>119</v>
      </c>
    </row>
    <row r="18" spans="1:2" x14ac:dyDescent="0.25">
      <c r="A18" s="146"/>
      <c r="B18" s="145" t="s">
        <v>97</v>
      </c>
    </row>
    <row r="19" spans="1:2" x14ac:dyDescent="0.25">
      <c r="B19" s="145" t="s">
        <v>98</v>
      </c>
    </row>
    <row r="20" spans="1:2" x14ac:dyDescent="0.25">
      <c r="B20" s="145" t="s">
        <v>99</v>
      </c>
    </row>
    <row r="21" spans="1:2" x14ac:dyDescent="0.25">
      <c r="B21" s="145" t="s">
        <v>101</v>
      </c>
    </row>
    <row r="22" spans="1:2" x14ac:dyDescent="0.25">
      <c r="B22" s="99" t="s">
        <v>120</v>
      </c>
    </row>
    <row r="25" spans="1:2" x14ac:dyDescent="0.25">
      <c r="A25" s="135" t="s">
        <v>114</v>
      </c>
    </row>
    <row r="29" spans="1:2" x14ac:dyDescent="0.25">
      <c r="A29" s="143"/>
    </row>
    <row r="30" spans="1:2" x14ac:dyDescent="0.25">
      <c r="A30" s="143"/>
    </row>
    <row r="31" spans="1:2" x14ac:dyDescent="0.25">
      <c r="A31" s="146"/>
    </row>
    <row r="35" spans="1:1" x14ac:dyDescent="0.25">
      <c r="A35" s="143"/>
    </row>
    <row r="36" spans="1:1" x14ac:dyDescent="0.25">
      <c r="A36" s="146"/>
    </row>
    <row r="38" spans="1:1" x14ac:dyDescent="0.25">
      <c r="A38" s="147"/>
    </row>
    <row r="39" spans="1:1" x14ac:dyDescent="0.25">
      <c r="A39" s="148"/>
    </row>
    <row r="43" spans="1:1" x14ac:dyDescent="0.25">
      <c r="A43" s="149"/>
    </row>
    <row r="44" spans="1:1" x14ac:dyDescent="0.25">
      <c r="A44" s="149"/>
    </row>
    <row r="45" spans="1:1" x14ac:dyDescent="0.25">
      <c r="A45" s="148"/>
    </row>
    <row r="50" spans="1:1" x14ac:dyDescent="0.25">
      <c r="A50" s="146"/>
    </row>
    <row r="52" spans="1:1" x14ac:dyDescent="0.25">
      <c r="A52" s="146"/>
    </row>
    <row r="57" spans="1:1" x14ac:dyDescent="0.25">
      <c r="A57" s="146"/>
    </row>
    <row r="58" spans="1:1" x14ac:dyDescent="0.25">
      <c r="A58" s="149"/>
    </row>
    <row r="59" spans="1:1" x14ac:dyDescent="0.25">
      <c r="A59" s="149"/>
    </row>
    <row r="60" spans="1:1" x14ac:dyDescent="0.25">
      <c r="A60" s="149"/>
    </row>
    <row r="64" spans="1:1" x14ac:dyDescent="0.25">
      <c r="A64" s="143"/>
    </row>
    <row r="74" spans="1:1" x14ac:dyDescent="0.25">
      <c r="A74" s="143"/>
    </row>
    <row r="78" spans="1:1" x14ac:dyDescent="0.25">
      <c r="A78" s="143"/>
    </row>
  </sheetData>
  <mergeCells count="1">
    <mergeCell ref="A6:A8"/>
  </mergeCells>
  <hyperlinks>
    <hyperlink ref="B22" r:id="rId1"/>
    <hyperlink ref="B8"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heetViews>
  <sheetFormatPr defaultRowHeight="15" x14ac:dyDescent="0.2"/>
  <cols>
    <col min="1" max="1" width="25.42578125" style="2" customWidth="1"/>
    <col min="2" max="2" width="24.42578125" style="2" bestFit="1" customWidth="1"/>
    <col min="3" max="3" width="4.7109375" style="2" customWidth="1"/>
    <col min="4" max="4" width="24.42578125" style="48" bestFit="1" customWidth="1"/>
    <col min="5" max="5" width="4.7109375" style="2" customWidth="1"/>
    <col min="6" max="6" width="11.85546875" style="2" bestFit="1" customWidth="1"/>
    <col min="7" max="7" width="9.140625" style="2"/>
    <col min="8" max="9" width="14.140625" style="2" bestFit="1" customWidth="1"/>
    <col min="10" max="16384" width="9.140625" style="2"/>
  </cols>
  <sheetData>
    <row r="1" spans="1:9" x14ac:dyDescent="0.2">
      <c r="A1" s="3" t="s">
        <v>10</v>
      </c>
    </row>
    <row r="2" spans="1:9" x14ac:dyDescent="0.2">
      <c r="A2" s="3" t="s">
        <v>72</v>
      </c>
    </row>
    <row r="3" spans="1:9" ht="18.75" x14ac:dyDescent="0.25">
      <c r="A3" s="4" t="s">
        <v>159</v>
      </c>
    </row>
    <row r="4" spans="1:9" ht="15.75" thickBot="1" x14ac:dyDescent="0.25"/>
    <row r="5" spans="1:9" ht="16.5" thickBot="1" x14ac:dyDescent="0.3">
      <c r="A5" s="17"/>
      <c r="B5" s="76" t="s">
        <v>123</v>
      </c>
      <c r="C5" s="35"/>
      <c r="D5" s="92" t="s">
        <v>160</v>
      </c>
      <c r="E5" s="18"/>
      <c r="F5" s="18" t="s">
        <v>2</v>
      </c>
    </row>
    <row r="6" spans="1:9" ht="15.75" x14ac:dyDescent="0.25">
      <c r="A6" s="19" t="s">
        <v>0</v>
      </c>
      <c r="B6" s="33">
        <v>2055247.3191188087</v>
      </c>
      <c r="C6" s="14"/>
      <c r="D6" s="14">
        <v>2257337.5844188519</v>
      </c>
      <c r="E6" s="34"/>
      <c r="F6" s="41">
        <f>(D6-B6)/B6</f>
        <v>9.8328927822997847E-2</v>
      </c>
      <c r="H6" s="5"/>
      <c r="I6" s="5"/>
    </row>
    <row r="7" spans="1:9" ht="15.75" x14ac:dyDescent="0.25">
      <c r="A7" s="19"/>
      <c r="B7" s="33"/>
      <c r="C7" s="33"/>
      <c r="D7" s="33"/>
      <c r="E7" s="34"/>
      <c r="F7" s="41"/>
      <c r="H7" s="5"/>
      <c r="I7" s="5"/>
    </row>
    <row r="8" spans="1:9" ht="15.75" x14ac:dyDescent="0.25">
      <c r="A8" s="19" t="s">
        <v>1</v>
      </c>
      <c r="B8" s="33">
        <v>6450797.7507695258</v>
      </c>
      <c r="C8" s="14"/>
      <c r="D8" s="14">
        <v>7602789.7516721729</v>
      </c>
      <c r="E8" s="34"/>
      <c r="F8" s="41">
        <f>(D8-B8)/B8</f>
        <v>0.17858132364562573</v>
      </c>
      <c r="H8" s="5"/>
      <c r="I8" s="5"/>
    </row>
    <row r="9" spans="1:9" ht="15.75" x14ac:dyDescent="0.25">
      <c r="A9" s="19"/>
      <c r="B9" s="33"/>
      <c r="C9" s="33"/>
      <c r="D9" s="33"/>
      <c r="E9" s="34"/>
      <c r="F9" s="41"/>
      <c r="H9" s="5"/>
    </row>
    <row r="10" spans="1:9" ht="16.5" thickBot="1" x14ac:dyDescent="0.3">
      <c r="A10" s="23" t="s">
        <v>49</v>
      </c>
      <c r="B10" s="55">
        <v>360653629.07661784</v>
      </c>
      <c r="C10" s="55"/>
      <c r="D10" s="55">
        <v>417032027.84201133</v>
      </c>
      <c r="E10" s="56"/>
      <c r="F10" s="59">
        <f>(D10-B10)/B10</f>
        <v>0.15632283781460682</v>
      </c>
      <c r="H10" s="5"/>
    </row>
    <row r="12" spans="1:9" x14ac:dyDescent="0.2">
      <c r="A12" s="227" t="s">
        <v>111</v>
      </c>
      <c r="B12" s="227"/>
      <c r="C12" s="227"/>
      <c r="D12" s="227"/>
      <c r="E12" s="227"/>
      <c r="F12" s="227"/>
    </row>
    <row r="13" spans="1:9" x14ac:dyDescent="0.2">
      <c r="A13" s="227"/>
      <c r="B13" s="227"/>
      <c r="C13" s="227"/>
      <c r="D13" s="227"/>
      <c r="E13" s="227"/>
      <c r="F13" s="227"/>
    </row>
    <row r="14" spans="1:9" ht="7.5" customHeight="1" x14ac:dyDescent="0.2">
      <c r="A14" s="227"/>
      <c r="B14" s="227"/>
      <c r="C14" s="227"/>
      <c r="D14" s="227"/>
      <c r="E14" s="227"/>
      <c r="F14" s="227"/>
    </row>
    <row r="15" spans="1:9" ht="15" customHeight="1" x14ac:dyDescent="0.2">
      <c r="A15" s="227" t="s">
        <v>4</v>
      </c>
      <c r="B15" s="227"/>
      <c r="C15" s="227"/>
      <c r="D15" s="227"/>
      <c r="E15" s="227"/>
      <c r="F15" s="227"/>
    </row>
    <row r="16" spans="1:9" x14ac:dyDescent="0.2">
      <c r="A16" s="227"/>
      <c r="B16" s="227"/>
      <c r="C16" s="227"/>
      <c r="D16" s="227"/>
      <c r="E16" s="227"/>
      <c r="F16" s="227"/>
    </row>
    <row r="17" spans="1:6" x14ac:dyDescent="0.2">
      <c r="A17" s="227"/>
      <c r="B17" s="227"/>
      <c r="C17" s="227"/>
      <c r="D17" s="227"/>
      <c r="E17" s="227"/>
      <c r="F17" s="227"/>
    </row>
    <row r="18" spans="1:6" x14ac:dyDescent="0.2">
      <c r="A18" s="227"/>
      <c r="B18" s="227"/>
      <c r="C18" s="227"/>
      <c r="D18" s="227"/>
      <c r="E18" s="227"/>
      <c r="F18" s="227"/>
    </row>
    <row r="19" spans="1:6" x14ac:dyDescent="0.2">
      <c r="A19" s="13"/>
      <c r="B19" s="13"/>
      <c r="C19" s="13"/>
      <c r="D19" s="47"/>
      <c r="E19" s="13"/>
      <c r="F19" s="13"/>
    </row>
    <row r="20" spans="1:6" s="48" customFormat="1" x14ac:dyDescent="0.2">
      <c r="A20" s="104" t="s">
        <v>153</v>
      </c>
    </row>
  </sheetData>
  <mergeCells count="2">
    <mergeCell ref="A12:F14"/>
    <mergeCell ref="A15:F18"/>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I28" sqref="I28"/>
    </sheetView>
  </sheetViews>
  <sheetFormatPr defaultRowHeight="15" x14ac:dyDescent="0.2"/>
  <cols>
    <col min="1" max="1" width="27.85546875" style="2" customWidth="1"/>
    <col min="2" max="2" width="31.5703125" style="2" customWidth="1"/>
    <col min="3" max="3" width="4.7109375" style="2" customWidth="1"/>
    <col min="4" max="4" width="31.5703125" style="2" customWidth="1"/>
    <col min="5" max="5" width="4.7109375" style="2" customWidth="1"/>
    <col min="6" max="6" width="11.85546875" style="2" bestFit="1" customWidth="1"/>
    <col min="7" max="7" width="9.140625" style="2"/>
    <col min="8" max="9" width="13.5703125" style="2" bestFit="1" customWidth="1"/>
    <col min="10" max="16384" width="9.140625" style="2"/>
  </cols>
  <sheetData>
    <row r="1" spans="1:9" x14ac:dyDescent="0.2">
      <c r="A1" s="3" t="s">
        <v>10</v>
      </c>
    </row>
    <row r="2" spans="1:9" x14ac:dyDescent="0.2">
      <c r="A2" s="3" t="s">
        <v>72</v>
      </c>
    </row>
    <row r="3" spans="1:9" ht="18.75" x14ac:dyDescent="0.25">
      <c r="A3" s="4" t="s">
        <v>188</v>
      </c>
    </row>
    <row r="4" spans="1:9" ht="15.75" thickBot="1" x14ac:dyDescent="0.25"/>
    <row r="5" spans="1:9" ht="33" customHeight="1" thickBot="1" x14ac:dyDescent="0.3">
      <c r="A5" s="17"/>
      <c r="B5" s="76" t="s">
        <v>123</v>
      </c>
      <c r="C5" s="35"/>
      <c r="D5" s="92" t="s">
        <v>160</v>
      </c>
      <c r="E5" s="18"/>
      <c r="F5" s="18" t="s">
        <v>2</v>
      </c>
    </row>
    <row r="6" spans="1:9" ht="15.75" x14ac:dyDescent="0.25">
      <c r="A6" s="19" t="s">
        <v>5</v>
      </c>
      <c r="B6" s="14">
        <v>970962.32858450315</v>
      </c>
      <c r="C6" s="48"/>
      <c r="D6" s="14">
        <v>1063565.2337447617</v>
      </c>
      <c r="E6" s="34"/>
      <c r="F6" s="41">
        <f>(D6-B6)/B6</f>
        <v>9.5372294510393321E-2</v>
      </c>
      <c r="H6" s="74"/>
      <c r="I6" s="74"/>
    </row>
    <row r="7" spans="1:9" ht="15.75" x14ac:dyDescent="0.25">
      <c r="A7" s="19"/>
      <c r="B7" s="48"/>
      <c r="C7" s="48"/>
      <c r="D7" s="48"/>
      <c r="E7" s="34"/>
      <c r="F7" s="48"/>
      <c r="H7" s="74"/>
      <c r="I7" s="74"/>
    </row>
    <row r="8" spans="1:9" ht="15.75" x14ac:dyDescent="0.25">
      <c r="A8" s="19" t="s">
        <v>6</v>
      </c>
      <c r="B8" s="33">
        <v>822568.53663400933</v>
      </c>
      <c r="C8" s="48"/>
      <c r="D8" s="33">
        <v>901286.8270828526</v>
      </c>
      <c r="E8" s="34"/>
      <c r="F8" s="41">
        <f>(D8-B8)/B8</f>
        <v>9.5698153944669906E-2</v>
      </c>
      <c r="H8" s="74"/>
      <c r="I8" s="74"/>
    </row>
    <row r="9" spans="1:9" ht="15.75" x14ac:dyDescent="0.25">
      <c r="A9" s="19"/>
      <c r="B9" s="48"/>
      <c r="C9" s="48"/>
      <c r="D9" s="48"/>
      <c r="E9" s="34"/>
      <c r="F9" s="48"/>
      <c r="H9" s="74"/>
      <c r="I9" s="74"/>
    </row>
    <row r="10" spans="1:9" ht="15.75" x14ac:dyDescent="0.25">
      <c r="A10" s="19" t="s">
        <v>7</v>
      </c>
      <c r="B10" s="14">
        <v>200055.00851815444</v>
      </c>
      <c r="C10" s="48"/>
      <c r="D10" s="14">
        <v>207174.31666640058</v>
      </c>
      <c r="E10" s="34"/>
      <c r="F10" s="41">
        <f>(D10-B10)/B10</f>
        <v>3.5586752868524578E-2</v>
      </c>
      <c r="H10" s="74"/>
      <c r="I10" s="74"/>
    </row>
    <row r="11" spans="1:9" ht="15.75" x14ac:dyDescent="0.25">
      <c r="A11" s="19"/>
      <c r="B11" s="33"/>
      <c r="C11" s="33"/>
      <c r="D11" s="33"/>
      <c r="E11" s="34"/>
      <c r="F11" s="41"/>
      <c r="H11" s="74"/>
    </row>
    <row r="12" spans="1:9" ht="15.75" x14ac:dyDescent="0.25">
      <c r="A12" s="19" t="s">
        <v>8</v>
      </c>
      <c r="B12" s="14">
        <v>61661.445382141595</v>
      </c>
      <c r="C12" s="33"/>
      <c r="D12" s="33">
        <v>85311.206924837112</v>
      </c>
      <c r="E12" s="34"/>
      <c r="F12" s="41">
        <f>(D12-B12)/B12</f>
        <v>0.38354212094977858</v>
      </c>
      <c r="H12" s="74"/>
    </row>
    <row r="13" spans="1:9" ht="16.5" thickBot="1" x14ac:dyDescent="0.3">
      <c r="A13" s="23"/>
      <c r="B13" s="55"/>
      <c r="C13" s="55"/>
      <c r="D13" s="55"/>
      <c r="E13" s="56"/>
      <c r="F13" s="59"/>
      <c r="H13" s="74"/>
    </row>
    <row r="14" spans="1:9" ht="15.75" thickBot="1" x14ac:dyDescent="0.25">
      <c r="A14" s="26" t="s">
        <v>42</v>
      </c>
      <c r="B14" s="42">
        <f>B12+B10+B8+B6</f>
        <v>2055247.3191188085</v>
      </c>
      <c r="C14" s="42"/>
      <c r="D14" s="42">
        <f>D12+D10+D8+D6</f>
        <v>2257337.5844188519</v>
      </c>
      <c r="E14" s="43"/>
      <c r="F14" s="60">
        <f>(D14-B14)/B14</f>
        <v>9.8328927822997972E-2</v>
      </c>
      <c r="H14" s="74"/>
    </row>
    <row r="16" spans="1:9" ht="15" customHeight="1" x14ac:dyDescent="0.2">
      <c r="A16" s="227" t="s">
        <v>113</v>
      </c>
      <c r="B16" s="227"/>
      <c r="C16" s="227"/>
      <c r="D16" s="227"/>
      <c r="E16" s="227"/>
      <c r="F16" s="227"/>
    </row>
    <row r="17" spans="1:6" ht="12" customHeight="1" x14ac:dyDescent="0.2">
      <c r="A17" s="227"/>
      <c r="B17" s="227"/>
      <c r="C17" s="227"/>
      <c r="D17" s="227"/>
      <c r="E17" s="227"/>
      <c r="F17" s="227"/>
    </row>
    <row r="18" spans="1:6" ht="15" customHeight="1" x14ac:dyDescent="0.2">
      <c r="A18" s="227" t="s">
        <v>4</v>
      </c>
      <c r="B18" s="227"/>
      <c r="C18" s="227"/>
      <c r="D18" s="227"/>
      <c r="E18" s="227"/>
      <c r="F18" s="227"/>
    </row>
    <row r="19" spans="1:6" x14ac:dyDescent="0.2">
      <c r="A19" s="227"/>
      <c r="B19" s="227"/>
      <c r="C19" s="227"/>
      <c r="D19" s="227"/>
      <c r="E19" s="227"/>
      <c r="F19" s="227"/>
    </row>
    <row r="20" spans="1:6" x14ac:dyDescent="0.2">
      <c r="A20" s="227"/>
      <c r="B20" s="227"/>
      <c r="C20" s="227"/>
      <c r="D20" s="227"/>
      <c r="E20" s="227"/>
      <c r="F20" s="227"/>
    </row>
    <row r="21" spans="1:6" x14ac:dyDescent="0.2">
      <c r="A21" s="227"/>
      <c r="B21" s="227"/>
      <c r="C21" s="227"/>
      <c r="D21" s="227"/>
      <c r="E21" s="227"/>
      <c r="F21" s="227"/>
    </row>
    <row r="23" spans="1:6" s="48" customFormat="1" x14ac:dyDescent="0.2">
      <c r="A23" s="104" t="s">
        <v>153</v>
      </c>
    </row>
  </sheetData>
  <mergeCells count="2">
    <mergeCell ref="A16:F17"/>
    <mergeCell ref="A18:F21"/>
  </mergeCells>
  <hyperlinks>
    <hyperlink ref="A1" location="'Contents '!A1" display="Contents "/>
    <hyperlink ref="A2" location="'Background Notes'!A1" display="Background Note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H30" sqref="H30"/>
    </sheetView>
  </sheetViews>
  <sheetFormatPr defaultRowHeight="15" x14ac:dyDescent="0.2"/>
  <cols>
    <col min="1" max="1" width="52.710937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13.5703125" style="2" bestFit="1" customWidth="1"/>
    <col min="10" max="16384" width="9.140625" style="2"/>
  </cols>
  <sheetData>
    <row r="1" spans="1:9" x14ac:dyDescent="0.2">
      <c r="A1" s="3" t="s">
        <v>10</v>
      </c>
    </row>
    <row r="2" spans="1:9" x14ac:dyDescent="0.2">
      <c r="A2" s="3" t="s">
        <v>72</v>
      </c>
    </row>
    <row r="3" spans="1:9" ht="18.75" x14ac:dyDescent="0.25">
      <c r="A3" s="4" t="s">
        <v>189</v>
      </c>
    </row>
    <row r="4" spans="1:9" ht="15.75" thickBot="1" x14ac:dyDescent="0.25"/>
    <row r="5" spans="1:9" ht="16.5" thickBot="1" x14ac:dyDescent="0.3">
      <c r="A5" s="17"/>
      <c r="B5" s="76" t="s">
        <v>123</v>
      </c>
      <c r="C5" s="35"/>
      <c r="D5" s="92" t="s">
        <v>160</v>
      </c>
      <c r="E5" s="18"/>
      <c r="F5" s="18" t="s">
        <v>2</v>
      </c>
    </row>
    <row r="6" spans="1:9" ht="18.75" x14ac:dyDescent="0.25">
      <c r="A6" s="19" t="s">
        <v>73</v>
      </c>
      <c r="B6" s="5">
        <v>653395.43987343414</v>
      </c>
      <c r="D6" s="5">
        <v>650624.14304390806</v>
      </c>
      <c r="E6" s="21"/>
      <c r="F6" s="223">
        <f>(D6-B6)/B6</f>
        <v>-4.2413776717861599E-3</v>
      </c>
      <c r="H6" s="74"/>
      <c r="I6" s="74"/>
    </row>
    <row r="7" spans="1:9" ht="15.75" x14ac:dyDescent="0.25">
      <c r="A7" s="19"/>
      <c r="E7" s="21"/>
      <c r="H7" s="74"/>
      <c r="I7" s="74"/>
    </row>
    <row r="8" spans="1:9" ht="18.75" x14ac:dyDescent="0.25">
      <c r="A8" s="19" t="s">
        <v>74</v>
      </c>
      <c r="B8" s="20">
        <v>279252.55216840858</v>
      </c>
      <c r="D8" s="20">
        <v>321986.87946610432</v>
      </c>
      <c r="E8" s="21"/>
      <c r="F8" s="41">
        <f>(D8-B8)/B8</f>
        <v>0.15303110738240983</v>
      </c>
      <c r="H8" s="74"/>
      <c r="I8" s="74"/>
    </row>
    <row r="9" spans="1:9" ht="15.75" x14ac:dyDescent="0.25">
      <c r="A9" s="19"/>
      <c r="E9" s="21"/>
      <c r="F9" s="112"/>
      <c r="H9" s="74"/>
      <c r="I9" s="74"/>
    </row>
    <row r="10" spans="1:9" x14ac:dyDescent="0.2">
      <c r="A10" s="27" t="s">
        <v>48</v>
      </c>
      <c r="B10" s="28">
        <f>B6+B8</f>
        <v>932647.99204184278</v>
      </c>
      <c r="C10" s="29"/>
      <c r="D10" s="28">
        <f>D6+D8</f>
        <v>972611.02251001238</v>
      </c>
      <c r="E10" s="29"/>
      <c r="F10" s="41">
        <f>(D10-B10)/B10</f>
        <v>4.2848996415763126E-2</v>
      </c>
      <c r="H10" s="74"/>
      <c r="I10" s="74"/>
    </row>
    <row r="11" spans="1:9" ht="15.75" x14ac:dyDescent="0.25">
      <c r="A11" s="19"/>
      <c r="B11" s="20"/>
      <c r="C11" s="20"/>
      <c r="D11" s="20"/>
      <c r="E11" s="21"/>
      <c r="F11" s="106"/>
      <c r="H11" s="74"/>
      <c r="I11" s="74"/>
    </row>
    <row r="12" spans="1:9" ht="18.75" x14ac:dyDescent="0.25">
      <c r="A12" s="19" t="s">
        <v>87</v>
      </c>
      <c r="B12" s="5">
        <v>179189</v>
      </c>
      <c r="C12" s="20"/>
      <c r="D12" s="20">
        <v>221268</v>
      </c>
      <c r="E12" s="21"/>
      <c r="F12" s="41">
        <f>(D12-B12)/B12</f>
        <v>0.23483026301837726</v>
      </c>
      <c r="H12" s="74"/>
      <c r="I12" s="74"/>
    </row>
    <row r="13" spans="1:9" ht="15.75" x14ac:dyDescent="0.25">
      <c r="A13" s="19"/>
      <c r="B13" s="5"/>
      <c r="C13" s="20"/>
      <c r="D13" s="20"/>
      <c r="E13" s="21"/>
      <c r="F13" s="111"/>
    </row>
    <row r="14" spans="1:9" x14ac:dyDescent="0.2">
      <c r="A14" s="27" t="s">
        <v>41</v>
      </c>
      <c r="B14" s="28">
        <f>B10+B12</f>
        <v>1111836.9920418428</v>
      </c>
      <c r="C14" s="28"/>
      <c r="D14" s="28">
        <f>D10+D12</f>
        <v>1193879.0225100124</v>
      </c>
      <c r="E14" s="29"/>
      <c r="F14" s="41">
        <f>(D14-B14)/B14</f>
        <v>7.3789621190335455E-2</v>
      </c>
    </row>
    <row r="15" spans="1:9" ht="15.75" x14ac:dyDescent="0.25">
      <c r="A15" s="19"/>
      <c r="B15" s="5"/>
      <c r="C15" s="20"/>
      <c r="D15" s="20"/>
      <c r="E15" s="21"/>
      <c r="F15" s="106"/>
    </row>
    <row r="16" spans="1:9" ht="18.75" x14ac:dyDescent="0.25">
      <c r="A16" s="19" t="s">
        <v>86</v>
      </c>
      <c r="B16" s="5">
        <v>943410.32707696594</v>
      </c>
      <c r="C16" s="20"/>
      <c r="D16" s="33">
        <v>1063458.5619088397</v>
      </c>
      <c r="E16" s="21"/>
      <c r="F16" s="41">
        <f>(D16-B16)/B16</f>
        <v>0.12724922696556398</v>
      </c>
    </row>
    <row r="17" spans="1:6" ht="15.75" thickBot="1" x14ac:dyDescent="0.25">
      <c r="B17" s="5"/>
      <c r="C17" s="20"/>
      <c r="D17" s="5"/>
      <c r="E17" s="21"/>
      <c r="F17" s="22"/>
    </row>
    <row r="18" spans="1:6" ht="15.75" thickBot="1" x14ac:dyDescent="0.25">
      <c r="A18" s="30" t="s">
        <v>42</v>
      </c>
      <c r="B18" s="61">
        <f>B14+B16</f>
        <v>2055247.3191188087</v>
      </c>
      <c r="C18" s="61"/>
      <c r="D18" s="61">
        <f>D14+D16</f>
        <v>2257337.5844188519</v>
      </c>
      <c r="E18" s="62"/>
      <c r="F18" s="60">
        <f>(D18-B18)/B18</f>
        <v>9.8328927822997847E-2</v>
      </c>
    </row>
    <row r="19" spans="1:6" x14ac:dyDescent="0.2">
      <c r="F19" s="37"/>
    </row>
    <row r="20" spans="1:6" ht="15" customHeight="1" x14ac:dyDescent="0.2">
      <c r="A20" s="227" t="s">
        <v>3</v>
      </c>
      <c r="B20" s="227"/>
      <c r="C20" s="227"/>
      <c r="D20" s="227"/>
      <c r="E20" s="227"/>
      <c r="F20" s="227"/>
    </row>
    <row r="21" spans="1:6" x14ac:dyDescent="0.2">
      <c r="A21" s="227"/>
      <c r="B21" s="227"/>
      <c r="C21" s="227"/>
      <c r="D21" s="227"/>
      <c r="E21" s="227"/>
      <c r="F21" s="227"/>
    </row>
    <row r="22" spans="1:6" ht="15" customHeight="1" x14ac:dyDescent="0.2">
      <c r="A22" s="227" t="s">
        <v>9</v>
      </c>
      <c r="B22" s="227"/>
      <c r="C22" s="227"/>
      <c r="D22" s="227"/>
      <c r="E22" s="227"/>
      <c r="F22" s="227"/>
    </row>
    <row r="23" spans="1:6" x14ac:dyDescent="0.2">
      <c r="A23" s="227"/>
      <c r="B23" s="227"/>
      <c r="C23" s="227"/>
      <c r="D23" s="227"/>
      <c r="E23" s="227"/>
      <c r="F23" s="227"/>
    </row>
    <row r="24" spans="1:6" ht="15" customHeight="1" x14ac:dyDescent="0.2">
      <c r="A24" s="227" t="s">
        <v>93</v>
      </c>
      <c r="B24" s="227"/>
      <c r="C24" s="227"/>
      <c r="D24" s="227"/>
      <c r="E24" s="227"/>
      <c r="F24" s="227"/>
    </row>
    <row r="25" spans="1:6" ht="15" customHeight="1" x14ac:dyDescent="0.2">
      <c r="A25" s="227" t="s">
        <v>88</v>
      </c>
      <c r="B25" s="227"/>
      <c r="C25" s="227"/>
      <c r="D25" s="227"/>
      <c r="E25" s="227"/>
      <c r="F25" s="227"/>
    </row>
    <row r="27" spans="1:6" s="48" customFormat="1" x14ac:dyDescent="0.2">
      <c r="A27" s="104" t="s">
        <v>153</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I27" sqref="I27"/>
    </sheetView>
  </sheetViews>
  <sheetFormatPr defaultRowHeight="15" x14ac:dyDescent="0.2"/>
  <cols>
    <col min="1" max="1" width="25.1406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16.140625" style="2" bestFit="1" customWidth="1"/>
    <col min="10" max="16384" width="9.140625" style="2"/>
  </cols>
  <sheetData>
    <row r="1" spans="1:9" x14ac:dyDescent="0.2">
      <c r="A1" s="3" t="s">
        <v>10</v>
      </c>
    </row>
    <row r="2" spans="1:9" x14ac:dyDescent="0.2">
      <c r="A2" s="3" t="s">
        <v>72</v>
      </c>
    </row>
    <row r="3" spans="1:9" ht="18.75" x14ac:dyDescent="0.25">
      <c r="A3" s="4" t="s">
        <v>190</v>
      </c>
    </row>
    <row r="4" spans="1:9" ht="15.75" thickBot="1" x14ac:dyDescent="0.25"/>
    <row r="5" spans="1:9" ht="16.5" thickBot="1" x14ac:dyDescent="0.3">
      <c r="A5" s="17"/>
      <c r="B5" s="76" t="s">
        <v>123</v>
      </c>
      <c r="C5" s="35"/>
      <c r="D5" s="92" t="s">
        <v>160</v>
      </c>
      <c r="E5" s="18"/>
      <c r="F5" s="18" t="s">
        <v>2</v>
      </c>
    </row>
    <row r="6" spans="1:9" ht="15.75" x14ac:dyDescent="0.25">
      <c r="A6" s="19" t="s">
        <v>0</v>
      </c>
      <c r="B6" s="20">
        <v>1111836.9920418428</v>
      </c>
      <c r="C6" s="5"/>
      <c r="D6" s="5">
        <v>1193879.0225100121</v>
      </c>
      <c r="E6" s="21"/>
      <c r="F6" s="41">
        <f>(D6-B6)/B6</f>
        <v>7.3789621190335247E-2</v>
      </c>
      <c r="H6" s="20"/>
      <c r="I6" s="20"/>
    </row>
    <row r="7" spans="1:9" ht="15.75" x14ac:dyDescent="0.25">
      <c r="A7" s="19"/>
      <c r="B7" s="20"/>
      <c r="C7" s="20"/>
      <c r="D7" s="20"/>
      <c r="E7" s="21"/>
      <c r="F7" s="41"/>
      <c r="H7" s="73"/>
      <c r="I7" s="73"/>
    </row>
    <row r="8" spans="1:9" ht="15.75" x14ac:dyDescent="0.25">
      <c r="A8" s="19" t="s">
        <v>1</v>
      </c>
      <c r="B8" s="20">
        <v>4858220.1202885807</v>
      </c>
      <c r="C8" s="5"/>
      <c r="D8" s="5">
        <v>5234993.4178874837</v>
      </c>
      <c r="E8" s="21"/>
      <c r="F8" s="41">
        <f>(D8-B8)/B8</f>
        <v>7.7553772424894279E-2</v>
      </c>
      <c r="H8" s="73"/>
      <c r="I8" s="73"/>
    </row>
    <row r="9" spans="1:9" ht="15.75" x14ac:dyDescent="0.25">
      <c r="A9" s="19"/>
      <c r="B9" s="20"/>
      <c r="C9" s="20"/>
      <c r="D9" s="20"/>
      <c r="E9" s="21"/>
      <c r="F9" s="41"/>
    </row>
    <row r="10" spans="1:9" ht="16.5" thickBot="1" x14ac:dyDescent="0.3">
      <c r="A10" s="23" t="s">
        <v>49</v>
      </c>
      <c r="B10" s="24">
        <v>252302267.31091094</v>
      </c>
      <c r="C10" s="24"/>
      <c r="D10" s="24">
        <v>295070168.86142766</v>
      </c>
      <c r="E10" s="25"/>
      <c r="F10" s="41">
        <f>(D10-B10)/B10</f>
        <v>0.16951057161057548</v>
      </c>
      <c r="H10" s="5"/>
      <c r="I10" s="5"/>
    </row>
    <row r="11" spans="1:9" x14ac:dyDescent="0.2">
      <c r="F11" s="37"/>
    </row>
    <row r="12" spans="1:9" x14ac:dyDescent="0.2">
      <c r="A12" s="227" t="s">
        <v>3</v>
      </c>
      <c r="B12" s="227"/>
      <c r="C12" s="227"/>
      <c r="D12" s="227"/>
      <c r="E12" s="227"/>
      <c r="F12" s="227"/>
    </row>
    <row r="13" spans="1:9" x14ac:dyDescent="0.2">
      <c r="A13" s="227"/>
      <c r="B13" s="227"/>
      <c r="C13" s="227"/>
      <c r="D13" s="227"/>
      <c r="E13" s="227"/>
      <c r="F13" s="227"/>
    </row>
    <row r="14" spans="1:9" x14ac:dyDescent="0.2">
      <c r="A14" s="227"/>
      <c r="B14" s="227"/>
      <c r="C14" s="227"/>
      <c r="D14" s="227"/>
      <c r="E14" s="227"/>
      <c r="F14" s="227"/>
    </row>
    <row r="15" spans="1:9" ht="15" customHeight="1" x14ac:dyDescent="0.2">
      <c r="A15" s="227" t="s">
        <v>115</v>
      </c>
      <c r="B15" s="227"/>
      <c r="C15" s="227"/>
      <c r="D15" s="227"/>
      <c r="E15" s="227"/>
      <c r="F15" s="227"/>
    </row>
    <row r="16" spans="1:9" x14ac:dyDescent="0.2">
      <c r="A16" s="227"/>
      <c r="B16" s="227"/>
      <c r="C16" s="227"/>
      <c r="D16" s="227"/>
      <c r="E16" s="227"/>
      <c r="F16" s="227"/>
    </row>
    <row r="17" spans="1:6" x14ac:dyDescent="0.2">
      <c r="A17" s="227"/>
      <c r="B17" s="227"/>
      <c r="C17" s="227"/>
      <c r="D17" s="227"/>
      <c r="E17" s="227"/>
      <c r="F17" s="227"/>
    </row>
    <row r="18" spans="1:6" x14ac:dyDescent="0.2">
      <c r="A18" s="227"/>
      <c r="B18" s="227"/>
      <c r="C18" s="227"/>
      <c r="D18" s="227"/>
      <c r="E18" s="227"/>
      <c r="F18" s="227"/>
    </row>
    <row r="19" spans="1:6" x14ac:dyDescent="0.2">
      <c r="A19" s="8"/>
      <c r="B19" s="8"/>
      <c r="C19" s="8"/>
      <c r="D19" s="8"/>
      <c r="E19" s="8"/>
      <c r="F19" s="8"/>
    </row>
    <row r="21" spans="1:6" s="48" customFormat="1" x14ac:dyDescent="0.2">
      <c r="A21" s="104" t="s">
        <v>153</v>
      </c>
    </row>
  </sheetData>
  <mergeCells count="2">
    <mergeCell ref="A12:F14"/>
    <mergeCell ref="A15:F18"/>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I24" sqref="I24"/>
    </sheetView>
  </sheetViews>
  <sheetFormatPr defaultRowHeight="15" x14ac:dyDescent="0.2"/>
  <cols>
    <col min="1" max="1" width="42.5703125" style="2" customWidth="1"/>
    <col min="2" max="2" width="26.7109375" style="2" customWidth="1"/>
    <col min="3" max="3" width="4.7109375" style="2" customWidth="1"/>
    <col min="4" max="4" width="24.42578125" style="2" bestFit="1" customWidth="1"/>
    <col min="5" max="5" width="4.7109375" style="2" customWidth="1"/>
    <col min="6" max="6" width="13" style="2" customWidth="1"/>
    <col min="7" max="7" width="9.140625" style="2"/>
    <col min="8" max="8" width="8.85546875" style="2" customWidth="1"/>
    <col min="9" max="16384" width="9.140625" style="2"/>
  </cols>
  <sheetData>
    <row r="1" spans="1:10" x14ac:dyDescent="0.2">
      <c r="A1" s="3" t="s">
        <v>10</v>
      </c>
      <c r="D1" s="64"/>
    </row>
    <row r="2" spans="1:10" x14ac:dyDescent="0.2">
      <c r="A2" s="3" t="s">
        <v>72</v>
      </c>
    </row>
    <row r="3" spans="1:10" ht="18.75" x14ac:dyDescent="0.25">
      <c r="A3" s="4" t="s">
        <v>191</v>
      </c>
    </row>
    <row r="4" spans="1:10" ht="15.75" thickBot="1" x14ac:dyDescent="0.25"/>
    <row r="5" spans="1:10" ht="16.5" thickBot="1" x14ac:dyDescent="0.3">
      <c r="A5" s="17"/>
      <c r="B5" s="76" t="s">
        <v>123</v>
      </c>
      <c r="C5" s="35"/>
      <c r="D5" s="92" t="s">
        <v>160</v>
      </c>
      <c r="E5" s="18"/>
      <c r="F5" s="70" t="s">
        <v>2</v>
      </c>
    </row>
    <row r="6" spans="1:10" x14ac:dyDescent="0.2">
      <c r="A6" s="184" t="s">
        <v>5</v>
      </c>
      <c r="B6" s="38">
        <v>138635.81102059761</v>
      </c>
      <c r="C6" s="39"/>
      <c r="D6" s="38">
        <v>143515.83826161805</v>
      </c>
      <c r="E6" s="39"/>
      <c r="F6" s="113">
        <f t="shared" ref="F6:F30" si="0">(D6-B6)/B6</f>
        <v>3.520033680399786E-2</v>
      </c>
    </row>
    <row r="7" spans="1:10" x14ac:dyDescent="0.2">
      <c r="A7" s="78" t="s">
        <v>6</v>
      </c>
      <c r="B7" s="33">
        <v>390170.7184279873</v>
      </c>
      <c r="C7" s="33"/>
      <c r="D7" s="33">
        <v>372803.39666740457</v>
      </c>
      <c r="E7" s="33"/>
      <c r="F7" s="71">
        <f t="shared" si="0"/>
        <v>-4.4512109546703912E-2</v>
      </c>
    </row>
    <row r="8" spans="1:10" x14ac:dyDescent="0.2">
      <c r="A8" s="78" t="s">
        <v>7</v>
      </c>
      <c r="B8" s="33">
        <v>116983.23465338376</v>
      </c>
      <c r="C8" s="34"/>
      <c r="D8" s="33">
        <v>124923.93210821181</v>
      </c>
      <c r="E8" s="34"/>
      <c r="F8" s="71">
        <f t="shared" si="0"/>
        <v>6.787893563001568E-2</v>
      </c>
    </row>
    <row r="9" spans="1:10" x14ac:dyDescent="0.2">
      <c r="A9" s="78" t="s">
        <v>8</v>
      </c>
      <c r="B9" s="98">
        <v>7605.6757714653577</v>
      </c>
      <c r="C9" s="33"/>
      <c r="D9" s="98">
        <v>9380.9760066735907</v>
      </c>
      <c r="E9" s="33"/>
      <c r="F9" s="180">
        <f t="shared" si="0"/>
        <v>0.2334178169767277</v>
      </c>
    </row>
    <row r="10" spans="1:10" ht="18.75" x14ac:dyDescent="0.25">
      <c r="A10" s="185" t="s">
        <v>75</v>
      </c>
      <c r="B10" s="65">
        <f>SUM(B6:B9)</f>
        <v>653395.43987343402</v>
      </c>
      <c r="C10" s="32"/>
      <c r="D10" s="65">
        <f>SUM(D6:D9)</f>
        <v>650624.14304390806</v>
      </c>
      <c r="E10" s="66"/>
      <c r="F10" s="115">
        <f t="shared" si="0"/>
        <v>-4.241377671785982E-3</v>
      </c>
    </row>
    <row r="11" spans="1:10" x14ac:dyDescent="0.2">
      <c r="A11" s="186" t="s">
        <v>5</v>
      </c>
      <c r="B11" s="68">
        <v>136511.90858401431</v>
      </c>
      <c r="C11" s="68"/>
      <c r="D11" s="68">
        <v>152431.26404983777</v>
      </c>
      <c r="E11" s="69"/>
      <c r="F11" s="72">
        <f t="shared" si="0"/>
        <v>0.11661514098622483</v>
      </c>
    </row>
    <row r="12" spans="1:10" x14ac:dyDescent="0.2">
      <c r="A12" s="78" t="s">
        <v>6</v>
      </c>
      <c r="B12" s="33">
        <v>106154.82829300119</v>
      </c>
      <c r="C12" s="33"/>
      <c r="D12" s="33">
        <v>113913.02767484465</v>
      </c>
      <c r="E12" s="34"/>
      <c r="F12" s="71">
        <f t="shared" si="0"/>
        <v>7.3083810756396431E-2</v>
      </c>
    </row>
    <row r="13" spans="1:10" x14ac:dyDescent="0.2">
      <c r="A13" s="78" t="s">
        <v>7</v>
      </c>
      <c r="B13" s="33">
        <v>26690.158422956083</v>
      </c>
      <c r="C13" s="33"/>
      <c r="D13" s="33">
        <v>43199.397432820144</v>
      </c>
      <c r="E13" s="34"/>
      <c r="F13" s="71">
        <f t="shared" si="0"/>
        <v>0.61855155553009156</v>
      </c>
    </row>
    <row r="14" spans="1:10" x14ac:dyDescent="0.2">
      <c r="A14" s="78" t="s">
        <v>8</v>
      </c>
      <c r="B14" s="98">
        <v>9895.6568684369649</v>
      </c>
      <c r="C14" s="33"/>
      <c r="D14" s="177">
        <v>12443.190308601774</v>
      </c>
      <c r="E14" s="34"/>
      <c r="F14" s="182">
        <f t="shared" si="0"/>
        <v>0.25743954888839993</v>
      </c>
    </row>
    <row r="15" spans="1:10" ht="18.75" x14ac:dyDescent="0.25">
      <c r="A15" s="187" t="s">
        <v>76</v>
      </c>
      <c r="B15" s="65">
        <f>SUM(B11:B14)</f>
        <v>279252.55216840853</v>
      </c>
      <c r="C15" s="65"/>
      <c r="D15" s="65">
        <f>SUM(D11:D14)</f>
        <v>321986.87946610438</v>
      </c>
      <c r="E15" s="32"/>
      <c r="F15" s="115">
        <f t="shared" si="0"/>
        <v>0.15303110738241027</v>
      </c>
      <c r="H15" s="5"/>
      <c r="I15" s="81" t="s">
        <v>114</v>
      </c>
      <c r="J15" s="5"/>
    </row>
    <row r="16" spans="1:10" x14ac:dyDescent="0.2">
      <c r="A16" s="78" t="s">
        <v>5</v>
      </c>
      <c r="B16" s="177">
        <v>58634</v>
      </c>
      <c r="C16" s="33"/>
      <c r="D16" s="98">
        <v>77824</v>
      </c>
      <c r="E16" s="34"/>
      <c r="F16" s="183">
        <f t="shared" si="0"/>
        <v>0.32728451069345432</v>
      </c>
      <c r="I16" s="9"/>
    </row>
    <row r="17" spans="1:6" x14ac:dyDescent="0.2">
      <c r="A17" s="78" t="s">
        <v>6</v>
      </c>
      <c r="B17" s="98">
        <v>87700</v>
      </c>
      <c r="C17" s="33"/>
      <c r="D17" s="98">
        <v>93316</v>
      </c>
      <c r="E17" s="34"/>
      <c r="F17" s="180">
        <f t="shared" si="0"/>
        <v>6.4036488027366015E-2</v>
      </c>
    </row>
    <row r="18" spans="1:6" x14ac:dyDescent="0.2">
      <c r="A18" s="78" t="s">
        <v>7</v>
      </c>
      <c r="B18" s="178">
        <v>13350</v>
      </c>
      <c r="C18" s="33"/>
      <c r="D18" s="178">
        <v>21351</v>
      </c>
      <c r="E18" s="34"/>
      <c r="F18" s="181">
        <f t="shared" si="0"/>
        <v>0.59932584269662925</v>
      </c>
    </row>
    <row r="19" spans="1:6" x14ac:dyDescent="0.2">
      <c r="A19" s="78" t="s">
        <v>8</v>
      </c>
      <c r="B19" s="178">
        <v>19505</v>
      </c>
      <c r="C19" s="33"/>
      <c r="D19" s="178">
        <v>28777</v>
      </c>
      <c r="E19" s="34"/>
      <c r="F19" s="181">
        <f t="shared" si="0"/>
        <v>0.47536529095103819</v>
      </c>
    </row>
    <row r="20" spans="1:6" ht="18.75" x14ac:dyDescent="0.25">
      <c r="A20" s="185" t="s">
        <v>77</v>
      </c>
      <c r="B20" s="67">
        <f>SUM(B16:B19)</f>
        <v>179189</v>
      </c>
      <c r="C20" s="33"/>
      <c r="D20" s="67">
        <f>SUM(D16:D19)</f>
        <v>221268</v>
      </c>
      <c r="E20" s="66"/>
      <c r="F20" s="115">
        <f t="shared" si="0"/>
        <v>0.23483026301837726</v>
      </c>
    </row>
    <row r="21" spans="1:6" x14ac:dyDescent="0.2">
      <c r="A21" s="186" t="s">
        <v>5</v>
      </c>
      <c r="B21" s="68">
        <v>637180.60897989129</v>
      </c>
      <c r="C21" s="68"/>
      <c r="D21" s="68">
        <v>689794.13143330591</v>
      </c>
      <c r="E21" s="69"/>
      <c r="F21" s="72">
        <f t="shared" si="0"/>
        <v>8.2572384833944384E-2</v>
      </c>
    </row>
    <row r="22" spans="1:6" x14ac:dyDescent="0.2">
      <c r="A22" s="78" t="s">
        <v>6</v>
      </c>
      <c r="B22" s="177">
        <v>238542.98991302084</v>
      </c>
      <c r="C22" s="33"/>
      <c r="D22" s="98">
        <v>321254.40274060331</v>
      </c>
      <c r="E22" s="34"/>
      <c r="F22" s="182">
        <f t="shared" si="0"/>
        <v>0.34673587707499298</v>
      </c>
    </row>
    <row r="23" spans="1:6" x14ac:dyDescent="0.2">
      <c r="A23" s="78" t="s">
        <v>7</v>
      </c>
      <c r="B23" s="178">
        <v>43031.615441814603</v>
      </c>
      <c r="C23" s="33"/>
      <c r="D23" s="178">
        <v>17699.987125368618</v>
      </c>
      <c r="E23" s="34"/>
      <c r="F23" s="181">
        <f t="shared" si="0"/>
        <v>-0.58867481632657415</v>
      </c>
    </row>
    <row r="24" spans="1:6" x14ac:dyDescent="0.2">
      <c r="A24" s="78" t="s">
        <v>8</v>
      </c>
      <c r="B24" s="178">
        <v>24655.112742239271</v>
      </c>
      <c r="C24" s="33"/>
      <c r="D24" s="178">
        <v>34710.040609561744</v>
      </c>
      <c r="E24" s="34"/>
      <c r="F24" s="181">
        <f t="shared" si="0"/>
        <v>0.40782323619621158</v>
      </c>
    </row>
    <row r="25" spans="1:6" ht="18.75" x14ac:dyDescent="0.25">
      <c r="A25" s="188" t="s">
        <v>187</v>
      </c>
      <c r="B25" s="65">
        <f>SUM(B21:B24)</f>
        <v>943410.32707696606</v>
      </c>
      <c r="C25" s="65"/>
      <c r="D25" s="65">
        <f>SUM(D21:D24)</f>
        <v>1063458.5619088397</v>
      </c>
      <c r="E25" s="32"/>
      <c r="F25" s="115">
        <f t="shared" si="0"/>
        <v>0.12724922696556384</v>
      </c>
    </row>
    <row r="26" spans="1:6" x14ac:dyDescent="0.2">
      <c r="A26" s="78" t="s">
        <v>5</v>
      </c>
      <c r="B26" s="33">
        <f>B6+B11+B16+B21</f>
        <v>970962.32858450315</v>
      </c>
      <c r="C26" s="33"/>
      <c r="D26" s="33">
        <f>D6+D11+D16+D21</f>
        <v>1063565.2337447617</v>
      </c>
      <c r="E26" s="34"/>
      <c r="F26" s="72">
        <f t="shared" si="0"/>
        <v>9.5372294510393321E-2</v>
      </c>
    </row>
    <row r="27" spans="1:6" x14ac:dyDescent="0.2">
      <c r="A27" s="78" t="s">
        <v>6</v>
      </c>
      <c r="B27" s="33">
        <f t="shared" ref="B27:D29" si="1">B7+B12+B17+B22</f>
        <v>822568.53663400933</v>
      </c>
      <c r="C27" s="33"/>
      <c r="D27" s="33">
        <f t="shared" si="1"/>
        <v>901286.8270828526</v>
      </c>
      <c r="E27" s="34"/>
      <c r="F27" s="71">
        <f t="shared" si="0"/>
        <v>9.5698153944669906E-2</v>
      </c>
    </row>
    <row r="28" spans="1:6" x14ac:dyDescent="0.2">
      <c r="A28" s="78" t="s">
        <v>7</v>
      </c>
      <c r="B28" s="33">
        <f t="shared" si="1"/>
        <v>200055.00851815444</v>
      </c>
      <c r="C28" s="33"/>
      <c r="D28" s="33">
        <f t="shared" si="1"/>
        <v>207174.31666640058</v>
      </c>
      <c r="E28" s="34"/>
      <c r="F28" s="71">
        <f t="shared" si="0"/>
        <v>3.5586752868524578E-2</v>
      </c>
    </row>
    <row r="29" spans="1:6" x14ac:dyDescent="0.2">
      <c r="A29" s="78" t="s">
        <v>8</v>
      </c>
      <c r="B29" s="33">
        <f t="shared" si="1"/>
        <v>61661.445382141595</v>
      </c>
      <c r="C29" s="33"/>
      <c r="D29" s="33">
        <f t="shared" si="1"/>
        <v>85311.206924837112</v>
      </c>
      <c r="E29" s="34"/>
      <c r="F29" s="71">
        <f t="shared" si="0"/>
        <v>0.38354212094977858</v>
      </c>
    </row>
    <row r="30" spans="1:6" ht="19.5" thickBot="1" x14ac:dyDescent="0.3">
      <c r="A30" s="80" t="s">
        <v>192</v>
      </c>
      <c r="B30" s="42">
        <f>SUM(B26:B29)</f>
        <v>2055247.3191188085</v>
      </c>
      <c r="C30" s="42"/>
      <c r="D30" s="42">
        <f>SUM(D26:D29)</f>
        <v>2257337.5844188519</v>
      </c>
      <c r="E30" s="43"/>
      <c r="F30" s="114">
        <f t="shared" si="0"/>
        <v>9.8328927822997972E-2</v>
      </c>
    </row>
    <row r="31" spans="1:6" x14ac:dyDescent="0.2">
      <c r="F31" s="21"/>
    </row>
    <row r="32" spans="1:6" ht="15" customHeight="1" x14ac:dyDescent="0.2">
      <c r="A32" s="227" t="s">
        <v>3</v>
      </c>
      <c r="B32" s="227"/>
      <c r="C32" s="227"/>
      <c r="D32" s="227"/>
      <c r="E32" s="227"/>
      <c r="F32" s="227"/>
    </row>
    <row r="33" spans="1:6" x14ac:dyDescent="0.2">
      <c r="A33" s="227"/>
      <c r="B33" s="227"/>
      <c r="C33" s="227"/>
      <c r="D33" s="227"/>
      <c r="E33" s="227"/>
      <c r="F33" s="227"/>
    </row>
    <row r="34" spans="1:6" ht="15" customHeight="1" x14ac:dyDescent="0.2">
      <c r="A34" s="227" t="s">
        <v>9</v>
      </c>
      <c r="B34" s="227"/>
      <c r="C34" s="227"/>
      <c r="D34" s="227"/>
      <c r="E34" s="227"/>
      <c r="F34" s="227"/>
    </row>
    <row r="35" spans="1:6" x14ac:dyDescent="0.2">
      <c r="A35" s="227"/>
      <c r="B35" s="227"/>
      <c r="C35" s="227"/>
      <c r="D35" s="227"/>
      <c r="E35" s="227"/>
      <c r="F35" s="227"/>
    </row>
    <row r="36" spans="1:6" x14ac:dyDescent="0.2">
      <c r="A36" s="227" t="s">
        <v>94</v>
      </c>
      <c r="B36" s="227"/>
      <c r="C36" s="227"/>
      <c r="D36" s="227"/>
      <c r="E36" s="227"/>
      <c r="F36" s="227"/>
    </row>
    <row r="37" spans="1:6" x14ac:dyDescent="0.2">
      <c r="A37" s="227" t="s">
        <v>88</v>
      </c>
      <c r="B37" s="227"/>
      <c r="C37" s="227"/>
      <c r="D37" s="227"/>
      <c r="E37" s="227"/>
      <c r="F37" s="227"/>
    </row>
    <row r="38" spans="1:6" x14ac:dyDescent="0.2">
      <c r="A38" s="171" t="s">
        <v>186</v>
      </c>
      <c r="B38" s="7"/>
      <c r="C38" s="57"/>
      <c r="D38" s="7"/>
      <c r="E38" s="7"/>
      <c r="F38" s="103"/>
    </row>
    <row r="39" spans="1:6" x14ac:dyDescent="0.2">
      <c r="A39" s="172" t="s">
        <v>194</v>
      </c>
      <c r="B39" s="7"/>
      <c r="C39" s="57"/>
      <c r="D39" s="7"/>
      <c r="E39" s="7"/>
      <c r="F39" s="103"/>
    </row>
    <row r="40" spans="1:6" x14ac:dyDescent="0.2">
      <c r="A40" s="173" t="s">
        <v>195</v>
      </c>
      <c r="B40" s="7"/>
      <c r="C40" s="57"/>
      <c r="D40" s="7"/>
      <c r="E40" s="7"/>
      <c r="F40" s="103"/>
    </row>
    <row r="41" spans="1:6" s="48" customFormat="1" x14ac:dyDescent="0.2"/>
    <row r="42" spans="1:6" x14ac:dyDescent="0.2">
      <c r="A42" s="104" t="s">
        <v>153</v>
      </c>
    </row>
  </sheetData>
  <mergeCells count="4">
    <mergeCell ref="A32:F33"/>
    <mergeCell ref="A34:F35"/>
    <mergeCell ref="A36:F36"/>
    <mergeCell ref="A37:F37"/>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J25" sqref="J25"/>
    </sheetView>
  </sheetViews>
  <sheetFormatPr defaultRowHeight="15" x14ac:dyDescent="0.2"/>
  <cols>
    <col min="1" max="1" width="36.1406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8" width="9.140625" style="2" customWidth="1"/>
    <col min="9" max="16384" width="9.140625" style="2"/>
  </cols>
  <sheetData>
    <row r="1" spans="1:6" x14ac:dyDescent="0.2">
      <c r="A1" s="3" t="s">
        <v>10</v>
      </c>
    </row>
    <row r="2" spans="1:6" x14ac:dyDescent="0.2">
      <c r="A2" s="3" t="s">
        <v>72</v>
      </c>
    </row>
    <row r="3" spans="1:6" ht="18.75" x14ac:dyDescent="0.25">
      <c r="A3" s="4" t="s">
        <v>196</v>
      </c>
    </row>
    <row r="4" spans="1:6" ht="15.75" thickBot="1" x14ac:dyDescent="0.25"/>
    <row r="5" spans="1:6" ht="16.5" thickBot="1" x14ac:dyDescent="0.3">
      <c r="A5" s="17"/>
      <c r="B5" s="76" t="s">
        <v>123</v>
      </c>
      <c r="C5" s="35"/>
      <c r="D5" s="92" t="s">
        <v>160</v>
      </c>
      <c r="E5" s="18"/>
      <c r="F5" s="18" t="s">
        <v>2</v>
      </c>
    </row>
    <row r="6" spans="1:6" ht="18.75" x14ac:dyDescent="0.25">
      <c r="A6" s="19" t="s">
        <v>78</v>
      </c>
      <c r="B6" s="5">
        <v>2542317.9402258983</v>
      </c>
      <c r="D6" s="5">
        <v>2507350.4197024927</v>
      </c>
      <c r="E6" s="21"/>
      <c r="F6" s="41">
        <f>(D6-B6)/B6</f>
        <v>-1.3754188636334992E-2</v>
      </c>
    </row>
    <row r="7" spans="1:6" ht="15.75" x14ac:dyDescent="0.25">
      <c r="A7" s="19"/>
      <c r="E7" s="21"/>
    </row>
    <row r="8" spans="1:6" ht="18.75" x14ac:dyDescent="0.25">
      <c r="A8" s="19" t="s">
        <v>79</v>
      </c>
      <c r="B8" s="20">
        <v>1881558.1800626817</v>
      </c>
      <c r="D8" s="20">
        <v>2251687.998184992</v>
      </c>
      <c r="E8" s="21"/>
      <c r="F8" s="41">
        <f>(D8-B8)/B8</f>
        <v>0.19671452206169884</v>
      </c>
    </row>
    <row r="9" spans="1:6" ht="15.75" x14ac:dyDescent="0.25">
      <c r="A9" s="19"/>
      <c r="E9" s="21"/>
    </row>
    <row r="10" spans="1:6" x14ac:dyDescent="0.2">
      <c r="A10" s="27" t="s">
        <v>43</v>
      </c>
      <c r="B10" s="28">
        <f>B6+B8</f>
        <v>4423876.1202885797</v>
      </c>
      <c r="C10" s="29"/>
      <c r="D10" s="28">
        <f>D6+D8</f>
        <v>4759038.4178874847</v>
      </c>
      <c r="E10" s="29"/>
      <c r="F10" s="63">
        <f>(D10-B10)/B10</f>
        <v>7.5762134491469776E-2</v>
      </c>
    </row>
    <row r="11" spans="1:6" ht="15.75" x14ac:dyDescent="0.25">
      <c r="A11" s="19"/>
      <c r="B11" s="20"/>
      <c r="C11" s="20"/>
      <c r="D11" s="20"/>
      <c r="E11" s="21"/>
      <c r="F11" s="22"/>
    </row>
    <row r="12" spans="1:6" ht="18.75" x14ac:dyDescent="0.25">
      <c r="A12" s="19" t="s">
        <v>89</v>
      </c>
      <c r="B12" s="20">
        <v>434344</v>
      </c>
      <c r="C12" s="20"/>
      <c r="D12" s="20">
        <v>475955</v>
      </c>
      <c r="E12" s="21"/>
      <c r="F12" s="41">
        <f>(D12-B12)/B12</f>
        <v>9.5801945002118138E-2</v>
      </c>
    </row>
    <row r="13" spans="1:6" ht="15.75" x14ac:dyDescent="0.25">
      <c r="A13" s="19"/>
      <c r="B13" s="5"/>
      <c r="C13" s="20"/>
      <c r="D13" s="5"/>
      <c r="E13" s="21"/>
      <c r="F13" s="22"/>
    </row>
    <row r="14" spans="1:6" x14ac:dyDescent="0.2">
      <c r="A14" s="27" t="s">
        <v>44</v>
      </c>
      <c r="B14" s="28">
        <f>B10+B12</f>
        <v>4858220.1202885797</v>
      </c>
      <c r="C14" s="28"/>
      <c r="D14" s="28">
        <f>D10+D12</f>
        <v>5234993.4178874847</v>
      </c>
      <c r="E14" s="29"/>
      <c r="F14" s="63">
        <f>(D14-B14)/B14</f>
        <v>7.7553772424894668E-2</v>
      </c>
    </row>
    <row r="15" spans="1:6" ht="15.75" x14ac:dyDescent="0.25">
      <c r="A15" s="19"/>
      <c r="B15" s="5"/>
      <c r="C15" s="20"/>
      <c r="D15" s="5"/>
      <c r="E15" s="21"/>
      <c r="F15" s="22"/>
    </row>
    <row r="16" spans="1:6" ht="18.75" x14ac:dyDescent="0.25">
      <c r="A16" s="19" t="s">
        <v>90</v>
      </c>
      <c r="B16" s="33">
        <v>1592577.6304809456</v>
      </c>
      <c r="C16" s="20"/>
      <c r="D16" s="33">
        <v>2367796.3337846887</v>
      </c>
      <c r="E16" s="21"/>
      <c r="F16" s="41">
        <f>(D16-B16)/B16</f>
        <v>0.48676980541892539</v>
      </c>
    </row>
    <row r="17" spans="1:6" ht="15.75" thickBot="1" x14ac:dyDescent="0.25">
      <c r="B17" s="5"/>
      <c r="C17" s="20"/>
      <c r="D17" s="5"/>
      <c r="E17" s="21"/>
      <c r="F17" s="22"/>
    </row>
    <row r="18" spans="1:6" ht="15.75" thickBot="1" x14ac:dyDescent="0.25">
      <c r="A18" s="30" t="s">
        <v>45</v>
      </c>
      <c r="B18" s="31">
        <f>B14+B16</f>
        <v>6450797.7507695258</v>
      </c>
      <c r="C18" s="31"/>
      <c r="D18" s="31">
        <f>D14+D16</f>
        <v>7602789.7516721729</v>
      </c>
      <c r="E18" s="30"/>
      <c r="F18" s="60">
        <f>(D18-B18)/B18</f>
        <v>0.17858132364562573</v>
      </c>
    </row>
    <row r="20" spans="1:6" ht="15" customHeight="1" x14ac:dyDescent="0.2">
      <c r="A20" s="227" t="s">
        <v>3</v>
      </c>
      <c r="B20" s="227"/>
      <c r="C20" s="227"/>
      <c r="D20" s="227"/>
      <c r="E20" s="227"/>
      <c r="F20" s="227"/>
    </row>
    <row r="21" spans="1:6" x14ac:dyDescent="0.2">
      <c r="A21" s="227"/>
      <c r="B21" s="227"/>
      <c r="C21" s="227"/>
      <c r="D21" s="227"/>
      <c r="E21" s="227"/>
      <c r="F21" s="227"/>
    </row>
    <row r="22" spans="1:6" ht="15" customHeight="1" x14ac:dyDescent="0.2">
      <c r="A22" s="227" t="s">
        <v>9</v>
      </c>
      <c r="B22" s="227"/>
      <c r="C22" s="227"/>
      <c r="D22" s="227"/>
      <c r="E22" s="227"/>
      <c r="F22" s="227"/>
    </row>
    <row r="23" spans="1:6" x14ac:dyDescent="0.2">
      <c r="A23" s="227"/>
      <c r="B23" s="227"/>
      <c r="C23" s="227"/>
      <c r="D23" s="227"/>
      <c r="E23" s="227"/>
      <c r="F23" s="227"/>
    </row>
    <row r="24" spans="1:6" x14ac:dyDescent="0.2">
      <c r="A24" s="227" t="s">
        <v>94</v>
      </c>
      <c r="B24" s="227"/>
      <c r="C24" s="227"/>
      <c r="D24" s="227"/>
      <c r="E24" s="227"/>
      <c r="F24" s="227"/>
    </row>
    <row r="25" spans="1:6" ht="15" customHeight="1" x14ac:dyDescent="0.2">
      <c r="A25" s="227" t="s">
        <v>88</v>
      </c>
      <c r="B25" s="227"/>
      <c r="C25" s="227"/>
      <c r="D25" s="227"/>
      <c r="E25" s="227"/>
      <c r="F25" s="227"/>
    </row>
    <row r="26" spans="1:6" x14ac:dyDescent="0.2">
      <c r="A26" s="7"/>
      <c r="B26" s="7"/>
      <c r="C26" s="7"/>
      <c r="D26" s="7"/>
      <c r="E26" s="7"/>
      <c r="F26" s="7"/>
    </row>
    <row r="27" spans="1:6" s="48" customFormat="1" x14ac:dyDescent="0.2">
      <c r="A27" s="104" t="s">
        <v>153</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D18" sqref="D18"/>
    </sheetView>
  </sheetViews>
  <sheetFormatPr defaultRowHeight="15" x14ac:dyDescent="0.2"/>
  <cols>
    <col min="1" max="1" width="42"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9.140625" style="2" customWidth="1"/>
    <col min="10" max="16384" width="9.140625" style="2"/>
  </cols>
  <sheetData>
    <row r="1" spans="1:8" x14ac:dyDescent="0.2">
      <c r="A1" s="3" t="s">
        <v>10</v>
      </c>
    </row>
    <row r="2" spans="1:8" x14ac:dyDescent="0.2">
      <c r="A2" s="3" t="s">
        <v>72</v>
      </c>
    </row>
    <row r="3" spans="1:8" ht="18.75" x14ac:dyDescent="0.25">
      <c r="A3" s="4" t="s">
        <v>197</v>
      </c>
    </row>
    <row r="4" spans="1:8" ht="15.75" thickBot="1" x14ac:dyDescent="0.25"/>
    <row r="5" spans="1:8" ht="16.5" thickBot="1" x14ac:dyDescent="0.3">
      <c r="A5" s="17"/>
      <c r="B5" s="76" t="s">
        <v>123</v>
      </c>
      <c r="C5" s="35"/>
      <c r="D5" s="92" t="s">
        <v>160</v>
      </c>
      <c r="E5" s="18"/>
      <c r="F5" s="18" t="s">
        <v>2</v>
      </c>
    </row>
    <row r="6" spans="1:8" ht="18.75" x14ac:dyDescent="0.25">
      <c r="A6" s="19" t="s">
        <v>80</v>
      </c>
      <c r="B6" s="5">
        <v>147336265.77939212</v>
      </c>
      <c r="D6" s="5">
        <v>135916836.55470693</v>
      </c>
      <c r="E6" s="21"/>
      <c r="F6" s="41">
        <f>(D6-B6)/B6</f>
        <v>-7.75058955395517E-2</v>
      </c>
      <c r="H6" s="102"/>
    </row>
    <row r="7" spans="1:8" ht="15.75" x14ac:dyDescent="0.25">
      <c r="A7" s="19"/>
      <c r="E7" s="21"/>
    </row>
    <row r="8" spans="1:8" ht="18.75" x14ac:dyDescent="0.25">
      <c r="A8" s="19" t="s">
        <v>81</v>
      </c>
      <c r="B8" s="20">
        <v>82346697.878185496</v>
      </c>
      <c r="D8" s="20">
        <v>119549936.97338739</v>
      </c>
      <c r="E8" s="21"/>
      <c r="F8" s="41">
        <f>(D8-B8)/B8</f>
        <v>0.45178786829116341</v>
      </c>
      <c r="H8" s="102"/>
    </row>
    <row r="9" spans="1:8" ht="15.75" x14ac:dyDescent="0.25">
      <c r="A9" s="19"/>
      <c r="E9" s="21"/>
    </row>
    <row r="10" spans="1:8" x14ac:dyDescent="0.2">
      <c r="A10" s="27" t="s">
        <v>126</v>
      </c>
      <c r="B10" s="28">
        <f>B6+B8</f>
        <v>229682963.65757763</v>
      </c>
      <c r="C10" s="29"/>
      <c r="D10" s="28">
        <f>D6+D8</f>
        <v>255466773.52809432</v>
      </c>
      <c r="E10" s="29"/>
      <c r="F10" s="63">
        <f>(D10-B10)/B10</f>
        <v>0.11225826008130245</v>
      </c>
      <c r="H10" s="102"/>
    </row>
    <row r="11" spans="1:8" ht="15.75" x14ac:dyDescent="0.25">
      <c r="A11" s="19"/>
      <c r="B11" s="20"/>
      <c r="C11" s="20"/>
      <c r="D11" s="20"/>
      <c r="E11" s="21"/>
      <c r="F11" s="22"/>
    </row>
    <row r="12" spans="1:8" ht="18.75" x14ac:dyDescent="0.25">
      <c r="A12" s="19" t="s">
        <v>91</v>
      </c>
      <c r="B12" s="20">
        <v>22619303.653333329</v>
      </c>
      <c r="C12" s="20"/>
      <c r="D12" s="20">
        <v>39603395.333333336</v>
      </c>
      <c r="E12" s="21"/>
      <c r="F12" s="41">
        <f>(D12-B12)/B12</f>
        <v>0.75086713279509465</v>
      </c>
      <c r="H12" s="102"/>
    </row>
    <row r="13" spans="1:8" ht="15.75" x14ac:dyDescent="0.25">
      <c r="A13" s="19"/>
      <c r="B13" s="5"/>
      <c r="C13" s="20"/>
      <c r="D13" s="5"/>
      <c r="E13" s="21"/>
      <c r="F13" s="22"/>
    </row>
    <row r="14" spans="1:8" x14ac:dyDescent="0.2">
      <c r="A14" s="27" t="s">
        <v>46</v>
      </c>
      <c r="B14" s="28">
        <f>B10+B12</f>
        <v>252302267.31091097</v>
      </c>
      <c r="C14" s="28"/>
      <c r="D14" s="28">
        <f>D10+D12</f>
        <v>295070168.86142766</v>
      </c>
      <c r="E14" s="29"/>
      <c r="F14" s="63">
        <f>(D14-B14)/B14</f>
        <v>0.16951057161057534</v>
      </c>
      <c r="H14" s="102"/>
    </row>
    <row r="15" spans="1:8" ht="15.75" x14ac:dyDescent="0.25">
      <c r="A15" s="19"/>
      <c r="B15" s="5"/>
      <c r="C15" s="20"/>
      <c r="D15" s="5"/>
      <c r="E15" s="21"/>
      <c r="F15" s="22"/>
    </row>
    <row r="16" spans="1:8" ht="18.75" x14ac:dyDescent="0.25">
      <c r="A16" s="19" t="s">
        <v>92</v>
      </c>
      <c r="B16" s="33">
        <v>108351361.76570687</v>
      </c>
      <c r="C16" s="20"/>
      <c r="D16" s="33">
        <v>121961858.9805837</v>
      </c>
      <c r="E16" s="21"/>
      <c r="F16" s="41">
        <f>(D16-B16)/B16</f>
        <v>0.12561445461393864</v>
      </c>
      <c r="H16" s="102"/>
    </row>
    <row r="17" spans="1:8" ht="15.75" thickBot="1" x14ac:dyDescent="0.25">
      <c r="B17" s="5"/>
      <c r="C17" s="20"/>
      <c r="D17" s="5"/>
      <c r="E17" s="21"/>
      <c r="F17" s="22"/>
    </row>
    <row r="18" spans="1:8" ht="15.75" thickBot="1" x14ac:dyDescent="0.25">
      <c r="A18" s="30" t="s">
        <v>47</v>
      </c>
      <c r="B18" s="31">
        <f>B14+B16</f>
        <v>360653629.07661784</v>
      </c>
      <c r="C18" s="31"/>
      <c r="D18" s="31">
        <f>D14+D16</f>
        <v>417032027.84201133</v>
      </c>
      <c r="E18" s="30"/>
      <c r="F18" s="60">
        <f>(D18-B18)/B18</f>
        <v>0.15632283781460682</v>
      </c>
      <c r="H18" s="102"/>
    </row>
    <row r="20" spans="1:8" ht="15" customHeight="1" x14ac:dyDescent="0.2">
      <c r="A20" s="227" t="s">
        <v>3</v>
      </c>
      <c r="B20" s="227"/>
      <c r="C20" s="227"/>
      <c r="D20" s="227"/>
      <c r="E20" s="227"/>
      <c r="F20" s="227"/>
    </row>
    <row r="21" spans="1:8" x14ac:dyDescent="0.2">
      <c r="A21" s="227"/>
      <c r="B21" s="227"/>
      <c r="C21" s="227"/>
      <c r="D21" s="227"/>
      <c r="E21" s="227"/>
      <c r="F21" s="227"/>
    </row>
    <row r="22" spans="1:8" ht="15" customHeight="1" x14ac:dyDescent="0.2">
      <c r="A22" s="227" t="s">
        <v>9</v>
      </c>
      <c r="B22" s="227"/>
      <c r="C22" s="227"/>
      <c r="D22" s="227"/>
      <c r="E22" s="227"/>
      <c r="F22" s="227"/>
    </row>
    <row r="23" spans="1:8" x14ac:dyDescent="0.2">
      <c r="A23" s="227"/>
      <c r="B23" s="227"/>
      <c r="C23" s="227"/>
      <c r="D23" s="227"/>
      <c r="E23" s="227"/>
      <c r="F23" s="227"/>
    </row>
    <row r="24" spans="1:8" ht="15" customHeight="1" x14ac:dyDescent="0.2">
      <c r="A24" s="227" t="s">
        <v>94</v>
      </c>
      <c r="B24" s="227"/>
      <c r="C24" s="227"/>
      <c r="D24" s="227"/>
      <c r="E24" s="227"/>
      <c r="F24" s="227"/>
    </row>
    <row r="25" spans="1:8" ht="15" customHeight="1" x14ac:dyDescent="0.2">
      <c r="A25" s="227" t="s">
        <v>95</v>
      </c>
      <c r="B25" s="227"/>
      <c r="C25" s="227"/>
      <c r="D25" s="227"/>
      <c r="E25" s="227"/>
      <c r="F25" s="227"/>
    </row>
    <row r="26" spans="1:8" x14ac:dyDescent="0.2">
      <c r="A26" s="7"/>
      <c r="B26" s="7"/>
      <c r="C26" s="7"/>
      <c r="D26" s="7"/>
      <c r="E26" s="7"/>
      <c r="F26" s="7"/>
    </row>
    <row r="27" spans="1:8" s="48" customFormat="1" x14ac:dyDescent="0.2">
      <c r="A27" s="104" t="s">
        <v>153</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workbookViewId="0">
      <selection activeCell="K5" sqref="K5"/>
    </sheetView>
  </sheetViews>
  <sheetFormatPr defaultRowHeight="14.25" x14ac:dyDescent="0.2"/>
  <cols>
    <col min="1" max="1" width="9.42578125" style="85" bestFit="1" customWidth="1"/>
    <col min="2" max="2" width="9.140625" style="85"/>
    <col min="3" max="3" width="11.7109375" style="85" customWidth="1"/>
    <col min="4" max="4" width="17.85546875" style="85" customWidth="1"/>
    <col min="5" max="5" width="22" style="85" customWidth="1"/>
    <col min="6" max="8" width="9.140625" style="85"/>
    <col min="9" max="9" width="12.42578125" style="85" bestFit="1" customWidth="1"/>
    <col min="10" max="16384" width="9.140625" style="85"/>
  </cols>
  <sheetData>
    <row r="1" spans="1:19" ht="15" x14ac:dyDescent="0.2">
      <c r="A1" s="3" t="s">
        <v>10</v>
      </c>
    </row>
    <row r="2" spans="1:19" ht="15" x14ac:dyDescent="0.2">
      <c r="A2" s="3" t="s">
        <v>72</v>
      </c>
    </row>
    <row r="3" spans="1:19" ht="18.75" x14ac:dyDescent="0.25">
      <c r="A3" s="4" t="s">
        <v>161</v>
      </c>
    </row>
    <row r="4" spans="1:19" ht="16.5" thickBot="1" x14ac:dyDescent="0.3">
      <c r="A4" s="4"/>
    </row>
    <row r="5" spans="1:19" ht="46.5" customHeight="1" thickBot="1" x14ac:dyDescent="0.25">
      <c r="A5" s="116" t="s">
        <v>108</v>
      </c>
      <c r="B5" s="117" t="s">
        <v>107</v>
      </c>
      <c r="C5" s="117" t="s">
        <v>104</v>
      </c>
      <c r="D5" s="117" t="s">
        <v>105</v>
      </c>
      <c r="E5" s="118" t="s">
        <v>106</v>
      </c>
    </row>
    <row r="6" spans="1:19" ht="15.75" x14ac:dyDescent="0.25">
      <c r="A6" s="232">
        <v>2011</v>
      </c>
      <c r="B6" s="119" t="s">
        <v>57</v>
      </c>
      <c r="C6" s="120">
        <v>655925.43425149564</v>
      </c>
      <c r="D6" s="120">
        <v>2442172.576639168</v>
      </c>
      <c r="E6" s="121">
        <v>114342273.99726424</v>
      </c>
      <c r="I6" s="122"/>
      <c r="J6" s="122"/>
      <c r="K6" s="122"/>
      <c r="L6" s="86"/>
      <c r="M6" s="86"/>
      <c r="N6" s="86"/>
      <c r="O6" s="86"/>
      <c r="Q6" s="86"/>
      <c r="R6" s="86"/>
      <c r="S6" s="86"/>
    </row>
    <row r="7" spans="1:19" ht="15.75" x14ac:dyDescent="0.25">
      <c r="A7" s="233"/>
      <c r="B7" s="119" t="s">
        <v>58</v>
      </c>
      <c r="C7" s="120">
        <v>1054505.3820656165</v>
      </c>
      <c r="D7" s="120">
        <v>3676673.0480076619</v>
      </c>
      <c r="E7" s="121">
        <v>161497603</v>
      </c>
      <c r="I7" s="122"/>
      <c r="J7" s="122"/>
      <c r="K7" s="122"/>
      <c r="L7" s="86"/>
      <c r="M7" s="86"/>
      <c r="N7" s="86"/>
      <c r="O7" s="86"/>
      <c r="Q7" s="86"/>
      <c r="R7" s="86"/>
      <c r="S7" s="86"/>
    </row>
    <row r="8" spans="1:19" ht="15.75" x14ac:dyDescent="0.25">
      <c r="A8" s="233"/>
      <c r="B8" s="119" t="s">
        <v>59</v>
      </c>
      <c r="C8" s="120">
        <v>1319453.1200123047</v>
      </c>
      <c r="D8" s="120">
        <v>5440175.6112036062</v>
      </c>
      <c r="E8" s="121">
        <v>215455609.89464235</v>
      </c>
      <c r="I8" s="122"/>
      <c r="J8" s="122"/>
      <c r="K8" s="122"/>
      <c r="L8" s="86"/>
      <c r="M8" s="86"/>
      <c r="N8" s="86"/>
      <c r="O8" s="86"/>
      <c r="Q8" s="86"/>
      <c r="R8" s="86"/>
      <c r="S8" s="86"/>
    </row>
    <row r="9" spans="1:19" ht="15.75" x14ac:dyDescent="0.25">
      <c r="A9" s="234"/>
      <c r="B9" s="123" t="s">
        <v>60</v>
      </c>
      <c r="C9" s="124">
        <v>937878.08715627284</v>
      </c>
      <c r="D9" s="124">
        <v>3130975.6761808307</v>
      </c>
      <c r="E9" s="125">
        <v>149752192.49459904</v>
      </c>
      <c r="I9" s="122"/>
      <c r="J9" s="122"/>
      <c r="K9" s="122"/>
      <c r="L9" s="86"/>
      <c r="M9" s="86"/>
      <c r="N9" s="86"/>
      <c r="O9" s="86"/>
      <c r="Q9" s="86"/>
      <c r="R9" s="86"/>
      <c r="S9" s="86"/>
    </row>
    <row r="10" spans="1:19" ht="15.75" x14ac:dyDescent="0.25">
      <c r="A10" s="232">
        <v>2012</v>
      </c>
      <c r="B10" s="119" t="s">
        <v>57</v>
      </c>
      <c r="C10" s="120">
        <v>726592.69318634714</v>
      </c>
      <c r="D10" s="120">
        <v>2319680.0886044344</v>
      </c>
      <c r="E10" s="121">
        <v>100618482.3319861</v>
      </c>
      <c r="I10" s="122"/>
      <c r="J10" s="122"/>
      <c r="K10" s="122"/>
      <c r="L10" s="86"/>
      <c r="M10" s="86"/>
      <c r="N10" s="86"/>
      <c r="O10" s="86"/>
      <c r="Q10" s="86"/>
      <c r="R10" s="86"/>
      <c r="S10" s="86"/>
    </row>
    <row r="11" spans="1:19" ht="15.75" x14ac:dyDescent="0.25">
      <c r="A11" s="233"/>
      <c r="B11" s="119" t="s">
        <v>58</v>
      </c>
      <c r="C11" s="120">
        <v>1067691.2421782108</v>
      </c>
      <c r="D11" s="120">
        <v>3732395.1859628027</v>
      </c>
      <c r="E11" s="121">
        <v>191416092.39072615</v>
      </c>
      <c r="I11" s="122"/>
      <c r="J11" s="122"/>
      <c r="K11" s="122"/>
      <c r="L11" s="86"/>
      <c r="M11" s="86"/>
      <c r="N11" s="86"/>
      <c r="O11" s="86"/>
      <c r="Q11" s="86"/>
      <c r="R11" s="86"/>
      <c r="S11" s="86"/>
    </row>
    <row r="12" spans="1:19" ht="15.75" x14ac:dyDescent="0.25">
      <c r="A12" s="233"/>
      <c r="B12" s="119" t="s">
        <v>59</v>
      </c>
      <c r="C12" s="120">
        <v>1194436.0140052827</v>
      </c>
      <c r="D12" s="120">
        <v>4490693.9718983211</v>
      </c>
      <c r="E12" s="121">
        <v>218065458.58021289</v>
      </c>
      <c r="I12" s="122"/>
      <c r="J12" s="122"/>
      <c r="K12" s="122"/>
      <c r="L12" s="86"/>
      <c r="M12" s="86"/>
      <c r="N12" s="86"/>
      <c r="O12" s="86"/>
      <c r="Q12" s="86"/>
      <c r="R12" s="86"/>
      <c r="S12" s="86"/>
    </row>
    <row r="13" spans="1:19" ht="15.75" x14ac:dyDescent="0.25">
      <c r="A13" s="233"/>
      <c r="B13" s="119" t="s">
        <v>60</v>
      </c>
      <c r="C13" s="120">
        <v>1035785.0501044303</v>
      </c>
      <c r="D13" s="120">
        <v>3314994.1738195345</v>
      </c>
      <c r="E13" s="121">
        <v>176221816.6381731</v>
      </c>
      <c r="I13" s="122"/>
      <c r="J13" s="122"/>
      <c r="K13" s="122"/>
      <c r="L13" s="86"/>
      <c r="M13" s="86"/>
      <c r="N13" s="86"/>
      <c r="O13" s="86"/>
      <c r="Q13" s="86"/>
      <c r="R13" s="86"/>
      <c r="S13" s="86"/>
    </row>
    <row r="14" spans="1:19" ht="15.75" x14ac:dyDescent="0.25">
      <c r="A14" s="235">
        <v>2013</v>
      </c>
      <c r="B14" s="126" t="s">
        <v>57</v>
      </c>
      <c r="C14" s="127">
        <v>866308.57856670627</v>
      </c>
      <c r="D14" s="127">
        <v>2744649.8969327486</v>
      </c>
      <c r="E14" s="128">
        <v>127280211.77299224</v>
      </c>
      <c r="I14" s="122"/>
      <c r="J14" s="122"/>
      <c r="K14" s="122"/>
      <c r="L14" s="86"/>
      <c r="M14" s="86"/>
      <c r="N14" s="86"/>
      <c r="O14" s="86"/>
      <c r="Q14" s="86"/>
      <c r="R14" s="86"/>
      <c r="S14" s="86"/>
    </row>
    <row r="15" spans="1:19" ht="15.75" x14ac:dyDescent="0.25">
      <c r="A15" s="233"/>
      <c r="B15" s="119" t="s">
        <v>58</v>
      </c>
      <c r="C15" s="120">
        <v>1104052.1532732178</v>
      </c>
      <c r="D15" s="120">
        <v>3602144.8070249753</v>
      </c>
      <c r="E15" s="121">
        <v>187874431.48210675</v>
      </c>
      <c r="I15" s="122"/>
      <c r="J15" s="122"/>
      <c r="K15" s="122"/>
      <c r="L15" s="86"/>
      <c r="M15" s="86"/>
      <c r="N15" s="86"/>
      <c r="O15" s="86"/>
      <c r="Q15" s="86"/>
      <c r="R15" s="86"/>
      <c r="S15" s="86"/>
    </row>
    <row r="16" spans="1:19" ht="15.75" x14ac:dyDescent="0.25">
      <c r="A16" s="233"/>
      <c r="B16" s="119" t="s">
        <v>59</v>
      </c>
      <c r="C16" s="120">
        <v>1234910.7728599857</v>
      </c>
      <c r="D16" s="120">
        <v>5001852.6263976824</v>
      </c>
      <c r="E16" s="121">
        <v>240412408.8083812</v>
      </c>
      <c r="I16" s="122"/>
      <c r="J16" s="122"/>
      <c r="K16" s="122"/>
      <c r="L16" s="86"/>
      <c r="M16" s="86"/>
      <c r="N16" s="86"/>
      <c r="O16" s="86"/>
      <c r="Q16" s="86"/>
      <c r="R16" s="86"/>
      <c r="S16" s="86"/>
    </row>
    <row r="17" spans="1:19" ht="15.75" x14ac:dyDescent="0.25">
      <c r="A17" s="233"/>
      <c r="B17" s="119" t="s">
        <v>60</v>
      </c>
      <c r="C17" s="120">
        <v>864168.91889126517</v>
      </c>
      <c r="D17" s="120">
        <v>3045187.630597827</v>
      </c>
      <c r="E17" s="121">
        <v>159623881.68982363</v>
      </c>
      <c r="I17" s="122"/>
      <c r="J17" s="122"/>
      <c r="K17" s="122"/>
      <c r="L17" s="86"/>
      <c r="M17" s="86"/>
      <c r="N17" s="86"/>
      <c r="O17" s="86"/>
      <c r="Q17" s="86"/>
      <c r="R17" s="86"/>
      <c r="S17" s="86"/>
    </row>
    <row r="18" spans="1:19" ht="15.75" x14ac:dyDescent="0.25">
      <c r="A18" s="228">
        <v>2014</v>
      </c>
      <c r="B18" s="126" t="s">
        <v>57</v>
      </c>
      <c r="C18" s="127">
        <v>823327.84199438291</v>
      </c>
      <c r="D18" s="127">
        <v>2487221.0162697919</v>
      </c>
      <c r="E18" s="128">
        <v>144529994.01862174</v>
      </c>
      <c r="I18" s="122"/>
      <c r="J18" s="122"/>
      <c r="K18" s="122"/>
      <c r="L18" s="86"/>
      <c r="M18" s="86"/>
      <c r="N18" s="86"/>
      <c r="O18" s="86"/>
      <c r="Q18" s="86"/>
      <c r="R18" s="86"/>
      <c r="S18" s="86"/>
    </row>
    <row r="19" spans="1:19" ht="15.75" x14ac:dyDescent="0.25">
      <c r="A19" s="229"/>
      <c r="B19" s="119" t="s">
        <v>58</v>
      </c>
      <c r="C19" s="120">
        <v>1214967.1952066955</v>
      </c>
      <c r="D19" s="120">
        <v>4449279.0444599874</v>
      </c>
      <c r="E19" s="121">
        <v>199263772.32098252</v>
      </c>
      <c r="I19" s="122"/>
      <c r="J19" s="122"/>
      <c r="K19" s="122"/>
      <c r="L19" s="86"/>
      <c r="M19" s="86"/>
      <c r="N19" s="86"/>
      <c r="O19" s="86"/>
      <c r="Q19" s="86"/>
      <c r="R19" s="86"/>
      <c r="S19" s="86"/>
    </row>
    <row r="20" spans="1:19" ht="15.75" x14ac:dyDescent="0.25">
      <c r="A20" s="229"/>
      <c r="B20" s="119" t="s">
        <v>59</v>
      </c>
      <c r="C20" s="120">
        <v>1391964.3437502214</v>
      </c>
      <c r="D20" s="120">
        <v>4847524.7060334291</v>
      </c>
      <c r="E20" s="121">
        <v>254242088.89043844</v>
      </c>
      <c r="I20" s="122"/>
      <c r="J20" s="122"/>
      <c r="K20" s="122"/>
      <c r="L20" s="86"/>
      <c r="M20" s="86"/>
      <c r="N20" s="86"/>
      <c r="O20" s="86"/>
      <c r="Q20" s="86"/>
      <c r="R20" s="86"/>
      <c r="S20" s="86"/>
    </row>
    <row r="21" spans="1:19" ht="15.75" x14ac:dyDescent="0.25">
      <c r="A21" s="230"/>
      <c r="B21" s="123" t="s">
        <v>60</v>
      </c>
      <c r="C21" s="124">
        <v>1082887.019396998</v>
      </c>
      <c r="D21" s="124">
        <v>3298345.7834237181</v>
      </c>
      <c r="E21" s="125">
        <v>146866440.50084722</v>
      </c>
      <c r="I21" s="122"/>
      <c r="J21" s="122"/>
      <c r="K21" s="122"/>
      <c r="L21" s="86"/>
      <c r="M21" s="86"/>
      <c r="N21" s="86"/>
      <c r="O21" s="86"/>
      <c r="Q21" s="86"/>
      <c r="R21" s="86"/>
      <c r="S21" s="86"/>
    </row>
    <row r="22" spans="1:19" ht="15.75" x14ac:dyDescent="0.25">
      <c r="A22" s="228">
        <v>2015</v>
      </c>
      <c r="B22" s="126" t="s">
        <v>57</v>
      </c>
      <c r="C22" s="127">
        <v>960114.88731890614</v>
      </c>
      <c r="D22" s="127">
        <v>2977548.2758868388</v>
      </c>
      <c r="E22" s="128">
        <v>144889248.91189137</v>
      </c>
      <c r="I22" s="122"/>
      <c r="J22" s="122"/>
      <c r="K22" s="122"/>
      <c r="L22" s="86"/>
      <c r="M22" s="86"/>
      <c r="N22" s="86"/>
      <c r="O22" s="86"/>
      <c r="Q22" s="86"/>
      <c r="R22" s="86"/>
      <c r="S22" s="86"/>
    </row>
    <row r="23" spans="1:19" ht="15.75" customHeight="1" x14ac:dyDescent="0.25">
      <c r="A23" s="229"/>
      <c r="B23" s="119" t="s">
        <v>58</v>
      </c>
      <c r="C23" s="120">
        <v>1214355.9986104853</v>
      </c>
      <c r="D23" s="120">
        <v>3997037.9014577623</v>
      </c>
      <c r="E23" s="121">
        <v>202319368.26933548</v>
      </c>
      <c r="I23" s="122"/>
      <c r="J23" s="122"/>
      <c r="K23" s="122"/>
      <c r="L23" s="86"/>
      <c r="M23" s="86"/>
      <c r="N23" s="86"/>
      <c r="O23" s="86"/>
      <c r="Q23" s="86"/>
      <c r="R23" s="86"/>
      <c r="S23" s="86"/>
    </row>
    <row r="24" spans="1:19" ht="16.5" customHeight="1" x14ac:dyDescent="0.25">
      <c r="A24" s="229"/>
      <c r="B24" s="119" t="s">
        <v>59</v>
      </c>
      <c r="C24" s="120">
        <v>1294757.1185588809</v>
      </c>
      <c r="D24" s="120">
        <v>5251216.2853691699</v>
      </c>
      <c r="E24" s="121">
        <v>253832000.53431696</v>
      </c>
      <c r="I24" s="122"/>
      <c r="J24" s="122"/>
      <c r="K24" s="122"/>
      <c r="L24" s="86"/>
      <c r="M24" s="86"/>
      <c r="N24" s="86"/>
      <c r="O24" s="86"/>
      <c r="Q24" s="86"/>
      <c r="R24" s="86"/>
      <c r="S24" s="86"/>
    </row>
    <row r="25" spans="1:19" ht="15.75" customHeight="1" x14ac:dyDescent="0.25">
      <c r="A25" s="230"/>
      <c r="B25" s="123" t="s">
        <v>60</v>
      </c>
      <c r="C25" s="124">
        <v>1062389.9790400052</v>
      </c>
      <c r="D25" s="124">
        <v>3244966.829573811</v>
      </c>
      <c r="E25" s="125">
        <v>163025654.2401377</v>
      </c>
      <c r="I25" s="122"/>
      <c r="J25" s="122"/>
      <c r="K25" s="122"/>
      <c r="L25" s="86"/>
      <c r="M25" s="86"/>
      <c r="N25" s="86"/>
      <c r="O25" s="86"/>
      <c r="Q25" s="86"/>
      <c r="R25" s="86"/>
      <c r="S25" s="86"/>
    </row>
    <row r="26" spans="1:19" ht="15.75" customHeight="1" x14ac:dyDescent="0.25">
      <c r="A26" s="228">
        <v>2016</v>
      </c>
      <c r="B26" s="126" t="s">
        <v>57</v>
      </c>
      <c r="C26" s="127">
        <v>952702.20328170084</v>
      </c>
      <c r="D26" s="127">
        <v>2938361.0045690602</v>
      </c>
      <c r="E26" s="128">
        <v>158861501.32069016</v>
      </c>
      <c r="I26" s="122"/>
      <c r="J26" s="122"/>
      <c r="K26" s="122"/>
      <c r="L26" s="86"/>
      <c r="M26" s="86"/>
      <c r="N26" s="86"/>
      <c r="O26" s="86"/>
      <c r="Q26" s="86"/>
      <c r="R26" s="86"/>
      <c r="S26" s="86"/>
    </row>
    <row r="27" spans="1:19" ht="15.75" customHeight="1" x14ac:dyDescent="0.25">
      <c r="A27" s="229"/>
      <c r="B27" s="119" t="s">
        <v>58</v>
      </c>
      <c r="C27" s="120">
        <v>1102545.1158371079</v>
      </c>
      <c r="D27" s="120">
        <v>3512436.7462004647</v>
      </c>
      <c r="E27" s="121">
        <v>201792127.75592768</v>
      </c>
      <c r="I27" s="122"/>
      <c r="J27" s="122"/>
      <c r="K27" s="122"/>
      <c r="L27" s="86"/>
      <c r="M27" s="86"/>
      <c r="N27" s="86"/>
      <c r="O27" s="86"/>
      <c r="Q27" s="86"/>
      <c r="R27" s="86"/>
      <c r="S27" s="86"/>
    </row>
    <row r="28" spans="1:19" ht="15.75" x14ac:dyDescent="0.25">
      <c r="A28" s="229"/>
      <c r="B28" s="119" t="s">
        <v>59</v>
      </c>
      <c r="C28" s="120">
        <v>1382868.9567337183</v>
      </c>
      <c r="D28" s="120">
        <v>5001291.2026607404</v>
      </c>
      <c r="E28" s="121">
        <v>285654204.48945725</v>
      </c>
      <c r="I28" s="122"/>
      <c r="J28" s="122"/>
      <c r="K28" s="122"/>
      <c r="L28" s="86"/>
      <c r="M28" s="86"/>
      <c r="N28" s="86"/>
      <c r="O28" s="86"/>
      <c r="Q28" s="86"/>
      <c r="R28" s="86"/>
      <c r="S28" s="86"/>
    </row>
    <row r="29" spans="1:19" ht="15.75" x14ac:dyDescent="0.25">
      <c r="A29" s="230"/>
      <c r="B29" s="123" t="s">
        <v>60</v>
      </c>
      <c r="C29" s="124">
        <v>1134824.1318570836</v>
      </c>
      <c r="D29" s="124">
        <v>3727729.4300599489</v>
      </c>
      <c r="E29" s="125">
        <v>204399834.35649353</v>
      </c>
      <c r="I29" s="122"/>
      <c r="J29" s="122"/>
      <c r="K29" s="122"/>
      <c r="L29" s="86"/>
      <c r="M29" s="86"/>
      <c r="N29" s="86"/>
      <c r="O29" s="86"/>
      <c r="Q29" s="86"/>
      <c r="R29" s="86"/>
      <c r="S29" s="86"/>
    </row>
    <row r="30" spans="1:19" ht="15.75" x14ac:dyDescent="0.25">
      <c r="A30" s="228">
        <v>2017</v>
      </c>
      <c r="B30" s="126" t="s">
        <v>57</v>
      </c>
      <c r="C30" s="127">
        <v>1012614.2257890651</v>
      </c>
      <c r="D30" s="127">
        <v>3555751.0734795243</v>
      </c>
      <c r="E30" s="128">
        <v>170423195.6006918</v>
      </c>
      <c r="I30" s="122"/>
      <c r="J30" s="122"/>
      <c r="K30" s="122"/>
      <c r="L30" s="86"/>
      <c r="M30" s="86"/>
      <c r="N30" s="86"/>
      <c r="O30" s="86"/>
      <c r="Q30" s="86"/>
      <c r="R30" s="86"/>
      <c r="S30" s="86"/>
    </row>
    <row r="31" spans="1:19" ht="15.75" thickBot="1" x14ac:dyDescent="0.25">
      <c r="A31" s="231"/>
      <c r="B31" s="129" t="s">
        <v>58</v>
      </c>
      <c r="C31" s="130">
        <v>1244723.3586297864</v>
      </c>
      <c r="D31" s="130">
        <v>4047038.6781926486</v>
      </c>
      <c r="E31" s="131">
        <v>246608832.24131954</v>
      </c>
      <c r="I31" s="86"/>
      <c r="J31" s="86"/>
      <c r="K31" s="86"/>
      <c r="L31" s="86"/>
      <c r="M31" s="86"/>
    </row>
    <row r="32" spans="1:19" ht="15.75" x14ac:dyDescent="0.25">
      <c r="A32" s="4"/>
    </row>
    <row r="33" spans="1:5" x14ac:dyDescent="0.2">
      <c r="C33" s="87"/>
      <c r="D33" s="224"/>
      <c r="E33" s="224"/>
    </row>
    <row r="34" spans="1:5" ht="14.25" customHeight="1" x14ac:dyDescent="0.2">
      <c r="A34" s="227" t="s">
        <v>3</v>
      </c>
      <c r="B34" s="227"/>
      <c r="C34" s="227"/>
      <c r="D34" s="227"/>
      <c r="E34" s="227"/>
    </row>
    <row r="35" spans="1:5" x14ac:dyDescent="0.2">
      <c r="A35" s="227"/>
      <c r="B35" s="227"/>
      <c r="C35" s="227"/>
      <c r="D35" s="227"/>
      <c r="E35" s="227"/>
    </row>
    <row r="36" spans="1:5" x14ac:dyDescent="0.2">
      <c r="A36" s="227"/>
      <c r="B36" s="227"/>
      <c r="C36" s="227"/>
      <c r="D36" s="227"/>
      <c r="E36" s="227"/>
    </row>
    <row r="37" spans="1:5" ht="14.25" customHeight="1" x14ac:dyDescent="0.2">
      <c r="A37" s="227" t="s">
        <v>4</v>
      </c>
      <c r="B37" s="227"/>
      <c r="C37" s="227"/>
      <c r="D37" s="227"/>
      <c r="E37" s="227"/>
    </row>
    <row r="38" spans="1:5" x14ac:dyDescent="0.2">
      <c r="A38" s="227"/>
      <c r="B38" s="227"/>
      <c r="C38" s="227"/>
      <c r="D38" s="227"/>
      <c r="E38" s="227"/>
    </row>
    <row r="39" spans="1:5" x14ac:dyDescent="0.2">
      <c r="A39" s="227"/>
      <c r="B39" s="227"/>
      <c r="C39" s="227"/>
      <c r="D39" s="227"/>
      <c r="E39" s="227"/>
    </row>
    <row r="40" spans="1:5" ht="24" customHeight="1" x14ac:dyDescent="0.2">
      <c r="A40" s="227"/>
      <c r="B40" s="227"/>
      <c r="C40" s="227"/>
      <c r="D40" s="227"/>
      <c r="E40" s="227"/>
    </row>
    <row r="41" spans="1:5" x14ac:dyDescent="0.2">
      <c r="A41" s="8"/>
      <c r="B41" s="8"/>
      <c r="C41" s="8"/>
      <c r="D41" s="8"/>
      <c r="E41" s="8"/>
    </row>
    <row r="42" spans="1:5" x14ac:dyDescent="0.2">
      <c r="A42" s="82" t="s">
        <v>112</v>
      </c>
      <c r="B42" s="8"/>
      <c r="C42" s="8"/>
      <c r="D42" s="8"/>
      <c r="E42" s="8"/>
    </row>
    <row r="43" spans="1:5" s="89" customFormat="1" x14ac:dyDescent="0.2">
      <c r="A43" s="176" t="s">
        <v>193</v>
      </c>
      <c r="B43" s="88"/>
      <c r="C43" s="88"/>
      <c r="D43" s="88"/>
      <c r="E43" s="88"/>
    </row>
    <row r="44" spans="1:5" ht="15" x14ac:dyDescent="0.2">
      <c r="A44" s="90"/>
      <c r="B44" s="90"/>
      <c r="C44" s="90"/>
      <c r="D44" s="90"/>
      <c r="E44" s="90"/>
    </row>
    <row r="45" spans="1:5" s="90" customFormat="1" ht="15" x14ac:dyDescent="0.2">
      <c r="A45" s="104" t="s">
        <v>153</v>
      </c>
    </row>
  </sheetData>
  <mergeCells count="9">
    <mergeCell ref="A34:E36"/>
    <mergeCell ref="A37:E40"/>
    <mergeCell ref="A26:A29"/>
    <mergeCell ref="A30:A31"/>
    <mergeCell ref="A6:A9"/>
    <mergeCell ref="A10:A13"/>
    <mergeCell ref="A14:A17"/>
    <mergeCell ref="A18:A21"/>
    <mergeCell ref="A22:A25"/>
  </mergeCells>
  <hyperlinks>
    <hyperlink ref="A1" location="'Contents '!A1" display="Contents "/>
    <hyperlink ref="A2" location="'Background Notes'!A1" display="Background Notes"/>
    <hyperlink ref="A43:XFD43" r:id="rId1" display="Northern Ireland Tourism Statistics microdata Q2 2010-Q2 2014"/>
    <hyperlink ref="A43" r:id="rId2" display="Northern Ireland Tourism Statistics microdata Q1 2011-Q1 2017"/>
    <hyperlink ref="A43:E43" r:id="rId3" display="Northern Ireland Tourism Statistics microdata Q2 2010-Q2 2014"/>
  </hyperlinks>
  <pageMargins left="0.7" right="0.7" top="0.75" bottom="0.75" header="0.3" footer="0.3"/>
  <pageSetup paperSize="9"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zoomScale="85" zoomScaleNormal="85" workbookViewId="0">
      <selection activeCell="R3" sqref="R3"/>
    </sheetView>
  </sheetViews>
  <sheetFormatPr defaultRowHeight="15" x14ac:dyDescent="0.2"/>
  <cols>
    <col min="1" max="1" width="11" style="2" customWidth="1"/>
    <col min="2" max="2" width="9.140625" style="2"/>
    <col min="3" max="3" width="13" style="2" customWidth="1"/>
    <col min="4" max="4" width="21.28515625" style="2" bestFit="1" customWidth="1"/>
    <col min="5" max="5" width="13.7109375" style="2" bestFit="1" customWidth="1"/>
    <col min="6" max="6" width="9.140625" style="2"/>
    <col min="7" max="7" width="11.85546875" style="2" bestFit="1" customWidth="1"/>
    <col min="8" max="19" width="9.140625" style="2"/>
    <col min="20" max="20" width="11.85546875" style="2" bestFit="1" customWidth="1"/>
    <col min="21" max="21" width="17.5703125" style="2" customWidth="1"/>
    <col min="22" max="16384" width="9.140625" style="2"/>
  </cols>
  <sheetData>
    <row r="1" spans="1:23" x14ac:dyDescent="0.2">
      <c r="A1" s="3" t="s">
        <v>10</v>
      </c>
    </row>
    <row r="2" spans="1:23" x14ac:dyDescent="0.2">
      <c r="A2" s="3" t="s">
        <v>72</v>
      </c>
    </row>
    <row r="3" spans="1:23" ht="15.75" x14ac:dyDescent="0.25">
      <c r="A3" s="4" t="s">
        <v>198</v>
      </c>
    </row>
    <row r="4" spans="1:23" ht="15.75" thickBot="1" x14ac:dyDescent="0.25"/>
    <row r="5" spans="1:23" ht="30" x14ac:dyDescent="0.2">
      <c r="R5" s="189" t="s">
        <v>108</v>
      </c>
      <c r="S5" s="190" t="s">
        <v>107</v>
      </c>
      <c r="T5" s="191" t="s">
        <v>104</v>
      </c>
      <c r="U5" s="192" t="s">
        <v>199</v>
      </c>
    </row>
    <row r="6" spans="1:23" x14ac:dyDescent="0.2">
      <c r="C6" s="5"/>
      <c r="D6" s="16"/>
      <c r="E6" s="100"/>
      <c r="R6" s="237">
        <v>2011</v>
      </c>
      <c r="S6" s="119" t="s">
        <v>57</v>
      </c>
      <c r="T6" s="109">
        <f>'Table 3.1'!C6</f>
        <v>655925.43425149564</v>
      </c>
      <c r="U6" s="193">
        <v>3449234.5853794003</v>
      </c>
      <c r="W6" s="5"/>
    </row>
    <row r="7" spans="1:23" x14ac:dyDescent="0.2">
      <c r="C7" s="5"/>
      <c r="D7" s="16"/>
      <c r="E7" s="100"/>
      <c r="R7" s="238"/>
      <c r="S7" s="119" t="s">
        <v>58</v>
      </c>
      <c r="T7" s="109">
        <f>'Table 3.1'!C7</f>
        <v>1054505.3820656165</v>
      </c>
      <c r="U7" s="193">
        <v>3603503.0250553871</v>
      </c>
      <c r="W7" s="5"/>
    </row>
    <row r="8" spans="1:23" x14ac:dyDescent="0.2">
      <c r="C8" s="5"/>
      <c r="D8" s="16"/>
      <c r="E8" s="100"/>
      <c r="R8" s="238"/>
      <c r="S8" s="119" t="s">
        <v>59</v>
      </c>
      <c r="T8" s="109">
        <f>'Table 3.1'!C8</f>
        <v>1319453.1200123047</v>
      </c>
      <c r="U8" s="193">
        <v>3776061.8352315491</v>
      </c>
      <c r="W8" s="5"/>
    </row>
    <row r="9" spans="1:23" x14ac:dyDescent="0.2">
      <c r="C9" s="5"/>
      <c r="D9" s="16"/>
      <c r="E9" s="100"/>
      <c r="R9" s="238"/>
      <c r="S9" s="119" t="s">
        <v>60</v>
      </c>
      <c r="T9" s="195">
        <f>'Table 3.1'!C9</f>
        <v>937878.08715627284</v>
      </c>
      <c r="U9" s="193">
        <f>SUM(T6:T9)</f>
        <v>3967762.0234856899</v>
      </c>
      <c r="W9" s="5"/>
    </row>
    <row r="10" spans="1:23" x14ac:dyDescent="0.2">
      <c r="C10" s="5"/>
      <c r="D10" s="16"/>
      <c r="E10" s="5"/>
      <c r="R10" s="237">
        <v>2012</v>
      </c>
      <c r="S10" s="126" t="s">
        <v>57</v>
      </c>
      <c r="T10" s="109">
        <f>'Table 3.1'!C10</f>
        <v>726592.69318634714</v>
      </c>
      <c r="U10" s="194">
        <f>SUM(T7:T10)</f>
        <v>4038429.2824205412</v>
      </c>
      <c r="W10" s="5"/>
    </row>
    <row r="11" spans="1:23" x14ac:dyDescent="0.2">
      <c r="C11" s="5"/>
      <c r="D11" s="16"/>
      <c r="E11" s="5"/>
      <c r="R11" s="238"/>
      <c r="S11" s="119" t="s">
        <v>58</v>
      </c>
      <c r="T11" s="109">
        <f>'Table 3.1'!C11</f>
        <v>1067691.2421782108</v>
      </c>
      <c r="U11" s="193">
        <f t="shared" ref="U11:U31" si="0">SUM(T8:T11)</f>
        <v>4051615.1425331356</v>
      </c>
      <c r="W11" s="5"/>
    </row>
    <row r="12" spans="1:23" x14ac:dyDescent="0.2">
      <c r="C12" s="5"/>
      <c r="D12" s="16"/>
      <c r="E12" s="5"/>
      <c r="R12" s="238"/>
      <c r="S12" s="119" t="s">
        <v>59</v>
      </c>
      <c r="T12" s="109">
        <f>'Table 3.1'!C12</f>
        <v>1194436.0140052827</v>
      </c>
      <c r="U12" s="193">
        <f t="shared" si="0"/>
        <v>3926598.0365261137</v>
      </c>
      <c r="W12" s="5"/>
    </row>
    <row r="13" spans="1:23" x14ac:dyDescent="0.2">
      <c r="C13" s="5"/>
      <c r="D13" s="16"/>
      <c r="E13" s="5"/>
      <c r="R13" s="239"/>
      <c r="S13" s="123" t="s">
        <v>60</v>
      </c>
      <c r="T13" s="195">
        <f>'Table 3.1'!C13</f>
        <v>1035785.0501044303</v>
      </c>
      <c r="U13" s="196">
        <f t="shared" si="0"/>
        <v>4024504.9994742707</v>
      </c>
      <c r="W13" s="5"/>
    </row>
    <row r="14" spans="1:23" x14ac:dyDescent="0.2">
      <c r="C14" s="5"/>
      <c r="D14" s="16"/>
      <c r="E14" s="5"/>
      <c r="R14" s="242">
        <v>2013</v>
      </c>
      <c r="S14" s="119" t="s">
        <v>57</v>
      </c>
      <c r="T14" s="109">
        <f>'Table 3.1'!C14</f>
        <v>866308.57856670627</v>
      </c>
      <c r="U14" s="193">
        <f t="shared" si="0"/>
        <v>4164220.8848546301</v>
      </c>
      <c r="W14" s="5"/>
    </row>
    <row r="15" spans="1:23" x14ac:dyDescent="0.2">
      <c r="C15" s="5"/>
      <c r="D15" s="16"/>
      <c r="E15" s="5"/>
      <c r="R15" s="238"/>
      <c r="S15" s="119" t="s">
        <v>58</v>
      </c>
      <c r="T15" s="109">
        <f>'Table 3.1'!C15</f>
        <v>1104052.1532732178</v>
      </c>
      <c r="U15" s="193">
        <f t="shared" si="0"/>
        <v>4200581.795949637</v>
      </c>
      <c r="W15" s="5"/>
    </row>
    <row r="16" spans="1:23" x14ac:dyDescent="0.2">
      <c r="C16" s="5"/>
      <c r="D16" s="16"/>
      <c r="E16" s="5"/>
      <c r="R16" s="238"/>
      <c r="S16" s="119" t="s">
        <v>59</v>
      </c>
      <c r="T16" s="109">
        <f>'Table 3.1'!C16</f>
        <v>1234910.7728599857</v>
      </c>
      <c r="U16" s="193">
        <f t="shared" si="0"/>
        <v>4241056.55480434</v>
      </c>
      <c r="W16" s="5"/>
    </row>
    <row r="17" spans="2:23" x14ac:dyDescent="0.2">
      <c r="C17" s="5"/>
      <c r="D17" s="16"/>
      <c r="E17" s="5"/>
      <c r="R17" s="238"/>
      <c r="S17" s="119" t="s">
        <v>60</v>
      </c>
      <c r="T17" s="195">
        <f>'Table 3.1'!C17</f>
        <v>864168.91889126517</v>
      </c>
      <c r="U17" s="193">
        <f t="shared" si="0"/>
        <v>4069440.4235911751</v>
      </c>
      <c r="W17" s="5"/>
    </row>
    <row r="18" spans="2:23" x14ac:dyDescent="0.2">
      <c r="C18" s="5"/>
      <c r="D18" s="16"/>
      <c r="E18" s="5"/>
      <c r="R18" s="237">
        <v>2014</v>
      </c>
      <c r="S18" s="126" t="s">
        <v>57</v>
      </c>
      <c r="T18" s="109">
        <f>'Table 3.1'!C18</f>
        <v>823327.84199438291</v>
      </c>
      <c r="U18" s="194">
        <f t="shared" si="0"/>
        <v>4026459.6870188513</v>
      </c>
      <c r="W18" s="5"/>
    </row>
    <row r="19" spans="2:23" x14ac:dyDescent="0.2">
      <c r="C19" s="5"/>
      <c r="D19" s="16"/>
      <c r="E19" s="5"/>
      <c r="R19" s="238"/>
      <c r="S19" s="119" t="s">
        <v>58</v>
      </c>
      <c r="T19" s="109">
        <f>'Table 3.1'!C19</f>
        <v>1214967.1952066955</v>
      </c>
      <c r="U19" s="193">
        <f t="shared" si="0"/>
        <v>4137374.7289523296</v>
      </c>
      <c r="W19" s="5"/>
    </row>
    <row r="20" spans="2:23" x14ac:dyDescent="0.2">
      <c r="C20" s="5"/>
      <c r="D20" s="16"/>
      <c r="E20" s="5"/>
      <c r="R20" s="238"/>
      <c r="S20" s="119" t="s">
        <v>59</v>
      </c>
      <c r="T20" s="109">
        <f>'Table 3.1'!C20</f>
        <v>1391964.3437502214</v>
      </c>
      <c r="U20" s="193">
        <f t="shared" si="0"/>
        <v>4294428.2998425653</v>
      </c>
      <c r="W20" s="5"/>
    </row>
    <row r="21" spans="2:23" x14ac:dyDescent="0.2">
      <c r="C21" s="5"/>
      <c r="D21" s="16"/>
      <c r="E21" s="5"/>
      <c r="R21" s="239"/>
      <c r="S21" s="123" t="s">
        <v>60</v>
      </c>
      <c r="T21" s="195">
        <f>'Table 3.1'!C21</f>
        <v>1082887.019396998</v>
      </c>
      <c r="U21" s="196">
        <f t="shared" si="0"/>
        <v>4513146.4003482983</v>
      </c>
      <c r="W21" s="5"/>
    </row>
    <row r="22" spans="2:23" x14ac:dyDescent="0.2">
      <c r="C22" s="5"/>
      <c r="D22" s="16"/>
      <c r="E22" s="5"/>
      <c r="R22" s="242">
        <v>2015</v>
      </c>
      <c r="S22" s="119" t="s">
        <v>57</v>
      </c>
      <c r="T22" s="109">
        <f>'Table 3.1'!C22</f>
        <v>960114.88731890614</v>
      </c>
      <c r="U22" s="193">
        <f t="shared" si="0"/>
        <v>4649933.4456728213</v>
      </c>
      <c r="W22" s="5"/>
    </row>
    <row r="23" spans="2:23" x14ac:dyDescent="0.2">
      <c r="B23" s="83"/>
      <c r="C23" s="5"/>
      <c r="D23" s="16"/>
      <c r="E23" s="5"/>
      <c r="G23" s="5"/>
      <c r="R23" s="238"/>
      <c r="S23" s="119" t="s">
        <v>58</v>
      </c>
      <c r="T23" s="109">
        <f>'Table 3.1'!C23</f>
        <v>1214355.9986104853</v>
      </c>
      <c r="U23" s="193">
        <f t="shared" si="0"/>
        <v>4649322.2490766114</v>
      </c>
      <c r="W23" s="5"/>
    </row>
    <row r="24" spans="2:23" x14ac:dyDescent="0.2">
      <c r="B24" s="83"/>
      <c r="C24" s="5"/>
      <c r="D24" s="16"/>
      <c r="E24" s="5"/>
      <c r="G24" s="5"/>
      <c r="R24" s="238"/>
      <c r="S24" s="119" t="s">
        <v>59</v>
      </c>
      <c r="T24" s="109">
        <f>'Table 3.1'!C24</f>
        <v>1294757.1185588809</v>
      </c>
      <c r="U24" s="193">
        <f t="shared" si="0"/>
        <v>4552115.0238852706</v>
      </c>
      <c r="W24" s="5"/>
    </row>
    <row r="25" spans="2:23" x14ac:dyDescent="0.2">
      <c r="B25" s="96"/>
      <c r="D25" s="16"/>
      <c r="E25" s="5"/>
      <c r="R25" s="238"/>
      <c r="S25" s="119" t="s">
        <v>60</v>
      </c>
      <c r="T25" s="195">
        <f>'Table 3.1'!C25</f>
        <v>1062389.9790400052</v>
      </c>
      <c r="U25" s="193">
        <f t="shared" si="0"/>
        <v>4531617.9835282778</v>
      </c>
      <c r="W25" s="5"/>
    </row>
    <row r="26" spans="2:23" x14ac:dyDescent="0.2">
      <c r="B26" s="96"/>
      <c r="D26" s="16"/>
      <c r="E26" s="5"/>
      <c r="R26" s="237">
        <v>2016</v>
      </c>
      <c r="S26" s="126" t="s">
        <v>57</v>
      </c>
      <c r="T26" s="109">
        <f>'Table 3.1'!C26</f>
        <v>952702.20328170084</v>
      </c>
      <c r="U26" s="194">
        <f t="shared" si="0"/>
        <v>4524205.2994910721</v>
      </c>
      <c r="W26" s="5"/>
    </row>
    <row r="27" spans="2:23" x14ac:dyDescent="0.2">
      <c r="B27" s="83"/>
      <c r="D27" s="16"/>
      <c r="R27" s="238"/>
      <c r="S27" s="119" t="s">
        <v>58</v>
      </c>
      <c r="T27" s="109">
        <f>'Table 3.1'!C27</f>
        <v>1102545.1158371079</v>
      </c>
      <c r="U27" s="193">
        <f t="shared" si="0"/>
        <v>4412394.4167176951</v>
      </c>
      <c r="W27" s="5"/>
    </row>
    <row r="28" spans="2:23" x14ac:dyDescent="0.2">
      <c r="D28" s="16"/>
      <c r="R28" s="238"/>
      <c r="S28" s="119" t="s">
        <v>59</v>
      </c>
      <c r="T28" s="109">
        <f>'Table 3.1'!C28</f>
        <v>1382868.9567337183</v>
      </c>
      <c r="U28" s="193">
        <f t="shared" si="0"/>
        <v>4500506.2548925327</v>
      </c>
      <c r="W28" s="5"/>
    </row>
    <row r="29" spans="2:23" x14ac:dyDescent="0.2">
      <c r="D29" s="16"/>
      <c r="R29" s="239"/>
      <c r="S29" s="123" t="s">
        <v>60</v>
      </c>
      <c r="T29" s="195">
        <f>'Table 3.1'!C29</f>
        <v>1134824.1318570836</v>
      </c>
      <c r="U29" s="196">
        <f t="shared" si="0"/>
        <v>4572940.4077096106</v>
      </c>
      <c r="W29" s="5"/>
    </row>
    <row r="30" spans="2:23" x14ac:dyDescent="0.2">
      <c r="D30" s="16"/>
      <c r="R30" s="240">
        <v>2017</v>
      </c>
      <c r="S30" s="200" t="s">
        <v>57</v>
      </c>
      <c r="T30" s="120">
        <f>'Table 3.1'!C30</f>
        <v>1012614.2257890651</v>
      </c>
      <c r="U30" s="201">
        <f t="shared" si="0"/>
        <v>4632852.4302169746</v>
      </c>
      <c r="W30" s="5"/>
    </row>
    <row r="31" spans="2:23" ht="15.75" thickBot="1" x14ac:dyDescent="0.25">
      <c r="D31" s="16"/>
      <c r="R31" s="241"/>
      <c r="S31" s="198" t="s">
        <v>58</v>
      </c>
      <c r="T31" s="130">
        <f>'Table 3.1'!C31</f>
        <v>1244723.3586297864</v>
      </c>
      <c r="U31" s="199">
        <f t="shared" si="0"/>
        <v>4775030.6730096526</v>
      </c>
    </row>
    <row r="32" spans="2:23" x14ac:dyDescent="0.2">
      <c r="D32" s="16"/>
    </row>
    <row r="33" spans="1:17" x14ac:dyDescent="0.2">
      <c r="D33" s="16"/>
    </row>
    <row r="37" spans="1:17" s="7" customFormat="1" ht="27" customHeight="1" x14ac:dyDescent="0.2">
      <c r="A37" s="236" t="s">
        <v>3</v>
      </c>
      <c r="B37" s="236"/>
      <c r="C37" s="236"/>
      <c r="D37" s="236"/>
      <c r="E37" s="236"/>
      <c r="F37" s="236"/>
      <c r="G37" s="236"/>
      <c r="H37" s="236"/>
      <c r="I37" s="236"/>
      <c r="J37" s="236"/>
      <c r="K37" s="236"/>
      <c r="L37" s="236"/>
      <c r="M37" s="236"/>
      <c r="N37" s="236"/>
      <c r="O37" s="236"/>
      <c r="P37" s="236"/>
      <c r="Q37" s="236"/>
    </row>
    <row r="38" spans="1:17" s="7" customFormat="1" ht="47.25" customHeight="1" x14ac:dyDescent="0.2">
      <c r="A38" s="227" t="s">
        <v>4</v>
      </c>
      <c r="B38" s="227"/>
      <c r="C38" s="227"/>
      <c r="D38" s="227"/>
      <c r="E38" s="227"/>
      <c r="F38" s="227"/>
      <c r="G38" s="227"/>
      <c r="H38" s="227"/>
      <c r="I38" s="227"/>
      <c r="J38" s="227"/>
      <c r="K38" s="227"/>
      <c r="L38" s="227"/>
      <c r="M38" s="227"/>
      <c r="N38" s="227"/>
      <c r="O38" s="227"/>
      <c r="P38" s="227"/>
      <c r="Q38" s="227"/>
    </row>
    <row r="39" spans="1:17" x14ac:dyDescent="0.2">
      <c r="A39" s="6"/>
      <c r="B39" s="6"/>
      <c r="C39" s="6"/>
      <c r="D39" s="6"/>
      <c r="E39" s="6"/>
      <c r="F39" s="6"/>
      <c r="G39" s="6"/>
      <c r="H39" s="6"/>
    </row>
    <row r="40" spans="1:17" s="48" customFormat="1" x14ac:dyDescent="0.2">
      <c r="A40" s="104" t="s">
        <v>153</v>
      </c>
    </row>
  </sheetData>
  <mergeCells count="9">
    <mergeCell ref="A37:Q37"/>
    <mergeCell ref="A38:Q38"/>
    <mergeCell ref="R26:R29"/>
    <mergeCell ref="R30:R31"/>
    <mergeCell ref="R6:R9"/>
    <mergeCell ref="R10:R13"/>
    <mergeCell ref="R14:R17"/>
    <mergeCell ref="R18:R21"/>
    <mergeCell ref="R22:R25"/>
  </mergeCells>
  <hyperlinks>
    <hyperlink ref="A1" location="'Contents '!A1" display="Contents "/>
    <hyperlink ref="A2" location="'Background Notes'!A1" display="Background Notes"/>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85" zoomScaleNormal="85" workbookViewId="0">
      <selection activeCell="R3" sqref="R3"/>
    </sheetView>
  </sheetViews>
  <sheetFormatPr defaultRowHeight="15" x14ac:dyDescent="0.2"/>
  <cols>
    <col min="1" max="1" width="10.85546875" style="2" customWidth="1"/>
    <col min="2" max="2" width="9.140625" style="2"/>
    <col min="3" max="3" width="13.28515625" style="2" customWidth="1"/>
    <col min="4" max="4" width="12.140625" style="2" customWidth="1"/>
    <col min="5" max="5" width="10.42578125" style="2" customWidth="1"/>
    <col min="6" max="14" width="9.140625" style="2"/>
    <col min="15" max="16" width="11" style="2" customWidth="1"/>
    <col min="17" max="18" width="9.140625" style="2"/>
    <col min="19" max="19" width="9.42578125" style="2" bestFit="1" customWidth="1"/>
    <col min="20" max="20" width="21.28515625" style="2" customWidth="1"/>
    <col min="21" max="21" width="29.85546875" style="2" customWidth="1"/>
    <col min="22" max="16384" width="9.140625" style="2"/>
  </cols>
  <sheetData>
    <row r="1" spans="1:21" x14ac:dyDescent="0.2">
      <c r="A1" s="3" t="s">
        <v>10</v>
      </c>
    </row>
    <row r="2" spans="1:21" x14ac:dyDescent="0.2">
      <c r="A2" s="3" t="s">
        <v>72</v>
      </c>
    </row>
    <row r="3" spans="1:21" ht="15.75" x14ac:dyDescent="0.25">
      <c r="A3" s="4" t="s">
        <v>204</v>
      </c>
    </row>
    <row r="4" spans="1:21" ht="15.75" thickBot="1" x14ac:dyDescent="0.25"/>
    <row r="5" spans="1:21" ht="30.75" thickBot="1" x14ac:dyDescent="0.25">
      <c r="R5" s="206" t="s">
        <v>108</v>
      </c>
      <c r="S5" s="207" t="s">
        <v>107</v>
      </c>
      <c r="T5" s="208" t="s">
        <v>200</v>
      </c>
      <c r="U5" s="209" t="s">
        <v>201</v>
      </c>
    </row>
    <row r="6" spans="1:21" x14ac:dyDescent="0.2">
      <c r="C6" s="16"/>
      <c r="D6" s="16"/>
      <c r="E6" s="100"/>
      <c r="R6" s="243">
        <v>2011</v>
      </c>
      <c r="S6" s="210" t="s">
        <v>57</v>
      </c>
      <c r="T6" s="211">
        <f>'Table 3.1'!E6</f>
        <v>114342273.99726424</v>
      </c>
      <c r="U6" s="212">
        <v>565729554.00069547</v>
      </c>
    </row>
    <row r="7" spans="1:21" x14ac:dyDescent="0.2">
      <c r="C7" s="16"/>
      <c r="D7" s="16"/>
      <c r="R7" s="242"/>
      <c r="S7" s="119" t="s">
        <v>58</v>
      </c>
      <c r="T7" s="202">
        <f>'Table 3.1'!E7</f>
        <v>161497603</v>
      </c>
      <c r="U7" s="193">
        <v>596312192.59327102</v>
      </c>
    </row>
    <row r="8" spans="1:21" x14ac:dyDescent="0.2">
      <c r="C8" s="16"/>
      <c r="D8" s="16"/>
      <c r="R8" s="242"/>
      <c r="S8" s="119" t="s">
        <v>59</v>
      </c>
      <c r="T8" s="202">
        <f>'Table 3.1'!E8</f>
        <v>215455609.89464235</v>
      </c>
      <c r="U8" s="193">
        <v>641866557.50012004</v>
      </c>
    </row>
    <row r="9" spans="1:21" x14ac:dyDescent="0.2">
      <c r="C9" s="16"/>
      <c r="D9" s="16"/>
      <c r="E9" s="100"/>
      <c r="R9" s="242"/>
      <c r="S9" s="119" t="s">
        <v>60</v>
      </c>
      <c r="T9" s="202">
        <f>'Table 3.1'!E9</f>
        <v>149752192.49459904</v>
      </c>
      <c r="U9" s="193">
        <f>SUM(T6:T9)</f>
        <v>641047679.3865056</v>
      </c>
    </row>
    <row r="10" spans="1:21" x14ac:dyDescent="0.2">
      <c r="C10" s="16"/>
      <c r="D10" s="16"/>
      <c r="E10" s="100"/>
      <c r="R10" s="237">
        <v>2012</v>
      </c>
      <c r="S10" s="126" t="s">
        <v>57</v>
      </c>
      <c r="T10" s="203">
        <f>'Table 3.1'!E10</f>
        <v>100618482.3319861</v>
      </c>
      <c r="U10" s="194">
        <f t="shared" ref="U10:U31" si="0">SUM(T7:T10)</f>
        <v>627323887.72122753</v>
      </c>
    </row>
    <row r="11" spans="1:21" x14ac:dyDescent="0.2">
      <c r="C11" s="16"/>
      <c r="D11" s="16"/>
      <c r="E11" s="100"/>
      <c r="R11" s="242"/>
      <c r="S11" s="119" t="s">
        <v>58</v>
      </c>
      <c r="T11" s="202">
        <f>'Table 3.1'!E11</f>
        <v>191416092.39072615</v>
      </c>
      <c r="U11" s="193">
        <f t="shared" si="0"/>
        <v>657242377.11195374</v>
      </c>
    </row>
    <row r="12" spans="1:21" x14ac:dyDescent="0.2">
      <c r="C12" s="16"/>
      <c r="D12" s="16"/>
      <c r="E12" s="100"/>
      <c r="R12" s="242"/>
      <c r="S12" s="119" t="s">
        <v>59</v>
      </c>
      <c r="T12" s="202">
        <f>'Table 3.1'!E12</f>
        <v>218065458.58021289</v>
      </c>
      <c r="U12" s="193">
        <f t="shared" si="0"/>
        <v>659852225.79752421</v>
      </c>
    </row>
    <row r="13" spans="1:21" x14ac:dyDescent="0.2">
      <c r="C13" s="16"/>
      <c r="D13" s="16"/>
      <c r="E13" s="100"/>
      <c r="R13" s="244"/>
      <c r="S13" s="123" t="s">
        <v>60</v>
      </c>
      <c r="T13" s="204">
        <f>'Table 3.1'!E13</f>
        <v>176221816.6381731</v>
      </c>
      <c r="U13" s="196">
        <f t="shared" si="0"/>
        <v>686321849.94109821</v>
      </c>
    </row>
    <row r="14" spans="1:21" x14ac:dyDescent="0.2">
      <c r="C14" s="16"/>
      <c r="D14" s="16"/>
      <c r="E14" s="100"/>
      <c r="R14" s="242">
        <v>2013</v>
      </c>
      <c r="S14" s="119" t="s">
        <v>57</v>
      </c>
      <c r="T14" s="202">
        <f>'Table 3.1'!E14</f>
        <v>127280211.77299224</v>
      </c>
      <c r="U14" s="193">
        <f t="shared" si="0"/>
        <v>712983579.3821044</v>
      </c>
    </row>
    <row r="15" spans="1:21" x14ac:dyDescent="0.2">
      <c r="C15" s="16"/>
      <c r="D15" s="16"/>
      <c r="E15" s="100"/>
      <c r="R15" s="242"/>
      <c r="S15" s="119" t="s">
        <v>58</v>
      </c>
      <c r="T15" s="202">
        <f>'Table 3.1'!E15</f>
        <v>187874431.48210675</v>
      </c>
      <c r="U15" s="193">
        <f t="shared" si="0"/>
        <v>709441918.47348499</v>
      </c>
    </row>
    <row r="16" spans="1:21" x14ac:dyDescent="0.2">
      <c r="C16" s="16"/>
      <c r="D16" s="16"/>
      <c r="E16" s="100"/>
      <c r="R16" s="242"/>
      <c r="S16" s="119" t="s">
        <v>59</v>
      </c>
      <c r="T16" s="202">
        <f>'Table 3.1'!E16</f>
        <v>240412408.8083812</v>
      </c>
      <c r="U16" s="193">
        <f t="shared" si="0"/>
        <v>731788868.70165324</v>
      </c>
    </row>
    <row r="17" spans="2:21" x14ac:dyDescent="0.2">
      <c r="C17" s="16"/>
      <c r="D17" s="16"/>
      <c r="E17" s="100"/>
      <c r="R17" s="242"/>
      <c r="S17" s="119" t="s">
        <v>60</v>
      </c>
      <c r="T17" s="202">
        <f>'Table 3.1'!E17</f>
        <v>159623881.68982363</v>
      </c>
      <c r="U17" s="193">
        <f t="shared" si="0"/>
        <v>715190933.75330377</v>
      </c>
    </row>
    <row r="18" spans="2:21" x14ac:dyDescent="0.2">
      <c r="C18" s="16"/>
      <c r="D18" s="16"/>
      <c r="E18" s="100"/>
      <c r="R18" s="237">
        <v>2014</v>
      </c>
      <c r="S18" s="126" t="s">
        <v>57</v>
      </c>
      <c r="T18" s="203">
        <f>'Table 3.1'!E18</f>
        <v>144529994.01862174</v>
      </c>
      <c r="U18" s="194">
        <f t="shared" si="0"/>
        <v>732440715.99893332</v>
      </c>
    </row>
    <row r="19" spans="2:21" x14ac:dyDescent="0.2">
      <c r="C19" s="16"/>
      <c r="D19" s="16"/>
      <c r="E19" s="100"/>
      <c r="R19" s="242"/>
      <c r="S19" s="119" t="s">
        <v>58</v>
      </c>
      <c r="T19" s="202">
        <f>'Table 3.1'!E19</f>
        <v>199263772.32098252</v>
      </c>
      <c r="U19" s="193">
        <f t="shared" si="0"/>
        <v>743830056.83780909</v>
      </c>
    </row>
    <row r="20" spans="2:21" x14ac:dyDescent="0.2">
      <c r="C20" s="16"/>
      <c r="D20" s="16"/>
      <c r="E20" s="100"/>
      <c r="R20" s="242"/>
      <c r="S20" s="119" t="s">
        <v>59</v>
      </c>
      <c r="T20" s="202">
        <f>'Table 3.1'!E20</f>
        <v>254242088.89043844</v>
      </c>
      <c r="U20" s="193">
        <f t="shared" si="0"/>
        <v>757659736.91986632</v>
      </c>
    </row>
    <row r="21" spans="2:21" x14ac:dyDescent="0.2">
      <c r="C21" s="16"/>
      <c r="D21" s="16"/>
      <c r="E21" s="100"/>
      <c r="R21" s="244"/>
      <c r="S21" s="123" t="s">
        <v>60</v>
      </c>
      <c r="T21" s="204">
        <f>'Table 3.1'!E21</f>
        <v>146866440.50084722</v>
      </c>
      <c r="U21" s="196">
        <f t="shared" si="0"/>
        <v>744902295.73088992</v>
      </c>
    </row>
    <row r="22" spans="2:21" x14ac:dyDescent="0.2">
      <c r="C22" s="16"/>
      <c r="D22" s="16"/>
      <c r="E22" s="100"/>
      <c r="R22" s="242">
        <v>2015</v>
      </c>
      <c r="S22" s="119" t="s">
        <v>57</v>
      </c>
      <c r="T22" s="202">
        <f>'Table 3.1'!E22</f>
        <v>144889248.91189137</v>
      </c>
      <c r="U22" s="193">
        <f t="shared" si="0"/>
        <v>745261550.62415946</v>
      </c>
    </row>
    <row r="23" spans="2:21" x14ac:dyDescent="0.2">
      <c r="B23" s="83"/>
      <c r="C23" s="16"/>
      <c r="D23" s="16"/>
      <c r="E23" s="100"/>
      <c r="R23" s="242"/>
      <c r="S23" s="119" t="s">
        <v>58</v>
      </c>
      <c r="T23" s="202">
        <f>'Table 3.1'!E23</f>
        <v>202319368.26933548</v>
      </c>
      <c r="U23" s="193">
        <f t="shared" si="0"/>
        <v>748317146.57251251</v>
      </c>
    </row>
    <row r="24" spans="2:21" x14ac:dyDescent="0.2">
      <c r="B24" s="83"/>
      <c r="C24" s="16"/>
      <c r="D24" s="16"/>
      <c r="E24" s="100"/>
      <c r="R24" s="242"/>
      <c r="S24" s="119" t="s">
        <v>59</v>
      </c>
      <c r="T24" s="202">
        <f>'Table 3.1'!E24</f>
        <v>253832000.53431696</v>
      </c>
      <c r="U24" s="193">
        <f t="shared" si="0"/>
        <v>747907058.21639109</v>
      </c>
    </row>
    <row r="25" spans="2:21" x14ac:dyDescent="0.2">
      <c r="B25" s="96"/>
      <c r="C25" s="16"/>
      <c r="D25" s="16"/>
      <c r="E25" s="100"/>
      <c r="R25" s="242"/>
      <c r="S25" s="119" t="s">
        <v>60</v>
      </c>
      <c r="T25" s="202">
        <f>'Table 3.1'!E25</f>
        <v>163025654.2401377</v>
      </c>
      <c r="U25" s="193">
        <f t="shared" si="0"/>
        <v>764066271.95568144</v>
      </c>
    </row>
    <row r="26" spans="2:21" x14ac:dyDescent="0.2">
      <c r="B26" s="96"/>
      <c r="C26" s="16"/>
      <c r="D26" s="16"/>
      <c r="E26" s="100"/>
      <c r="R26" s="237">
        <v>2016</v>
      </c>
      <c r="S26" s="126" t="s">
        <v>57</v>
      </c>
      <c r="T26" s="203">
        <f>'Table 3.1'!E26</f>
        <v>158861501.32069016</v>
      </c>
      <c r="U26" s="194">
        <f t="shared" si="0"/>
        <v>778038524.36448026</v>
      </c>
    </row>
    <row r="27" spans="2:21" x14ac:dyDescent="0.2">
      <c r="B27" s="83"/>
      <c r="C27" s="16"/>
      <c r="D27" s="16"/>
      <c r="R27" s="242"/>
      <c r="S27" s="119" t="s">
        <v>58</v>
      </c>
      <c r="T27" s="202">
        <f>'Table 3.1'!E27</f>
        <v>201792127.75592768</v>
      </c>
      <c r="U27" s="193">
        <f t="shared" si="0"/>
        <v>777511283.85107243</v>
      </c>
    </row>
    <row r="28" spans="2:21" x14ac:dyDescent="0.2">
      <c r="R28" s="242"/>
      <c r="S28" s="119" t="s">
        <v>59</v>
      </c>
      <c r="T28" s="202">
        <f>'Table 3.1'!E28</f>
        <v>285654204.48945725</v>
      </c>
      <c r="U28" s="193">
        <f t="shared" si="0"/>
        <v>809333487.80621278</v>
      </c>
    </row>
    <row r="29" spans="2:21" x14ac:dyDescent="0.2">
      <c r="R29" s="244"/>
      <c r="S29" s="123" t="s">
        <v>60</v>
      </c>
      <c r="T29" s="204">
        <f>'Table 3.1'!E29</f>
        <v>204399834.35649353</v>
      </c>
      <c r="U29" s="196">
        <f>SUM(T26:T29)</f>
        <v>850707667.92256856</v>
      </c>
    </row>
    <row r="30" spans="2:21" x14ac:dyDescent="0.2">
      <c r="R30" s="240">
        <v>2017</v>
      </c>
      <c r="S30" s="200" t="s">
        <v>57</v>
      </c>
      <c r="T30" s="202">
        <f>'Table 3.1'!E30</f>
        <v>170423195.6006918</v>
      </c>
      <c r="U30" s="193">
        <f t="shared" si="0"/>
        <v>862269362.2025702</v>
      </c>
    </row>
    <row r="31" spans="2:21" ht="15.75" thickBot="1" x14ac:dyDescent="0.25">
      <c r="D31" s="100"/>
      <c r="R31" s="241"/>
      <c r="S31" s="198" t="s">
        <v>58</v>
      </c>
      <c r="T31" s="205">
        <f>'Table 3.1'!E31</f>
        <v>246608832.24131954</v>
      </c>
      <c r="U31" s="197">
        <f t="shared" si="0"/>
        <v>907086066.68796217</v>
      </c>
    </row>
    <row r="32" spans="2:21" x14ac:dyDescent="0.2">
      <c r="D32" s="100"/>
    </row>
    <row r="33" spans="1:20" x14ac:dyDescent="0.2">
      <c r="D33" s="100"/>
    </row>
    <row r="34" spans="1:20" x14ac:dyDescent="0.2">
      <c r="D34" s="100"/>
    </row>
    <row r="37" spans="1:20" s="7" customFormat="1" ht="12.75" x14ac:dyDescent="0.2">
      <c r="A37" s="227" t="s">
        <v>3</v>
      </c>
      <c r="B37" s="227"/>
      <c r="C37" s="227"/>
      <c r="D37" s="227"/>
      <c r="E37" s="227"/>
      <c r="F37" s="227"/>
      <c r="G37" s="227"/>
      <c r="H37" s="227"/>
      <c r="I37" s="227"/>
      <c r="J37" s="227"/>
      <c r="K37" s="227"/>
      <c r="L37" s="227"/>
      <c r="M37" s="227"/>
      <c r="N37" s="227"/>
      <c r="O37" s="227"/>
      <c r="P37" s="227"/>
      <c r="Q37" s="227"/>
      <c r="R37" s="227"/>
      <c r="S37" s="227"/>
      <c r="T37" s="227"/>
    </row>
    <row r="38" spans="1:20" s="7" customFormat="1" ht="12.75" x14ac:dyDescent="0.2">
      <c r="A38" s="227" t="s">
        <v>4</v>
      </c>
      <c r="B38" s="227"/>
      <c r="C38" s="227"/>
      <c r="D38" s="227"/>
      <c r="E38" s="227"/>
      <c r="F38" s="227"/>
      <c r="G38" s="227"/>
      <c r="H38" s="227"/>
      <c r="I38" s="227"/>
      <c r="J38" s="227"/>
      <c r="K38" s="227"/>
      <c r="L38" s="227"/>
      <c r="M38" s="227"/>
      <c r="N38" s="227"/>
      <c r="O38" s="227"/>
      <c r="P38" s="227"/>
      <c r="Q38" s="227"/>
      <c r="R38" s="227"/>
      <c r="S38" s="227"/>
      <c r="T38" s="227"/>
    </row>
    <row r="39" spans="1:20" s="7" customFormat="1" ht="12.75" x14ac:dyDescent="0.2">
      <c r="A39" s="227"/>
      <c r="B39" s="227"/>
      <c r="C39" s="227"/>
      <c r="D39" s="227"/>
      <c r="E39" s="227"/>
      <c r="F39" s="227"/>
      <c r="G39" s="227"/>
      <c r="H39" s="227"/>
      <c r="I39" s="227"/>
      <c r="J39" s="227"/>
      <c r="K39" s="227"/>
      <c r="L39" s="227"/>
      <c r="M39" s="227"/>
      <c r="N39" s="227"/>
      <c r="O39" s="227"/>
      <c r="P39" s="227"/>
      <c r="Q39" s="227"/>
      <c r="R39" s="227"/>
      <c r="S39" s="227"/>
      <c r="T39" s="227"/>
    </row>
    <row r="40" spans="1:20" s="7" customFormat="1" ht="1.5" customHeight="1" x14ac:dyDescent="0.2">
      <c r="A40" s="227"/>
      <c r="B40" s="227"/>
      <c r="C40" s="227"/>
      <c r="D40" s="227"/>
      <c r="E40" s="227"/>
      <c r="F40" s="227"/>
      <c r="G40" s="227"/>
      <c r="H40" s="227"/>
      <c r="I40" s="227"/>
      <c r="J40" s="227"/>
      <c r="K40" s="227"/>
      <c r="L40" s="227"/>
      <c r="M40" s="227"/>
      <c r="N40" s="227"/>
      <c r="O40" s="227"/>
      <c r="P40" s="227"/>
      <c r="Q40" s="227"/>
      <c r="R40" s="227"/>
      <c r="S40" s="227"/>
      <c r="T40" s="227"/>
    </row>
    <row r="41" spans="1:20" s="7" customFormat="1" ht="2.25" customHeight="1" x14ac:dyDescent="0.2">
      <c r="A41" s="227"/>
      <c r="B41" s="227"/>
      <c r="C41" s="227"/>
      <c r="D41" s="227"/>
      <c r="E41" s="227"/>
      <c r="F41" s="227"/>
      <c r="G41" s="227"/>
      <c r="H41" s="227"/>
      <c r="I41" s="227"/>
      <c r="J41" s="227"/>
      <c r="K41" s="227"/>
      <c r="L41" s="227"/>
      <c r="M41" s="227"/>
      <c r="N41" s="227"/>
      <c r="O41" s="227"/>
      <c r="P41" s="227"/>
      <c r="Q41" s="227"/>
      <c r="R41" s="227"/>
      <c r="S41" s="227"/>
      <c r="T41" s="227"/>
    </row>
    <row r="42" spans="1:20" s="7" customFormat="1" ht="12.75" x14ac:dyDescent="0.2"/>
    <row r="43" spans="1:20" s="48" customFormat="1" x14ac:dyDescent="0.2">
      <c r="A43" s="104" t="s">
        <v>153</v>
      </c>
    </row>
  </sheetData>
  <mergeCells count="9">
    <mergeCell ref="A38:T41"/>
    <mergeCell ref="A37:T37"/>
    <mergeCell ref="R6:R9"/>
    <mergeCell ref="R30:R31"/>
    <mergeCell ref="R10:R13"/>
    <mergeCell ref="R14:R17"/>
    <mergeCell ref="R18:R21"/>
    <mergeCell ref="R22:R25"/>
    <mergeCell ref="R26:R29"/>
  </mergeCells>
  <hyperlinks>
    <hyperlink ref="A1" location="'Contents '!A1" display="Contents "/>
    <hyperlink ref="A2" location="'Background Notes'!A1" display="Background Not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zoomScale="85" zoomScaleNormal="85" workbookViewId="0"/>
  </sheetViews>
  <sheetFormatPr defaultRowHeight="15" x14ac:dyDescent="0.2"/>
  <cols>
    <col min="1" max="1" width="13" style="48" customWidth="1"/>
    <col min="2" max="2" width="179.42578125" style="48" bestFit="1" customWidth="1"/>
    <col min="3" max="16384" width="9.140625" style="48"/>
  </cols>
  <sheetData>
    <row r="1" spans="1:2" x14ac:dyDescent="0.2">
      <c r="A1" s="49" t="s">
        <v>40</v>
      </c>
    </row>
    <row r="2" spans="1:2" x14ac:dyDescent="0.2">
      <c r="A2" s="49" t="s">
        <v>72</v>
      </c>
    </row>
    <row r="3" spans="1:2" ht="8.25" customHeight="1" thickBot="1" x14ac:dyDescent="0.25"/>
    <row r="4" spans="1:2" ht="16.5" thickBot="1" x14ac:dyDescent="0.3">
      <c r="A4" s="150"/>
      <c r="B4" s="157" t="s">
        <v>11</v>
      </c>
    </row>
    <row r="5" spans="1:2" ht="15.75" x14ac:dyDescent="0.25">
      <c r="A5" s="151" t="s">
        <v>38</v>
      </c>
      <c r="B5" s="158"/>
    </row>
    <row r="6" spans="1:2" x14ac:dyDescent="0.2">
      <c r="A6" s="152" t="s">
        <v>12</v>
      </c>
      <c r="B6" s="159" t="s">
        <v>131</v>
      </c>
    </row>
    <row r="7" spans="1:2" x14ac:dyDescent="0.2">
      <c r="A7" s="152" t="s">
        <v>13</v>
      </c>
      <c r="B7" s="159" t="s">
        <v>132</v>
      </c>
    </row>
    <row r="8" spans="1:2" x14ac:dyDescent="0.2">
      <c r="A8" s="152" t="s">
        <v>14</v>
      </c>
      <c r="B8" s="159" t="s">
        <v>133</v>
      </c>
    </row>
    <row r="9" spans="1:2" x14ac:dyDescent="0.2">
      <c r="A9" s="152" t="s">
        <v>15</v>
      </c>
      <c r="B9" s="159" t="s">
        <v>134</v>
      </c>
    </row>
    <row r="10" spans="1:2" x14ac:dyDescent="0.2">
      <c r="A10" s="152" t="s">
        <v>16</v>
      </c>
      <c r="B10" s="159" t="s">
        <v>135</v>
      </c>
    </row>
    <row r="11" spans="1:2" x14ac:dyDescent="0.2">
      <c r="A11" s="152" t="s">
        <v>17</v>
      </c>
      <c r="B11" s="159" t="s">
        <v>136</v>
      </c>
    </row>
    <row r="12" spans="1:2" x14ac:dyDescent="0.2">
      <c r="A12" s="152" t="s">
        <v>18</v>
      </c>
      <c r="B12" s="159" t="s">
        <v>137</v>
      </c>
    </row>
    <row r="13" spans="1:2" ht="15.75" thickBot="1" x14ac:dyDescent="0.25">
      <c r="A13" s="153"/>
      <c r="B13" s="160"/>
    </row>
    <row r="14" spans="1:2" ht="15.75" x14ac:dyDescent="0.25">
      <c r="A14" s="154" t="s">
        <v>39</v>
      </c>
      <c r="B14" s="158"/>
    </row>
    <row r="15" spans="1:2" x14ac:dyDescent="0.2">
      <c r="A15" s="152" t="s">
        <v>19</v>
      </c>
      <c r="B15" s="159" t="s">
        <v>138</v>
      </c>
    </row>
    <row r="16" spans="1:2" x14ac:dyDescent="0.2">
      <c r="A16" s="152" t="s">
        <v>20</v>
      </c>
      <c r="B16" s="159" t="s">
        <v>139</v>
      </c>
    </row>
    <row r="17" spans="1:2" x14ac:dyDescent="0.2">
      <c r="A17" s="152" t="s">
        <v>21</v>
      </c>
      <c r="B17" s="159" t="s">
        <v>140</v>
      </c>
    </row>
    <row r="18" spans="1:2" x14ac:dyDescent="0.2">
      <c r="A18" s="152" t="s">
        <v>22</v>
      </c>
      <c r="B18" s="159" t="s">
        <v>141</v>
      </c>
    </row>
    <row r="19" spans="1:2" x14ac:dyDescent="0.2">
      <c r="A19" s="152" t="s">
        <v>23</v>
      </c>
      <c r="B19" s="159" t="s">
        <v>142</v>
      </c>
    </row>
    <row r="20" spans="1:2" x14ac:dyDescent="0.2">
      <c r="A20" s="152" t="s">
        <v>24</v>
      </c>
      <c r="B20" s="159" t="s">
        <v>143</v>
      </c>
    </row>
    <row r="21" spans="1:2" x14ac:dyDescent="0.2">
      <c r="A21" s="152" t="s">
        <v>25</v>
      </c>
      <c r="B21" s="159" t="s">
        <v>144</v>
      </c>
    </row>
    <row r="22" spans="1:2" ht="15.75" thickBot="1" x14ac:dyDescent="0.25">
      <c r="A22" s="152"/>
      <c r="B22" s="158"/>
    </row>
    <row r="23" spans="1:2" ht="15.75" x14ac:dyDescent="0.25">
      <c r="A23" s="155" t="s">
        <v>110</v>
      </c>
      <c r="B23" s="161"/>
    </row>
    <row r="24" spans="1:2" x14ac:dyDescent="0.2">
      <c r="A24" s="152" t="s">
        <v>109</v>
      </c>
      <c r="B24" s="159" t="s">
        <v>166</v>
      </c>
    </row>
    <row r="25" spans="1:2" ht="10.5" customHeight="1" thickBot="1" x14ac:dyDescent="0.25">
      <c r="A25" s="153"/>
      <c r="B25" s="160"/>
    </row>
    <row r="26" spans="1:2" ht="10.5" customHeight="1" x14ac:dyDescent="0.2">
      <c r="A26" s="152"/>
      <c r="B26" s="158"/>
    </row>
    <row r="27" spans="1:2" ht="15.75" x14ac:dyDescent="0.25">
      <c r="A27" s="156"/>
      <c r="B27" s="162" t="s">
        <v>50</v>
      </c>
    </row>
    <row r="28" spans="1:2" x14ac:dyDescent="0.2">
      <c r="A28" s="152" t="s">
        <v>124</v>
      </c>
      <c r="B28" s="159" t="s">
        <v>145</v>
      </c>
    </row>
    <row r="29" spans="1:2" x14ac:dyDescent="0.2">
      <c r="A29" s="152" t="s">
        <v>51</v>
      </c>
      <c r="B29" s="159" t="s">
        <v>146</v>
      </c>
    </row>
    <row r="30" spans="1:2" x14ac:dyDescent="0.2">
      <c r="A30" s="152" t="s">
        <v>52</v>
      </c>
      <c r="B30" s="159" t="s">
        <v>147</v>
      </c>
    </row>
    <row r="31" spans="1:2" x14ac:dyDescent="0.2">
      <c r="A31" s="152" t="s">
        <v>53</v>
      </c>
      <c r="B31" s="159" t="s">
        <v>148</v>
      </c>
    </row>
    <row r="32" spans="1:2" x14ac:dyDescent="0.2">
      <c r="A32" s="152" t="s">
        <v>54</v>
      </c>
      <c r="B32" s="159" t="s">
        <v>167</v>
      </c>
    </row>
    <row r="33" spans="1:2" x14ac:dyDescent="0.2">
      <c r="A33" s="152" t="s">
        <v>55</v>
      </c>
      <c r="B33" s="159" t="s">
        <v>149</v>
      </c>
    </row>
    <row r="34" spans="1:2" ht="15.75" thickBot="1" x14ac:dyDescent="0.25">
      <c r="A34" s="153" t="s">
        <v>56</v>
      </c>
      <c r="B34" s="163" t="s">
        <v>150</v>
      </c>
    </row>
    <row r="35" spans="1:2" ht="15.75" x14ac:dyDescent="0.25">
      <c r="B35" s="50"/>
    </row>
    <row r="36" spans="1:2" x14ac:dyDescent="0.2">
      <c r="A36" s="49" t="s">
        <v>40</v>
      </c>
    </row>
    <row r="37" spans="1:2" x14ac:dyDescent="0.2">
      <c r="A37" s="49" t="s">
        <v>72</v>
      </c>
    </row>
  </sheetData>
  <hyperlinks>
    <hyperlink ref="A6" location="'Table 1.1'!A1" display="Table 1.1"/>
    <hyperlink ref="A7" location="'Table 1.2'!A1" display="Table 1.2 "/>
    <hyperlink ref="A8" location="'Table 1.3'!A1" display="Table 1.3"/>
    <hyperlink ref="A9" location="'Table 1.4'!A1" display="Table 1.4"/>
    <hyperlink ref="A10" location="'Table 1.5'!A1" display="Table 1.5"/>
    <hyperlink ref="A11" location="'Table 1.6'!A1" display="Table 1.6"/>
    <hyperlink ref="A12" location="'Table 1.7'!A1" display="Table 1.7"/>
    <hyperlink ref="A15" location="'Table 2.1'!A1" display="Table 2.1"/>
    <hyperlink ref="A16" location="'Table 2.2'!A1" display="Table 2.2"/>
    <hyperlink ref="A17" location="'Table 2.3 '!A1" display="Table 2.3"/>
    <hyperlink ref="A18" location="'Table 2.4'!A1" display="Table 2.4"/>
    <hyperlink ref="A19" location="'Table 2.5 '!A1" display="Table 2.5"/>
    <hyperlink ref="A20" location="'Table 2.6 '!A1" display="Table 2.6"/>
    <hyperlink ref="A21" location="'Table 2.7'!A1" display="Table 2.7"/>
    <hyperlink ref="A36" location="Contact!A1" display="Contact"/>
    <hyperlink ref="A28" location="'Figure 1'!A1" display="Figure 1"/>
    <hyperlink ref="A29" location="'Figure 2'!A1" display="Figure 2"/>
    <hyperlink ref="A30" location="'Figure 3'!A1" display="Figure 3"/>
    <hyperlink ref="A31" location="'Figure 4'!A1" display="Figure 4"/>
    <hyperlink ref="A32" location="'Figure 5'!A1" display="Figure 5"/>
    <hyperlink ref="A33" location="'Figure 6'!A1" display="Figure 6"/>
    <hyperlink ref="A34" location="'Figure 7'!A1" display="Figure 7"/>
    <hyperlink ref="A37" location="'Background Notes'!A1" display="Background Notes"/>
    <hyperlink ref="A24" location="'Table 3.1'!A1" display="Table 3.1"/>
    <hyperlink ref="A1" location="Contact!A1" display="Contact"/>
    <hyperlink ref="A2" location="'Background Notes'!A1" display="Background Not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85" zoomScaleNormal="85" workbookViewId="0">
      <selection activeCell="H23" sqref="H23"/>
    </sheetView>
  </sheetViews>
  <sheetFormatPr defaultRowHeight="15" x14ac:dyDescent="0.2"/>
  <cols>
    <col min="1" max="1" width="26.42578125" style="2" customWidth="1"/>
    <col min="2" max="2" width="16.28515625" style="2" customWidth="1"/>
    <col min="3" max="3" width="15.42578125" style="2" customWidth="1"/>
    <col min="4" max="4" width="19.28515625" style="2" customWidth="1"/>
    <col min="5" max="5" width="32.28515625" style="2" bestFit="1" customWidth="1"/>
    <col min="6" max="6" width="26.7109375" style="2" bestFit="1" customWidth="1"/>
    <col min="7" max="7" width="19.28515625" style="2" customWidth="1"/>
    <col min="8" max="16384" width="9.140625" style="2"/>
  </cols>
  <sheetData>
    <row r="1" spans="1:3" x14ac:dyDescent="0.2">
      <c r="A1" s="3" t="s">
        <v>10</v>
      </c>
    </row>
    <row r="2" spans="1:3" x14ac:dyDescent="0.2">
      <c r="A2" s="3" t="s">
        <v>72</v>
      </c>
    </row>
    <row r="3" spans="1:3" ht="15.75" x14ac:dyDescent="0.25">
      <c r="A3" s="4" t="s">
        <v>202</v>
      </c>
    </row>
    <row r="5" spans="1:3" x14ac:dyDescent="0.2">
      <c r="B5" s="96"/>
    </row>
    <row r="6" spans="1:3" x14ac:dyDescent="0.2">
      <c r="A6" s="75"/>
      <c r="B6" s="5"/>
      <c r="C6" s="101"/>
    </row>
    <row r="7" spans="1:3" x14ac:dyDescent="0.2">
      <c r="A7" s="75"/>
      <c r="B7" s="5"/>
      <c r="C7" s="101"/>
    </row>
    <row r="8" spans="1:3" x14ac:dyDescent="0.2">
      <c r="A8" s="75"/>
      <c r="B8" s="5"/>
      <c r="C8" s="101"/>
    </row>
    <row r="9" spans="1:3" x14ac:dyDescent="0.2">
      <c r="A9" s="75"/>
      <c r="B9" s="5"/>
      <c r="C9" s="101"/>
    </row>
    <row r="10" spans="1:3" x14ac:dyDescent="0.2">
      <c r="B10" s="5"/>
    </row>
    <row r="33" spans="1:13" ht="32.25" customHeight="1" x14ac:dyDescent="0.25">
      <c r="A33" s="10" t="s">
        <v>152</v>
      </c>
      <c r="B33" s="10" t="s">
        <v>7</v>
      </c>
      <c r="C33" s="11" t="s">
        <v>5</v>
      </c>
      <c r="D33" s="10" t="s">
        <v>8</v>
      </c>
      <c r="E33" s="10" t="s">
        <v>116</v>
      </c>
      <c r="F33" s="10" t="s">
        <v>42</v>
      </c>
      <c r="H33" s="221"/>
      <c r="I33" s="48"/>
    </row>
    <row r="34" spans="1:13" ht="15.75" x14ac:dyDescent="0.25">
      <c r="A34" s="10" t="s">
        <v>61</v>
      </c>
      <c r="B34" s="213">
        <f>'Table 1.2'!D10</f>
        <v>432604.02368128276</v>
      </c>
      <c r="C34" s="213">
        <f>'Table 1.2'!D6</f>
        <v>2226320.3976382739</v>
      </c>
      <c r="D34" s="213">
        <f>'Table 1.2'!D12</f>
        <v>195592.78160766198</v>
      </c>
      <c r="E34" s="213">
        <f>'Table 1.2'!D8</f>
        <v>1920513.4700824353</v>
      </c>
      <c r="F34" s="213">
        <f>SUM(B34:E34)</f>
        <v>4775030.6730096536</v>
      </c>
      <c r="I34" s="9"/>
      <c r="J34" s="9"/>
      <c r="K34" s="9"/>
      <c r="L34" s="9"/>
      <c r="M34" s="9"/>
    </row>
    <row r="35" spans="1:13" x14ac:dyDescent="0.2">
      <c r="B35" s="103"/>
      <c r="C35" s="103"/>
      <c r="D35" s="103"/>
      <c r="E35" s="103"/>
    </row>
    <row r="36" spans="1:13" x14ac:dyDescent="0.2">
      <c r="B36" s="9"/>
      <c r="C36" s="9"/>
      <c r="D36" s="9"/>
      <c r="E36" s="9"/>
    </row>
    <row r="37" spans="1:13" s="7" customFormat="1" ht="15" customHeight="1" x14ac:dyDescent="0.2">
      <c r="A37" s="227" t="s">
        <v>3</v>
      </c>
      <c r="B37" s="227"/>
      <c r="C37" s="227"/>
      <c r="D37" s="227"/>
      <c r="E37" s="227"/>
      <c r="F37" s="227"/>
      <c r="G37" s="227"/>
      <c r="H37" s="8"/>
    </row>
    <row r="38" spans="1:13" s="7" customFormat="1" ht="12.75" x14ac:dyDescent="0.2">
      <c r="A38" s="227"/>
      <c r="B38" s="227"/>
      <c r="C38" s="227"/>
      <c r="D38" s="227"/>
      <c r="E38" s="227"/>
      <c r="F38" s="227"/>
      <c r="G38" s="227"/>
      <c r="H38" s="8"/>
    </row>
    <row r="39" spans="1:13" s="7" customFormat="1" ht="15" customHeight="1" x14ac:dyDescent="0.2">
      <c r="A39" s="227" t="s">
        <v>4</v>
      </c>
      <c r="B39" s="227"/>
      <c r="C39" s="227"/>
      <c r="D39" s="227"/>
      <c r="E39" s="227"/>
      <c r="F39" s="227"/>
      <c r="G39" s="227"/>
      <c r="H39" s="8"/>
    </row>
    <row r="40" spans="1:13" s="7" customFormat="1" ht="12.75" x14ac:dyDescent="0.2">
      <c r="A40" s="227"/>
      <c r="B40" s="227"/>
      <c r="C40" s="227"/>
      <c r="D40" s="227"/>
      <c r="E40" s="227"/>
      <c r="F40" s="227"/>
      <c r="G40" s="227"/>
      <c r="H40" s="8"/>
    </row>
    <row r="41" spans="1:13" s="7" customFormat="1" ht="12.75" x14ac:dyDescent="0.2">
      <c r="A41" s="227"/>
      <c r="B41" s="227"/>
      <c r="C41" s="227"/>
      <c r="D41" s="227"/>
      <c r="E41" s="227"/>
      <c r="F41" s="227"/>
      <c r="G41" s="227"/>
      <c r="H41" s="8"/>
    </row>
    <row r="42" spans="1:13" s="7" customFormat="1" ht="12.75" x14ac:dyDescent="0.2">
      <c r="A42" s="227"/>
      <c r="B42" s="227"/>
      <c r="C42" s="227"/>
      <c r="D42" s="227"/>
      <c r="E42" s="227"/>
      <c r="F42" s="227"/>
      <c r="G42" s="227"/>
      <c r="H42" s="8"/>
    </row>
    <row r="44" spans="1:13" s="48" customFormat="1" x14ac:dyDescent="0.2">
      <c r="A44" s="104" t="s">
        <v>153</v>
      </c>
    </row>
  </sheetData>
  <mergeCells count="2">
    <mergeCell ref="A37:G38"/>
    <mergeCell ref="A39:G42"/>
  </mergeCells>
  <hyperlinks>
    <hyperlink ref="A1" location="'Contents '!A1" display="Contents "/>
    <hyperlink ref="A2" location="'Background Notes'!A1" display="Background Notes"/>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85" zoomScaleNormal="85" workbookViewId="0">
      <selection activeCell="K19" sqref="K19"/>
    </sheetView>
  </sheetViews>
  <sheetFormatPr defaultRowHeight="15" x14ac:dyDescent="0.2"/>
  <cols>
    <col min="1" max="1" width="26" style="2" customWidth="1"/>
    <col min="2" max="2" width="18.42578125" style="2" customWidth="1"/>
    <col min="3" max="3" width="25.140625" style="2" bestFit="1" customWidth="1"/>
    <col min="4" max="4" width="24.7109375" style="2" bestFit="1" customWidth="1"/>
    <col min="5" max="5" width="21.85546875" style="2" bestFit="1" customWidth="1"/>
    <col min="6" max="6" width="26.7109375" style="2" bestFit="1" customWidth="1"/>
    <col min="7" max="10" width="9.140625" style="2"/>
    <col min="11" max="11" width="17.140625" style="2" bestFit="1" customWidth="1"/>
    <col min="12" max="16384" width="9.140625" style="2"/>
  </cols>
  <sheetData>
    <row r="1" spans="1:1" x14ac:dyDescent="0.2">
      <c r="A1" s="3" t="s">
        <v>10</v>
      </c>
    </row>
    <row r="2" spans="1:1" x14ac:dyDescent="0.2">
      <c r="A2" s="3" t="s">
        <v>72</v>
      </c>
    </row>
    <row r="3" spans="1:1" ht="15.75" x14ac:dyDescent="0.25">
      <c r="A3" s="4" t="s">
        <v>203</v>
      </c>
    </row>
    <row r="35" spans="1:13" ht="15.75" x14ac:dyDescent="0.25">
      <c r="A35" s="10" t="s">
        <v>152</v>
      </c>
      <c r="B35" s="10" t="s">
        <v>62</v>
      </c>
      <c r="C35" s="10" t="s">
        <v>63</v>
      </c>
      <c r="D35" s="10" t="s">
        <v>64</v>
      </c>
      <c r="E35" s="10" t="s">
        <v>33</v>
      </c>
      <c r="F35" s="10" t="s">
        <v>42</v>
      </c>
    </row>
    <row r="36" spans="1:13" ht="15.75" x14ac:dyDescent="0.25">
      <c r="A36" s="10" t="s">
        <v>65</v>
      </c>
      <c r="B36" s="12">
        <f>'Table 1.3'!D6</f>
        <v>1386639.2431799197</v>
      </c>
      <c r="C36" s="12">
        <f>'Table 1.3'!D8</f>
        <v>785900.10150509235</v>
      </c>
      <c r="D36" s="12">
        <f>'Table 1.3'!D12</f>
        <v>498051</v>
      </c>
      <c r="E36" s="12">
        <f>'Table 1.3'!D16</f>
        <v>2104440.328324642</v>
      </c>
      <c r="F36" s="12">
        <f>SUM(B36:E36)</f>
        <v>4775030.6730096545</v>
      </c>
      <c r="H36" s="9"/>
      <c r="I36" s="9"/>
      <c r="J36" s="9"/>
      <c r="K36" s="220"/>
      <c r="L36" s="9"/>
      <c r="M36" s="222"/>
    </row>
    <row r="38" spans="1:13" x14ac:dyDescent="0.2">
      <c r="B38" s="9"/>
      <c r="C38" s="9"/>
      <c r="D38" s="9"/>
      <c r="E38" s="9"/>
    </row>
    <row r="39" spans="1:13" s="7" customFormat="1" ht="12.75" x14ac:dyDescent="0.2">
      <c r="A39" s="227" t="s">
        <v>3</v>
      </c>
      <c r="B39" s="227"/>
      <c r="C39" s="227"/>
      <c r="D39" s="227"/>
      <c r="E39" s="227"/>
      <c r="F39" s="227"/>
    </row>
    <row r="40" spans="1:13" s="7" customFormat="1" ht="12.75" x14ac:dyDescent="0.2">
      <c r="A40" s="227"/>
      <c r="B40" s="227"/>
      <c r="C40" s="227"/>
      <c r="D40" s="227"/>
      <c r="E40" s="227"/>
      <c r="F40" s="227"/>
    </row>
    <row r="41" spans="1:13" s="7" customFormat="1" ht="12.75" x14ac:dyDescent="0.2">
      <c r="A41" s="227"/>
      <c r="B41" s="227"/>
      <c r="C41" s="227"/>
      <c r="D41" s="227"/>
      <c r="E41" s="227"/>
      <c r="F41" s="227"/>
    </row>
    <row r="42" spans="1:13" s="7" customFormat="1" ht="12.75" x14ac:dyDescent="0.2">
      <c r="A42" s="227" t="s">
        <v>4</v>
      </c>
      <c r="B42" s="227"/>
      <c r="C42" s="227"/>
      <c r="D42" s="227"/>
      <c r="E42" s="227"/>
      <c r="F42" s="227"/>
      <c r="J42" s="84"/>
      <c r="K42" s="84"/>
      <c r="L42" s="84"/>
      <c r="M42" s="84"/>
    </row>
    <row r="43" spans="1:13" s="7" customFormat="1" ht="12.75" x14ac:dyDescent="0.2">
      <c r="A43" s="227"/>
      <c r="B43" s="227"/>
      <c r="C43" s="227"/>
      <c r="D43" s="227"/>
      <c r="E43" s="227"/>
      <c r="F43" s="227"/>
    </row>
    <row r="44" spans="1:13" s="7" customFormat="1" ht="12.75" x14ac:dyDescent="0.2">
      <c r="A44" s="227"/>
      <c r="B44" s="227"/>
      <c r="C44" s="227"/>
      <c r="D44" s="227"/>
      <c r="E44" s="227"/>
      <c r="F44" s="227"/>
    </row>
    <row r="45" spans="1:13" s="7" customFormat="1" ht="12.75" x14ac:dyDescent="0.2">
      <c r="A45" s="227"/>
      <c r="B45" s="227"/>
      <c r="C45" s="227"/>
      <c r="D45" s="227"/>
      <c r="E45" s="227"/>
      <c r="F45" s="227"/>
    </row>
    <row r="46" spans="1:13" x14ac:dyDescent="0.2">
      <c r="A46" s="36" t="s">
        <v>205</v>
      </c>
    </row>
    <row r="47" spans="1:13" x14ac:dyDescent="0.2">
      <c r="A47" s="36"/>
    </row>
    <row r="48" spans="1:13" s="48" customFormat="1" x14ac:dyDescent="0.2">
      <c r="A48" s="104" t="s">
        <v>153</v>
      </c>
    </row>
  </sheetData>
  <mergeCells count="2">
    <mergeCell ref="A39:F41"/>
    <mergeCell ref="A42:F45"/>
  </mergeCells>
  <hyperlinks>
    <hyperlink ref="A1" location="'Contents '!A1" display="Contents "/>
    <hyperlink ref="A2" location="'Background Notes'!A1" display="Background Note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zoomScaleNormal="100" workbookViewId="0">
      <selection activeCell="S25" sqref="S25"/>
    </sheetView>
  </sheetViews>
  <sheetFormatPr defaultRowHeight="15" x14ac:dyDescent="0.2"/>
  <cols>
    <col min="1" max="1" width="11.5703125" style="2" customWidth="1"/>
    <col min="2" max="2" width="9.140625" style="2"/>
    <col min="3" max="3" width="13.140625" style="2" customWidth="1"/>
    <col min="4" max="4" width="11.42578125" style="2" bestFit="1" customWidth="1"/>
    <col min="5" max="13" width="9.140625" style="2"/>
    <col min="14" max="14" width="10.42578125" style="2" customWidth="1"/>
    <col min="15" max="16" width="9.140625" style="2"/>
    <col min="17" max="17" width="14.85546875" style="2" customWidth="1"/>
    <col min="18" max="18" width="16.140625" style="2" bestFit="1" customWidth="1"/>
    <col min="19" max="16384" width="9.140625" style="2"/>
  </cols>
  <sheetData>
    <row r="1" spans="1:18" x14ac:dyDescent="0.2">
      <c r="A1" s="3" t="s">
        <v>10</v>
      </c>
    </row>
    <row r="2" spans="1:18" ht="15.75" x14ac:dyDescent="0.25">
      <c r="A2" s="3" t="s">
        <v>72</v>
      </c>
      <c r="K2" s="50"/>
    </row>
    <row r="3" spans="1:18" ht="15.75" x14ac:dyDescent="0.25">
      <c r="A3" s="4" t="s">
        <v>206</v>
      </c>
    </row>
    <row r="4" spans="1:18" ht="15.75" thickBot="1" x14ac:dyDescent="0.25"/>
    <row r="5" spans="1:18" ht="30.75" x14ac:dyDescent="0.25">
      <c r="C5" s="45"/>
      <c r="D5" s="5"/>
      <c r="E5" s="44"/>
      <c r="F5" s="44"/>
      <c r="G5" s="44"/>
      <c r="O5" s="206" t="s">
        <v>108</v>
      </c>
      <c r="P5" s="207" t="s">
        <v>107</v>
      </c>
      <c r="Q5" s="209" t="s">
        <v>208</v>
      </c>
    </row>
    <row r="6" spans="1:18" ht="15.75" x14ac:dyDescent="0.25">
      <c r="C6" s="45"/>
      <c r="D6" s="5"/>
      <c r="E6" s="44"/>
      <c r="F6" s="44"/>
      <c r="G6" s="44"/>
      <c r="O6" s="237">
        <v>2012</v>
      </c>
      <c r="P6" s="126" t="s">
        <v>57</v>
      </c>
      <c r="Q6" s="214">
        <v>1625798.1746730935</v>
      </c>
      <c r="R6" s="16"/>
    </row>
    <row r="7" spans="1:18" ht="15.75" x14ac:dyDescent="0.25">
      <c r="C7" s="45"/>
      <c r="D7" s="5"/>
      <c r="E7" s="44"/>
      <c r="F7" s="44"/>
      <c r="G7" s="44"/>
      <c r="O7" s="238"/>
      <c r="P7" s="119" t="s">
        <v>58</v>
      </c>
      <c r="Q7" s="215">
        <v>1682986.2816357077</v>
      </c>
      <c r="R7" s="16"/>
    </row>
    <row r="8" spans="1:18" ht="15.75" x14ac:dyDescent="0.25">
      <c r="C8" s="45"/>
      <c r="D8" s="5"/>
      <c r="E8" s="44"/>
      <c r="F8" s="44"/>
      <c r="G8" s="44"/>
      <c r="O8" s="238"/>
      <c r="P8" s="119" t="s">
        <v>59</v>
      </c>
      <c r="Q8" s="215">
        <v>1742794.7912650011</v>
      </c>
      <c r="R8" s="16"/>
    </row>
    <row r="9" spans="1:18" ht="15.75" x14ac:dyDescent="0.25">
      <c r="C9" s="45"/>
      <c r="D9" s="5"/>
      <c r="E9" s="44"/>
      <c r="F9" s="44"/>
      <c r="G9" s="44"/>
      <c r="O9" s="239"/>
      <c r="P9" s="123" t="s">
        <v>60</v>
      </c>
      <c r="Q9" s="216">
        <v>1768685.1233138172</v>
      </c>
      <c r="R9" s="16"/>
    </row>
    <row r="10" spans="1:18" ht="15.75" x14ac:dyDescent="0.25">
      <c r="C10" s="45"/>
      <c r="D10" s="5"/>
      <c r="E10" s="44"/>
      <c r="F10" s="44"/>
      <c r="G10" s="44"/>
      <c r="O10" s="242">
        <v>2013</v>
      </c>
      <c r="P10" s="119" t="s">
        <v>57</v>
      </c>
      <c r="Q10" s="215">
        <v>1769588.2248074582</v>
      </c>
      <c r="R10" s="16"/>
    </row>
    <row r="11" spans="1:18" ht="15.75" x14ac:dyDescent="0.25">
      <c r="C11" s="45"/>
      <c r="D11" s="5"/>
      <c r="O11" s="238"/>
      <c r="P11" s="119" t="s">
        <v>58</v>
      </c>
      <c r="Q11" s="215">
        <v>1758950.1145120929</v>
      </c>
      <c r="R11" s="16"/>
    </row>
    <row r="12" spans="1:18" ht="15.75" x14ac:dyDescent="0.25">
      <c r="C12" s="45"/>
      <c r="D12" s="5"/>
      <c r="O12" s="238"/>
      <c r="P12" s="119" t="s">
        <v>59</v>
      </c>
      <c r="Q12" s="215">
        <v>1768672.8274078777</v>
      </c>
      <c r="R12" s="16"/>
    </row>
    <row r="13" spans="1:18" ht="15.75" x14ac:dyDescent="0.25">
      <c r="C13" s="45"/>
      <c r="D13" s="5"/>
      <c r="O13" s="238"/>
      <c r="P13" s="119" t="s">
        <v>60</v>
      </c>
      <c r="Q13" s="215">
        <v>1796703.3166074073</v>
      </c>
      <c r="R13" s="16"/>
    </row>
    <row r="14" spans="1:18" ht="15.75" x14ac:dyDescent="0.25">
      <c r="C14" s="45"/>
      <c r="D14" s="5"/>
      <c r="O14" s="237">
        <v>2014</v>
      </c>
      <c r="P14" s="126" t="s">
        <v>57</v>
      </c>
      <c r="Q14" s="214">
        <v>1831335.3839794546</v>
      </c>
      <c r="R14" s="16"/>
    </row>
    <row r="15" spans="1:18" x14ac:dyDescent="0.2">
      <c r="O15" s="238"/>
      <c r="P15" s="119" t="s">
        <v>58</v>
      </c>
      <c r="Q15" s="215">
        <v>1857225.461166248</v>
      </c>
      <c r="R15" s="16"/>
    </row>
    <row r="16" spans="1:18" x14ac:dyDescent="0.2">
      <c r="O16" s="238"/>
      <c r="P16" s="119" t="s">
        <v>59</v>
      </c>
      <c r="Q16" s="215">
        <v>1854028.2862612209</v>
      </c>
      <c r="R16" s="16"/>
    </row>
    <row r="17" spans="1:18" x14ac:dyDescent="0.2">
      <c r="O17" s="239"/>
      <c r="P17" s="123" t="s">
        <v>60</v>
      </c>
      <c r="Q17" s="216">
        <v>1849521.42167173</v>
      </c>
      <c r="R17" s="16"/>
    </row>
    <row r="18" spans="1:18" x14ac:dyDescent="0.2">
      <c r="O18" s="242">
        <v>2015</v>
      </c>
      <c r="P18" s="119" t="s">
        <v>57</v>
      </c>
      <c r="Q18" s="215">
        <v>1875195.6301086748</v>
      </c>
      <c r="R18" s="16"/>
    </row>
    <row r="19" spans="1:18" x14ac:dyDescent="0.2">
      <c r="O19" s="238"/>
      <c r="P19" s="119" t="s">
        <v>58</v>
      </c>
      <c r="Q19" s="215">
        <v>1907646.3557784595</v>
      </c>
      <c r="R19" s="16"/>
    </row>
    <row r="20" spans="1:18" x14ac:dyDescent="0.2">
      <c r="O20" s="238"/>
      <c r="P20" s="119" t="s">
        <v>59</v>
      </c>
      <c r="Q20" s="215">
        <v>1907929.1659618034</v>
      </c>
      <c r="R20" s="16"/>
    </row>
    <row r="21" spans="1:18" x14ac:dyDescent="0.2">
      <c r="O21" s="238"/>
      <c r="P21" s="119" t="s">
        <v>60</v>
      </c>
      <c r="Q21" s="215">
        <v>1897876.3195426711</v>
      </c>
      <c r="R21" s="16"/>
    </row>
    <row r="22" spans="1:18" x14ac:dyDescent="0.2">
      <c r="O22" s="237">
        <v>2016</v>
      </c>
      <c r="P22" s="126" t="s">
        <v>57</v>
      </c>
      <c r="Q22" s="214">
        <v>1873411.2333054063</v>
      </c>
      <c r="R22" s="16"/>
    </row>
    <row r="23" spans="1:18" x14ac:dyDescent="0.2">
      <c r="O23" s="238"/>
      <c r="P23" s="119" t="s">
        <v>58</v>
      </c>
      <c r="Q23" s="215">
        <v>1873676.9647953967</v>
      </c>
      <c r="R23" s="16"/>
    </row>
    <row r="24" spans="1:18" x14ac:dyDescent="0.2">
      <c r="O24" s="238"/>
      <c r="P24" s="119" t="s">
        <v>59</v>
      </c>
      <c r="Q24" s="215">
        <v>1944377.5885761529</v>
      </c>
      <c r="R24" s="16"/>
    </row>
    <row r="25" spans="1:18" ht="15" customHeight="1" x14ac:dyDescent="0.2">
      <c r="O25" s="239"/>
      <c r="P25" s="123" t="s">
        <v>60</v>
      </c>
      <c r="Q25" s="216">
        <v>2016024.3900910101</v>
      </c>
      <c r="R25" s="16"/>
    </row>
    <row r="26" spans="1:18" x14ac:dyDescent="0.2">
      <c r="O26" s="237">
        <v>2017</v>
      </c>
      <c r="P26" s="126" t="s">
        <v>57</v>
      </c>
      <c r="Q26" s="214">
        <v>2071104.8986801708</v>
      </c>
      <c r="R26" s="16"/>
    </row>
    <row r="27" spans="1:18" ht="15.75" thickBot="1" x14ac:dyDescent="0.25">
      <c r="O27" s="245"/>
      <c r="P27" s="129" t="s">
        <v>58</v>
      </c>
      <c r="Q27" s="219">
        <v>2089776.1537541687</v>
      </c>
      <c r="R27" s="16"/>
    </row>
    <row r="30" spans="1:18" s="7" customFormat="1" ht="12.75" x14ac:dyDescent="0.2">
      <c r="A30" s="1" t="s">
        <v>207</v>
      </c>
    </row>
    <row r="31" spans="1:18" x14ac:dyDescent="0.2">
      <c r="A31" s="15"/>
      <c r="B31" s="48"/>
      <c r="C31" s="48"/>
    </row>
    <row r="32" spans="1:18" x14ac:dyDescent="0.2">
      <c r="A32" s="104" t="s">
        <v>153</v>
      </c>
      <c r="B32" s="48"/>
      <c r="C32" s="48"/>
      <c r="N32" s="16"/>
    </row>
    <row r="33" spans="1:14" x14ac:dyDescent="0.2">
      <c r="A33" s="48"/>
      <c r="B33" s="48"/>
      <c r="C33" s="48"/>
    </row>
    <row r="34" spans="1:14" x14ac:dyDescent="0.2">
      <c r="N34" s="9"/>
    </row>
  </sheetData>
  <mergeCells count="6">
    <mergeCell ref="O26:O27"/>
    <mergeCell ref="O6:O9"/>
    <mergeCell ref="O10:O13"/>
    <mergeCell ref="O14:O17"/>
    <mergeCell ref="O18:O21"/>
    <mergeCell ref="O22:O25"/>
  </mergeCells>
  <hyperlinks>
    <hyperlink ref="A1" location="'Contents '!A1" display="Contents "/>
    <hyperlink ref="A2" location="'Background Notes'!A1" display="Background Notes"/>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heetViews>
  <sheetFormatPr defaultRowHeight="15" x14ac:dyDescent="0.2"/>
  <cols>
    <col min="1" max="1" width="10.42578125" style="2" bestFit="1" customWidth="1"/>
    <col min="2" max="2" width="9.140625" style="2"/>
    <col min="3" max="3" width="21.42578125" style="2" bestFit="1" customWidth="1"/>
    <col min="4" max="4" width="13.140625" style="2" bestFit="1" customWidth="1"/>
    <col min="5" max="5" width="13.7109375" style="2" bestFit="1" customWidth="1"/>
    <col min="6" max="6" width="11.85546875" style="2" bestFit="1" customWidth="1"/>
    <col min="7" max="11" width="9.140625" style="2"/>
    <col min="12" max="12" width="13.28515625" style="2" bestFit="1" customWidth="1"/>
    <col min="13" max="16384" width="9.140625" style="2"/>
  </cols>
  <sheetData>
    <row r="1" spans="1:13" x14ac:dyDescent="0.2">
      <c r="A1" s="3" t="s">
        <v>10</v>
      </c>
    </row>
    <row r="2" spans="1:13" x14ac:dyDescent="0.2">
      <c r="A2" s="3" t="s">
        <v>72</v>
      </c>
    </row>
    <row r="3" spans="1:13" ht="15.75" x14ac:dyDescent="0.25">
      <c r="A3" s="4" t="s">
        <v>213</v>
      </c>
      <c r="M3" s="50"/>
    </row>
    <row r="5" spans="1:13" x14ac:dyDescent="0.2">
      <c r="A5" s="103"/>
      <c r="B5" s="103"/>
      <c r="C5" s="103" t="s">
        <v>66</v>
      </c>
      <c r="D5" s="103" t="s">
        <v>67</v>
      </c>
      <c r="E5" s="103" t="s">
        <v>68</v>
      </c>
      <c r="F5" s="103" t="s">
        <v>69</v>
      </c>
    </row>
    <row r="6" spans="1:13" x14ac:dyDescent="0.2">
      <c r="A6" s="246">
        <v>2011</v>
      </c>
      <c r="B6" s="103" t="s">
        <v>57</v>
      </c>
      <c r="C6" s="218">
        <v>394100</v>
      </c>
      <c r="D6" s="218">
        <v>288733</v>
      </c>
      <c r="E6" s="218">
        <v>41049</v>
      </c>
      <c r="F6" s="218">
        <v>135765</v>
      </c>
    </row>
    <row r="7" spans="1:13" x14ac:dyDescent="0.2">
      <c r="A7" s="246"/>
      <c r="B7" s="103" t="s">
        <v>58</v>
      </c>
      <c r="C7" s="218">
        <v>546651</v>
      </c>
      <c r="D7" s="218">
        <v>320268</v>
      </c>
      <c r="E7" s="218">
        <v>52110</v>
      </c>
      <c r="F7" s="218">
        <v>253996</v>
      </c>
    </row>
    <row r="8" spans="1:13" x14ac:dyDescent="0.2">
      <c r="A8" s="246"/>
      <c r="B8" s="103" t="s">
        <v>59</v>
      </c>
      <c r="C8" s="218">
        <v>659236</v>
      </c>
      <c r="D8" s="218">
        <v>325208</v>
      </c>
      <c r="E8" s="218">
        <v>64629</v>
      </c>
      <c r="F8" s="218">
        <v>352634</v>
      </c>
    </row>
    <row r="9" spans="1:13" x14ac:dyDescent="0.2">
      <c r="A9" s="246"/>
      <c r="B9" s="103" t="s">
        <v>60</v>
      </c>
      <c r="C9" s="218">
        <v>445944</v>
      </c>
      <c r="D9" s="218">
        <v>274534</v>
      </c>
      <c r="E9" s="218">
        <v>46125</v>
      </c>
      <c r="F9" s="218">
        <v>154289</v>
      </c>
    </row>
    <row r="10" spans="1:13" x14ac:dyDescent="0.2">
      <c r="A10" s="246">
        <v>2012</v>
      </c>
      <c r="B10" s="103" t="s">
        <v>57</v>
      </c>
      <c r="C10" s="218">
        <v>430140</v>
      </c>
      <c r="D10" s="218">
        <v>263681</v>
      </c>
      <c r="E10" s="218">
        <v>43380</v>
      </c>
      <c r="F10" s="218">
        <v>128126</v>
      </c>
    </row>
    <row r="11" spans="1:13" x14ac:dyDescent="0.2">
      <c r="A11" s="246"/>
      <c r="B11" s="103" t="s">
        <v>58</v>
      </c>
      <c r="C11" s="218">
        <v>590889</v>
      </c>
      <c r="D11" s="218">
        <v>304966</v>
      </c>
      <c r="E11" s="218">
        <v>52935</v>
      </c>
      <c r="F11" s="218">
        <v>242979</v>
      </c>
    </row>
    <row r="12" spans="1:13" x14ac:dyDescent="0.2">
      <c r="A12" s="246"/>
      <c r="B12" s="103" t="s">
        <v>59</v>
      </c>
      <c r="C12" s="218">
        <v>682848</v>
      </c>
      <c r="D12" s="218">
        <v>285428</v>
      </c>
      <c r="E12" s="218">
        <v>60563</v>
      </c>
      <c r="F12" s="218">
        <v>338862</v>
      </c>
    </row>
    <row r="13" spans="1:13" x14ac:dyDescent="0.2">
      <c r="A13" s="246"/>
      <c r="B13" s="103" t="s">
        <v>60</v>
      </c>
      <c r="C13" s="218">
        <v>443634</v>
      </c>
      <c r="D13" s="218">
        <v>278255</v>
      </c>
      <c r="E13" s="218">
        <v>43558</v>
      </c>
      <c r="F13" s="218">
        <v>157300</v>
      </c>
    </row>
    <row r="14" spans="1:13" x14ac:dyDescent="0.2">
      <c r="A14" s="246">
        <v>2013</v>
      </c>
      <c r="B14" s="103" t="s">
        <v>57</v>
      </c>
      <c r="C14" s="218">
        <v>426712</v>
      </c>
      <c r="D14" s="218">
        <v>259035</v>
      </c>
      <c r="E14" s="218">
        <v>38346</v>
      </c>
      <c r="F14" s="218">
        <v>133115</v>
      </c>
    </row>
    <row r="15" spans="1:13" x14ac:dyDescent="0.2">
      <c r="A15" s="246"/>
      <c r="B15" s="103" t="s">
        <v>58</v>
      </c>
      <c r="C15" s="218">
        <v>529784</v>
      </c>
      <c r="D15" s="218">
        <v>344108</v>
      </c>
      <c r="E15" s="218">
        <v>51638</v>
      </c>
      <c r="F15" s="218">
        <v>232700</v>
      </c>
    </row>
    <row r="16" spans="1:13" x14ac:dyDescent="0.2">
      <c r="A16" s="246"/>
      <c r="B16" s="103" t="s">
        <v>59</v>
      </c>
      <c r="C16" s="218">
        <v>610949</v>
      </c>
      <c r="D16" s="218">
        <v>373771</v>
      </c>
      <c r="E16" s="218">
        <v>60775</v>
      </c>
      <c r="F16" s="218">
        <v>339454</v>
      </c>
    </row>
    <row r="17" spans="1:6" x14ac:dyDescent="0.2">
      <c r="A17" s="246"/>
      <c r="B17" s="103" t="s">
        <v>60</v>
      </c>
      <c r="C17" s="218">
        <v>440220</v>
      </c>
      <c r="D17" s="218">
        <v>302642</v>
      </c>
      <c r="E17" s="218">
        <v>42220</v>
      </c>
      <c r="F17" s="218">
        <v>156301</v>
      </c>
    </row>
    <row r="18" spans="1:6" x14ac:dyDescent="0.2">
      <c r="A18" s="246">
        <v>2014</v>
      </c>
      <c r="B18" s="103" t="s">
        <v>57</v>
      </c>
      <c r="C18" s="218">
        <v>426851</v>
      </c>
      <c r="D18" s="218">
        <v>270276</v>
      </c>
      <c r="E18" s="218">
        <v>37816</v>
      </c>
      <c r="F18" s="218">
        <v>119908</v>
      </c>
    </row>
    <row r="19" spans="1:6" x14ac:dyDescent="0.2">
      <c r="A19" s="246"/>
      <c r="B19" s="103" t="s">
        <v>58</v>
      </c>
      <c r="C19" s="218">
        <v>551638</v>
      </c>
      <c r="D19" s="218">
        <v>338216</v>
      </c>
      <c r="E19" s="218">
        <v>45507</v>
      </c>
      <c r="F19" s="218">
        <v>236452</v>
      </c>
    </row>
    <row r="20" spans="1:6" ht="15" customHeight="1" x14ac:dyDescent="0.2">
      <c r="A20" s="247"/>
      <c r="B20" s="103" t="s">
        <v>59</v>
      </c>
      <c r="C20" s="218">
        <v>603845</v>
      </c>
      <c r="D20" s="218">
        <v>368032</v>
      </c>
      <c r="E20" s="218">
        <v>54147</v>
      </c>
      <c r="F20" s="218">
        <v>345849</v>
      </c>
    </row>
    <row r="21" spans="1:6" ht="15" customHeight="1" x14ac:dyDescent="0.2">
      <c r="A21" s="247"/>
      <c r="B21" s="103" t="s">
        <v>60</v>
      </c>
      <c r="C21" s="218">
        <v>430917</v>
      </c>
      <c r="D21" s="218">
        <v>307349</v>
      </c>
      <c r="E21" s="218">
        <v>40509</v>
      </c>
      <c r="F21" s="218">
        <v>159639</v>
      </c>
    </row>
    <row r="22" spans="1:6" x14ac:dyDescent="0.2">
      <c r="A22" s="246">
        <v>2015</v>
      </c>
      <c r="B22" s="103" t="s">
        <v>57</v>
      </c>
      <c r="C22" s="218">
        <v>427248</v>
      </c>
      <c r="D22" s="218">
        <v>287709</v>
      </c>
      <c r="E22" s="218">
        <v>35674</v>
      </c>
      <c r="F22" s="218">
        <v>121250</v>
      </c>
    </row>
    <row r="23" spans="1:6" x14ac:dyDescent="0.2">
      <c r="A23" s="246"/>
      <c r="B23" s="103" t="s">
        <v>58</v>
      </c>
      <c r="C23" s="218">
        <v>594579</v>
      </c>
      <c r="D23" s="218">
        <v>359411</v>
      </c>
      <c r="E23" s="218">
        <v>36022</v>
      </c>
      <c r="F23" s="218">
        <v>224689</v>
      </c>
    </row>
    <row r="24" spans="1:6" x14ac:dyDescent="0.2">
      <c r="A24" s="246"/>
      <c r="B24" s="103" t="s">
        <v>59</v>
      </c>
      <c r="C24" s="218">
        <v>672387</v>
      </c>
      <c r="D24" s="218">
        <v>387267</v>
      </c>
      <c r="E24" s="218">
        <v>39697</v>
      </c>
      <c r="F24" s="218">
        <v>324526</v>
      </c>
    </row>
    <row r="25" spans="1:6" x14ac:dyDescent="0.2">
      <c r="A25" s="246"/>
      <c r="B25" s="103" t="s">
        <v>60</v>
      </c>
      <c r="C25" s="218">
        <v>502921</v>
      </c>
      <c r="D25" s="218">
        <v>307873</v>
      </c>
      <c r="E25" s="218">
        <v>35612</v>
      </c>
      <c r="F25" s="218">
        <v>147811</v>
      </c>
    </row>
    <row r="26" spans="1:6" x14ac:dyDescent="0.2">
      <c r="A26" s="246">
        <v>2016</v>
      </c>
      <c r="B26" s="103" t="s">
        <v>57</v>
      </c>
      <c r="C26" s="218">
        <v>500402</v>
      </c>
      <c r="D26" s="218">
        <v>282712</v>
      </c>
      <c r="E26" s="218">
        <v>37282</v>
      </c>
      <c r="F26" s="218">
        <v>131151</v>
      </c>
    </row>
    <row r="27" spans="1:6" x14ac:dyDescent="0.2">
      <c r="A27" s="246"/>
      <c r="B27" s="103" t="s">
        <v>58</v>
      </c>
      <c r="C27" s="218">
        <v>678774</v>
      </c>
      <c r="D27" s="218">
        <v>358552</v>
      </c>
      <c r="E27" s="218">
        <v>37173</v>
      </c>
      <c r="F27" s="218">
        <v>207894</v>
      </c>
    </row>
    <row r="28" spans="1:6" x14ac:dyDescent="0.2">
      <c r="A28" s="246"/>
      <c r="B28" s="103" t="s">
        <v>59</v>
      </c>
      <c r="C28" s="218">
        <v>774778</v>
      </c>
      <c r="D28" s="218">
        <v>389141</v>
      </c>
      <c r="E28" s="218">
        <v>42385</v>
      </c>
      <c r="F28" s="218">
        <v>316118</v>
      </c>
    </row>
    <row r="29" spans="1:6" x14ac:dyDescent="0.2">
      <c r="A29" s="246"/>
      <c r="B29" s="103" t="s">
        <v>60</v>
      </c>
      <c r="C29" s="218">
        <v>627303</v>
      </c>
      <c r="D29" s="218">
        <v>293936</v>
      </c>
      <c r="E29" s="218">
        <v>32976</v>
      </c>
      <c r="F29" s="218">
        <v>157838</v>
      </c>
    </row>
    <row r="30" spans="1:6" x14ac:dyDescent="0.2">
      <c r="A30" s="246">
        <v>2017</v>
      </c>
      <c r="B30" s="103" t="s">
        <v>57</v>
      </c>
      <c r="C30" s="218">
        <v>623232</v>
      </c>
      <c r="D30" s="218">
        <v>267795</v>
      </c>
      <c r="E30" s="218">
        <v>31621</v>
      </c>
      <c r="F30" s="218">
        <v>121961</v>
      </c>
    </row>
    <row r="31" spans="1:6" x14ac:dyDescent="0.2">
      <c r="A31" s="246"/>
      <c r="B31" s="103" t="s">
        <v>58</v>
      </c>
      <c r="C31" s="218">
        <v>812782</v>
      </c>
      <c r="D31" s="218">
        <v>341528</v>
      </c>
      <c r="E31" s="218">
        <v>19405</v>
      </c>
      <c r="F31" s="218">
        <v>228238</v>
      </c>
    </row>
    <row r="36" spans="1:17" s="7" customFormat="1" ht="15" customHeight="1" x14ac:dyDescent="0.2">
      <c r="A36" s="227" t="s">
        <v>212</v>
      </c>
      <c r="B36" s="227"/>
      <c r="C36" s="227"/>
      <c r="D36" s="227"/>
      <c r="E36" s="227"/>
      <c r="F36" s="227"/>
      <c r="G36" s="227"/>
      <c r="H36" s="227"/>
      <c r="I36" s="227"/>
      <c r="J36" s="227"/>
      <c r="K36" s="227"/>
      <c r="L36" s="227"/>
      <c r="M36" s="227"/>
      <c r="N36" s="227"/>
      <c r="O36" s="227"/>
      <c r="P36" s="227"/>
      <c r="Q36" s="227"/>
    </row>
    <row r="37" spans="1:17" s="7" customFormat="1" ht="12.75" hidden="1" x14ac:dyDescent="0.2">
      <c r="A37" s="227"/>
      <c r="B37" s="227"/>
      <c r="C37" s="227"/>
      <c r="D37" s="227"/>
      <c r="E37" s="227"/>
      <c r="F37" s="227"/>
      <c r="G37" s="227"/>
      <c r="H37" s="227"/>
      <c r="I37" s="227"/>
      <c r="J37" s="227"/>
      <c r="K37" s="227"/>
      <c r="L37" s="227"/>
      <c r="M37" s="227"/>
      <c r="N37" s="227"/>
      <c r="O37" s="227"/>
      <c r="P37" s="227"/>
      <c r="Q37" s="227"/>
    </row>
    <row r="38" spans="1:17" ht="6.75" customHeight="1" x14ac:dyDescent="0.2">
      <c r="A38" s="13"/>
      <c r="B38" s="13"/>
      <c r="C38" s="13"/>
      <c r="D38" s="13"/>
      <c r="E38" s="13"/>
      <c r="F38" s="13"/>
      <c r="G38" s="13"/>
    </row>
    <row r="39" spans="1:17" x14ac:dyDescent="0.2">
      <c r="A39" s="217" t="s">
        <v>153</v>
      </c>
      <c r="B39" s="46"/>
      <c r="C39" s="46"/>
      <c r="D39" s="13"/>
      <c r="E39" s="13"/>
      <c r="F39" s="13"/>
      <c r="G39" s="13"/>
    </row>
    <row r="40" spans="1:17" x14ac:dyDescent="0.2">
      <c r="L40" s="16"/>
    </row>
    <row r="41" spans="1:17" x14ac:dyDescent="0.2">
      <c r="L41" s="16"/>
    </row>
    <row r="42" spans="1:17" x14ac:dyDescent="0.2">
      <c r="L42" s="9"/>
    </row>
  </sheetData>
  <mergeCells count="8">
    <mergeCell ref="A6:A9"/>
    <mergeCell ref="A10:A13"/>
    <mergeCell ref="A14:A17"/>
    <mergeCell ref="A36:Q37"/>
    <mergeCell ref="A18:A21"/>
    <mergeCell ref="A22:A25"/>
    <mergeCell ref="A26:A29"/>
    <mergeCell ref="A30:A31"/>
  </mergeCells>
  <hyperlinks>
    <hyperlink ref="A1" location="'Contents '!A1" display="Contents "/>
    <hyperlink ref="A2" location="'Background Notes'!A1" display="Background Notes"/>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workbookViewId="0"/>
  </sheetViews>
  <sheetFormatPr defaultRowHeight="15" x14ac:dyDescent="0.2"/>
  <cols>
    <col min="1" max="1" width="10.42578125" style="2" customWidth="1"/>
    <col min="2" max="21" width="6.42578125" style="2" customWidth="1"/>
    <col min="22" max="16384" width="9.140625" style="2"/>
  </cols>
  <sheetData>
    <row r="1" spans="1:23" x14ac:dyDescent="0.2">
      <c r="A1" s="3" t="s">
        <v>10</v>
      </c>
      <c r="D1" s="103" t="s">
        <v>125</v>
      </c>
    </row>
    <row r="2" spans="1:23" x14ac:dyDescent="0.2">
      <c r="A2" s="3" t="s">
        <v>72</v>
      </c>
    </row>
    <row r="3" spans="1:23" ht="15.75" x14ac:dyDescent="0.25">
      <c r="A3" s="4" t="s">
        <v>214</v>
      </c>
      <c r="O3" s="50"/>
    </row>
    <row r="7" spans="1:23" x14ac:dyDescent="0.2">
      <c r="A7" s="103"/>
      <c r="B7" s="246">
        <v>2012</v>
      </c>
      <c r="C7" s="246"/>
      <c r="D7" s="246"/>
      <c r="E7" s="246"/>
      <c r="F7" s="246">
        <v>2013</v>
      </c>
      <c r="G7" s="246"/>
      <c r="H7" s="246"/>
      <c r="I7" s="246"/>
      <c r="J7" s="246">
        <v>2014</v>
      </c>
      <c r="K7" s="246"/>
      <c r="L7" s="248"/>
      <c r="M7" s="248"/>
      <c r="N7" s="246">
        <v>2015</v>
      </c>
      <c r="O7" s="246"/>
      <c r="P7" s="246"/>
      <c r="Q7" s="246"/>
      <c r="R7" s="246">
        <v>2016</v>
      </c>
      <c r="S7" s="246"/>
      <c r="T7" s="246"/>
      <c r="U7" s="246"/>
      <c r="V7" s="246">
        <v>2017</v>
      </c>
      <c r="W7" s="246"/>
    </row>
    <row r="8" spans="1:23" x14ac:dyDescent="0.2">
      <c r="A8" s="103"/>
      <c r="B8" s="103" t="s">
        <v>57</v>
      </c>
      <c r="C8" s="103" t="s">
        <v>58</v>
      </c>
      <c r="D8" s="103" t="s">
        <v>59</v>
      </c>
      <c r="E8" s="103" t="s">
        <v>60</v>
      </c>
      <c r="F8" s="103" t="s">
        <v>57</v>
      </c>
      <c r="G8" s="103" t="s">
        <v>58</v>
      </c>
      <c r="H8" s="103" t="s">
        <v>59</v>
      </c>
      <c r="I8" s="103" t="s">
        <v>60</v>
      </c>
      <c r="J8" s="103" t="s">
        <v>57</v>
      </c>
      <c r="K8" s="103" t="s">
        <v>58</v>
      </c>
      <c r="L8" s="103" t="s">
        <v>59</v>
      </c>
      <c r="M8" s="103" t="s">
        <v>60</v>
      </c>
      <c r="N8" s="103" t="s">
        <v>57</v>
      </c>
      <c r="O8" s="103" t="s">
        <v>58</v>
      </c>
      <c r="P8" s="103" t="s">
        <v>59</v>
      </c>
      <c r="Q8" s="103" t="s">
        <v>60</v>
      </c>
      <c r="R8" s="103" t="s">
        <v>57</v>
      </c>
      <c r="S8" s="103" t="s">
        <v>58</v>
      </c>
      <c r="T8" s="103" t="s">
        <v>59</v>
      </c>
      <c r="U8" s="103" t="s">
        <v>60</v>
      </c>
      <c r="V8" s="103" t="s">
        <v>57</v>
      </c>
      <c r="W8" s="103" t="s">
        <v>58</v>
      </c>
    </row>
    <row r="9" spans="1:23" x14ac:dyDescent="0.2">
      <c r="A9" s="103" t="s">
        <v>70</v>
      </c>
      <c r="B9" s="103">
        <v>0</v>
      </c>
      <c r="C9" s="103">
        <v>18</v>
      </c>
      <c r="D9" s="103">
        <v>27</v>
      </c>
      <c r="E9" s="103">
        <v>0</v>
      </c>
      <c r="F9" s="103">
        <v>0</v>
      </c>
      <c r="G9" s="103">
        <v>21</v>
      </c>
      <c r="H9" s="103">
        <v>33</v>
      </c>
      <c r="I9" s="103">
        <v>3</v>
      </c>
      <c r="J9" s="103">
        <v>1</v>
      </c>
      <c r="K9" s="103">
        <v>21</v>
      </c>
      <c r="L9" s="103">
        <v>38</v>
      </c>
      <c r="M9" s="103">
        <v>3</v>
      </c>
      <c r="N9" s="103">
        <v>1</v>
      </c>
      <c r="O9" s="103">
        <v>18</v>
      </c>
      <c r="P9" s="103">
        <v>34</v>
      </c>
      <c r="Q9" s="103">
        <v>5</v>
      </c>
      <c r="R9" s="103">
        <v>2</v>
      </c>
      <c r="S9" s="103">
        <v>26</v>
      </c>
      <c r="T9" s="103">
        <v>52</v>
      </c>
      <c r="U9" s="103">
        <v>1</v>
      </c>
      <c r="V9" s="103">
        <v>0</v>
      </c>
      <c r="W9" s="2">
        <v>41</v>
      </c>
    </row>
    <row r="10" spans="1:23" x14ac:dyDescent="0.2">
      <c r="A10" s="103" t="s">
        <v>71</v>
      </c>
      <c r="B10" s="103">
        <v>0</v>
      </c>
      <c r="C10" s="103">
        <v>1</v>
      </c>
      <c r="D10" s="103">
        <v>7</v>
      </c>
      <c r="E10" s="103">
        <v>0</v>
      </c>
      <c r="F10" s="103">
        <v>0</v>
      </c>
      <c r="G10" s="103">
        <v>3</v>
      </c>
      <c r="H10" s="103">
        <v>2</v>
      </c>
      <c r="I10" s="103">
        <v>0</v>
      </c>
      <c r="J10" s="103">
        <v>0</v>
      </c>
      <c r="K10" s="103">
        <v>2</v>
      </c>
      <c r="L10" s="103">
        <v>3</v>
      </c>
      <c r="M10" s="103">
        <v>0</v>
      </c>
      <c r="N10" s="103">
        <v>0</v>
      </c>
      <c r="O10" s="103">
        <v>2</v>
      </c>
      <c r="P10" s="103">
        <v>4</v>
      </c>
      <c r="Q10" s="103">
        <v>0</v>
      </c>
      <c r="R10" s="103">
        <v>0</v>
      </c>
      <c r="S10" s="103">
        <v>0</v>
      </c>
      <c r="T10" s="103">
        <v>5</v>
      </c>
      <c r="U10" s="103">
        <v>0</v>
      </c>
      <c r="V10" s="103">
        <v>0</v>
      </c>
      <c r="W10" s="2">
        <v>3</v>
      </c>
    </row>
    <row r="11" spans="1:23" x14ac:dyDescent="0.2">
      <c r="A11" s="103" t="s">
        <v>8</v>
      </c>
      <c r="B11" s="103">
        <v>0</v>
      </c>
      <c r="C11" s="103">
        <v>0</v>
      </c>
      <c r="D11" s="103">
        <v>0</v>
      </c>
      <c r="E11" s="103">
        <v>0</v>
      </c>
      <c r="F11" s="103">
        <v>0</v>
      </c>
      <c r="G11" s="103">
        <v>0</v>
      </c>
      <c r="H11" s="103">
        <v>0</v>
      </c>
      <c r="I11" s="103">
        <v>0</v>
      </c>
      <c r="J11" s="103">
        <v>0</v>
      </c>
      <c r="K11" s="103">
        <v>0</v>
      </c>
      <c r="L11" s="103">
        <v>1</v>
      </c>
      <c r="M11" s="103">
        <v>0</v>
      </c>
      <c r="N11" s="103">
        <v>0</v>
      </c>
      <c r="O11" s="103">
        <v>1</v>
      </c>
      <c r="P11" s="103">
        <v>2</v>
      </c>
      <c r="Q11" s="103">
        <v>0</v>
      </c>
      <c r="R11" s="103">
        <v>0</v>
      </c>
      <c r="S11" s="103">
        <v>4</v>
      </c>
      <c r="T11" s="103">
        <v>3</v>
      </c>
      <c r="U11" s="103">
        <v>0</v>
      </c>
      <c r="V11" s="103">
        <v>0</v>
      </c>
      <c r="W11" s="2">
        <v>6</v>
      </c>
    </row>
    <row r="30" spans="1:1" ht="15" customHeight="1" x14ac:dyDescent="0.2">
      <c r="A30" s="36" t="s">
        <v>209</v>
      </c>
    </row>
    <row r="31" spans="1:1" x14ac:dyDescent="0.2">
      <c r="A31" s="36" t="s">
        <v>210</v>
      </c>
    </row>
    <row r="32" spans="1:1" x14ac:dyDescent="0.2">
      <c r="A32" s="36" t="s">
        <v>211</v>
      </c>
    </row>
    <row r="35" spans="1:1" x14ac:dyDescent="0.2">
      <c r="A35" s="217" t="s">
        <v>153</v>
      </c>
    </row>
  </sheetData>
  <mergeCells count="6">
    <mergeCell ref="V7:W7"/>
    <mergeCell ref="B7:E7"/>
    <mergeCell ref="F7:I7"/>
    <mergeCell ref="J7:M7"/>
    <mergeCell ref="N7:Q7"/>
    <mergeCell ref="R7:U7"/>
  </mergeCells>
  <hyperlinks>
    <hyperlink ref="A1" location="'Contents '!A1" display="Contents "/>
    <hyperlink ref="A2" location="'Background Notes'!A1" display="Background Notes"/>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election activeCell="A3" sqref="A3"/>
    </sheetView>
  </sheetViews>
  <sheetFormatPr defaultRowHeight="15" x14ac:dyDescent="0.2"/>
  <cols>
    <col min="1" max="1" width="164.28515625" style="165" customWidth="1"/>
    <col min="2" max="16384" width="9.140625" style="164"/>
  </cols>
  <sheetData>
    <row r="1" spans="1:12" ht="15.75" x14ac:dyDescent="0.25">
      <c r="A1" s="93" t="s">
        <v>72</v>
      </c>
      <c r="B1" s="94"/>
    </row>
    <row r="2" spans="1:12" s="165" customFormat="1" ht="60" x14ac:dyDescent="0.2">
      <c r="A2" s="95" t="s">
        <v>215</v>
      </c>
      <c r="B2" s="95"/>
    </row>
    <row r="3" spans="1:12" x14ac:dyDescent="0.2">
      <c r="A3" s="166"/>
      <c r="B3" s="94"/>
    </row>
    <row r="4" spans="1:12" x14ac:dyDescent="0.2">
      <c r="A4" s="166"/>
      <c r="B4" s="94"/>
    </row>
    <row r="5" spans="1:12" ht="45" x14ac:dyDescent="0.2">
      <c r="A5" s="95" t="s">
        <v>168</v>
      </c>
      <c r="B5" s="94"/>
    </row>
    <row r="6" spans="1:12" ht="45" x14ac:dyDescent="0.2">
      <c r="A6" s="95" t="s">
        <v>169</v>
      </c>
      <c r="B6" s="94"/>
    </row>
    <row r="7" spans="1:12" x14ac:dyDescent="0.2">
      <c r="A7" s="166"/>
      <c r="B7" s="94"/>
    </row>
    <row r="8" spans="1:12" x14ac:dyDescent="0.2">
      <c r="A8" s="95" t="s">
        <v>121</v>
      </c>
      <c r="B8" s="94"/>
    </row>
    <row r="9" spans="1:12" x14ac:dyDescent="0.2">
      <c r="A9" s="166" t="s">
        <v>82</v>
      </c>
      <c r="B9" s="94"/>
    </row>
    <row r="10" spans="1:12" x14ac:dyDescent="0.2">
      <c r="A10" s="166" t="s">
        <v>83</v>
      </c>
      <c r="B10" s="94"/>
    </row>
    <row r="11" spans="1:12" x14ac:dyDescent="0.2">
      <c r="A11" s="166" t="s">
        <v>84</v>
      </c>
      <c r="B11" s="94"/>
    </row>
    <row r="12" spans="1:12" x14ac:dyDescent="0.2">
      <c r="A12" s="166" t="s">
        <v>85</v>
      </c>
      <c r="B12" s="94"/>
    </row>
    <row r="13" spans="1:12" x14ac:dyDescent="0.2">
      <c r="A13" s="166" t="s">
        <v>114</v>
      </c>
      <c r="B13" s="94"/>
    </row>
    <row r="14" spans="1:12" ht="30" x14ac:dyDescent="0.2">
      <c r="A14" s="165" t="s">
        <v>170</v>
      </c>
      <c r="B14" s="94"/>
    </row>
    <row r="15" spans="1:12" x14ac:dyDescent="0.2">
      <c r="A15" s="167" t="s">
        <v>171</v>
      </c>
      <c r="B15" s="94"/>
    </row>
    <row r="16" spans="1:12" ht="15" customHeight="1" x14ac:dyDescent="0.25">
      <c r="A16" s="168" t="s">
        <v>172</v>
      </c>
      <c r="B16"/>
      <c r="C16"/>
      <c r="D16"/>
      <c r="E16"/>
      <c r="F16"/>
      <c r="G16"/>
      <c r="H16"/>
      <c r="I16"/>
      <c r="J16"/>
      <c r="K16"/>
      <c r="L16"/>
    </row>
    <row r="17" spans="1:12" ht="15.75" x14ac:dyDescent="0.25">
      <c r="A17" s="168" t="s">
        <v>173</v>
      </c>
      <c r="B17"/>
      <c r="C17"/>
      <c r="D17"/>
      <c r="E17"/>
      <c r="F17"/>
      <c r="G17"/>
      <c r="H17"/>
      <c r="I17"/>
      <c r="J17"/>
      <c r="K17"/>
      <c r="L17"/>
    </row>
    <row r="18" spans="1:12" ht="15.75" x14ac:dyDescent="0.25">
      <c r="A18" s="168" t="s">
        <v>174</v>
      </c>
      <c r="B18"/>
      <c r="C18"/>
      <c r="D18"/>
      <c r="E18"/>
      <c r="F18"/>
      <c r="G18"/>
      <c r="H18"/>
      <c r="I18"/>
      <c r="J18"/>
      <c r="K18"/>
      <c r="L18"/>
    </row>
    <row r="19" spans="1:12" x14ac:dyDescent="0.2">
      <c r="A19" s="167" t="s">
        <v>175</v>
      </c>
      <c r="B19" s="94"/>
    </row>
    <row r="20" spans="1:12" x14ac:dyDescent="0.2">
      <c r="A20" s="167" t="s">
        <v>176</v>
      </c>
      <c r="B20" s="94"/>
    </row>
    <row r="21" spans="1:12" x14ac:dyDescent="0.2">
      <c r="A21" s="169" t="s">
        <v>177</v>
      </c>
      <c r="B21" s="94"/>
    </row>
    <row r="22" spans="1:12" x14ac:dyDescent="0.2">
      <c r="A22" s="166"/>
      <c r="B22" s="94"/>
    </row>
    <row r="23" spans="1:12" ht="60" x14ac:dyDescent="0.2">
      <c r="A23" s="95" t="s">
        <v>178</v>
      </c>
      <c r="B23" s="94"/>
    </row>
    <row r="24" spans="1:12" x14ac:dyDescent="0.2">
      <c r="A24" s="166"/>
      <c r="B24" s="94"/>
    </row>
    <row r="25" spans="1:12" ht="75" x14ac:dyDescent="0.2">
      <c r="A25" s="170" t="s">
        <v>179</v>
      </c>
      <c r="B25" s="94"/>
    </row>
    <row r="26" spans="1:12" x14ac:dyDescent="0.2">
      <c r="A26" s="95"/>
      <c r="B26" s="94"/>
    </row>
    <row r="27" spans="1:12" ht="30" x14ac:dyDescent="0.2">
      <c r="A27" s="95" t="s">
        <v>180</v>
      </c>
    </row>
    <row r="28" spans="1:12" x14ac:dyDescent="0.2">
      <c r="A28" s="95"/>
    </row>
    <row r="29" spans="1:12" ht="45" x14ac:dyDescent="0.2">
      <c r="A29" s="95" t="s">
        <v>181</v>
      </c>
    </row>
    <row r="30" spans="1:12" ht="15.75" x14ac:dyDescent="0.25">
      <c r="A30" s="166"/>
      <c r="B30" s="50"/>
    </row>
    <row r="31" spans="1:12" ht="60" x14ac:dyDescent="0.2">
      <c r="A31" s="166" t="s">
        <v>182</v>
      </c>
    </row>
    <row r="32" spans="1:12" x14ac:dyDescent="0.2">
      <c r="A32" s="166"/>
    </row>
    <row r="33" spans="1:2" ht="90" x14ac:dyDescent="0.2">
      <c r="A33" s="95" t="s">
        <v>183</v>
      </c>
    </row>
    <row r="34" spans="1:2" x14ac:dyDescent="0.2">
      <c r="A34" s="166"/>
      <c r="B34" s="94"/>
    </row>
    <row r="35" spans="1:2" ht="30" x14ac:dyDescent="0.2">
      <c r="A35" s="166" t="s">
        <v>184</v>
      </c>
      <c r="B35" s="94"/>
    </row>
    <row r="36" spans="1:2" x14ac:dyDescent="0.2">
      <c r="A36" s="95" t="s">
        <v>117</v>
      </c>
    </row>
    <row r="37" spans="1:2" x14ac:dyDescent="0.2">
      <c r="A37" s="95" t="s">
        <v>118</v>
      </c>
    </row>
    <row r="38" spans="1:2" x14ac:dyDescent="0.2">
      <c r="A38" s="95"/>
    </row>
  </sheetData>
  <hyperlinks>
    <hyperlink ref="A8" r:id="rId1" display="http://www.statisticsauthority.gov.uk/assessment/code-of-practice/index.html"/>
    <hyperlink ref="A37" r:id="rId2"/>
    <hyperlink ref="A36" r:id="rId3"/>
    <hyperlink ref="A6" r:id="rId4"/>
    <hyperlink ref="A5" r:id="rId5"/>
    <hyperlink ref="A2" r:id="rId6" display="1.    These statistics present a summary of tourism information in the year ending March 2017. More detailed quarterly data is available on our website at this link. It should be noted that 2017 data are provisional until publication of the 2017 annual st"/>
    <hyperlink ref="A23" r:id="rId7" display="http://www.cso.ie/en/media/csoie/newsevents/documents/liasiongroups/tourism/Presentationallisland.pptx"/>
    <hyperlink ref="A25" r:id="rId8"/>
    <hyperlink ref="A27" r:id="rId9"/>
    <hyperlink ref="A29" r:id="rId10" display="8.    Tourism statistics systems are designed to collect information for Northern Ireland as a whole. However, respondents do indicate where they stay during these overnight trips allowing for some analysis at Local Area level. The most recent 2015 result"/>
    <hyperlink ref="A33" r:id="rId11" display="9. The estimates in this bulletin are derived from sample surveys and are therefore subject to sampling errors. Sampling errors are determined both by the sample design and by the sample size. Generally speaking, the larger the sample supporting a particu"/>
  </hyperlinks>
  <pageMargins left="0.7" right="0.7" top="0.75" bottom="0.75" header="0.3" footer="0.3"/>
  <pageSetup paperSize="9"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K24" sqref="K24"/>
    </sheetView>
  </sheetViews>
  <sheetFormatPr defaultRowHeight="15" x14ac:dyDescent="0.2"/>
  <cols>
    <col min="1" max="1" width="25.28515625" style="48" customWidth="1"/>
    <col min="2" max="2" width="25.5703125" style="48" customWidth="1"/>
    <col min="3" max="3" width="4.7109375" style="48" customWidth="1"/>
    <col min="4" max="4" width="25.5703125" style="48" customWidth="1"/>
    <col min="5" max="5" width="4.7109375" style="48" customWidth="1"/>
    <col min="6" max="6" width="11.85546875" style="48" bestFit="1" customWidth="1"/>
    <col min="7" max="16384" width="9.140625" style="48"/>
  </cols>
  <sheetData>
    <row r="1" spans="1:6" x14ac:dyDescent="0.2">
      <c r="A1" s="49" t="s">
        <v>10</v>
      </c>
    </row>
    <row r="2" spans="1:6" x14ac:dyDescent="0.2">
      <c r="A2" s="49" t="s">
        <v>72</v>
      </c>
    </row>
    <row r="3" spans="1:6" ht="18.75" x14ac:dyDescent="0.25">
      <c r="A3" s="50" t="s">
        <v>151</v>
      </c>
    </row>
    <row r="4" spans="1:6" ht="15.75" thickBot="1" x14ac:dyDescent="0.25"/>
    <row r="5" spans="1:6" ht="31.5" customHeight="1" thickBot="1" x14ac:dyDescent="0.3">
      <c r="A5" s="51"/>
      <c r="B5" s="92" t="s">
        <v>122</v>
      </c>
      <c r="C5" s="97"/>
      <c r="D5" s="92" t="s">
        <v>152</v>
      </c>
      <c r="E5" s="52"/>
      <c r="F5" s="52" t="s">
        <v>2</v>
      </c>
    </row>
    <row r="6" spans="1:6" ht="15.75" x14ac:dyDescent="0.25">
      <c r="A6" s="53" t="s">
        <v>0</v>
      </c>
      <c r="B6" s="33">
        <v>4412394</v>
      </c>
      <c r="C6" s="14"/>
      <c r="D6" s="33">
        <v>4775031</v>
      </c>
      <c r="E6" s="34"/>
      <c r="F6" s="40">
        <f>(D6-B6)/B6</f>
        <v>8.2185996989389429E-2</v>
      </c>
    </row>
    <row r="7" spans="1:6" ht="15.75" x14ac:dyDescent="0.25">
      <c r="A7" s="53"/>
      <c r="B7" s="33"/>
      <c r="C7" s="33"/>
      <c r="D7" s="33"/>
      <c r="E7" s="34"/>
      <c r="F7" s="41"/>
    </row>
    <row r="8" spans="1:6" ht="15.75" x14ac:dyDescent="0.25">
      <c r="A8" s="53" t="s">
        <v>1</v>
      </c>
      <c r="B8" s="33">
        <v>14946981</v>
      </c>
      <c r="C8" s="14"/>
      <c r="D8" s="33">
        <v>16331810</v>
      </c>
      <c r="E8" s="34"/>
      <c r="F8" s="41">
        <f>(D8-B8)/B8</f>
        <v>9.2649411944793397E-2</v>
      </c>
    </row>
    <row r="9" spans="1:6" ht="15.75" x14ac:dyDescent="0.25">
      <c r="A9" s="53"/>
      <c r="B9" s="33"/>
      <c r="C9" s="33"/>
      <c r="D9" s="33"/>
      <c r="E9" s="34"/>
      <c r="F9" s="41"/>
    </row>
    <row r="10" spans="1:6" ht="16.5" thickBot="1" x14ac:dyDescent="0.3">
      <c r="A10" s="54" t="s">
        <v>49</v>
      </c>
      <c r="B10" s="55">
        <v>777511284</v>
      </c>
      <c r="C10" s="55"/>
      <c r="D10" s="55">
        <v>907086067</v>
      </c>
      <c r="E10" s="56"/>
      <c r="F10" s="59">
        <f>(D10-B10)/B10</f>
        <v>0.1666532507842034</v>
      </c>
    </row>
    <row r="12" spans="1:6" s="57" customFormat="1" ht="12.75" x14ac:dyDescent="0.2">
      <c r="A12" s="226" t="s">
        <v>3</v>
      </c>
      <c r="B12" s="226"/>
      <c r="C12" s="226"/>
      <c r="D12" s="226"/>
      <c r="E12" s="226"/>
      <c r="F12" s="226"/>
    </row>
    <row r="13" spans="1:6" s="57" customFormat="1" ht="12.75" x14ac:dyDescent="0.2">
      <c r="A13" s="226"/>
      <c r="B13" s="226"/>
      <c r="C13" s="226"/>
      <c r="D13" s="226"/>
      <c r="E13" s="226"/>
      <c r="F13" s="226"/>
    </row>
    <row r="14" spans="1:6" s="57" customFormat="1" ht="12.75" x14ac:dyDescent="0.2">
      <c r="A14" s="226"/>
      <c r="B14" s="226"/>
      <c r="C14" s="226"/>
      <c r="D14" s="226"/>
      <c r="E14" s="226"/>
      <c r="F14" s="226"/>
    </row>
    <row r="15" spans="1:6" s="57" customFormat="1" ht="15" customHeight="1" x14ac:dyDescent="0.2">
      <c r="A15" s="226" t="s">
        <v>4</v>
      </c>
      <c r="B15" s="226"/>
      <c r="C15" s="226"/>
      <c r="D15" s="226"/>
      <c r="E15" s="226"/>
      <c r="F15" s="226"/>
    </row>
    <row r="16" spans="1:6" s="57" customFormat="1" ht="12.75" x14ac:dyDescent="0.2">
      <c r="A16" s="226"/>
      <c r="B16" s="226"/>
      <c r="C16" s="226"/>
      <c r="D16" s="226"/>
      <c r="E16" s="226"/>
      <c r="F16" s="226"/>
    </row>
    <row r="17" spans="1:6" s="57" customFormat="1" ht="12.75" x14ac:dyDescent="0.2">
      <c r="A17" s="226"/>
      <c r="B17" s="226"/>
      <c r="C17" s="226"/>
      <c r="D17" s="226"/>
      <c r="E17" s="226"/>
      <c r="F17" s="226"/>
    </row>
    <row r="18" spans="1:6" s="57" customFormat="1" ht="12.75" x14ac:dyDescent="0.2">
      <c r="A18" s="226"/>
      <c r="B18" s="226"/>
      <c r="C18" s="226"/>
      <c r="D18" s="226"/>
      <c r="E18" s="226"/>
      <c r="F18" s="226"/>
    </row>
    <row r="19" spans="1:6" x14ac:dyDescent="0.2">
      <c r="A19" s="47"/>
      <c r="B19" s="47"/>
      <c r="C19" s="47"/>
      <c r="D19" s="47"/>
      <c r="E19" s="47"/>
      <c r="F19" s="47"/>
    </row>
    <row r="21" spans="1:6" x14ac:dyDescent="0.2">
      <c r="A21" s="104" t="s">
        <v>153</v>
      </c>
    </row>
  </sheetData>
  <mergeCells count="2">
    <mergeCell ref="A12:F14"/>
    <mergeCell ref="A15:F18"/>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K24" sqref="K24"/>
    </sheetView>
  </sheetViews>
  <sheetFormatPr defaultRowHeight="15" x14ac:dyDescent="0.2"/>
  <cols>
    <col min="1" max="1" width="26.85546875" style="48" customWidth="1"/>
    <col min="2" max="2" width="24.42578125" style="48" bestFit="1" customWidth="1"/>
    <col min="3" max="3" width="4.7109375" style="48" customWidth="1"/>
    <col min="4" max="4" width="24.42578125" style="48" bestFit="1" customWidth="1"/>
    <col min="5" max="5" width="4.7109375" style="48" customWidth="1"/>
    <col min="6" max="6" width="11.85546875" style="48" bestFit="1" customWidth="1"/>
    <col min="7" max="8" width="9.140625" style="48"/>
    <col min="9" max="9" width="11.42578125" style="48" bestFit="1" customWidth="1"/>
    <col min="10" max="16384" width="9.140625" style="48"/>
  </cols>
  <sheetData>
    <row r="1" spans="1:9" x14ac:dyDescent="0.2">
      <c r="A1" s="49" t="s">
        <v>10</v>
      </c>
    </row>
    <row r="2" spans="1:9" x14ac:dyDescent="0.2">
      <c r="A2" s="49" t="s">
        <v>72</v>
      </c>
    </row>
    <row r="3" spans="1:9" ht="18.75" x14ac:dyDescent="0.25">
      <c r="A3" s="50" t="s">
        <v>154</v>
      </c>
    </row>
    <row r="4" spans="1:9" ht="15.75" thickBot="1" x14ac:dyDescent="0.25"/>
    <row r="5" spans="1:9" ht="32.25" thickBot="1" x14ac:dyDescent="0.3">
      <c r="A5" s="51"/>
      <c r="B5" s="92" t="s">
        <v>122</v>
      </c>
      <c r="C5" s="97"/>
      <c r="D5" s="92" t="s">
        <v>152</v>
      </c>
      <c r="E5" s="52"/>
      <c r="F5" s="52" t="s">
        <v>2</v>
      </c>
    </row>
    <row r="6" spans="1:9" ht="15.75" x14ac:dyDescent="0.25">
      <c r="A6" s="53" t="s">
        <v>5</v>
      </c>
      <c r="B6" s="14">
        <v>2003977.1658598054</v>
      </c>
      <c r="D6" s="14">
        <v>2226320.3976382739</v>
      </c>
      <c r="E6" s="34"/>
      <c r="F6" s="41">
        <f>(D6-B6)/B6</f>
        <v>0.11095098066303176</v>
      </c>
      <c r="H6" s="58"/>
      <c r="I6" s="14"/>
    </row>
    <row r="7" spans="1:9" ht="15.75" x14ac:dyDescent="0.25">
      <c r="A7" s="53"/>
      <c r="E7" s="34"/>
      <c r="H7" s="58"/>
      <c r="I7" s="14"/>
    </row>
    <row r="8" spans="1:9" ht="15.75" x14ac:dyDescent="0.25">
      <c r="A8" s="53" t="s">
        <v>6</v>
      </c>
      <c r="B8" s="33">
        <v>1843193.0893533551</v>
      </c>
      <c r="D8" s="33">
        <v>1920513.4700824353</v>
      </c>
      <c r="E8" s="34"/>
      <c r="F8" s="41">
        <f>(D8-B8)/B8</f>
        <v>4.1949148559474243E-2</v>
      </c>
      <c r="H8" s="58"/>
      <c r="I8" s="14"/>
    </row>
    <row r="9" spans="1:9" ht="15.75" x14ac:dyDescent="0.25">
      <c r="A9" s="53"/>
      <c r="E9" s="34"/>
      <c r="H9" s="58"/>
      <c r="I9" s="14"/>
    </row>
    <row r="10" spans="1:9" ht="15.75" x14ac:dyDescent="0.25">
      <c r="A10" s="53" t="s">
        <v>7</v>
      </c>
      <c r="B10" s="14">
        <v>429975.39858113555</v>
      </c>
      <c r="D10" s="14">
        <v>432604.02368128276</v>
      </c>
      <c r="E10" s="34"/>
      <c r="F10" s="41">
        <f>(D10-B10)/B10</f>
        <v>6.1134313935665681E-3</v>
      </c>
      <c r="H10" s="58"/>
    </row>
    <row r="11" spans="1:9" ht="15.75" x14ac:dyDescent="0.25">
      <c r="A11" s="53"/>
      <c r="B11" s="33"/>
      <c r="C11" s="33"/>
      <c r="D11" s="33"/>
      <c r="E11" s="34"/>
      <c r="F11" s="41"/>
      <c r="H11" s="58"/>
    </row>
    <row r="12" spans="1:9" ht="15.75" x14ac:dyDescent="0.25">
      <c r="A12" s="53" t="s">
        <v>8</v>
      </c>
      <c r="B12" s="14">
        <v>135248.76292339817</v>
      </c>
      <c r="C12" s="33"/>
      <c r="D12" s="14">
        <v>195592.78160766198</v>
      </c>
      <c r="E12" s="34"/>
      <c r="F12" s="41">
        <f>(D12-B12)/B12</f>
        <v>0.44617057768167012</v>
      </c>
      <c r="H12" s="58"/>
    </row>
    <row r="13" spans="1:9" ht="16.5" thickBot="1" x14ac:dyDescent="0.3">
      <c r="A13" s="54"/>
      <c r="B13" s="55"/>
      <c r="C13" s="55"/>
      <c r="D13" s="55"/>
      <c r="E13" s="56"/>
      <c r="F13" s="59"/>
      <c r="H13" s="58"/>
    </row>
    <row r="14" spans="1:9" ht="15.75" thickBot="1" x14ac:dyDescent="0.25">
      <c r="A14" s="43" t="s">
        <v>42</v>
      </c>
      <c r="B14" s="42">
        <f>B6+B8+B10+B12</f>
        <v>4412394.4167176941</v>
      </c>
      <c r="C14" s="42"/>
      <c r="D14" s="42">
        <f>D6+D8+D10+D12</f>
        <v>4775030.6730096545</v>
      </c>
      <c r="E14" s="43"/>
      <c r="F14" s="40">
        <f>(D14-B14)/B14</f>
        <v>8.2185820677771457E-2</v>
      </c>
      <c r="H14" s="58"/>
    </row>
    <row r="15" spans="1:9" x14ac:dyDescent="0.2">
      <c r="F15" s="39"/>
    </row>
    <row r="16" spans="1:9" s="57" customFormat="1" ht="15" customHeight="1" x14ac:dyDescent="0.2">
      <c r="A16" s="226" t="s">
        <v>3</v>
      </c>
      <c r="B16" s="226"/>
      <c r="C16" s="226"/>
      <c r="D16" s="226"/>
      <c r="E16" s="226"/>
      <c r="F16" s="226"/>
    </row>
    <row r="17" spans="1:6" s="57" customFormat="1" ht="12.75" x14ac:dyDescent="0.2">
      <c r="A17" s="226"/>
      <c r="B17" s="226"/>
      <c r="C17" s="226"/>
      <c r="D17" s="226"/>
      <c r="E17" s="226"/>
      <c r="F17" s="226"/>
    </row>
    <row r="18" spans="1:6" s="57" customFormat="1" ht="15" customHeight="1" x14ac:dyDescent="0.2">
      <c r="A18" s="226" t="s">
        <v>4</v>
      </c>
      <c r="B18" s="226"/>
      <c r="C18" s="226"/>
      <c r="D18" s="226"/>
      <c r="E18" s="226"/>
      <c r="F18" s="226"/>
    </row>
    <row r="19" spans="1:6" s="57" customFormat="1" ht="12.75" x14ac:dyDescent="0.2">
      <c r="A19" s="226"/>
      <c r="B19" s="226"/>
      <c r="C19" s="226"/>
      <c r="D19" s="226"/>
      <c r="E19" s="226"/>
      <c r="F19" s="226"/>
    </row>
    <row r="20" spans="1:6" s="57" customFormat="1" ht="12.75" x14ac:dyDescent="0.2">
      <c r="A20" s="226"/>
      <c r="B20" s="226"/>
      <c r="C20" s="226"/>
      <c r="D20" s="226"/>
      <c r="E20" s="226"/>
      <c r="F20" s="226"/>
    </row>
    <row r="21" spans="1:6" s="57" customFormat="1" ht="12.75" x14ac:dyDescent="0.2">
      <c r="A21" s="226"/>
      <c r="B21" s="226"/>
      <c r="C21" s="226"/>
      <c r="D21" s="226"/>
      <c r="E21" s="226"/>
      <c r="F21" s="226"/>
    </row>
    <row r="22" spans="1:6" x14ac:dyDescent="0.2">
      <c r="A22" s="47"/>
      <c r="B22" s="47"/>
      <c r="C22" s="47"/>
      <c r="D22" s="47"/>
      <c r="E22" s="47"/>
      <c r="F22" s="47"/>
    </row>
    <row r="23" spans="1:6" x14ac:dyDescent="0.2">
      <c r="A23" s="104" t="s">
        <v>153</v>
      </c>
    </row>
  </sheetData>
  <mergeCells count="2">
    <mergeCell ref="A18:F21"/>
    <mergeCell ref="A16:F17"/>
  </mergeCells>
  <hyperlinks>
    <hyperlink ref="A1" location="'Contents '!A1" display="Contents "/>
    <hyperlink ref="A2" location="'Background Notes'!A1" display="Background Note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J24" sqref="J24"/>
    </sheetView>
  </sheetViews>
  <sheetFormatPr defaultRowHeight="15" x14ac:dyDescent="0.2"/>
  <cols>
    <col min="1" max="1" width="49.710937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16384" width="9.140625" style="2"/>
  </cols>
  <sheetData>
    <row r="1" spans="1:6" x14ac:dyDescent="0.2">
      <c r="A1" s="3" t="s">
        <v>10</v>
      </c>
    </row>
    <row r="2" spans="1:6" x14ac:dyDescent="0.2">
      <c r="A2" s="3" t="s">
        <v>72</v>
      </c>
    </row>
    <row r="3" spans="1:6" ht="18.75" x14ac:dyDescent="0.25">
      <c r="A3" s="4" t="s">
        <v>155</v>
      </c>
    </row>
    <row r="4" spans="1:6" ht="15.75" thickBot="1" x14ac:dyDescent="0.25"/>
    <row r="5" spans="1:6" ht="32.25" thickBot="1" x14ac:dyDescent="0.3">
      <c r="A5" s="17"/>
      <c r="B5" s="92" t="s">
        <v>122</v>
      </c>
      <c r="C5" s="97"/>
      <c r="D5" s="92" t="s">
        <v>152</v>
      </c>
      <c r="E5" s="18"/>
      <c r="F5" s="18" t="s">
        <v>2</v>
      </c>
    </row>
    <row r="6" spans="1:6" ht="18.75" x14ac:dyDescent="0.25">
      <c r="A6" s="19" t="s">
        <v>73</v>
      </c>
      <c r="B6" s="5">
        <v>1353288.1601346144</v>
      </c>
      <c r="D6" s="5">
        <v>1386639.2431799197</v>
      </c>
      <c r="E6" s="21"/>
      <c r="F6" s="41">
        <f>(D6-B6)/B6</f>
        <v>2.4644480035935373E-2</v>
      </c>
    </row>
    <row r="7" spans="1:6" ht="15.75" x14ac:dyDescent="0.25">
      <c r="A7" s="19"/>
      <c r="E7" s="21"/>
    </row>
    <row r="8" spans="1:6" ht="18.75" x14ac:dyDescent="0.25">
      <c r="A8" s="19" t="s">
        <v>74</v>
      </c>
      <c r="B8" s="20">
        <v>683526.54570776736</v>
      </c>
      <c r="D8" s="20">
        <v>785900.10150509235</v>
      </c>
      <c r="E8" s="21"/>
      <c r="F8" s="41">
        <f>(D8-B8)/B8</f>
        <v>0.1497726115250152</v>
      </c>
    </row>
    <row r="9" spans="1:6" ht="15.75" x14ac:dyDescent="0.25">
      <c r="A9" s="19"/>
      <c r="E9" s="21"/>
    </row>
    <row r="10" spans="1:6" x14ac:dyDescent="0.2">
      <c r="A10" s="27" t="s">
        <v>48</v>
      </c>
      <c r="B10" s="28">
        <f>B6+B8</f>
        <v>2036814.7058423818</v>
      </c>
      <c r="C10" s="29"/>
      <c r="D10" s="28">
        <f>D6+D8</f>
        <v>2172539.344685012</v>
      </c>
      <c r="E10" s="29"/>
      <c r="F10" s="105">
        <f>(D10-B10)/B10</f>
        <v>6.6635731985496188E-2</v>
      </c>
    </row>
    <row r="11" spans="1:6" ht="15.75" x14ac:dyDescent="0.25">
      <c r="A11" s="19"/>
      <c r="B11" s="20"/>
      <c r="C11" s="20"/>
      <c r="D11" s="20"/>
      <c r="E11" s="21"/>
      <c r="F11" s="106"/>
    </row>
    <row r="12" spans="1:6" ht="18.75" x14ac:dyDescent="0.25">
      <c r="A12" s="19" t="s">
        <v>87</v>
      </c>
      <c r="B12" s="5">
        <v>374919</v>
      </c>
      <c r="C12" s="20"/>
      <c r="D12" s="20">
        <v>498051</v>
      </c>
      <c r="E12" s="21"/>
      <c r="F12" s="41">
        <f>(D12-B12)/B12</f>
        <v>0.32842293935490063</v>
      </c>
    </row>
    <row r="13" spans="1:6" ht="15.75" x14ac:dyDescent="0.25">
      <c r="A13" s="19"/>
      <c r="B13" s="5"/>
      <c r="C13" s="20"/>
      <c r="D13" s="5"/>
      <c r="E13" s="21"/>
      <c r="F13" s="22"/>
    </row>
    <row r="14" spans="1:6" x14ac:dyDescent="0.2">
      <c r="A14" s="27" t="s">
        <v>41</v>
      </c>
      <c r="B14" s="28">
        <f>B10+B12</f>
        <v>2411733.7058423818</v>
      </c>
      <c r="C14" s="28"/>
      <c r="D14" s="28">
        <f>D10+D12</f>
        <v>2670590.344685012</v>
      </c>
      <c r="E14" s="29"/>
      <c r="F14" s="105">
        <f>(D14-B14)/B14</f>
        <v>0.10733218108431898</v>
      </c>
    </row>
    <row r="15" spans="1:6" ht="15.75" x14ac:dyDescent="0.25">
      <c r="A15" s="19"/>
      <c r="B15" s="5"/>
      <c r="C15" s="20"/>
      <c r="D15" s="5"/>
      <c r="E15" s="21"/>
      <c r="F15" s="106"/>
    </row>
    <row r="16" spans="1:6" ht="18.75" x14ac:dyDescent="0.25">
      <c r="A16" s="19" t="s">
        <v>86</v>
      </c>
      <c r="B16" s="5">
        <v>2000660.7108753126</v>
      </c>
      <c r="C16" s="20"/>
      <c r="D16" s="33">
        <v>2104440.328324642</v>
      </c>
      <c r="E16" s="21"/>
      <c r="F16" s="41">
        <f>(D16-B16)/B16</f>
        <v>5.1872672305302917E-2</v>
      </c>
    </row>
    <row r="17" spans="1:6" ht="15.75" thickBot="1" x14ac:dyDescent="0.25">
      <c r="B17" s="5"/>
      <c r="C17" s="20"/>
      <c r="D17" s="5"/>
      <c r="E17" s="21"/>
      <c r="F17" s="22"/>
    </row>
    <row r="18" spans="1:6" ht="15.75" thickBot="1" x14ac:dyDescent="0.25">
      <c r="A18" s="30" t="s">
        <v>42</v>
      </c>
      <c r="B18" s="61">
        <f>B14+B16</f>
        <v>4412394.4167176941</v>
      </c>
      <c r="C18" s="61"/>
      <c r="D18" s="61">
        <f>D14+D16</f>
        <v>4775030.6730096545</v>
      </c>
      <c r="E18" s="62"/>
      <c r="F18" s="60">
        <f>(D18-B18)/B18</f>
        <v>8.2185820677771457E-2</v>
      </c>
    </row>
    <row r="20" spans="1:6" ht="15" customHeight="1" x14ac:dyDescent="0.2">
      <c r="A20" s="227" t="s">
        <v>3</v>
      </c>
      <c r="B20" s="227"/>
      <c r="C20" s="227"/>
      <c r="D20" s="227"/>
      <c r="E20" s="227"/>
      <c r="F20" s="227"/>
    </row>
    <row r="21" spans="1:6" x14ac:dyDescent="0.2">
      <c r="A21" s="227"/>
      <c r="B21" s="227"/>
      <c r="C21" s="227"/>
      <c r="D21" s="227"/>
      <c r="E21" s="227"/>
      <c r="F21" s="227"/>
    </row>
    <row r="22" spans="1:6" ht="15" customHeight="1" x14ac:dyDescent="0.2">
      <c r="A22" s="227" t="s">
        <v>9</v>
      </c>
      <c r="B22" s="227"/>
      <c r="C22" s="227"/>
      <c r="D22" s="227"/>
      <c r="E22" s="227"/>
      <c r="F22" s="227"/>
    </row>
    <row r="23" spans="1:6" x14ac:dyDescent="0.2">
      <c r="A23" s="227"/>
      <c r="B23" s="227"/>
      <c r="C23" s="227"/>
      <c r="D23" s="227"/>
      <c r="E23" s="227"/>
      <c r="F23" s="227"/>
    </row>
    <row r="24" spans="1:6" ht="18" customHeight="1" x14ac:dyDescent="0.2">
      <c r="A24" s="227" t="s">
        <v>94</v>
      </c>
      <c r="B24" s="227"/>
      <c r="C24" s="227"/>
      <c r="D24" s="227"/>
      <c r="E24" s="227"/>
      <c r="F24" s="227"/>
    </row>
    <row r="25" spans="1:6" ht="15" customHeight="1" x14ac:dyDescent="0.2">
      <c r="A25" s="227" t="s">
        <v>88</v>
      </c>
      <c r="B25" s="227"/>
      <c r="C25" s="227"/>
      <c r="D25" s="227"/>
      <c r="E25" s="227"/>
      <c r="F25" s="227"/>
    </row>
    <row r="26" spans="1:6" ht="4.5" customHeight="1" x14ac:dyDescent="0.2">
      <c r="A26" s="227"/>
      <c r="B26" s="227"/>
      <c r="C26" s="227"/>
      <c r="D26" s="227"/>
      <c r="E26" s="227"/>
      <c r="F26" s="227"/>
    </row>
    <row r="28" spans="1:6" s="48" customFormat="1" x14ac:dyDescent="0.2">
      <c r="A28" s="104" t="s">
        <v>153</v>
      </c>
    </row>
  </sheetData>
  <mergeCells count="4">
    <mergeCell ref="A20:F21"/>
    <mergeCell ref="A22:F23"/>
    <mergeCell ref="A24:F24"/>
    <mergeCell ref="A25:F26"/>
  </mergeCells>
  <hyperlinks>
    <hyperlink ref="A1" location="'Contents '!A1" display="Contents "/>
    <hyperlink ref="A2" location="'Background Notes'!A1" display="Background Note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K26" sqref="K26"/>
    </sheetView>
  </sheetViews>
  <sheetFormatPr defaultRowHeight="15" x14ac:dyDescent="0.2"/>
  <cols>
    <col min="1" max="1" width="25.710937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8" width="14.140625" style="2" bestFit="1" customWidth="1"/>
    <col min="9" max="16384" width="9.140625" style="2"/>
  </cols>
  <sheetData>
    <row r="1" spans="1:9" x14ac:dyDescent="0.2">
      <c r="A1" s="3" t="s">
        <v>10</v>
      </c>
    </row>
    <row r="2" spans="1:9" x14ac:dyDescent="0.2">
      <c r="A2" s="3" t="s">
        <v>72</v>
      </c>
    </row>
    <row r="3" spans="1:9" ht="18.75" x14ac:dyDescent="0.25">
      <c r="A3" s="4" t="s">
        <v>156</v>
      </c>
    </row>
    <row r="4" spans="1:9" ht="15.75" thickBot="1" x14ac:dyDescent="0.25"/>
    <row r="5" spans="1:9" ht="32.25" thickBot="1" x14ac:dyDescent="0.3">
      <c r="A5" s="17"/>
      <c r="B5" s="92" t="s">
        <v>122</v>
      </c>
      <c r="C5" s="97"/>
      <c r="D5" s="92" t="s">
        <v>152</v>
      </c>
      <c r="E5" s="18"/>
      <c r="F5" s="18" t="s">
        <v>2</v>
      </c>
    </row>
    <row r="6" spans="1:9" ht="15.75" x14ac:dyDescent="0.25">
      <c r="A6" s="19" t="s">
        <v>0</v>
      </c>
      <c r="B6" s="20">
        <v>2411733.7058423813</v>
      </c>
      <c r="C6" s="5"/>
      <c r="D6" s="5">
        <v>2670590.344685012</v>
      </c>
      <c r="E6" s="21"/>
      <c r="F6" s="41">
        <f>(D6-B6)/B6</f>
        <v>0.10733218108431919</v>
      </c>
      <c r="H6" s="5"/>
      <c r="I6" s="5"/>
    </row>
    <row r="7" spans="1:9" ht="15.75" x14ac:dyDescent="0.25">
      <c r="A7" s="19"/>
      <c r="B7" s="20"/>
      <c r="C7" s="20"/>
      <c r="D7" s="20"/>
      <c r="E7" s="21"/>
      <c r="F7" s="41"/>
    </row>
    <row r="8" spans="1:9" ht="15.75" x14ac:dyDescent="0.25">
      <c r="A8" s="19" t="s">
        <v>1</v>
      </c>
      <c r="B8" s="20">
        <v>10964679.006560918</v>
      </c>
      <c r="C8" s="5"/>
      <c r="D8" s="5">
        <v>11742396.071614753</v>
      </c>
      <c r="E8" s="21"/>
      <c r="F8" s="41">
        <f>(D8-B8)/B8</f>
        <v>7.0929305325625511E-2</v>
      </c>
      <c r="H8" s="5"/>
      <c r="I8" s="5"/>
    </row>
    <row r="9" spans="1:9" ht="15.75" x14ac:dyDescent="0.25">
      <c r="A9" s="19"/>
      <c r="B9" s="20"/>
      <c r="C9" s="20"/>
      <c r="D9" s="20"/>
      <c r="E9" s="21"/>
      <c r="F9" s="41"/>
    </row>
    <row r="10" spans="1:9" ht="16.5" thickBot="1" x14ac:dyDescent="0.3">
      <c r="A10" s="23" t="s">
        <v>49</v>
      </c>
      <c r="B10" s="24">
        <v>555029393.83317184</v>
      </c>
      <c r="C10" s="24"/>
      <c r="D10" s="24">
        <v>656320855.44521832</v>
      </c>
      <c r="E10" s="25"/>
      <c r="F10" s="41">
        <f>(D10-B10)/B10</f>
        <v>0.18249747263384072</v>
      </c>
      <c r="H10" s="5"/>
      <c r="I10" s="5"/>
    </row>
    <row r="11" spans="1:9" x14ac:dyDescent="0.2">
      <c r="F11" s="37"/>
    </row>
    <row r="12" spans="1:9" x14ac:dyDescent="0.2">
      <c r="A12" s="227" t="s">
        <v>3</v>
      </c>
      <c r="B12" s="227"/>
      <c r="C12" s="227"/>
      <c r="D12" s="227"/>
      <c r="E12" s="227"/>
      <c r="F12" s="227"/>
    </row>
    <row r="13" spans="1:9" x14ac:dyDescent="0.2">
      <c r="A13" s="227"/>
      <c r="B13" s="227"/>
      <c r="C13" s="227"/>
      <c r="D13" s="227"/>
      <c r="E13" s="227"/>
      <c r="F13" s="227"/>
    </row>
    <row r="14" spans="1:9" x14ac:dyDescent="0.2">
      <c r="A14" s="227"/>
      <c r="B14" s="227"/>
      <c r="C14" s="227"/>
      <c r="D14" s="227"/>
      <c r="E14" s="227"/>
      <c r="F14" s="227"/>
    </row>
    <row r="15" spans="1:9" ht="15" customHeight="1" x14ac:dyDescent="0.2">
      <c r="A15" s="227" t="s">
        <v>115</v>
      </c>
      <c r="B15" s="227"/>
      <c r="C15" s="227"/>
      <c r="D15" s="227"/>
      <c r="E15" s="227"/>
      <c r="F15" s="227"/>
    </row>
    <row r="16" spans="1:9" x14ac:dyDescent="0.2">
      <c r="A16" s="227"/>
      <c r="B16" s="227"/>
      <c r="C16" s="227"/>
      <c r="D16" s="227"/>
      <c r="E16" s="227"/>
      <c r="F16" s="227"/>
    </row>
    <row r="17" spans="1:6" x14ac:dyDescent="0.2">
      <c r="A17" s="227"/>
      <c r="B17" s="227"/>
      <c r="C17" s="227"/>
      <c r="D17" s="227"/>
      <c r="E17" s="227"/>
      <c r="F17" s="227"/>
    </row>
    <row r="18" spans="1:6" x14ac:dyDescent="0.2">
      <c r="A18" s="227"/>
      <c r="B18" s="227"/>
      <c r="C18" s="227"/>
      <c r="D18" s="227"/>
      <c r="E18" s="227"/>
      <c r="F18" s="227"/>
    </row>
    <row r="19" spans="1:6" x14ac:dyDescent="0.2">
      <c r="A19" s="13"/>
      <c r="B19" s="13"/>
      <c r="C19" s="13"/>
      <c r="D19" s="13"/>
      <c r="E19" s="13"/>
      <c r="F19" s="13"/>
    </row>
    <row r="20" spans="1:6" s="48" customFormat="1" x14ac:dyDescent="0.2">
      <c r="A20" s="104" t="s">
        <v>153</v>
      </c>
    </row>
  </sheetData>
  <mergeCells count="2">
    <mergeCell ref="A12:F14"/>
    <mergeCell ref="A15:F18"/>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H27" sqref="H27"/>
    </sheetView>
  </sheetViews>
  <sheetFormatPr defaultRowHeight="15" x14ac:dyDescent="0.2"/>
  <cols>
    <col min="1" max="1" width="42.5703125" style="2" customWidth="1"/>
    <col min="2" max="2" width="24" style="2" customWidth="1"/>
    <col min="3" max="3" width="4.7109375" style="2" customWidth="1"/>
    <col min="4" max="4" width="24" style="48" customWidth="1"/>
    <col min="5" max="5" width="4.7109375" style="2" customWidth="1"/>
    <col min="6" max="6" width="12.85546875" style="2" customWidth="1"/>
    <col min="7" max="7" width="9.140625" style="2"/>
    <col min="8" max="8" width="16.140625" style="16" bestFit="1" customWidth="1"/>
    <col min="9" max="16384" width="9.140625" style="2"/>
  </cols>
  <sheetData>
    <row r="1" spans="1:7" x14ac:dyDescent="0.2">
      <c r="A1" s="3" t="s">
        <v>10</v>
      </c>
      <c r="B1" s="175"/>
    </row>
    <row r="2" spans="1:7" x14ac:dyDescent="0.2">
      <c r="A2" s="3" t="s">
        <v>72</v>
      </c>
    </row>
    <row r="3" spans="1:7" ht="18.75" x14ac:dyDescent="0.25">
      <c r="A3" s="4" t="s">
        <v>185</v>
      </c>
    </row>
    <row r="4" spans="1:7" ht="15.75" thickBot="1" x14ac:dyDescent="0.25"/>
    <row r="5" spans="1:7" ht="32.25" thickBot="1" x14ac:dyDescent="0.3">
      <c r="A5" s="77"/>
      <c r="B5" s="92" t="s">
        <v>122</v>
      </c>
      <c r="C5" s="97"/>
      <c r="D5" s="92" t="s">
        <v>152</v>
      </c>
      <c r="E5" s="18"/>
      <c r="F5" s="18" t="s">
        <v>2</v>
      </c>
    </row>
    <row r="6" spans="1:7" x14ac:dyDescent="0.2">
      <c r="A6" s="78" t="s">
        <v>5</v>
      </c>
      <c r="B6" s="20">
        <v>298826.39245859871</v>
      </c>
      <c r="C6" s="21"/>
      <c r="D6" s="33">
        <v>319191.2871697591</v>
      </c>
      <c r="E6" s="21"/>
      <c r="F6" s="41">
        <f t="shared" ref="F6:F30" si="0">(D6-B6)/B6</f>
        <v>6.8149585261221099E-2</v>
      </c>
    </row>
    <row r="7" spans="1:7" x14ac:dyDescent="0.2">
      <c r="A7" s="78" t="s">
        <v>6</v>
      </c>
      <c r="B7" s="33">
        <v>799569.64360275667</v>
      </c>
      <c r="C7" s="33"/>
      <c r="D7" s="33">
        <v>795116.96993523417</v>
      </c>
      <c r="E7" s="33"/>
      <c r="F7" s="41">
        <f t="shared" si="0"/>
        <v>-5.5688378156270781E-3</v>
      </c>
      <c r="G7" s="48"/>
    </row>
    <row r="8" spans="1:7" x14ac:dyDescent="0.2">
      <c r="A8" s="78" t="s">
        <v>7</v>
      </c>
      <c r="B8" s="33">
        <v>237548.24909653177</v>
      </c>
      <c r="C8" s="34"/>
      <c r="D8" s="33">
        <v>253691.17518916371</v>
      </c>
      <c r="E8" s="34"/>
      <c r="F8" s="41">
        <f t="shared" si="0"/>
        <v>6.7956409504293963E-2</v>
      </c>
      <c r="G8" s="48"/>
    </row>
    <row r="9" spans="1:7" x14ac:dyDescent="0.2">
      <c r="A9" s="78" t="s">
        <v>8</v>
      </c>
      <c r="B9" s="33">
        <v>17343.874976727267</v>
      </c>
      <c r="C9" s="120"/>
      <c r="D9" s="33">
        <v>18639.810885762832</v>
      </c>
      <c r="E9" s="120"/>
      <c r="F9" s="41">
        <f t="shared" si="0"/>
        <v>7.4720090566525954E-2</v>
      </c>
      <c r="G9" s="48"/>
    </row>
    <row r="10" spans="1:7" ht="19.5" thickBot="1" x14ac:dyDescent="0.3">
      <c r="A10" s="79" t="s">
        <v>75</v>
      </c>
      <c r="B10" s="42">
        <f>SUM(B6:B9)</f>
        <v>1353288.1601346144</v>
      </c>
      <c r="C10" s="43"/>
      <c r="D10" s="42">
        <f>SUM(D6:D9)</f>
        <v>1386639.2431799199</v>
      </c>
      <c r="E10" s="43"/>
      <c r="F10" s="108">
        <f t="shared" si="0"/>
        <v>2.4644480035935546E-2</v>
      </c>
      <c r="G10" s="48"/>
    </row>
    <row r="11" spans="1:7" x14ac:dyDescent="0.2">
      <c r="A11" s="78" t="s">
        <v>5</v>
      </c>
      <c r="B11" s="33">
        <v>334667.8729533783</v>
      </c>
      <c r="C11" s="33"/>
      <c r="D11" s="33">
        <v>385737.71017340809</v>
      </c>
      <c r="E11" s="34"/>
      <c r="F11" s="41">
        <f t="shared" si="0"/>
        <v>0.15259856516655901</v>
      </c>
      <c r="G11" s="48"/>
    </row>
    <row r="12" spans="1:7" x14ac:dyDescent="0.2">
      <c r="A12" s="78" t="s">
        <v>6</v>
      </c>
      <c r="B12" s="33">
        <v>252772.94799081417</v>
      </c>
      <c r="C12" s="33"/>
      <c r="D12" s="33">
        <v>301699.10597904766</v>
      </c>
      <c r="E12" s="34"/>
      <c r="F12" s="41">
        <f t="shared" si="0"/>
        <v>0.19355772988022232</v>
      </c>
      <c r="G12" s="48"/>
    </row>
    <row r="13" spans="1:7" x14ac:dyDescent="0.2">
      <c r="A13" s="78" t="s">
        <v>7</v>
      </c>
      <c r="B13" s="33">
        <v>70825.089588216098</v>
      </c>
      <c r="C13" s="33"/>
      <c r="D13" s="33">
        <v>77665.644493290645</v>
      </c>
      <c r="E13" s="34"/>
      <c r="F13" s="41">
        <f t="shared" si="0"/>
        <v>9.6583780477316625E-2</v>
      </c>
      <c r="G13" s="48"/>
    </row>
    <row r="14" spans="1:7" x14ac:dyDescent="0.2">
      <c r="A14" s="78" t="s">
        <v>8</v>
      </c>
      <c r="B14" s="98">
        <v>25260.635175358766</v>
      </c>
      <c r="C14" s="33"/>
      <c r="D14" s="98">
        <v>20797.640859345949</v>
      </c>
      <c r="E14" s="34"/>
      <c r="F14" s="174">
        <f t="shared" si="0"/>
        <v>-0.17667783430744358</v>
      </c>
      <c r="G14" s="48"/>
    </row>
    <row r="15" spans="1:7" ht="19.5" thickBot="1" x14ac:dyDescent="0.3">
      <c r="A15" s="79" t="s">
        <v>76</v>
      </c>
      <c r="B15" s="42">
        <f>SUM(B11:B14)</f>
        <v>683526.54570776736</v>
      </c>
      <c r="C15" s="42"/>
      <c r="D15" s="42">
        <f>SUM(D11:D14)</f>
        <v>785900.10150509235</v>
      </c>
      <c r="E15" s="43"/>
      <c r="F15" s="108">
        <f t="shared" si="0"/>
        <v>0.1497726115250152</v>
      </c>
      <c r="G15" s="48"/>
    </row>
    <row r="16" spans="1:7" x14ac:dyDescent="0.2">
      <c r="A16" s="78" t="s">
        <v>5</v>
      </c>
      <c r="B16" s="33">
        <v>137571</v>
      </c>
      <c r="C16" s="33"/>
      <c r="D16" s="33">
        <v>178747</v>
      </c>
      <c r="E16" s="34"/>
      <c r="F16" s="41">
        <f t="shared" si="0"/>
        <v>0.29930726679314679</v>
      </c>
      <c r="G16" s="48"/>
    </row>
    <row r="17" spans="1:7" x14ac:dyDescent="0.2">
      <c r="A17" s="78" t="s">
        <v>6</v>
      </c>
      <c r="B17" s="33">
        <v>173306</v>
      </c>
      <c r="C17" s="33"/>
      <c r="D17" s="33">
        <v>205833</v>
      </c>
      <c r="E17" s="34"/>
      <c r="F17" s="41">
        <f t="shared" si="0"/>
        <v>0.18768536576921746</v>
      </c>
      <c r="G17" s="48"/>
    </row>
    <row r="18" spans="1:7" x14ac:dyDescent="0.2">
      <c r="A18" s="78" t="s">
        <v>7</v>
      </c>
      <c r="B18" s="178">
        <v>28428</v>
      </c>
      <c r="C18" s="33"/>
      <c r="D18" s="177">
        <v>43557</v>
      </c>
      <c r="E18" s="34"/>
      <c r="F18" s="179">
        <f t="shared" si="0"/>
        <v>0.53218657661460533</v>
      </c>
      <c r="G18" s="48"/>
    </row>
    <row r="19" spans="1:7" x14ac:dyDescent="0.2">
      <c r="A19" s="78" t="s">
        <v>8</v>
      </c>
      <c r="B19" s="98">
        <v>35614</v>
      </c>
      <c r="C19" s="33"/>
      <c r="D19" s="98">
        <v>69914</v>
      </c>
      <c r="E19" s="34"/>
      <c r="F19" s="174">
        <f t="shared" si="0"/>
        <v>0.96310439714718932</v>
      </c>
      <c r="G19" s="48"/>
    </row>
    <row r="20" spans="1:7" ht="19.5" thickBot="1" x14ac:dyDescent="0.3">
      <c r="A20" s="79" t="s">
        <v>77</v>
      </c>
      <c r="B20" s="42">
        <f>SUM(B16:B19)</f>
        <v>374919</v>
      </c>
      <c r="C20" s="55"/>
      <c r="D20" s="42">
        <f>SUM(D16:D19)</f>
        <v>498051</v>
      </c>
      <c r="E20" s="43"/>
      <c r="F20" s="107">
        <f t="shared" si="0"/>
        <v>0.32842293935490063</v>
      </c>
      <c r="G20" s="48"/>
    </row>
    <row r="21" spans="1:7" x14ac:dyDescent="0.2">
      <c r="A21" s="78" t="s">
        <v>5</v>
      </c>
      <c r="B21" s="38">
        <v>1232911.9004478285</v>
      </c>
      <c r="C21" s="38"/>
      <c r="D21" s="38">
        <v>1342644.4002951067</v>
      </c>
      <c r="E21" s="39"/>
      <c r="F21" s="40">
        <f t="shared" si="0"/>
        <v>8.9002709607572353E-2</v>
      </c>
      <c r="G21" s="48"/>
    </row>
    <row r="22" spans="1:7" x14ac:dyDescent="0.2">
      <c r="A22" s="78" t="s">
        <v>6</v>
      </c>
      <c r="B22" s="33">
        <v>617544.49775978446</v>
      </c>
      <c r="C22" s="33"/>
      <c r="D22" s="33">
        <v>617864.39416815352</v>
      </c>
      <c r="E22" s="34"/>
      <c r="F22" s="41">
        <f t="shared" si="0"/>
        <v>5.1801353510480324E-4</v>
      </c>
      <c r="G22" s="48"/>
    </row>
    <row r="23" spans="1:7" x14ac:dyDescent="0.2">
      <c r="A23" s="78" t="s">
        <v>7</v>
      </c>
      <c r="B23" s="178">
        <v>93174.059896387655</v>
      </c>
      <c r="C23" s="33"/>
      <c r="D23" s="178">
        <v>57690.20399882835</v>
      </c>
      <c r="E23" s="34"/>
      <c r="F23" s="179">
        <f t="shared" si="0"/>
        <v>-0.38083406408412829</v>
      </c>
      <c r="G23" s="48"/>
    </row>
    <row r="24" spans="1:7" x14ac:dyDescent="0.2">
      <c r="A24" s="78" t="s">
        <v>8</v>
      </c>
      <c r="B24" s="178">
        <v>57030.252771312138</v>
      </c>
      <c r="C24" s="33"/>
      <c r="D24" s="178">
        <v>86241.329862553219</v>
      </c>
      <c r="E24" s="34"/>
      <c r="F24" s="179">
        <f t="shared" si="0"/>
        <v>0.51220318465667214</v>
      </c>
      <c r="G24" s="48"/>
    </row>
    <row r="25" spans="1:7" ht="19.5" thickBot="1" x14ac:dyDescent="0.3">
      <c r="A25" s="80" t="s">
        <v>187</v>
      </c>
      <c r="B25" s="42">
        <f>SUM(B21:B24)</f>
        <v>2000660.7108753126</v>
      </c>
      <c r="C25" s="42"/>
      <c r="D25" s="42">
        <f>SUM(D21:D24)</f>
        <v>2104440.3283246416</v>
      </c>
      <c r="E25" s="43"/>
      <c r="F25" s="107">
        <f t="shared" si="0"/>
        <v>5.1872672305302681E-2</v>
      </c>
      <c r="G25" s="48"/>
    </row>
    <row r="26" spans="1:7" x14ac:dyDescent="0.2">
      <c r="A26" s="78" t="s">
        <v>5</v>
      </c>
      <c r="B26" s="38">
        <f>B6+B11+B16+B21</f>
        <v>2003977.1658598054</v>
      </c>
      <c r="C26" s="38"/>
      <c r="D26" s="38">
        <f>D6+D11+D16+D21</f>
        <v>2226320.3976382739</v>
      </c>
      <c r="E26" s="39"/>
      <c r="F26" s="40">
        <f t="shared" si="0"/>
        <v>0.11095098066303176</v>
      </c>
      <c r="G26" s="48"/>
    </row>
    <row r="27" spans="1:7" x14ac:dyDescent="0.2">
      <c r="A27" s="78" t="s">
        <v>6</v>
      </c>
      <c r="B27" s="33">
        <f>B7+B12+B17+B22</f>
        <v>1843193.0893533551</v>
      </c>
      <c r="C27" s="33"/>
      <c r="D27" s="33">
        <f>D7+D12+D17+D22</f>
        <v>1920513.4700824353</v>
      </c>
      <c r="E27" s="34"/>
      <c r="F27" s="41">
        <f t="shared" si="0"/>
        <v>4.1949148559474243E-2</v>
      </c>
      <c r="G27" s="48"/>
    </row>
    <row r="28" spans="1:7" x14ac:dyDescent="0.2">
      <c r="A28" s="78" t="s">
        <v>7</v>
      </c>
      <c r="B28" s="33">
        <f>B8+B13+B18+B23</f>
        <v>429975.39858113555</v>
      </c>
      <c r="C28" s="33"/>
      <c r="D28" s="33">
        <f>D8+D13+D18+D23</f>
        <v>432604.02368128271</v>
      </c>
      <c r="E28" s="34"/>
      <c r="F28" s="41">
        <f t="shared" si="0"/>
        <v>6.1134313935664319E-3</v>
      </c>
      <c r="G28" s="48"/>
    </row>
    <row r="29" spans="1:7" x14ac:dyDescent="0.2">
      <c r="A29" s="78" t="s">
        <v>8</v>
      </c>
      <c r="B29" s="33">
        <f>B9+B14+B19+B24</f>
        <v>135248.76292339817</v>
      </c>
      <c r="C29" s="33"/>
      <c r="D29" s="33">
        <f>D9+D14+D19+D24</f>
        <v>195592.78160766201</v>
      </c>
      <c r="E29" s="34"/>
      <c r="F29" s="41">
        <f t="shared" si="0"/>
        <v>0.44617057768167029</v>
      </c>
      <c r="G29" s="48"/>
    </row>
    <row r="30" spans="1:7" ht="16.5" thickBot="1" x14ac:dyDescent="0.3">
      <c r="A30" s="80" t="s">
        <v>42</v>
      </c>
      <c r="B30" s="42">
        <f>SUM(B26:B29)</f>
        <v>4412394.4167176941</v>
      </c>
      <c r="C30" s="42"/>
      <c r="D30" s="42">
        <f>SUM(D26:D29)</f>
        <v>4775030.6730096545</v>
      </c>
      <c r="E30" s="43"/>
      <c r="F30" s="108">
        <f t="shared" si="0"/>
        <v>8.2185820677771457E-2</v>
      </c>
      <c r="G30" s="48"/>
    </row>
    <row r="32" spans="1:7" ht="15" customHeight="1" x14ac:dyDescent="0.2">
      <c r="A32" s="227" t="s">
        <v>3</v>
      </c>
      <c r="B32" s="227"/>
      <c r="C32" s="227"/>
      <c r="D32" s="227"/>
      <c r="E32" s="227"/>
      <c r="F32" s="227"/>
    </row>
    <row r="33" spans="1:8" x14ac:dyDescent="0.2">
      <c r="A33" s="227"/>
      <c r="B33" s="227"/>
      <c r="C33" s="227"/>
      <c r="D33" s="227"/>
      <c r="E33" s="227"/>
      <c r="F33" s="227"/>
    </row>
    <row r="34" spans="1:8" ht="15" customHeight="1" x14ac:dyDescent="0.2">
      <c r="A34" s="227" t="s">
        <v>9</v>
      </c>
      <c r="B34" s="227"/>
      <c r="C34" s="227"/>
      <c r="D34" s="227"/>
      <c r="E34" s="227"/>
      <c r="F34" s="227"/>
    </row>
    <row r="35" spans="1:8" x14ac:dyDescent="0.2">
      <c r="A35" s="227"/>
      <c r="B35" s="227"/>
      <c r="C35" s="227"/>
      <c r="D35" s="227"/>
      <c r="E35" s="227"/>
      <c r="F35" s="227"/>
    </row>
    <row r="36" spans="1:8" ht="25.5" customHeight="1" x14ac:dyDescent="0.2">
      <c r="A36" s="227" t="s">
        <v>94</v>
      </c>
      <c r="B36" s="227"/>
      <c r="C36" s="227"/>
      <c r="D36" s="227"/>
      <c r="E36" s="227"/>
      <c r="F36" s="227"/>
    </row>
    <row r="37" spans="1:8" ht="15" customHeight="1" x14ac:dyDescent="0.2">
      <c r="A37" s="227" t="s">
        <v>88</v>
      </c>
      <c r="B37" s="227"/>
      <c r="C37" s="227"/>
      <c r="D37" s="227"/>
      <c r="E37" s="227"/>
      <c r="F37" s="227"/>
    </row>
    <row r="38" spans="1:8" x14ac:dyDescent="0.2">
      <c r="A38" s="171" t="s">
        <v>186</v>
      </c>
      <c r="B38" s="7"/>
      <c r="C38" s="57"/>
      <c r="D38" s="7"/>
      <c r="E38" s="7"/>
      <c r="F38" s="103"/>
    </row>
    <row r="39" spans="1:8" x14ac:dyDescent="0.2">
      <c r="A39" s="172" t="s">
        <v>194</v>
      </c>
      <c r="B39" s="7"/>
      <c r="C39" s="57"/>
      <c r="E39" s="7"/>
      <c r="F39" s="103"/>
    </row>
    <row r="40" spans="1:8" x14ac:dyDescent="0.2">
      <c r="A40" s="173" t="s">
        <v>195</v>
      </c>
      <c r="B40" s="7"/>
      <c r="C40" s="57"/>
      <c r="D40" s="7"/>
      <c r="E40" s="7"/>
      <c r="F40" s="103"/>
    </row>
    <row r="41" spans="1:8" s="48" customFormat="1" x14ac:dyDescent="0.2">
      <c r="H41" s="91"/>
    </row>
    <row r="42" spans="1:8" x14ac:dyDescent="0.2">
      <c r="A42" s="104" t="s">
        <v>153</v>
      </c>
    </row>
  </sheetData>
  <mergeCells count="4">
    <mergeCell ref="A32:F33"/>
    <mergeCell ref="A34:F35"/>
    <mergeCell ref="A36:F36"/>
    <mergeCell ref="A37:F37"/>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I20" sqref="I20"/>
    </sheetView>
  </sheetViews>
  <sheetFormatPr defaultRowHeight="15" x14ac:dyDescent="0.2"/>
  <cols>
    <col min="1" max="1" width="34.1406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16384" width="9.140625" style="2"/>
  </cols>
  <sheetData>
    <row r="1" spans="1:6" x14ac:dyDescent="0.2">
      <c r="A1" s="3" t="s">
        <v>10</v>
      </c>
    </row>
    <row r="2" spans="1:6" x14ac:dyDescent="0.2">
      <c r="A2" s="3" t="s">
        <v>72</v>
      </c>
    </row>
    <row r="3" spans="1:6" ht="18.75" x14ac:dyDescent="0.25">
      <c r="A3" s="4" t="s">
        <v>157</v>
      </c>
    </row>
    <row r="4" spans="1:6" ht="15.75" thickBot="1" x14ac:dyDescent="0.25"/>
    <row r="5" spans="1:6" ht="32.25" thickBot="1" x14ac:dyDescent="0.3">
      <c r="A5" s="17"/>
      <c r="B5" s="92" t="s">
        <v>122</v>
      </c>
      <c r="C5" s="97"/>
      <c r="D5" s="92" t="s">
        <v>152</v>
      </c>
      <c r="E5" s="18"/>
      <c r="F5" s="18" t="s">
        <v>2</v>
      </c>
    </row>
    <row r="6" spans="1:6" ht="18.75" x14ac:dyDescent="0.25">
      <c r="A6" s="19" t="s">
        <v>78</v>
      </c>
      <c r="B6" s="5">
        <v>5451807.1799241649</v>
      </c>
      <c r="D6" s="5">
        <v>5595334.3746469747</v>
      </c>
      <c r="E6" s="21"/>
      <c r="F6" s="41">
        <f>(D6-B6)/B6</f>
        <v>2.6326535401203662E-2</v>
      </c>
    </row>
    <row r="7" spans="1:6" ht="15.75" x14ac:dyDescent="0.25">
      <c r="A7" s="19"/>
      <c r="E7" s="21"/>
    </row>
    <row r="8" spans="1:6" ht="18.75" x14ac:dyDescent="0.25">
      <c r="A8" s="19" t="s">
        <v>79</v>
      </c>
      <c r="B8" s="20">
        <v>4542418.8266367549</v>
      </c>
      <c r="D8" s="20">
        <v>5098665.6969677815</v>
      </c>
      <c r="E8" s="21"/>
      <c r="F8" s="41">
        <f>(D8-B8)/B8</f>
        <v>0.12245609477250174</v>
      </c>
    </row>
    <row r="9" spans="1:6" ht="15.75" x14ac:dyDescent="0.25">
      <c r="A9" s="19"/>
      <c r="E9" s="21"/>
    </row>
    <row r="10" spans="1:6" x14ac:dyDescent="0.2">
      <c r="A10" s="27" t="s">
        <v>43</v>
      </c>
      <c r="B10" s="28">
        <f>B6+B8</f>
        <v>9994226.0065609198</v>
      </c>
      <c r="C10" s="29"/>
      <c r="D10" s="28">
        <f>D6+D8</f>
        <v>10694000.071614757</v>
      </c>
      <c r="E10" s="29"/>
      <c r="F10" s="63">
        <f>(D10-B10)/B10</f>
        <v>7.0017834757234429E-2</v>
      </c>
    </row>
    <row r="11" spans="1:6" ht="15.75" x14ac:dyDescent="0.25">
      <c r="A11" s="19"/>
      <c r="B11" s="20"/>
      <c r="C11" s="20"/>
      <c r="D11" s="20"/>
      <c r="E11" s="21"/>
      <c r="F11" s="22"/>
    </row>
    <row r="12" spans="1:6" ht="18.75" x14ac:dyDescent="0.25">
      <c r="A12" s="19" t="s">
        <v>89</v>
      </c>
      <c r="B12" s="5">
        <v>970453</v>
      </c>
      <c r="C12" s="20"/>
      <c r="D12" s="5">
        <v>1048396</v>
      </c>
      <c r="E12" s="21"/>
      <c r="F12" s="41">
        <f>(D12-B12)/B12</f>
        <v>8.0316099800814666E-2</v>
      </c>
    </row>
    <row r="13" spans="1:6" ht="15.75" x14ac:dyDescent="0.25">
      <c r="A13" s="19"/>
      <c r="B13" s="5"/>
      <c r="C13" s="20"/>
      <c r="D13" s="5"/>
      <c r="E13" s="21"/>
      <c r="F13" s="22"/>
    </row>
    <row r="14" spans="1:6" x14ac:dyDescent="0.2">
      <c r="A14" s="27" t="s">
        <v>44</v>
      </c>
      <c r="B14" s="28">
        <f>B10+B12</f>
        <v>10964679.00656092</v>
      </c>
      <c r="C14" s="28"/>
      <c r="D14" s="28">
        <f>D10+D12</f>
        <v>11742396.071614757</v>
      </c>
      <c r="E14" s="29"/>
      <c r="F14" s="63">
        <f>(D14-B14)/B14</f>
        <v>7.0929305325625663E-2</v>
      </c>
    </row>
    <row r="15" spans="1:6" ht="15.75" x14ac:dyDescent="0.25">
      <c r="A15" s="19"/>
      <c r="B15" s="5"/>
      <c r="C15" s="20"/>
      <c r="D15" s="5"/>
      <c r="E15" s="21"/>
      <c r="F15" s="106"/>
    </row>
    <row r="16" spans="1:6" ht="18.75" x14ac:dyDescent="0.25">
      <c r="A16" s="19" t="s">
        <v>90</v>
      </c>
      <c r="B16" s="5">
        <v>3982301.8591515878</v>
      </c>
      <c r="C16" s="20"/>
      <c r="D16" s="14">
        <v>4589414.3127781078</v>
      </c>
      <c r="E16" s="21"/>
      <c r="F16" s="41">
        <f>(D16-B16)/B16</f>
        <v>0.15245264550484444</v>
      </c>
    </row>
    <row r="17" spans="1:6" ht="15.75" thickBot="1" x14ac:dyDescent="0.25">
      <c r="B17" s="5"/>
      <c r="C17" s="20"/>
      <c r="D17" s="5"/>
      <c r="E17" s="21"/>
      <c r="F17" s="110"/>
    </row>
    <row r="18" spans="1:6" ht="15.75" thickBot="1" x14ac:dyDescent="0.25">
      <c r="A18" s="30" t="s">
        <v>45</v>
      </c>
      <c r="B18" s="31">
        <f>B14+B16</f>
        <v>14946980.865712509</v>
      </c>
      <c r="C18" s="31"/>
      <c r="D18" s="31">
        <f>D14+D16</f>
        <v>16331810.384392865</v>
      </c>
      <c r="E18" s="30"/>
      <c r="F18" s="41">
        <f>(D18-B18)/B18</f>
        <v>9.2649447478525479E-2</v>
      </c>
    </row>
    <row r="19" spans="1:6" x14ac:dyDescent="0.2">
      <c r="F19" s="37"/>
    </row>
    <row r="20" spans="1:6" ht="15" customHeight="1" x14ac:dyDescent="0.2">
      <c r="A20" s="227" t="s">
        <v>3</v>
      </c>
      <c r="B20" s="227"/>
      <c r="C20" s="227"/>
      <c r="D20" s="227"/>
      <c r="E20" s="227"/>
      <c r="F20" s="227"/>
    </row>
    <row r="21" spans="1:6" x14ac:dyDescent="0.2">
      <c r="A21" s="227"/>
      <c r="B21" s="227"/>
      <c r="C21" s="227"/>
      <c r="D21" s="227"/>
      <c r="E21" s="227"/>
      <c r="F21" s="227"/>
    </row>
    <row r="22" spans="1:6" ht="15" customHeight="1" x14ac:dyDescent="0.2">
      <c r="A22" s="227" t="s">
        <v>9</v>
      </c>
      <c r="B22" s="227"/>
      <c r="C22" s="227"/>
      <c r="D22" s="227"/>
      <c r="E22" s="227"/>
      <c r="F22" s="227"/>
    </row>
    <row r="23" spans="1:6" x14ac:dyDescent="0.2">
      <c r="A23" s="227"/>
      <c r="B23" s="227"/>
      <c r="C23" s="227"/>
      <c r="D23" s="227"/>
      <c r="E23" s="227"/>
      <c r="F23" s="227"/>
    </row>
    <row r="24" spans="1:6" ht="18" customHeight="1" x14ac:dyDescent="0.2">
      <c r="A24" s="227" t="s">
        <v>94</v>
      </c>
      <c r="B24" s="227"/>
      <c r="C24" s="227"/>
      <c r="D24" s="227"/>
      <c r="E24" s="227"/>
      <c r="F24" s="227"/>
    </row>
    <row r="25" spans="1:6" ht="30.75" customHeight="1" x14ac:dyDescent="0.2">
      <c r="A25" s="227" t="s">
        <v>88</v>
      </c>
      <c r="B25" s="227"/>
      <c r="C25" s="227"/>
      <c r="D25" s="227"/>
      <c r="E25" s="227"/>
      <c r="F25" s="227"/>
    </row>
    <row r="27" spans="1:6" s="48" customFormat="1" x14ac:dyDescent="0.2">
      <c r="A27" s="104" t="s">
        <v>153</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H25" sqref="H25"/>
    </sheetView>
  </sheetViews>
  <sheetFormatPr defaultRowHeight="15" x14ac:dyDescent="0.2"/>
  <cols>
    <col min="1" max="1" width="41.425781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14.140625" style="2" bestFit="1" customWidth="1"/>
    <col min="10" max="16384" width="9.140625" style="2"/>
  </cols>
  <sheetData>
    <row r="1" spans="1:9" x14ac:dyDescent="0.2">
      <c r="A1" s="3" t="s">
        <v>10</v>
      </c>
    </row>
    <row r="2" spans="1:9" x14ac:dyDescent="0.2">
      <c r="A2" s="3" t="s">
        <v>72</v>
      </c>
    </row>
    <row r="3" spans="1:9" ht="18.75" x14ac:dyDescent="0.25">
      <c r="A3" s="4" t="s">
        <v>158</v>
      </c>
    </row>
    <row r="4" spans="1:9" ht="15.75" thickBot="1" x14ac:dyDescent="0.25"/>
    <row r="5" spans="1:9" ht="32.25" thickBot="1" x14ac:dyDescent="0.3">
      <c r="A5" s="17"/>
      <c r="B5" s="92" t="s">
        <v>122</v>
      </c>
      <c r="C5" s="97"/>
      <c r="D5" s="92" t="s">
        <v>152</v>
      </c>
      <c r="E5" s="18"/>
      <c r="F5" s="18" t="s">
        <v>2</v>
      </c>
    </row>
    <row r="6" spans="1:9" ht="18.75" x14ac:dyDescent="0.25">
      <c r="A6" s="19" t="s">
        <v>80</v>
      </c>
      <c r="B6" s="5">
        <v>294228239.97829658</v>
      </c>
      <c r="D6" s="5">
        <v>304281631.8852762</v>
      </c>
      <c r="E6" s="21"/>
      <c r="F6" s="41">
        <f>(D6-B6)/B6</f>
        <v>3.416868451417579E-2</v>
      </c>
      <c r="H6" s="5"/>
      <c r="I6" s="5"/>
    </row>
    <row r="7" spans="1:9" ht="15.75" x14ac:dyDescent="0.25">
      <c r="A7" s="19"/>
      <c r="E7" s="21"/>
      <c r="H7" s="5"/>
      <c r="I7" s="5"/>
    </row>
    <row r="8" spans="1:9" ht="18.75" x14ac:dyDescent="0.25">
      <c r="A8" s="19" t="s">
        <v>81</v>
      </c>
      <c r="B8" s="20">
        <v>203946902.7615419</v>
      </c>
      <c r="D8" s="20">
        <v>264793465.05994225</v>
      </c>
      <c r="E8" s="21"/>
      <c r="F8" s="41">
        <f>(D8-B8)/B8</f>
        <v>0.29834511568701366</v>
      </c>
      <c r="H8" s="5"/>
      <c r="I8" s="5"/>
    </row>
    <row r="9" spans="1:9" ht="15.75" x14ac:dyDescent="0.25">
      <c r="A9" s="19"/>
      <c r="E9" s="21"/>
      <c r="H9" s="5"/>
      <c r="I9" s="5"/>
    </row>
    <row r="10" spans="1:9" x14ac:dyDescent="0.2">
      <c r="A10" s="27" t="s">
        <v>126</v>
      </c>
      <c r="B10" s="28">
        <f>B6+B8</f>
        <v>498175142.73983848</v>
      </c>
      <c r="C10" s="29"/>
      <c r="D10" s="28">
        <f>D6+D8</f>
        <v>569075096.94521844</v>
      </c>
      <c r="E10" s="29"/>
      <c r="F10" s="105">
        <f>(D10-B10)/B10</f>
        <v>0.14231933334820357</v>
      </c>
      <c r="H10" s="5"/>
      <c r="I10" s="5"/>
    </row>
    <row r="11" spans="1:9" ht="15.75" x14ac:dyDescent="0.25">
      <c r="A11" s="19"/>
      <c r="B11" s="20"/>
      <c r="C11" s="20"/>
      <c r="D11" s="20"/>
      <c r="E11" s="21"/>
      <c r="F11" s="106"/>
      <c r="H11" s="5"/>
      <c r="I11" s="5"/>
    </row>
    <row r="12" spans="1:9" ht="18.75" x14ac:dyDescent="0.25">
      <c r="A12" s="19" t="s">
        <v>91</v>
      </c>
      <c r="B12" s="5">
        <v>56854251.093333334</v>
      </c>
      <c r="C12" s="20"/>
      <c r="D12" s="20">
        <v>87245758.5</v>
      </c>
      <c r="E12" s="21"/>
      <c r="F12" s="41">
        <f>(D12-B12)/B12</f>
        <v>0.53455118697764958</v>
      </c>
      <c r="H12" s="5"/>
      <c r="I12" s="5"/>
    </row>
    <row r="13" spans="1:9" ht="15.75" x14ac:dyDescent="0.25">
      <c r="A13" s="19"/>
      <c r="B13" s="5"/>
      <c r="C13" s="20"/>
      <c r="D13" s="20"/>
      <c r="E13" s="21"/>
      <c r="F13" s="111"/>
    </row>
    <row r="14" spans="1:9" x14ac:dyDescent="0.2">
      <c r="A14" s="27" t="s">
        <v>46</v>
      </c>
      <c r="B14" s="28">
        <f>B10+B12</f>
        <v>555029393.83317184</v>
      </c>
      <c r="C14" s="28"/>
      <c r="D14" s="28">
        <f>D10+D12</f>
        <v>656320855.44521844</v>
      </c>
      <c r="E14" s="29"/>
      <c r="F14" s="41">
        <f>(D14-B14)/B14</f>
        <v>0.18249747263384092</v>
      </c>
    </row>
    <row r="15" spans="1:9" ht="15.75" x14ac:dyDescent="0.25">
      <c r="A15" s="19"/>
      <c r="B15" s="5"/>
      <c r="C15" s="20"/>
      <c r="D15" s="20"/>
      <c r="E15" s="21"/>
      <c r="F15" s="106"/>
    </row>
    <row r="16" spans="1:9" ht="18.75" x14ac:dyDescent="0.25">
      <c r="A16" s="19" t="s">
        <v>92</v>
      </c>
      <c r="B16" s="5">
        <v>222481890.01790076</v>
      </c>
      <c r="C16" s="20"/>
      <c r="D16" s="33">
        <v>250765211.24274367</v>
      </c>
      <c r="E16" s="21"/>
      <c r="F16" s="41">
        <f>(D16-B16)/B16</f>
        <v>0.12712639767024295</v>
      </c>
    </row>
    <row r="17" spans="1:6" ht="15.75" thickBot="1" x14ac:dyDescent="0.25">
      <c r="B17" s="5"/>
      <c r="C17" s="20"/>
      <c r="D17" s="5"/>
      <c r="E17" s="21"/>
      <c r="F17" s="22"/>
    </row>
    <row r="18" spans="1:6" ht="15.75" thickBot="1" x14ac:dyDescent="0.25">
      <c r="A18" s="30" t="s">
        <v>47</v>
      </c>
      <c r="B18" s="31">
        <f>B14+B16</f>
        <v>777511283.85107255</v>
      </c>
      <c r="C18" s="31"/>
      <c r="D18" s="31">
        <f>D14+D16</f>
        <v>907086066.68796206</v>
      </c>
      <c r="E18" s="30"/>
      <c r="F18" s="60">
        <f>(D18-B18)/B18</f>
        <v>0.16665325060633943</v>
      </c>
    </row>
    <row r="19" spans="1:6" x14ac:dyDescent="0.2">
      <c r="F19" s="21"/>
    </row>
    <row r="20" spans="1:6" ht="15" customHeight="1" x14ac:dyDescent="0.2">
      <c r="A20" s="227" t="s">
        <v>3</v>
      </c>
      <c r="B20" s="227"/>
      <c r="C20" s="227"/>
      <c r="D20" s="227"/>
      <c r="E20" s="227"/>
      <c r="F20" s="227"/>
    </row>
    <row r="21" spans="1:6" x14ac:dyDescent="0.2">
      <c r="A21" s="227"/>
      <c r="B21" s="227"/>
      <c r="C21" s="227"/>
      <c r="D21" s="227"/>
      <c r="E21" s="227"/>
      <c r="F21" s="227"/>
    </row>
    <row r="22" spans="1:6" ht="15" customHeight="1" x14ac:dyDescent="0.2">
      <c r="A22" s="227" t="s">
        <v>9</v>
      </c>
      <c r="B22" s="227"/>
      <c r="C22" s="227"/>
      <c r="D22" s="227"/>
      <c r="E22" s="227"/>
      <c r="F22" s="227"/>
    </row>
    <row r="23" spans="1:6" x14ac:dyDescent="0.2">
      <c r="A23" s="227"/>
      <c r="B23" s="227"/>
      <c r="C23" s="227"/>
      <c r="D23" s="227"/>
      <c r="E23" s="227"/>
      <c r="F23" s="227"/>
    </row>
    <row r="24" spans="1:6" ht="18" customHeight="1" x14ac:dyDescent="0.2">
      <c r="A24" s="227" t="s">
        <v>94</v>
      </c>
      <c r="B24" s="227"/>
      <c r="C24" s="227"/>
      <c r="D24" s="227"/>
      <c r="E24" s="227"/>
      <c r="F24" s="227"/>
    </row>
    <row r="25" spans="1:6" x14ac:dyDescent="0.2">
      <c r="A25" s="227" t="s">
        <v>88</v>
      </c>
      <c r="B25" s="227"/>
      <c r="C25" s="227"/>
      <c r="D25" s="227"/>
      <c r="E25" s="227"/>
      <c r="F25" s="227"/>
    </row>
    <row r="27" spans="1:6" s="48" customFormat="1" x14ac:dyDescent="0.2">
      <c r="A27" s="104" t="s">
        <v>153</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Contact</vt:lpstr>
      <vt:lpstr>Contents </vt:lpstr>
      <vt:lpstr>Table 1.1</vt:lpstr>
      <vt:lpstr>Table 1.2</vt:lpstr>
      <vt:lpstr>Table 1.3</vt:lpstr>
      <vt:lpstr>Table 1.4</vt:lpstr>
      <vt:lpstr>Table 1.5</vt:lpstr>
      <vt:lpstr>Table 1.6</vt:lpstr>
      <vt:lpstr>Table 1.7</vt:lpstr>
      <vt:lpstr>Table 2.1</vt:lpstr>
      <vt:lpstr>Table 2.2</vt:lpstr>
      <vt:lpstr>Table 2.3 </vt:lpstr>
      <vt:lpstr>Table 2.4</vt:lpstr>
      <vt:lpstr>Table 2.5 </vt:lpstr>
      <vt:lpstr>Table 2.6 </vt:lpstr>
      <vt:lpstr>Table 2.7</vt:lpstr>
      <vt:lpstr>Table 3.1</vt:lpstr>
      <vt:lpstr>Figure 1</vt:lpstr>
      <vt:lpstr>Figure 2</vt:lpstr>
      <vt:lpstr>Figure 3</vt:lpstr>
      <vt:lpstr>Figure 4</vt:lpstr>
      <vt:lpstr>Figure 5</vt:lpstr>
      <vt:lpstr>Figure 6</vt:lpstr>
      <vt:lpstr>Figure 7</vt:lpstr>
      <vt:lpstr>Background Notes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cp:lastPrinted>2016-02-05T14:20:31Z</cp:lastPrinted>
  <dcterms:created xsi:type="dcterms:W3CDTF">2014-09-25T13:39:56Z</dcterms:created>
  <dcterms:modified xsi:type="dcterms:W3CDTF">2018-03-16T14:50:36Z</dcterms:modified>
</cp:coreProperties>
</file>