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none" codeName="ThisWorkbook" defaultThemeVersion="124226"/>
  <mc:AlternateContent xmlns:mc="http://schemas.openxmlformats.org/markup-compatibility/2006">
    <mc:Choice Requires="x15">
      <x15ac:absPath xmlns:x15ac="http://schemas.microsoft.com/office/spreadsheetml/2010/11/ac" url="C:\Users\1513080\RECORDS-NI_7.1.2\Offline Records (RN)\Other ~ DoF - Census Office - Census 2021 - Outputs Dissemination\"/>
    </mc:Choice>
  </mc:AlternateContent>
  <bookViews>
    <workbookView xWindow="-15" yWindow="7575" windowWidth="28860" windowHeight="5205" tabRatio="851"/>
  </bookViews>
  <sheets>
    <sheet name="Find table" sheetId="7" r:id="rId1"/>
    <sheet name="List of tables" sheetId="1" r:id="rId2"/>
    <sheet name="Population Estimates" sheetId="18" r:id="rId3"/>
    <sheet name="Key Statistics" sheetId="19" r:id="rId4"/>
    <sheet name="Quick Statistics" sheetId="20" r:id="rId5"/>
    <sheet name="Detailed Characteristics" sheetId="21" r:id="rId6"/>
    <sheet name="Local Characteristics" sheetId="22" r:id="rId7"/>
    <sheet name="Postcode" sheetId="23" r:id="rId8"/>
    <sheet name="Alternative Populations" sheetId="24" r:id="rId9"/>
    <sheet name="Settlement2015" sheetId="25" r:id="rId10"/>
    <sheet name="Notes to Tables" sheetId="11" state="hidden" r:id="rId11"/>
  </sheets>
  <externalReferences>
    <externalReference r:id="rId12"/>
  </externalReferences>
  <definedNames>
    <definedName name="_xlnm._FilterDatabase" localSheetId="1" hidden="1">'List of tables'!$A$3:$H$877</definedName>
    <definedName name="_xlnm.Print_Area" localSheetId="0">'Find table'!$A$1:$E$887</definedName>
    <definedName name="_xlnm.Print_Area" localSheetId="1">'List of tables'!$A$1:$H$127</definedName>
    <definedName name="_xlnm.Print_Titles" localSheetId="8">'Alternative Populations'!$1:$2</definedName>
    <definedName name="_xlnm.Print_Titles" localSheetId="5">'Detailed Characteristics'!$1:$2</definedName>
    <definedName name="_xlnm.Print_Titles" localSheetId="0">'Find table'!$13:$13</definedName>
    <definedName name="_xlnm.Print_Titles" localSheetId="1">'List of tables'!$1:$3</definedName>
    <definedName name="_xlnm.Print_Titles" localSheetId="6">'Local Characteristics'!$1:$2</definedName>
    <definedName name="_xlnm.Print_Titles" localSheetId="4">'Quick Statistics'!$1:$2</definedName>
  </definedNames>
  <calcPr calcId="162913"/>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1" i="1"/>
  <c r="U8" i="7" l="1"/>
  <c r="K4" i="1" s="1"/>
  <c r="U9" i="7"/>
  <c r="K5" i="1" s="1"/>
  <c r="U10" i="7"/>
  <c r="K6" i="1" s="1"/>
  <c r="U11" i="7"/>
  <c r="K7" i="1" s="1"/>
  <c r="A4" i="1" l="1"/>
  <c r="H14" i="7" l="1"/>
  <c r="G14" i="7"/>
  <c r="D14" i="7"/>
  <c r="C14" i="7"/>
  <c r="B14" i="7"/>
  <c r="A14" i="7"/>
  <c r="A5" i="1"/>
  <c r="G15" i="7" s="1"/>
  <c r="D15" i="7" l="1"/>
  <c r="H15" i="7"/>
  <c r="E15" i="7" s="1"/>
  <c r="B15" i="7"/>
  <c r="A15" i="7"/>
  <c r="C15" i="7"/>
  <c r="A6" i="1"/>
  <c r="C16" i="7" s="1"/>
  <c r="A16" i="7" l="1"/>
  <c r="G16" i="7"/>
  <c r="B16" i="7"/>
  <c r="D16" i="7"/>
  <c r="H16" i="7"/>
  <c r="A7" i="1"/>
  <c r="A17" i="7" s="1"/>
  <c r="E16" i="7" l="1"/>
  <c r="D17" i="7"/>
  <c r="C17" i="7"/>
  <c r="B17" i="7"/>
  <c r="G17" i="7"/>
  <c r="H17" i="7"/>
  <c r="A8" i="1"/>
  <c r="H18" i="7" s="1"/>
  <c r="A18" i="7" l="1"/>
  <c r="B18" i="7"/>
  <c r="D18" i="7"/>
  <c r="E17" i="7"/>
  <c r="G18" i="7"/>
  <c r="E18" i="7" s="1"/>
  <c r="C18" i="7"/>
  <c r="A9" i="1"/>
  <c r="B19" i="7" s="1"/>
  <c r="H19" i="7" l="1"/>
  <c r="G19" i="7"/>
  <c r="D19" i="7"/>
  <c r="C19" i="7"/>
  <c r="A10" i="1"/>
  <c r="G20" i="7" s="1"/>
  <c r="E19" i="7" l="1"/>
  <c r="D20" i="7"/>
  <c r="C20" i="7"/>
  <c r="A20" i="7"/>
  <c r="A11" i="1"/>
  <c r="B21" i="7" l="1"/>
  <c r="G21" i="7"/>
  <c r="A12" i="1"/>
  <c r="A13" i="1" l="1"/>
  <c r="A14" i="1" l="1"/>
  <c r="A15" i="1" l="1"/>
  <c r="A16" i="1" l="1"/>
  <c r="E14" i="7"/>
  <c r="A17" i="1" l="1"/>
  <c r="A18" i="1" l="1"/>
  <c r="A19" i="1" l="1"/>
  <c r="A20" i="1" l="1"/>
  <c r="A21" i="1" l="1"/>
  <c r="A22" i="1" l="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H143" i="7" l="1"/>
  <c r="A134" i="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G409" i="7" l="1"/>
  <c r="H75" i="7"/>
  <c r="A51" i="7"/>
  <c r="G29" i="7"/>
  <c r="C114" i="7"/>
  <c r="A19" i="7"/>
  <c r="G123" i="7"/>
  <c r="G88" i="7"/>
  <c r="G87" i="7"/>
  <c r="G94" i="7"/>
  <c r="C66" i="7"/>
  <c r="H25" i="7"/>
  <c r="B33" i="7"/>
  <c r="D63" i="7"/>
  <c r="D79" i="7"/>
  <c r="C70" i="7"/>
  <c r="C81" i="7"/>
  <c r="H33" i="7"/>
  <c r="A131" i="7"/>
  <c r="H108" i="7"/>
  <c r="A99" i="7"/>
  <c r="B44" i="7"/>
  <c r="C98" i="7"/>
  <c r="C52" i="7"/>
  <c r="A64" i="7"/>
  <c r="C65" i="7"/>
  <c r="G119" i="7"/>
  <c r="G51" i="7"/>
  <c r="A32" i="7"/>
  <c r="H87" i="7"/>
  <c r="H136" i="7"/>
  <c r="A24" i="7"/>
  <c r="D119" i="7"/>
  <c r="A107" i="7"/>
  <c r="A52" i="7"/>
  <c r="A75" i="7"/>
  <c r="H46" i="7"/>
  <c r="G30" i="7"/>
  <c r="H125" i="7"/>
  <c r="G124" i="7"/>
  <c r="D46" i="7"/>
  <c r="B74" i="7"/>
  <c r="B23" i="7"/>
  <c r="A120" i="7"/>
  <c r="H55" i="7"/>
  <c r="C113" i="7"/>
  <c r="C34" i="7"/>
  <c r="G59" i="7"/>
  <c r="A115" i="7"/>
  <c r="A138" i="7"/>
  <c r="D74" i="7"/>
  <c r="G22" i="7"/>
  <c r="H111" i="7"/>
  <c r="D77" i="7"/>
  <c r="B65" i="7"/>
  <c r="H86" i="7"/>
  <c r="D21" i="7"/>
  <c r="D111" i="7"/>
  <c r="A89" i="7"/>
  <c r="B112" i="7"/>
  <c r="D45" i="7"/>
  <c r="D24" i="7"/>
  <c r="B20" i="7"/>
  <c r="A122" i="7"/>
  <c r="C22" i="7"/>
  <c r="H107" i="7"/>
  <c r="D56" i="7"/>
  <c r="D73" i="7"/>
  <c r="A110" i="7"/>
  <c r="G43" i="7"/>
  <c r="A34" i="7"/>
  <c r="A72" i="7"/>
  <c r="B97" i="7"/>
  <c r="B69" i="7"/>
  <c r="B43" i="7"/>
  <c r="C24" i="7"/>
  <c r="G50" i="7"/>
  <c r="B95" i="7"/>
  <c r="C102" i="7"/>
  <c r="G52" i="7"/>
  <c r="C99" i="7"/>
  <c r="C78" i="7"/>
  <c r="H57" i="7"/>
  <c r="D100" i="7"/>
  <c r="G66" i="7"/>
  <c r="H32" i="7"/>
  <c r="C51" i="7"/>
  <c r="G25" i="7"/>
  <c r="A117" i="7"/>
  <c r="C40" i="7"/>
  <c r="G86" i="7"/>
  <c r="C124" i="7"/>
  <c r="B104" i="7"/>
  <c r="D131" i="7"/>
  <c r="B126" i="7"/>
  <c r="A69" i="7"/>
  <c r="D36" i="7"/>
  <c r="A128" i="7"/>
  <c r="H132" i="7"/>
  <c r="C37" i="7"/>
  <c r="C138" i="7"/>
  <c r="H70" i="7"/>
  <c r="B109" i="7"/>
  <c r="C96" i="7"/>
  <c r="D140" i="7"/>
  <c r="H48" i="7"/>
  <c r="B64" i="7"/>
  <c r="G120" i="7"/>
  <c r="B26" i="7"/>
  <c r="D35" i="7"/>
  <c r="B28" i="7"/>
  <c r="C77" i="7"/>
  <c r="G83" i="7"/>
  <c r="G126" i="7"/>
  <c r="G41" i="7"/>
  <c r="D64" i="7"/>
  <c r="C50" i="7"/>
  <c r="C21" i="7"/>
  <c r="G36" i="7"/>
  <c r="D80" i="7"/>
  <c r="C59" i="7"/>
  <c r="C39" i="7"/>
  <c r="B88" i="7"/>
  <c r="H90" i="7"/>
  <c r="A130" i="7"/>
  <c r="H128" i="7"/>
  <c r="H124" i="7"/>
  <c r="A37" i="7"/>
  <c r="G101" i="7"/>
  <c r="D70" i="7"/>
  <c r="H115" i="7"/>
  <c r="C71" i="7"/>
  <c r="G109" i="7"/>
  <c r="H105" i="7"/>
  <c r="G32" i="7"/>
  <c r="B72" i="7"/>
  <c r="H83" i="7"/>
  <c r="H54" i="7"/>
  <c r="A56" i="7"/>
  <c r="C23" i="7"/>
  <c r="B48" i="7"/>
  <c r="H36" i="7"/>
  <c r="B141" i="7"/>
  <c r="H52" i="7"/>
  <c r="G58" i="7"/>
  <c r="C72" i="7"/>
  <c r="D31" i="7"/>
  <c r="D61" i="7"/>
  <c r="H60" i="7"/>
  <c r="C38" i="7"/>
  <c r="H109" i="7"/>
  <c r="B84" i="7"/>
  <c r="G69" i="7"/>
  <c r="C118" i="7"/>
  <c r="G47" i="7"/>
  <c r="B29" i="7"/>
  <c r="H120" i="7"/>
  <c r="D118" i="7"/>
  <c r="C43" i="7"/>
  <c r="G141" i="7"/>
  <c r="A135" i="7"/>
  <c r="D94" i="7"/>
  <c r="A23" i="7"/>
  <c r="G64" i="7"/>
  <c r="B52" i="7"/>
  <c r="G127" i="7"/>
  <c r="B85" i="7"/>
  <c r="A63" i="7"/>
  <c r="C46" i="7"/>
  <c r="H51" i="7"/>
  <c r="C35" i="7"/>
  <c r="H68" i="7"/>
  <c r="H100" i="7"/>
  <c r="G103" i="7"/>
  <c r="D75" i="7"/>
  <c r="A59" i="7"/>
  <c r="H21" i="7"/>
  <c r="E21" i="7" s="1"/>
  <c r="H47" i="7"/>
  <c r="D141" i="7"/>
  <c r="H20" i="7"/>
  <c r="E20" i="7" s="1"/>
  <c r="A55" i="7"/>
  <c r="G48" i="7"/>
  <c r="D38" i="7"/>
  <c r="H22" i="7"/>
  <c r="D83" i="7"/>
  <c r="G115" i="7"/>
  <c r="G125" i="7"/>
  <c r="B37" i="7"/>
  <c r="H102" i="7"/>
  <c r="A53" i="7"/>
  <c r="D26" i="7"/>
  <c r="G122" i="7"/>
  <c r="D104" i="7"/>
  <c r="G93" i="7"/>
  <c r="G39" i="7"/>
  <c r="C137" i="7"/>
  <c r="H74" i="7"/>
  <c r="D59" i="7"/>
  <c r="A129" i="7"/>
  <c r="H79" i="7"/>
  <c r="G54" i="7"/>
  <c r="D90" i="7"/>
  <c r="B49" i="7"/>
  <c r="H76" i="7"/>
  <c r="C36" i="7"/>
  <c r="B86" i="7"/>
  <c r="H119" i="7"/>
  <c r="D109" i="7"/>
  <c r="G91" i="7"/>
  <c r="C58" i="7"/>
  <c r="H43" i="7"/>
  <c r="H78" i="7"/>
  <c r="G82" i="7"/>
  <c r="H93" i="7"/>
  <c r="C27" i="7"/>
  <c r="B47" i="7"/>
  <c r="B78" i="7"/>
  <c r="G78" i="7"/>
  <c r="A28" i="7"/>
  <c r="C64" i="7"/>
  <c r="C119" i="7"/>
  <c r="B22" i="7"/>
  <c r="C61" i="7"/>
  <c r="H85" i="7"/>
  <c r="H106" i="7"/>
  <c r="H65" i="7"/>
  <c r="C56" i="7"/>
  <c r="C54" i="7"/>
  <c r="H138" i="7"/>
  <c r="B66" i="7"/>
  <c r="H104" i="7"/>
  <c r="C45" i="7"/>
  <c r="A70" i="7"/>
  <c r="H23" i="7"/>
  <c r="A21" i="7"/>
  <c r="C130" i="7"/>
  <c r="C100" i="7"/>
  <c r="G96" i="7"/>
  <c r="A140" i="7"/>
  <c r="G84" i="7"/>
  <c r="B91" i="7"/>
  <c r="C120" i="7"/>
  <c r="G26" i="7"/>
  <c r="B63" i="7"/>
  <c r="A124" i="7"/>
  <c r="D81" i="7"/>
  <c r="C47" i="7"/>
  <c r="D34" i="7"/>
  <c r="D62" i="7"/>
  <c r="C112" i="7"/>
  <c r="C117" i="7"/>
  <c r="A33" i="7"/>
  <c r="D44" i="7"/>
  <c r="A57" i="7"/>
  <c r="C31" i="7"/>
  <c r="B138" i="7"/>
  <c r="H137" i="7"/>
  <c r="G85" i="7"/>
  <c r="G89" i="7"/>
  <c r="G80" i="7"/>
  <c r="C121" i="7"/>
  <c r="G53" i="7"/>
  <c r="A96" i="7"/>
  <c r="B76" i="7"/>
  <c r="D82" i="7"/>
  <c r="D103" i="7"/>
  <c r="C108" i="7"/>
  <c r="B111" i="7"/>
  <c r="H72" i="7"/>
  <c r="A136" i="7"/>
  <c r="D106" i="7"/>
  <c r="G98" i="7"/>
  <c r="G62" i="7"/>
  <c r="C126" i="7"/>
  <c r="A103" i="7"/>
  <c r="C76" i="7"/>
  <c r="B75" i="7"/>
  <c r="G34" i="7"/>
  <c r="C55" i="7"/>
  <c r="G75" i="7"/>
  <c r="D98" i="7"/>
  <c r="H97" i="7"/>
  <c r="B107" i="7"/>
  <c r="D86" i="7"/>
  <c r="C107" i="7"/>
  <c r="A126" i="7"/>
  <c r="A73" i="7"/>
  <c r="D66" i="7"/>
  <c r="D67" i="7"/>
  <c r="B128" i="7"/>
  <c r="H24" i="7"/>
  <c r="H81" i="7"/>
  <c r="D78" i="7"/>
  <c r="A29" i="7"/>
  <c r="A94" i="7"/>
  <c r="D22" i="7"/>
  <c r="G79" i="7"/>
  <c r="C48" i="7"/>
  <c r="B94" i="7"/>
  <c r="D101" i="7"/>
  <c r="H89" i="7"/>
  <c r="B114" i="7"/>
  <c r="B60" i="7"/>
  <c r="G68" i="7"/>
  <c r="G31" i="7"/>
  <c r="B102" i="7"/>
  <c r="H113" i="7"/>
  <c r="H96" i="7"/>
  <c r="H26" i="7"/>
  <c r="A68" i="7"/>
  <c r="G71" i="7"/>
  <c r="H42" i="7"/>
  <c r="H63" i="7"/>
  <c r="H50" i="7"/>
  <c r="H141" i="7"/>
  <c r="G40" i="7"/>
  <c r="G81" i="7"/>
  <c r="B98" i="7"/>
  <c r="G132" i="7"/>
  <c r="B59" i="7"/>
  <c r="H98" i="7"/>
  <c r="B100" i="7"/>
  <c r="C141" i="7"/>
  <c r="A38" i="7"/>
  <c r="C95" i="7"/>
  <c r="A100" i="7"/>
  <c r="C94" i="7"/>
  <c r="H103" i="7"/>
  <c r="C116" i="7"/>
  <c r="C63" i="7"/>
  <c r="D27" i="7"/>
  <c r="A30" i="7"/>
  <c r="B87" i="7"/>
  <c r="G55" i="7"/>
  <c r="G56" i="7"/>
  <c r="A39" i="7"/>
  <c r="D121" i="7"/>
  <c r="A101" i="7"/>
  <c r="H117" i="7"/>
  <c r="C84" i="7"/>
  <c r="D125" i="7"/>
  <c r="A67" i="7"/>
  <c r="H58" i="7"/>
  <c r="D87" i="7"/>
  <c r="B46" i="7"/>
  <c r="A118" i="7"/>
  <c r="A87" i="7"/>
  <c r="B25" i="7"/>
  <c r="D96" i="7"/>
  <c r="A80" i="7"/>
  <c r="D57" i="7"/>
  <c r="D133" i="7"/>
  <c r="B99" i="7"/>
  <c r="B119" i="7"/>
  <c r="A111" i="7"/>
  <c r="G136" i="7"/>
  <c r="H88" i="7"/>
  <c r="D43" i="7"/>
  <c r="G74" i="7"/>
  <c r="C89" i="7"/>
  <c r="C93" i="7"/>
  <c r="H61" i="7"/>
  <c r="B124" i="7"/>
  <c r="D72" i="7"/>
  <c r="G116" i="7"/>
  <c r="H77" i="7"/>
  <c r="A66" i="7"/>
  <c r="C33" i="7"/>
  <c r="H40" i="7"/>
  <c r="A93" i="7"/>
  <c r="D128" i="7"/>
  <c r="H140" i="7"/>
  <c r="D139" i="7"/>
  <c r="G114" i="7"/>
  <c r="D52" i="7"/>
  <c r="D95" i="7"/>
  <c r="A92" i="7"/>
  <c r="D93" i="7"/>
  <c r="G133" i="7"/>
  <c r="C91" i="7"/>
  <c r="H126" i="7"/>
  <c r="C139" i="7"/>
  <c r="C101" i="7"/>
  <c r="B105" i="7"/>
  <c r="H95" i="7"/>
  <c r="D126" i="7"/>
  <c r="H41" i="7"/>
  <c r="E41" i="7" s="1"/>
  <c r="G90" i="7"/>
  <c r="D124" i="7"/>
  <c r="G113" i="7"/>
  <c r="A83" i="7"/>
  <c r="G128" i="7"/>
  <c r="G49" i="7"/>
  <c r="D91" i="7"/>
  <c r="H139" i="7"/>
  <c r="C125" i="7"/>
  <c r="D120" i="7"/>
  <c r="D30" i="7"/>
  <c r="B61" i="7"/>
  <c r="B120" i="7"/>
  <c r="C28" i="7"/>
  <c r="H127" i="7"/>
  <c r="A45" i="7"/>
  <c r="H122" i="7"/>
  <c r="C79" i="7"/>
  <c r="G99" i="7"/>
  <c r="G111" i="7"/>
  <c r="C105" i="7"/>
  <c r="B32" i="7"/>
  <c r="A47" i="7"/>
  <c r="D127" i="7"/>
  <c r="D89" i="7"/>
  <c r="B118" i="7"/>
  <c r="B116" i="7"/>
  <c r="D129" i="7"/>
  <c r="D113" i="7"/>
  <c r="B71" i="7"/>
  <c r="G97" i="7"/>
  <c r="B125" i="7"/>
  <c r="C132" i="7"/>
  <c r="G28" i="7"/>
  <c r="A77" i="7"/>
  <c r="G100" i="7"/>
  <c r="D115" i="7"/>
  <c r="A25" i="7"/>
  <c r="A35" i="7"/>
  <c r="C75" i="7"/>
  <c r="B101" i="7"/>
  <c r="G140" i="7"/>
  <c r="A139" i="7"/>
  <c r="D51" i="7"/>
  <c r="D47" i="7"/>
  <c r="H38" i="7"/>
  <c r="D23" i="7"/>
  <c r="D102" i="7"/>
  <c r="G118" i="7"/>
  <c r="G46" i="7"/>
  <c r="D28" i="7"/>
  <c r="H123" i="7"/>
  <c r="G92" i="7"/>
  <c r="G37" i="7"/>
  <c r="G61" i="7"/>
  <c r="E61" i="7" s="1"/>
  <c r="G139" i="7"/>
  <c r="G102" i="7"/>
  <c r="H121" i="7"/>
  <c r="C131" i="7"/>
  <c r="G33" i="7"/>
  <c r="C123" i="7"/>
  <c r="A74" i="7"/>
  <c r="C104" i="7"/>
  <c r="H118" i="7"/>
  <c r="C68" i="7"/>
  <c r="C82" i="7"/>
  <c r="H49" i="7"/>
  <c r="B129" i="7"/>
  <c r="B82" i="7"/>
  <c r="G108" i="7"/>
  <c r="G76" i="7"/>
  <c r="D135" i="7"/>
  <c r="D92" i="7"/>
  <c r="B27" i="7"/>
  <c r="A127" i="7"/>
  <c r="G60" i="7"/>
  <c r="B139" i="7"/>
  <c r="A82" i="7"/>
  <c r="B83" i="7"/>
  <c r="C30" i="7"/>
  <c r="C92" i="7"/>
  <c r="C53" i="7"/>
  <c r="C122" i="7"/>
  <c r="A132" i="7"/>
  <c r="G23" i="7"/>
  <c r="B81" i="7"/>
  <c r="A48" i="7"/>
  <c r="D112" i="7"/>
  <c r="B96" i="7"/>
  <c r="D116" i="7"/>
  <c r="C103" i="7"/>
  <c r="C135" i="7"/>
  <c r="G106" i="7"/>
  <c r="H134" i="7"/>
  <c r="D37" i="7"/>
  <c r="B24" i="7"/>
  <c r="B115" i="7"/>
  <c r="A60" i="7"/>
  <c r="D88" i="7"/>
  <c r="A61" i="7"/>
  <c r="H59" i="7"/>
  <c r="B110" i="7"/>
  <c r="C129" i="7"/>
  <c r="B68" i="7"/>
  <c r="B113" i="7"/>
  <c r="D71" i="7"/>
  <c r="D132" i="7"/>
  <c r="B89" i="7"/>
  <c r="C44" i="7"/>
  <c r="C49" i="7"/>
  <c r="D108" i="7"/>
  <c r="B136" i="7"/>
  <c r="D69" i="7"/>
  <c r="D99" i="7"/>
  <c r="B123" i="7"/>
  <c r="C140" i="7"/>
  <c r="B108" i="7"/>
  <c r="C88" i="7"/>
  <c r="B35" i="7"/>
  <c r="A62" i="7"/>
  <c r="H29" i="7"/>
  <c r="B127" i="7"/>
  <c r="C86" i="7"/>
  <c r="A106" i="7"/>
  <c r="H35" i="7"/>
  <c r="B56" i="7"/>
  <c r="B55" i="7"/>
  <c r="H30" i="7"/>
  <c r="G57" i="7"/>
  <c r="A95" i="7"/>
  <c r="C42" i="7"/>
  <c r="B80" i="7"/>
  <c r="B73" i="7"/>
  <c r="A71" i="7"/>
  <c r="A49" i="7"/>
  <c r="G73" i="7"/>
  <c r="G130" i="7"/>
  <c r="C60" i="7"/>
  <c r="B31" i="7"/>
  <c r="C115" i="7"/>
  <c r="C111" i="7"/>
  <c r="A88" i="7"/>
  <c r="A86" i="7"/>
  <c r="H129" i="7"/>
  <c r="A91" i="7"/>
  <c r="A36" i="7"/>
  <c r="H110" i="7"/>
  <c r="D42" i="7"/>
  <c r="D55" i="7"/>
  <c r="C26" i="7"/>
  <c r="B34" i="7"/>
  <c r="B42" i="7"/>
  <c r="A46" i="7"/>
  <c r="H53" i="7"/>
  <c r="B77" i="7"/>
  <c r="D32" i="7"/>
  <c r="D130" i="7"/>
  <c r="B53" i="7"/>
  <c r="H84" i="7"/>
  <c r="A26" i="7"/>
  <c r="G138" i="7"/>
  <c r="H135" i="7"/>
  <c r="D41" i="7"/>
  <c r="B140" i="7"/>
  <c r="H69" i="7"/>
  <c r="B106" i="7"/>
  <c r="G72" i="7"/>
  <c r="A104" i="7"/>
  <c r="G70" i="7"/>
  <c r="A54" i="7"/>
  <c r="B117" i="7"/>
  <c r="C110" i="7"/>
  <c r="D85" i="7"/>
  <c r="C62" i="7"/>
  <c r="G105" i="7"/>
  <c r="D138" i="7"/>
  <c r="G112" i="7"/>
  <c r="D117" i="7"/>
  <c r="B92" i="7"/>
  <c r="D136" i="7"/>
  <c r="G110" i="7"/>
  <c r="D107" i="7"/>
  <c r="G42" i="7"/>
  <c r="D58" i="7"/>
  <c r="C90" i="7"/>
  <c r="G131" i="7"/>
  <c r="D53" i="7"/>
  <c r="C106" i="7"/>
  <c r="D137" i="7"/>
  <c r="A119" i="7"/>
  <c r="D123" i="7"/>
  <c r="B130" i="7"/>
  <c r="D65" i="7"/>
  <c r="B144" i="7"/>
  <c r="H67" i="7"/>
  <c r="B122" i="7"/>
  <c r="A123" i="7"/>
  <c r="B51" i="7"/>
  <c r="D60" i="7"/>
  <c r="H44" i="7"/>
  <c r="A102" i="7"/>
  <c r="D97" i="7"/>
  <c r="B131" i="7"/>
  <c r="C25" i="7"/>
  <c r="D25" i="7"/>
  <c r="G134" i="7"/>
  <c r="C69" i="7"/>
  <c r="H99" i="7"/>
  <c r="H64" i="7"/>
  <c r="B30" i="7"/>
  <c r="A97" i="7"/>
  <c r="A116" i="7"/>
  <c r="A125" i="7"/>
  <c r="A79" i="7"/>
  <c r="G129" i="7"/>
  <c r="A58" i="7"/>
  <c r="D39" i="7"/>
  <c r="A78" i="7"/>
  <c r="C73" i="7"/>
  <c r="H92" i="7"/>
  <c r="G137" i="7"/>
  <c r="D49" i="7"/>
  <c r="A50" i="7"/>
  <c r="H31" i="7"/>
  <c r="H80" i="7"/>
  <c r="H56" i="7"/>
  <c r="D40" i="7"/>
  <c r="A134" i="7"/>
  <c r="G117" i="7"/>
  <c r="A109" i="7"/>
  <c r="B133" i="7"/>
  <c r="A65" i="7"/>
  <c r="B62" i="7"/>
  <c r="A108" i="7"/>
  <c r="D105" i="7"/>
  <c r="H62" i="7"/>
  <c r="B137" i="7"/>
  <c r="A40" i="7"/>
  <c r="A105" i="7"/>
  <c r="D50" i="7"/>
  <c r="G27" i="7"/>
  <c r="H39" i="7"/>
  <c r="C41" i="7"/>
  <c r="B58" i="7"/>
  <c r="G107" i="7"/>
  <c r="A43" i="7"/>
  <c r="A114" i="7"/>
  <c r="H91" i="7"/>
  <c r="C128" i="7"/>
  <c r="A133" i="7"/>
  <c r="G44" i="7"/>
  <c r="H27" i="7"/>
  <c r="C67" i="7"/>
  <c r="D110" i="7"/>
  <c r="C29" i="7"/>
  <c r="B90" i="7"/>
  <c r="C80" i="7"/>
  <c r="H37" i="7"/>
  <c r="B40" i="7"/>
  <c r="A81" i="7"/>
  <c r="C74" i="7"/>
  <c r="C143" i="7"/>
  <c r="D84" i="7"/>
  <c r="C133" i="7"/>
  <c r="B36" i="7"/>
  <c r="H133" i="7"/>
  <c r="C134" i="7"/>
  <c r="A141" i="7"/>
  <c r="D114" i="7"/>
  <c r="C109" i="7"/>
  <c r="H28" i="7"/>
  <c r="H45" i="7"/>
  <c r="D76" i="7"/>
  <c r="D48" i="7"/>
  <c r="H82" i="7"/>
  <c r="H112" i="7"/>
  <c r="G67" i="7"/>
  <c r="B67" i="7"/>
  <c r="B45" i="7"/>
  <c r="G63" i="7"/>
  <c r="B135" i="7"/>
  <c r="C32" i="7"/>
  <c r="C57" i="7"/>
  <c r="H71" i="7"/>
  <c r="G77" i="7"/>
  <c r="A44" i="7"/>
  <c r="G35" i="7"/>
  <c r="C127" i="7"/>
  <c r="A42" i="7"/>
  <c r="C83" i="7"/>
  <c r="A84" i="7"/>
  <c r="A98" i="7"/>
  <c r="H94" i="7"/>
  <c r="B54" i="7"/>
  <c r="B93" i="7"/>
  <c r="A27" i="7"/>
  <c r="H73" i="7"/>
  <c r="B50" i="7"/>
  <c r="G121" i="7"/>
  <c r="G95" i="7"/>
  <c r="A112" i="7"/>
  <c r="G65" i="7"/>
  <c r="A31" i="7"/>
  <c r="A22" i="7"/>
  <c r="C97" i="7"/>
  <c r="D29" i="7"/>
  <c r="C136" i="7"/>
  <c r="H66" i="7"/>
  <c r="G135" i="7"/>
  <c r="B121" i="7"/>
  <c r="A85" i="7"/>
  <c r="B79" i="7"/>
  <c r="G38" i="7"/>
  <c r="B38" i="7"/>
  <c r="B41" i="7"/>
  <c r="C87" i="7"/>
  <c r="D68" i="7"/>
  <c r="H34" i="7"/>
  <c r="H116" i="7"/>
  <c r="A113" i="7"/>
  <c r="B39" i="7"/>
  <c r="G45" i="7"/>
  <c r="H114" i="7"/>
  <c r="E114" i="7" s="1"/>
  <c r="H130" i="7"/>
  <c r="B57" i="7"/>
  <c r="D134" i="7"/>
  <c r="G24" i="7"/>
  <c r="G142" i="7"/>
  <c r="A137" i="7"/>
  <c r="B132" i="7"/>
  <c r="D122" i="7"/>
  <c r="C85" i="7"/>
  <c r="D33" i="7"/>
  <c r="G104" i="7"/>
  <c r="B143" i="7"/>
  <c r="B103" i="7"/>
  <c r="A76" i="7"/>
  <c r="B70" i="7"/>
  <c r="H131" i="7"/>
  <c r="A90" i="7"/>
  <c r="A41" i="7"/>
  <c r="D54" i="7"/>
  <c r="A121" i="7"/>
  <c r="B134" i="7"/>
  <c r="H101" i="7"/>
  <c r="G143" i="7"/>
  <c r="E143" i="7" s="1"/>
  <c r="G145" i="7"/>
  <c r="A143" i="7"/>
  <c r="A145" i="7"/>
  <c r="A144" i="7"/>
  <c r="H142" i="7"/>
  <c r="D142" i="7"/>
  <c r="H145" i="7"/>
  <c r="D143" i="7"/>
  <c r="C142" i="7"/>
  <c r="B142" i="7"/>
  <c r="D145" i="7"/>
  <c r="A142" i="7"/>
  <c r="C144" i="7"/>
  <c r="G147" i="7"/>
  <c r="C145" i="7"/>
  <c r="G144" i="7"/>
  <c r="D144" i="7"/>
  <c r="H144" i="7"/>
  <c r="B147" i="7"/>
  <c r="B145" i="7"/>
  <c r="H146" i="7"/>
  <c r="A146" i="7"/>
  <c r="G146" i="7"/>
  <c r="C147" i="7"/>
  <c r="B146" i="7"/>
  <c r="B178" i="7"/>
  <c r="D146" i="7"/>
  <c r="C333" i="7"/>
  <c r="D147" i="7"/>
  <c r="H582" i="7"/>
  <c r="B249" i="7"/>
  <c r="G214" i="7"/>
  <c r="B519" i="7"/>
  <c r="H224" i="7"/>
  <c r="H175" i="7"/>
  <c r="H348" i="7"/>
  <c r="C584" i="7"/>
  <c r="D211" i="7"/>
  <c r="D212" i="7"/>
  <c r="B754" i="7"/>
  <c r="D150" i="7"/>
  <c r="C178" i="7"/>
  <c r="B552" i="7"/>
  <c r="C662" i="7"/>
  <c r="D161" i="7"/>
  <c r="C631" i="7"/>
  <c r="G653" i="7"/>
  <c r="A645" i="7"/>
  <c r="D178" i="7"/>
  <c r="D766" i="7"/>
  <c r="D551" i="7"/>
  <c r="A742" i="7"/>
  <c r="B213" i="7"/>
  <c r="C273" i="7"/>
  <c r="B538" i="7"/>
  <c r="A439" i="7"/>
  <c r="D566" i="7"/>
  <c r="A357" i="7"/>
  <c r="D171" i="7"/>
  <c r="B685" i="7"/>
  <c r="H274" i="7"/>
  <c r="A309" i="7"/>
  <c r="D699" i="7"/>
  <c r="A663" i="7"/>
  <c r="A788" i="7"/>
  <c r="B199" i="7"/>
  <c r="C414" i="7"/>
  <c r="H802" i="7"/>
  <c r="B457" i="7"/>
  <c r="C655" i="7"/>
  <c r="A773" i="7"/>
  <c r="H798" i="7"/>
  <c r="C387" i="7"/>
  <c r="D833" i="7"/>
  <c r="D415" i="7"/>
  <c r="C180" i="7"/>
  <c r="B344" i="7"/>
  <c r="H837" i="7"/>
  <c r="B316" i="7"/>
  <c r="C506" i="7"/>
  <c r="B851" i="7"/>
  <c r="A611" i="7"/>
  <c r="D416" i="7"/>
  <c r="C259" i="7"/>
  <c r="D346" i="7"/>
  <c r="A260" i="7"/>
  <c r="G540" i="7"/>
  <c r="B353" i="7"/>
  <c r="B651" i="7"/>
  <c r="D633" i="7"/>
  <c r="B825" i="7"/>
  <c r="A183" i="7"/>
  <c r="G236" i="7"/>
  <c r="B356" i="7"/>
  <c r="C503" i="7"/>
  <c r="B561" i="7"/>
  <c r="G337" i="7"/>
  <c r="D320" i="7"/>
  <c r="A430" i="7"/>
  <c r="A384" i="7"/>
  <c r="C206" i="7"/>
  <c r="D544" i="7"/>
  <c r="D251" i="7"/>
  <c r="G307" i="7"/>
  <c r="H878" i="7"/>
  <c r="B223" i="7"/>
  <c r="A221" i="7"/>
  <c r="A696" i="7"/>
  <c r="G474" i="7"/>
  <c r="C168" i="7"/>
  <c r="G819" i="7"/>
  <c r="A372" i="7"/>
  <c r="C766" i="7"/>
  <c r="G290" i="7"/>
  <c r="B364" i="7"/>
  <c r="D521" i="7"/>
  <c r="B771" i="7"/>
  <c r="D163" i="7"/>
  <c r="A162" i="7"/>
  <c r="A858" i="7"/>
  <c r="D371" i="7"/>
  <c r="H366" i="7"/>
  <c r="D173" i="7"/>
  <c r="H660" i="7"/>
  <c r="H544" i="7"/>
  <c r="A306" i="7"/>
  <c r="A516" i="7"/>
  <c r="A746" i="7"/>
  <c r="A548" i="7"/>
  <c r="B333" i="7"/>
  <c r="C362" i="7"/>
  <c r="B242" i="7"/>
  <c r="G421" i="7"/>
  <c r="G801" i="7"/>
  <c r="B625" i="7"/>
  <c r="B548" i="7"/>
  <c r="D715" i="7"/>
  <c r="H511" i="7"/>
  <c r="D332" i="7"/>
  <c r="C657" i="7"/>
  <c r="C325" i="7"/>
  <c r="C313" i="7"/>
  <c r="A770" i="7"/>
  <c r="B270" i="7"/>
  <c r="A164" i="7"/>
  <c r="G836" i="7"/>
  <c r="B191" i="7"/>
  <c r="B447" i="7"/>
  <c r="C492" i="7"/>
  <c r="A636" i="7"/>
  <c r="B415" i="7"/>
  <c r="H501" i="7"/>
  <c r="C482" i="7"/>
  <c r="D713" i="7"/>
  <c r="A851" i="7"/>
  <c r="D182" i="7"/>
  <c r="C322" i="7"/>
  <c r="B384" i="7"/>
  <c r="A303" i="7"/>
  <c r="C703" i="7"/>
  <c r="G689" i="7"/>
  <c r="D627" i="7"/>
  <c r="D181" i="7"/>
  <c r="D600" i="7"/>
  <c r="D361" i="7"/>
  <c r="G724" i="7"/>
  <c r="B793" i="7"/>
  <c r="H301" i="7"/>
  <c r="C404" i="7"/>
  <c r="B258" i="7"/>
  <c r="B706" i="7"/>
  <c r="B763" i="7"/>
  <c r="D348" i="7"/>
  <c r="B225" i="7"/>
  <c r="A651" i="7"/>
  <c r="B475" i="7"/>
  <c r="C493" i="7"/>
  <c r="D510" i="7"/>
  <c r="G586" i="7"/>
  <c r="D248" i="7"/>
  <c r="D798" i="7"/>
  <c r="C426" i="7"/>
  <c r="H714" i="7"/>
  <c r="G462" i="7"/>
  <c r="A523" i="7"/>
  <c r="H198" i="7"/>
  <c r="A280" i="7"/>
  <c r="D409" i="7"/>
  <c r="A326" i="7"/>
  <c r="B580" i="7"/>
  <c r="A277" i="7"/>
  <c r="A499" i="7"/>
  <c r="G710" i="7"/>
  <c r="D686" i="7"/>
  <c r="B791" i="7"/>
  <c r="A259" i="7"/>
  <c r="B839" i="7"/>
  <c r="D323" i="7"/>
  <c r="C615" i="7"/>
  <c r="C757" i="7"/>
  <c r="A399" i="7"/>
  <c r="H161" i="7"/>
  <c r="C146" i="7"/>
  <c r="D312" i="7"/>
  <c r="B359" i="7"/>
  <c r="B161" i="7"/>
  <c r="H585" i="7"/>
  <c r="C539" i="7"/>
  <c r="A822" i="7"/>
  <c r="D339" i="7"/>
  <c r="D789" i="7"/>
  <c r="B288" i="7"/>
  <c r="B391" i="7"/>
  <c r="D378" i="7"/>
  <c r="A230" i="7"/>
  <c r="C229" i="7"/>
  <c r="H411" i="7"/>
  <c r="A756" i="7"/>
  <c r="A551" i="7"/>
  <c r="A229" i="7"/>
  <c r="B809" i="7"/>
  <c r="C223" i="7"/>
  <c r="A664" i="7"/>
  <c r="A264" i="7"/>
  <c r="C462" i="7"/>
  <c r="B604" i="7"/>
  <c r="A833" i="7"/>
  <c r="A350" i="7"/>
  <c r="B314" i="7"/>
  <c r="B474" i="7"/>
  <c r="A579" i="7"/>
  <c r="H531" i="7"/>
  <c r="C676" i="7"/>
  <c r="B173" i="7"/>
  <c r="D357" i="7"/>
  <c r="B396" i="7"/>
  <c r="G817" i="7"/>
  <c r="C367" i="7"/>
  <c r="C319" i="7"/>
  <c r="D502" i="7"/>
  <c r="G185" i="7"/>
  <c r="C449" i="7"/>
  <c r="D456" i="7"/>
  <c r="A578" i="7"/>
  <c r="H424" i="7"/>
  <c r="A394" i="7"/>
  <c r="G595" i="7"/>
  <c r="C448" i="7"/>
  <c r="D376" i="7"/>
  <c r="C221" i="7"/>
  <c r="G243" i="7"/>
  <c r="G502" i="7"/>
  <c r="A560" i="7"/>
  <c r="D221" i="7"/>
  <c r="B307" i="7"/>
  <c r="C264" i="7"/>
  <c r="B252" i="7"/>
  <c r="B329" i="7"/>
  <c r="D769" i="7"/>
  <c r="C359" i="7"/>
  <c r="A797" i="7"/>
  <c r="G197" i="7"/>
  <c r="D272" i="7"/>
  <c r="C606" i="7"/>
  <c r="B526" i="7"/>
  <c r="D352" i="7"/>
  <c r="A706" i="7"/>
  <c r="B174" i="7"/>
  <c r="A400" i="7"/>
  <c r="C679" i="7"/>
  <c r="D671" i="7"/>
  <c r="H183" i="7"/>
  <c r="B853" i="7"/>
  <c r="D175" i="7"/>
  <c r="G545" i="7"/>
  <c r="B639" i="7"/>
  <c r="H243" i="7"/>
  <c r="H382" i="7"/>
  <c r="B187" i="7"/>
  <c r="C722" i="7"/>
  <c r="C282" i="7"/>
  <c r="A838" i="7"/>
  <c r="B520" i="7"/>
  <c r="G206" i="7"/>
  <c r="H786" i="7"/>
  <c r="D245" i="7"/>
  <c r="G216" i="7"/>
  <c r="H644" i="7"/>
  <c r="B150" i="7"/>
  <c r="B775" i="7"/>
  <c r="H639" i="7"/>
  <c r="D779" i="7"/>
  <c r="G693" i="7"/>
  <c r="D283" i="7"/>
  <c r="B426" i="7"/>
  <c r="D771" i="7"/>
  <c r="A745" i="7"/>
  <c r="G879" i="7"/>
  <c r="H168" i="7"/>
  <c r="A532" i="7"/>
  <c r="A863" i="7"/>
  <c r="G221" i="7"/>
  <c r="A464" i="7"/>
  <c r="C276" i="7"/>
  <c r="B615" i="7"/>
  <c r="H430" i="7"/>
  <c r="B343" i="7"/>
  <c r="B650" i="7"/>
  <c r="C253" i="7"/>
  <c r="B349" i="7"/>
  <c r="G733" i="7"/>
  <c r="H666" i="7"/>
  <c r="D177" i="7"/>
  <c r="D380" i="7"/>
  <c r="H208" i="7"/>
  <c r="B600" i="7"/>
  <c r="D495" i="7"/>
  <c r="C358" i="7"/>
  <c r="B194" i="7"/>
  <c r="B255" i="7"/>
  <c r="B808" i="7"/>
  <c r="G355" i="7"/>
  <c r="C441" i="7"/>
  <c r="A428" i="7"/>
  <c r="B885" i="7"/>
  <c r="D356" i="7"/>
  <c r="C686" i="7"/>
  <c r="A473" i="7"/>
  <c r="A284" i="7"/>
  <c r="C323" i="7"/>
  <c r="G411" i="7"/>
  <c r="C388" i="7"/>
  <c r="A363" i="7"/>
  <c r="D490" i="7"/>
  <c r="H247" i="7"/>
  <c r="H727" i="7"/>
  <c r="C792" i="7"/>
  <c r="B590" i="7"/>
  <c r="C689" i="7"/>
  <c r="H223" i="7"/>
  <c r="B400" i="7"/>
  <c r="C547" i="7"/>
  <c r="C151" i="7"/>
  <c r="C234" i="7"/>
  <c r="D282" i="7"/>
  <c r="G843" i="7"/>
  <c r="D479" i="7"/>
  <c r="B431" i="7"/>
  <c r="A599" i="7"/>
  <c r="A268" i="7"/>
  <c r="C834" i="7"/>
  <c r="A633" i="7"/>
  <c r="A612" i="7"/>
  <c r="A608" i="7"/>
  <c r="B653" i="7"/>
  <c r="D678" i="7"/>
  <c r="B470" i="7"/>
  <c r="B533" i="7"/>
  <c r="B464" i="7"/>
  <c r="H427" i="7"/>
  <c r="C743" i="7"/>
  <c r="H391" i="7"/>
  <c r="B829" i="7"/>
  <c r="A297" i="7"/>
  <c r="C819" i="7"/>
  <c r="B681" i="7"/>
  <c r="H682" i="7"/>
  <c r="A763" i="7"/>
  <c r="C778" i="7"/>
  <c r="B271" i="7"/>
  <c r="A572" i="7"/>
  <c r="B310" i="7"/>
  <c r="B513" i="7"/>
  <c r="C760" i="7"/>
  <c r="C500" i="7"/>
  <c r="A771" i="7"/>
  <c r="D615" i="7"/>
  <c r="G754" i="7"/>
  <c r="D565" i="7"/>
  <c r="D425" i="7"/>
  <c r="B772" i="7"/>
  <c r="B275" i="7"/>
  <c r="B746" i="7"/>
  <c r="A292" i="7"/>
  <c r="G320" i="7"/>
  <c r="C675" i="7"/>
  <c r="D863" i="7"/>
  <c r="A713" i="7"/>
  <c r="D624" i="7"/>
  <c r="H577" i="7"/>
  <c r="B875" i="7"/>
  <c r="C188" i="7"/>
  <c r="B555" i="7"/>
  <c r="D223" i="7"/>
  <c r="C723" i="7"/>
  <c r="B740" i="7"/>
  <c r="C685" i="7"/>
  <c r="A247" i="7"/>
  <c r="B765" i="7"/>
  <c r="D529" i="7"/>
  <c r="C771" i="7"/>
  <c r="D550" i="7"/>
  <c r="C412" i="7"/>
  <c r="A334" i="7"/>
  <c r="D643" i="7"/>
  <c r="H425" i="7"/>
  <c r="B345" i="7"/>
  <c r="B581" i="7"/>
  <c r="C571" i="7"/>
  <c r="D823" i="7"/>
  <c r="A842" i="7"/>
  <c r="B606" i="7"/>
  <c r="D672" i="7"/>
  <c r="D468" i="7"/>
  <c r="H152" i="7"/>
  <c r="B801" i="7"/>
  <c r="B413" i="7"/>
  <c r="C600" i="7"/>
  <c r="A734" i="7"/>
  <c r="D526" i="7"/>
  <c r="G186" i="7"/>
  <c r="B676" i="7"/>
  <c r="H877" i="7"/>
  <c r="C741" i="7"/>
  <c r="B564" i="7"/>
  <c r="B418" i="7"/>
  <c r="H594" i="7"/>
  <c r="B366" i="7"/>
  <c r="H309" i="7"/>
  <c r="D753" i="7"/>
  <c r="C408" i="7"/>
  <c r="D309" i="7"/>
  <c r="D384" i="7"/>
  <c r="B251" i="7"/>
  <c r="A314" i="7"/>
  <c r="C363" i="7"/>
  <c r="G846" i="7"/>
  <c r="A228" i="7"/>
  <c r="C833" i="7"/>
  <c r="G433" i="7"/>
  <c r="A300" i="7"/>
  <c r="C577" i="7"/>
  <c r="D706" i="7"/>
  <c r="C709" i="7"/>
  <c r="A555" i="7"/>
  <c r="B504" i="7"/>
  <c r="D596" i="7"/>
  <c r="C494" i="7"/>
  <c r="D646" i="7"/>
  <c r="D270" i="7"/>
  <c r="B719" i="7"/>
  <c r="A547" i="7"/>
  <c r="A846" i="7"/>
  <c r="D203" i="7"/>
  <c r="D297" i="7"/>
  <c r="D813" i="7"/>
  <c r="G773" i="7"/>
  <c r="C800" i="7"/>
  <c r="C574" i="7"/>
  <c r="A416" i="7"/>
  <c r="B268" i="7"/>
  <c r="B642" i="7"/>
  <c r="A192" i="7"/>
  <c r="G297" i="7"/>
  <c r="C614" i="7"/>
  <c r="D538" i="7"/>
  <c r="D748" i="7"/>
  <c r="A147" i="7"/>
  <c r="A826" i="7"/>
  <c r="A358" i="7"/>
  <c r="D705" i="7"/>
  <c r="B726" i="7"/>
  <c r="B882" i="7"/>
  <c r="A554" i="7"/>
  <c r="D191" i="7"/>
  <c r="D868" i="7"/>
  <c r="B664" i="7"/>
  <c r="H324" i="7"/>
  <c r="C437" i="7"/>
  <c r="A490" i="7"/>
  <c r="H787" i="7"/>
  <c r="D368" i="7"/>
  <c r="B558" i="7"/>
  <c r="A149" i="7"/>
  <c r="C774" i="7"/>
  <c r="G784" i="7"/>
  <c r="A217" i="7"/>
  <c r="D210" i="7"/>
  <c r="B151" i="7"/>
  <c r="A288" i="7"/>
  <c r="C382" i="7"/>
  <c r="C336" i="7"/>
  <c r="D601" i="7"/>
  <c r="A204" i="7"/>
  <c r="C200" i="7"/>
  <c r="A355" i="7"/>
  <c r="C706" i="7"/>
  <c r="C267" i="7"/>
  <c r="B287" i="7"/>
  <c r="A510" i="7"/>
  <c r="C277" i="7"/>
  <c r="C316" i="7"/>
  <c r="D855" i="7"/>
  <c r="A535" i="7"/>
  <c r="D341" i="7"/>
  <c r="C153" i="7"/>
  <c r="A316" i="7"/>
  <c r="H288" i="7"/>
  <c r="B298" i="7"/>
  <c r="A810" i="7"/>
  <c r="A324" i="7"/>
  <c r="A152" i="7"/>
  <c r="B449" i="7"/>
  <c r="G188" i="7"/>
  <c r="B436" i="7"/>
  <c r="D768" i="7"/>
  <c r="B272" i="7"/>
  <c r="H362" i="7"/>
  <c r="B425" i="7"/>
  <c r="A155" i="7"/>
  <c r="H252" i="7"/>
  <c r="D362" i="7"/>
  <c r="D882" i="7"/>
  <c r="B348" i="7"/>
  <c r="B325" i="7"/>
  <c r="C204" i="7"/>
  <c r="G838" i="7"/>
  <c r="D506" i="7"/>
  <c r="D740" i="7"/>
  <c r="D471" i="7"/>
  <c r="A461" i="7"/>
  <c r="D347" i="7"/>
  <c r="B503" i="7"/>
  <c r="B158" i="7"/>
  <c r="A214" i="7"/>
  <c r="G341" i="7"/>
  <c r="B427" i="7"/>
  <c r="H869" i="7"/>
  <c r="D728" i="7"/>
  <c r="H403" i="7"/>
  <c r="B616" i="7"/>
  <c r="C407" i="7"/>
  <c r="B629" i="7"/>
  <c r="H879" i="7"/>
  <c r="A265" i="7"/>
  <c r="D421" i="7"/>
  <c r="B442" i="7"/>
  <c r="B582" i="7"/>
  <c r="B171" i="7"/>
  <c r="D673" i="7"/>
  <c r="A366" i="7"/>
  <c r="B286" i="7"/>
  <c r="D844" i="7"/>
  <c r="D374" i="7"/>
  <c r="C636" i="7"/>
  <c r="C251" i="7"/>
  <c r="D684" i="7"/>
  <c r="D501" i="7"/>
  <c r="G292" i="7"/>
  <c r="G794" i="7"/>
  <c r="B742" i="7"/>
  <c r="G737" i="7"/>
  <c r="C781" i="7"/>
  <c r="H498" i="7"/>
  <c r="C238" i="7"/>
  <c r="H781" i="7"/>
  <c r="D812" i="7"/>
  <c r="D299" i="7"/>
  <c r="H423" i="7"/>
  <c r="B185" i="7"/>
  <c r="H220" i="7"/>
  <c r="C197" i="7"/>
  <c r="C166" i="7"/>
  <c r="A546" i="7"/>
  <c r="B297" i="7"/>
  <c r="B549" i="7"/>
  <c r="B689" i="7"/>
  <c r="D408" i="7"/>
  <c r="D583" i="7"/>
  <c r="B836" i="7"/>
  <c r="H752" i="7"/>
  <c r="A725" i="7"/>
  <c r="B869" i="7"/>
  <c r="G543" i="7"/>
  <c r="B463" i="7"/>
  <c r="A626" i="7"/>
  <c r="A710" i="7"/>
  <c r="A597" i="7"/>
  <c r="H285" i="7"/>
  <c r="C342" i="7"/>
  <c r="A622" i="7"/>
  <c r="A174" i="7"/>
  <c r="D307" i="7"/>
  <c r="A869" i="7"/>
  <c r="G347" i="7"/>
  <c r="A805" i="7"/>
  <c r="A807" i="7"/>
  <c r="B759" i="7"/>
  <c r="C867" i="7"/>
  <c r="A389" i="7"/>
  <c r="C384" i="7"/>
  <c r="G826" i="7"/>
  <c r="C306" i="7"/>
  <c r="C286" i="7"/>
  <c r="B866" i="7"/>
  <c r="H604" i="7"/>
  <c r="B342" i="7"/>
  <c r="A395" i="7"/>
  <c r="C627" i="7"/>
  <c r="C517" i="7"/>
  <c r="B591" i="7"/>
  <c r="A640" i="7"/>
  <c r="C419" i="7"/>
  <c r="B554" i="7"/>
  <c r="C544" i="7"/>
  <c r="A424" i="7"/>
  <c r="A331" i="7"/>
  <c r="D625" i="7"/>
  <c r="A275" i="7"/>
  <c r="C785" i="7"/>
  <c r="C191" i="7"/>
  <c r="H209" i="7"/>
  <c r="D186" i="7"/>
  <c r="D379" i="7"/>
  <c r="H184" i="7"/>
  <c r="B506" i="7"/>
  <c r="B256" i="7"/>
  <c r="D443" i="7"/>
  <c r="C252" i="7"/>
  <c r="C720" i="7"/>
  <c r="H840" i="7"/>
  <c r="G268" i="7"/>
  <c r="C190" i="7"/>
  <c r="H661" i="7"/>
  <c r="D484" i="7"/>
  <c r="C542" i="7"/>
  <c r="A374" i="7"/>
  <c r="D433" i="7"/>
  <c r="D573" i="7"/>
  <c r="G853" i="7"/>
  <c r="G840" i="7"/>
  <c r="A845" i="7"/>
  <c r="C440" i="7"/>
  <c r="C634" i="7"/>
  <c r="B769" i="7"/>
  <c r="D802" i="7"/>
  <c r="C169" i="7"/>
  <c r="A257" i="7"/>
  <c r="D630" i="7"/>
  <c r="D230" i="7"/>
  <c r="A371" i="7"/>
  <c r="B699" i="7"/>
  <c r="D874" i="7"/>
  <c r="G181" i="7"/>
  <c r="A252" i="7"/>
  <c r="D169" i="7"/>
  <c r="D201" i="7"/>
  <c r="B234" i="7"/>
  <c r="A368" i="7"/>
  <c r="H868" i="7"/>
  <c r="H164" i="7"/>
  <c r="C590" i="7"/>
  <c r="C402" i="7"/>
  <c r="B331" i="7"/>
  <c r="D799" i="7"/>
  <c r="B672" i="7"/>
  <c r="C572" i="7"/>
  <c r="A780" i="7"/>
  <c r="B799" i="7"/>
  <c r="D303" i="7"/>
  <c r="C624" i="7"/>
  <c r="D571" i="7"/>
  <c r="C460" i="7"/>
  <c r="G719" i="7"/>
  <c r="B523" i="7"/>
  <c r="D736" i="7"/>
  <c r="B186" i="7"/>
  <c r="D862" i="7"/>
  <c r="C844" i="7"/>
  <c r="A454" i="7"/>
  <c r="C531" i="7"/>
  <c r="A344" i="7"/>
  <c r="A283" i="7"/>
  <c r="B282" i="7"/>
  <c r="B641" i="7"/>
  <c r="A388" i="7"/>
  <c r="H213" i="7"/>
  <c r="D733" i="7"/>
  <c r="D828" i="7"/>
  <c r="H297" i="7"/>
  <c r="G199" i="7"/>
  <c r="C773" i="7"/>
  <c r="D800" i="7"/>
  <c r="C560" i="7"/>
  <c r="D656" i="7"/>
  <c r="B573" i="7"/>
  <c r="C499" i="7"/>
  <c r="B605" i="7"/>
  <c r="D847" i="7"/>
  <c r="A709" i="7"/>
  <c r="C813" i="7"/>
  <c r="C597" i="7"/>
  <c r="C235" i="7"/>
  <c r="H150" i="7"/>
  <c r="H371" i="7"/>
  <c r="A392" i="7"/>
  <c r="D803" i="7"/>
  <c r="B572" i="7"/>
  <c r="D770" i="7"/>
  <c r="C804" i="7"/>
  <c r="A520" i="7"/>
  <c r="A503" i="7"/>
  <c r="B220" i="7"/>
  <c r="C455" i="7"/>
  <c r="G515" i="7"/>
  <c r="G154" i="7"/>
  <c r="D463" i="7"/>
  <c r="A340" i="7"/>
  <c r="D157" i="7"/>
  <c r="D497" i="7"/>
  <c r="C207" i="7"/>
  <c r="C321" i="7"/>
  <c r="H426" i="7"/>
  <c r="B443" i="7"/>
  <c r="B207" i="7"/>
  <c r="H311" i="7"/>
  <c r="B450" i="7"/>
  <c r="B556" i="7"/>
  <c r="B179" i="7"/>
  <c r="B309" i="7"/>
  <c r="D159" i="7"/>
  <c r="A190" i="7"/>
  <c r="A574" i="7"/>
  <c r="H609" i="7"/>
  <c r="D196" i="7"/>
  <c r="C312" i="7"/>
  <c r="D664" i="7"/>
  <c r="G668" i="7"/>
  <c r="B182" i="7"/>
  <c r="G169" i="7"/>
  <c r="H153" i="7"/>
  <c r="B531" i="7"/>
  <c r="C682" i="7"/>
  <c r="D214" i="7"/>
  <c r="A148" i="7"/>
  <c r="H337" i="7"/>
  <c r="B571" i="7"/>
  <c r="B845" i="7"/>
  <c r="B202" i="7"/>
  <c r="B785" i="7"/>
  <c r="B239" i="7"/>
  <c r="G849" i="7"/>
  <c r="A678" i="7"/>
  <c r="B346" i="7"/>
  <c r="A726" i="7"/>
  <c r="D556" i="7"/>
  <c r="H656" i="7"/>
  <c r="D525" i="7"/>
  <c r="H172" i="7"/>
  <c r="C187" i="7"/>
  <c r="H479" i="7"/>
  <c r="A634" i="7"/>
  <c r="D198" i="7"/>
  <c r="D666" i="7"/>
  <c r="H773" i="7"/>
  <c r="C339" i="7"/>
  <c r="C308" i="7"/>
  <c r="B205" i="7"/>
  <c r="A488" i="7"/>
  <c r="D793" i="7"/>
  <c r="C653" i="7"/>
  <c r="C162" i="7"/>
  <c r="A794" i="7"/>
  <c r="G219" i="7"/>
  <c r="C871" i="7"/>
  <c r="G861" i="7"/>
  <c r="D275" i="7"/>
  <c r="B458" i="7"/>
  <c r="B148" i="7"/>
  <c r="C801" i="7"/>
  <c r="D632" i="7"/>
  <c r="C461" i="7"/>
  <c r="A529" i="7"/>
  <c r="B496" i="7"/>
  <c r="C728" i="7"/>
  <c r="B638" i="7"/>
  <c r="C285" i="7"/>
  <c r="C522" i="7"/>
  <c r="C768" i="7"/>
  <c r="C736" i="7"/>
  <c r="C415" i="7"/>
  <c r="A255" i="7"/>
  <c r="D406" i="7"/>
  <c r="D609" i="7"/>
  <c r="D517" i="7"/>
  <c r="G600" i="7"/>
  <c r="H649" i="7"/>
  <c r="C538" i="7"/>
  <c r="G644" i="7"/>
  <c r="B535" i="7"/>
  <c r="C783" i="7"/>
  <c r="D475" i="7"/>
  <c r="B502" i="7"/>
  <c r="G679" i="7"/>
  <c r="B724" i="7"/>
  <c r="C275" i="7"/>
  <c r="B401" i="7"/>
  <c r="D659" i="7"/>
  <c r="D496" i="7"/>
  <c r="A792" i="7"/>
  <c r="D313" i="7"/>
  <c r="D398" i="7"/>
  <c r="D417" i="7"/>
  <c r="H308" i="7"/>
  <c r="B709" i="7"/>
  <c r="G683" i="7"/>
  <c r="D488" i="7"/>
  <c r="A168" i="7"/>
  <c r="D720" i="7"/>
  <c r="H755" i="7"/>
  <c r="B755" i="7"/>
  <c r="D836" i="7"/>
  <c r="C608" i="7"/>
  <c r="B190" i="7"/>
  <c r="H759" i="7"/>
  <c r="D509" i="7"/>
  <c r="C218" i="7"/>
  <c r="C603" i="7"/>
  <c r="G394" i="7"/>
  <c r="G289" i="7"/>
  <c r="A665" i="7"/>
  <c r="D536" i="7"/>
  <c r="G173" i="7"/>
  <c r="A717" i="7"/>
  <c r="D837" i="7"/>
  <c r="A737" i="7"/>
  <c r="D160" i="7"/>
  <c r="A223" i="7"/>
  <c r="D620" i="7"/>
  <c r="B743" i="7"/>
  <c r="B745" i="7"/>
  <c r="C433" i="7"/>
  <c r="C514" i="7"/>
  <c r="G873" i="7"/>
  <c r="H707" i="7"/>
  <c r="D319" i="7"/>
  <c r="A642" i="7"/>
  <c r="B753" i="7"/>
  <c r="D330" i="7"/>
  <c r="C194" i="7"/>
  <c r="A804" i="7"/>
  <c r="B188" i="7"/>
  <c r="D787" i="7"/>
  <c r="A848" i="7"/>
  <c r="B626" i="7"/>
  <c r="D148" i="7"/>
  <c r="B281" i="7"/>
  <c r="C340" i="7"/>
  <c r="D608" i="7"/>
  <c r="H201" i="7"/>
  <c r="D658" i="7"/>
  <c r="C762" i="7"/>
  <c r="A556" i="7"/>
  <c r="C298" i="7"/>
  <c r="H396" i="7"/>
  <c r="B277" i="7"/>
  <c r="G779" i="7"/>
  <c r="D685" i="7"/>
  <c r="G747" i="7"/>
  <c r="H318" i="7"/>
  <c r="B780" i="7"/>
  <c r="G150" i="7"/>
  <c r="E150" i="7" s="1"/>
  <c r="C734" i="7"/>
  <c r="B495" i="7"/>
  <c r="B695" i="7"/>
  <c r="G848" i="7"/>
  <c r="G626" i="7"/>
  <c r="B628" i="7"/>
  <c r="B700" i="7"/>
  <c r="C555" i="7"/>
  <c r="H211" i="7"/>
  <c r="B680" i="7"/>
  <c r="G240" i="7"/>
  <c r="B221" i="7"/>
  <c r="D763" i="7"/>
  <c r="A685" i="7"/>
  <c r="D631" i="7"/>
  <c r="B696" i="7"/>
  <c r="B398" i="7"/>
  <c r="C671" i="7"/>
  <c r="A211" i="7"/>
  <c r="H159" i="7"/>
  <c r="B402" i="7"/>
  <c r="A558" i="7"/>
  <c r="H351" i="7"/>
  <c r="C270" i="7"/>
  <c r="H368" i="7"/>
  <c r="C583" i="7"/>
  <c r="D858" i="7"/>
  <c r="B184" i="7"/>
  <c r="C848" i="7"/>
  <c r="D258" i="7"/>
  <c r="G170" i="7"/>
  <c r="B881" i="7"/>
  <c r="B321" i="7"/>
  <c r="D262" i="7"/>
  <c r="A595" i="7"/>
  <c r="A460" i="7"/>
  <c r="G372" i="7"/>
  <c r="D602" i="7"/>
  <c r="B820" i="7"/>
  <c r="D759" i="7"/>
  <c r="A250" i="7"/>
  <c r="D461" i="7"/>
  <c r="C468" i="7"/>
  <c r="H590" i="7"/>
  <c r="D465" i="7"/>
  <c r="C526" i="7"/>
  <c r="B670" i="7"/>
  <c r="C852" i="7"/>
  <c r="A669" i="7"/>
  <c r="H199" i="7"/>
  <c r="H513" i="7"/>
  <c r="A450" i="7"/>
  <c r="D872" i="7"/>
  <c r="C411" i="7"/>
  <c r="B379" i="7"/>
  <c r="C575" i="7"/>
  <c r="A245" i="7"/>
  <c r="H387" i="7"/>
  <c r="A313" i="7"/>
  <c r="D619" i="7"/>
  <c r="A724" i="7"/>
  <c r="A507" i="7"/>
  <c r="B648" i="7"/>
  <c r="C337" i="7"/>
  <c r="H236" i="7"/>
  <c r="D532" i="7"/>
  <c r="C185" i="7"/>
  <c r="C589" i="7"/>
  <c r="G519" i="7"/>
  <c r="B154" i="7"/>
  <c r="C443" i="7"/>
  <c r="C716" i="7"/>
  <c r="D419" i="7"/>
  <c r="B872" i="7"/>
  <c r="H616" i="7"/>
  <c r="A600" i="7"/>
  <c r="G342" i="7"/>
  <c r="A227" i="7"/>
  <c r="H812" i="7"/>
  <c r="G329" i="7"/>
  <c r="H147" i="7"/>
  <c r="C355" i="7"/>
  <c r="H737" i="7"/>
  <c r="H260" i="7"/>
  <c r="B477" i="7"/>
  <c r="A530" i="7"/>
  <c r="B315" i="7"/>
  <c r="G795" i="7"/>
  <c r="G280" i="7"/>
  <c r="B490" i="7"/>
  <c r="C232" i="7"/>
  <c r="D635" i="7"/>
  <c r="C596" i="7"/>
  <c r="D555" i="7"/>
  <c r="D179" i="7"/>
  <c r="B318" i="7"/>
  <c r="B290" i="7"/>
  <c r="D164" i="7"/>
  <c r="B303" i="7"/>
  <c r="G266" i="7"/>
  <c r="G636" i="7"/>
  <c r="G157" i="7"/>
  <c r="C233" i="7"/>
  <c r="D805" i="7"/>
  <c r="C579" i="7"/>
  <c r="D367" i="7"/>
  <c r="A519" i="7"/>
  <c r="B399" i="7"/>
  <c r="H355" i="7"/>
  <c r="H621" i="7"/>
  <c r="C344" i="7"/>
  <c r="B837" i="7"/>
  <c r="B311" i="7"/>
  <c r="B423" i="7"/>
  <c r="B674" i="7"/>
  <c r="H343" i="7"/>
  <c r="G360" i="7"/>
  <c r="B509" i="7"/>
  <c r="B857" i="7"/>
  <c r="C349" i="7"/>
  <c r="G765" i="7"/>
  <c r="B347" i="7"/>
  <c r="C759" i="7"/>
  <c r="D435" i="7"/>
  <c r="C569" i="7"/>
  <c r="A361" i="7"/>
  <c r="D499" i="7"/>
  <c r="G324" i="7"/>
  <c r="A561" i="7"/>
  <c r="A176" i="7"/>
  <c r="B308" i="7"/>
  <c r="G343" i="7"/>
  <c r="E343" i="7" s="1"/>
  <c r="B545" i="7"/>
  <c r="A441" i="7"/>
  <c r="A397" i="7"/>
  <c r="G273" i="7"/>
  <c r="H569" i="7"/>
  <c r="D607" i="7"/>
  <c r="H359" i="7"/>
  <c r="D870" i="7"/>
  <c r="C165" i="7"/>
  <c r="C314" i="7"/>
  <c r="D732" i="7"/>
  <c r="H239" i="7"/>
  <c r="H389" i="7"/>
  <c r="D860" i="7"/>
  <c r="H397" i="7"/>
  <c r="D641" i="7"/>
  <c r="A351" i="7"/>
  <c r="D414" i="7"/>
  <c r="A378" i="7"/>
  <c r="C242" i="7"/>
  <c r="G516" i="7"/>
  <c r="C886" i="7"/>
  <c r="C681" i="7"/>
  <c r="D744" i="7"/>
  <c r="G634" i="7"/>
  <c r="C154" i="7"/>
  <c r="B675" i="7"/>
  <c r="D280" i="7"/>
  <c r="D840" i="7"/>
  <c r="C352" i="7"/>
  <c r="C640" i="7"/>
  <c r="B887" i="7"/>
  <c r="B553" i="7"/>
  <c r="A761" i="7"/>
  <c r="H695" i="7"/>
  <c r="C220" i="7"/>
  <c r="A861" i="7"/>
  <c r="C793" i="7"/>
  <c r="C578" i="7"/>
  <c r="B631" i="7"/>
  <c r="A393" i="7"/>
  <c r="C208" i="7"/>
  <c r="A828" i="7"/>
  <c r="B200" i="7"/>
  <c r="C521" i="7"/>
  <c r="C646" i="7"/>
  <c r="C201" i="7"/>
  <c r="B727" i="7"/>
  <c r="C642" i="7"/>
  <c r="B467" i="7"/>
  <c r="A474" i="7"/>
  <c r="D849" i="7"/>
  <c r="B802" i="7"/>
  <c r="B337" i="7"/>
  <c r="H473" i="7"/>
  <c r="C545" i="7"/>
  <c r="A412" i="7"/>
  <c r="H204" i="7"/>
  <c r="C752" i="7"/>
  <c r="D553" i="7"/>
  <c r="B732" i="7"/>
  <c r="D786" i="7"/>
  <c r="B352" i="7"/>
  <c r="D697" i="7"/>
  <c r="G615" i="7"/>
  <c r="B472" i="7"/>
  <c r="G310" i="7"/>
  <c r="D765" i="7"/>
  <c r="D792" i="7"/>
  <c r="B302" i="7"/>
  <c r="B159" i="7"/>
  <c r="C248" i="7"/>
  <c r="B411" i="7"/>
  <c r="B392" i="7"/>
  <c r="H162" i="7"/>
  <c r="G287" i="7"/>
  <c r="A343" i="7"/>
  <c r="B479" i="7"/>
  <c r="H148" i="7"/>
  <c r="G156" i="7"/>
  <c r="A876" i="7"/>
  <c r="D651" i="7"/>
  <c r="D816" i="7"/>
  <c r="A872" i="7"/>
  <c r="C828" i="7"/>
  <c r="A793" i="7"/>
  <c r="H469" i="7"/>
  <c r="A654" i="7"/>
  <c r="G476" i="7"/>
  <c r="A620" i="7"/>
  <c r="A186" i="7"/>
  <c r="A271" i="7"/>
  <c r="C254" i="7"/>
  <c r="D370" i="7"/>
  <c r="D716" i="7"/>
  <c r="G690" i="7"/>
  <c r="A716" i="7"/>
  <c r="B565" i="7"/>
  <c r="D397" i="7"/>
  <c r="B588" i="7"/>
  <c r="A447" i="7"/>
  <c r="C225" i="7"/>
  <c r="D418" i="7"/>
  <c r="H760" i="7"/>
  <c r="C375" i="7"/>
  <c r="D388" i="7"/>
  <c r="B157" i="7"/>
  <c r="B317" i="7"/>
  <c r="H801" i="7"/>
  <c r="A779" i="7"/>
  <c r="A492" i="7"/>
  <c r="A700" i="7"/>
  <c r="A598" i="7"/>
  <c r="A493" i="7"/>
  <c r="H203" i="7"/>
  <c r="B781" i="7"/>
  <c r="A628" i="7"/>
  <c r="A184" i="7"/>
  <c r="B232" i="7"/>
  <c r="C769" i="7"/>
  <c r="H587" i="7"/>
  <c r="C586" i="7"/>
  <c r="A697" i="7"/>
  <c r="G725" i="7"/>
  <c r="G326" i="7"/>
  <c r="H171" i="7"/>
  <c r="C735" i="7"/>
  <c r="D531" i="7"/>
  <c r="H620" i="7"/>
  <c r="D711" i="7"/>
  <c r="C211" i="7"/>
  <c r="D235" i="7"/>
  <c r="D296" i="7"/>
  <c r="G155" i="7"/>
  <c r="G525" i="7"/>
  <c r="C837" i="7"/>
  <c r="D648" i="7"/>
  <c r="D543" i="7"/>
  <c r="C495" i="7"/>
  <c r="H178" i="7"/>
  <c r="H728" i="7"/>
  <c r="B691" i="7"/>
  <c r="B226" i="7"/>
  <c r="A839" i="7"/>
  <c r="B576" i="7"/>
  <c r="B501" i="7"/>
  <c r="D745" i="7"/>
  <c r="G542" i="7"/>
  <c r="A749" i="7"/>
  <c r="B176" i="7"/>
  <c r="A246" i="7"/>
  <c r="B574" i="7"/>
  <c r="C699" i="7"/>
  <c r="C610" i="7"/>
  <c r="B567" i="7"/>
  <c r="B163" i="7"/>
  <c r="H614" i="7"/>
  <c r="D749" i="7"/>
  <c r="A691" i="7"/>
  <c r="A825" i="7"/>
  <c r="B323" i="7"/>
  <c r="D322" i="7"/>
  <c r="H679" i="7"/>
  <c r="D399" i="7"/>
  <c r="C850" i="7"/>
  <c r="B867" i="7"/>
  <c r="B536" i="7"/>
  <c r="B376" i="7"/>
  <c r="B723" i="7"/>
  <c r="A491" i="7"/>
  <c r="D215" i="7"/>
  <c r="D752" i="7"/>
  <c r="B390" i="7"/>
  <c r="D605" i="7"/>
  <c r="H300" i="7"/>
  <c r="D233" i="7"/>
  <c r="A607" i="7"/>
  <c r="C701" i="7"/>
  <c r="A871" i="7"/>
  <c r="C189" i="7"/>
  <c r="D782" i="7"/>
  <c r="B167" i="7"/>
  <c r="D628" i="7"/>
  <c r="C420" i="7"/>
  <c r="A610" i="7"/>
  <c r="C327" i="7"/>
  <c r="A517" i="7"/>
  <c r="C373" i="7"/>
  <c r="C623" i="7"/>
  <c r="A332" i="7"/>
  <c r="G624" i="7"/>
  <c r="A727" i="7"/>
  <c r="B241" i="7"/>
  <c r="G480" i="7"/>
  <c r="B682" i="7"/>
  <c r="G639" i="7"/>
  <c r="B330" i="7"/>
  <c r="A562" i="7"/>
  <c r="B434" i="7"/>
  <c r="C633" i="7"/>
  <c r="C334" i="7"/>
  <c r="C193" i="7"/>
  <c r="A621" i="7"/>
  <c r="B152" i="7"/>
  <c r="B361" i="7"/>
  <c r="B306" i="7"/>
  <c r="D489" i="7"/>
  <c r="C356" i="7"/>
  <c r="A156" i="7"/>
  <c r="H250" i="7"/>
  <c r="H573" i="7"/>
  <c r="D431" i="7"/>
  <c r="C148" i="7"/>
  <c r="G224" i="7"/>
  <c r="E224" i="7" s="1"/>
  <c r="G416" i="7"/>
  <c r="C683" i="7"/>
  <c r="B438" i="7"/>
  <c r="B299" i="7"/>
  <c r="C279" i="7"/>
  <c r="C296" i="7"/>
  <c r="C821" i="7"/>
  <c r="A417" i="7"/>
  <c r="B666" i="7"/>
  <c r="D287" i="7"/>
  <c r="D540" i="7"/>
  <c r="B741" i="7"/>
  <c r="D560" i="7"/>
  <c r="C692" i="7"/>
  <c r="A741" i="7"/>
  <c r="D149" i="7"/>
  <c r="G362" i="7"/>
  <c r="C568" i="7"/>
  <c r="D682" i="7"/>
  <c r="A225" i="7"/>
  <c r="B805" i="7"/>
  <c r="C882" i="7"/>
  <c r="G284" i="7"/>
  <c r="B500" i="7"/>
  <c r="A158" i="7"/>
  <c r="C486" i="7"/>
  <c r="H717" i="7"/>
  <c r="B833" i="7"/>
  <c r="B787" i="7"/>
  <c r="G148" i="7"/>
  <c r="G423" i="7"/>
  <c r="E423" i="7" s="1"/>
  <c r="B841" i="7"/>
  <c r="B201" i="7"/>
  <c r="B797" i="7"/>
  <c r="D586" i="7"/>
  <c r="B334" i="7"/>
  <c r="A161" i="7"/>
  <c r="A345" i="7"/>
  <c r="G164" i="7"/>
  <c r="C417" i="7"/>
  <c r="A744" i="7"/>
  <c r="H642" i="7"/>
  <c r="C436" i="7"/>
  <c r="G799" i="7"/>
  <c r="C163" i="7"/>
  <c r="H275" i="7"/>
  <c r="C523" i="7"/>
  <c r="D244" i="7"/>
  <c r="A433" i="7"/>
  <c r="C787" i="7"/>
  <c r="B814" i="7"/>
  <c r="C770" i="7"/>
  <c r="B710" i="7"/>
  <c r="D261" i="7"/>
  <c r="D580" i="7"/>
  <c r="D436" i="7"/>
  <c r="H699" i="7"/>
  <c r="G388" i="7"/>
  <c r="A674" i="7"/>
  <c r="C255" i="7"/>
  <c r="B280" i="7"/>
  <c r="A568" i="7"/>
  <c r="B387" i="7"/>
  <c r="B718" i="7"/>
  <c r="G837" i="7"/>
  <c r="A852" i="7"/>
  <c r="A414" i="7"/>
  <c r="C182" i="7"/>
  <c r="G528" i="7"/>
  <c r="C343" i="7"/>
  <c r="H667" i="7"/>
  <c r="C280" i="7"/>
  <c r="H422" i="7"/>
  <c r="D162" i="7"/>
  <c r="C496" i="7"/>
  <c r="C256" i="7"/>
  <c r="H455" i="7"/>
  <c r="B542" i="7"/>
  <c r="C237" i="7"/>
  <c r="H489" i="7"/>
  <c r="G556" i="7"/>
  <c r="C161" i="7"/>
  <c r="H443" i="7"/>
  <c r="C512" i="7"/>
  <c r="C488" i="7"/>
  <c r="C708" i="7"/>
  <c r="H166" i="7"/>
  <c r="B485" i="7"/>
  <c r="A819" i="7"/>
  <c r="H632" i="7"/>
  <c r="B692" i="7"/>
  <c r="C368" i="7"/>
  <c r="B645" i="7"/>
  <c r="D613" i="7"/>
  <c r="B870" i="7"/>
  <c r="D598" i="7"/>
  <c r="D688" i="7"/>
  <c r="A330" i="7"/>
  <c r="A160" i="7"/>
  <c r="H158" i="7"/>
  <c r="C669" i="7"/>
  <c r="A609" i="7"/>
  <c r="B815" i="7"/>
  <c r="D718" i="7"/>
  <c r="C456" i="7"/>
  <c r="G207" i="7"/>
  <c r="B818" i="7"/>
  <c r="C222" i="7"/>
  <c r="H226" i="7"/>
  <c r="A373" i="7"/>
  <c r="A409" i="7"/>
  <c r="D597" i="7"/>
  <c r="C243" i="7"/>
  <c r="B289" i="7"/>
  <c r="D801" i="7"/>
  <c r="H613" i="7"/>
  <c r="C868" i="7"/>
  <c r="C374" i="7"/>
  <c r="D336" i="7"/>
  <c r="D193" i="7"/>
  <c r="C244" i="7"/>
  <c r="A208" i="7"/>
  <c r="D288" i="7"/>
  <c r="D390" i="7"/>
  <c r="G537" i="7"/>
  <c r="D589" i="7"/>
  <c r="G457" i="7"/>
  <c r="H508" i="7"/>
  <c r="G482" i="7"/>
  <c r="H833" i="7"/>
  <c r="A390" i="7"/>
  <c r="A832" i="7"/>
  <c r="A542" i="7"/>
  <c r="B222" i="7"/>
  <c r="B844" i="7"/>
  <c r="H388" i="7"/>
  <c r="B521" i="7"/>
  <c r="B562" i="7"/>
  <c r="G313" i="7"/>
  <c r="H676" i="7"/>
  <c r="H753" i="7"/>
  <c r="B388" i="7"/>
  <c r="A736" i="7"/>
  <c r="A637" i="7"/>
  <c r="B678" i="7"/>
  <c r="B437" i="7"/>
  <c r="A471" i="7"/>
  <c r="B774" i="7"/>
  <c r="A668" i="7"/>
  <c r="G655" i="7"/>
  <c r="H365" i="7"/>
  <c r="H524" i="7"/>
  <c r="H742" i="7"/>
  <c r="B714" i="7"/>
  <c r="C639" i="7"/>
  <c r="A786" i="7"/>
  <c r="B336" i="7"/>
  <c r="C284" i="7"/>
  <c r="G716" i="7"/>
  <c r="C602" i="7"/>
  <c r="C592" i="7"/>
  <c r="D687" i="7"/>
  <c r="A512" i="7"/>
  <c r="C885" i="7"/>
  <c r="D512" i="7"/>
  <c r="G677" i="7"/>
  <c r="A601" i="7"/>
  <c r="D852" i="7"/>
  <c r="G403" i="7"/>
  <c r="C652" i="7"/>
  <c r="D458" i="7"/>
  <c r="H836" i="7"/>
  <c r="C565" i="7"/>
  <c r="H817" i="7"/>
  <c r="A684" i="7"/>
  <c r="C861" i="7"/>
  <c r="G756" i="7"/>
  <c r="H263" i="7"/>
  <c r="G885" i="7"/>
  <c r="G557" i="7"/>
  <c r="H432" i="7"/>
  <c r="C353" i="7"/>
  <c r="B433" i="7"/>
  <c r="A587" i="7"/>
  <c r="D172" i="7"/>
  <c r="D234" i="7"/>
  <c r="G706" i="7"/>
  <c r="G554" i="7"/>
  <c r="C756" i="7"/>
  <c r="A404" i="7"/>
  <c r="G852" i="7"/>
  <c r="H278" i="7"/>
  <c r="G241" i="7"/>
  <c r="B404" i="7"/>
  <c r="G390" i="7"/>
  <c r="B768" i="7"/>
  <c r="G682" i="7"/>
  <c r="E682" i="7" s="1"/>
  <c r="H341" i="7"/>
  <c r="E341" i="7" s="1"/>
  <c r="C647" i="7"/>
  <c r="B634" i="7"/>
  <c r="H232" i="7"/>
  <c r="C740" i="7"/>
  <c r="A453" i="7"/>
  <c r="B656" i="7"/>
  <c r="H780" i="7"/>
  <c r="H370" i="7"/>
  <c r="D487" i="7"/>
  <c r="C788" i="7"/>
  <c r="G614" i="7"/>
  <c r="A753" i="7"/>
  <c r="G283" i="7"/>
  <c r="H638" i="7"/>
  <c r="A438" i="7"/>
  <c r="D338" i="7"/>
  <c r="B362" i="7"/>
  <c r="B292" i="7"/>
  <c r="A857" i="7"/>
  <c r="G694" i="7"/>
  <c r="G407" i="7"/>
  <c r="A701" i="7"/>
  <c r="B589" i="7"/>
  <c r="C717" i="7"/>
  <c r="D702" i="7"/>
  <c r="B594" i="7"/>
  <c r="C559" i="7"/>
  <c r="D217" i="7"/>
  <c r="D841" i="7"/>
  <c r="A402" i="7"/>
  <c r="G161" i="7"/>
  <c r="C409" i="7"/>
  <c r="B655" i="7"/>
  <c r="C262" i="7"/>
  <c r="H838" i="7"/>
  <c r="H835" i="7"/>
  <c r="G460" i="7"/>
  <c r="B377" i="7"/>
  <c r="H746" i="7"/>
  <c r="C268" i="7"/>
  <c r="G237" i="7"/>
  <c r="C509" i="7"/>
  <c r="B192" i="7"/>
  <c r="C688" i="7"/>
  <c r="G856" i="7"/>
  <c r="H691" i="7"/>
  <c r="G212" i="7"/>
  <c r="C807" i="7"/>
  <c r="D746" i="7"/>
  <c r="G834" i="7"/>
  <c r="G510" i="7"/>
  <c r="A781" i="7"/>
  <c r="H814" i="7"/>
  <c r="D301" i="7"/>
  <c r="G688" i="7"/>
  <c r="B684" i="7"/>
  <c r="D411" i="7"/>
  <c r="G847" i="7"/>
  <c r="G722" i="7"/>
  <c r="G354" i="7"/>
  <c r="D274" i="7"/>
  <c r="G562" i="7"/>
  <c r="G340" i="7"/>
  <c r="B731" i="7"/>
  <c r="G674" i="7"/>
  <c r="C369" i="7"/>
  <c r="G369" i="7"/>
  <c r="G585" i="7"/>
  <c r="B216" i="7"/>
  <c r="G821" i="7"/>
  <c r="G610" i="7"/>
  <c r="H712" i="7"/>
  <c r="G494" i="7"/>
  <c r="A319" i="7"/>
  <c r="C398" i="7"/>
  <c r="H762" i="7"/>
  <c r="A365" i="7"/>
  <c r="D420" i="7"/>
  <c r="H704" i="7"/>
  <c r="D410" i="7"/>
  <c r="B782" i="7"/>
  <c r="H287" i="7"/>
  <c r="D811" i="7"/>
  <c r="B643" i="7"/>
  <c r="C303" i="7"/>
  <c r="G851" i="7"/>
  <c r="C611" i="7"/>
  <c r="B794" i="7"/>
  <c r="G886" i="7"/>
  <c r="A199" i="7"/>
  <c r="H673" i="7"/>
  <c r="G270" i="7"/>
  <c r="H701" i="7"/>
  <c r="A708" i="7"/>
  <c r="A847" i="7"/>
  <c r="D167" i="7"/>
  <c r="H810" i="7"/>
  <c r="G325" i="7"/>
  <c r="A426" i="7"/>
  <c r="G182" i="7"/>
  <c r="C604" i="7"/>
  <c r="D334" i="7"/>
  <c r="C250" i="7"/>
  <c r="D758" i="7"/>
  <c r="A322" i="7"/>
  <c r="B660" i="7"/>
  <c r="D764" i="7"/>
  <c r="B208" i="7"/>
  <c r="H315" i="7"/>
  <c r="B636" i="7"/>
  <c r="B259" i="7"/>
  <c r="B445" i="7"/>
  <c r="H859" i="7"/>
  <c r="A583" i="7"/>
  <c r="C155" i="7"/>
  <c r="H519" i="7"/>
  <c r="G245" i="7"/>
  <c r="G785" i="7"/>
  <c r="C302" i="7"/>
  <c r="A310" i="7"/>
  <c r="C732" i="7"/>
  <c r="G357" i="7"/>
  <c r="H486" i="7"/>
  <c r="C668" i="7"/>
  <c r="G580" i="7"/>
  <c r="B880" i="7"/>
  <c r="C705" i="7"/>
  <c r="A766" i="7"/>
  <c r="B246" i="7"/>
  <c r="D887" i="7"/>
  <c r="B419" i="7"/>
  <c r="H575" i="7"/>
  <c r="G328" i="7"/>
  <c r="D354" i="7"/>
  <c r="G675" i="7"/>
  <c r="H738" i="7"/>
  <c r="A287" i="7"/>
  <c r="G752" i="7"/>
  <c r="H572" i="7"/>
  <c r="H872" i="7"/>
  <c r="B378" i="7"/>
  <c r="C177" i="7"/>
  <c r="G338" i="7"/>
  <c r="G589" i="7"/>
  <c r="G612" i="7"/>
  <c r="C859" i="7"/>
  <c r="C209" i="7"/>
  <c r="A254" i="7"/>
  <c r="C712" i="7"/>
  <c r="C806" i="7"/>
  <c r="B760" i="7"/>
  <c r="A834" i="7"/>
  <c r="B587" i="7"/>
  <c r="G472" i="7"/>
  <c r="C315" i="7"/>
  <c r="A218" i="7"/>
  <c r="G365" i="7"/>
  <c r="C195" i="7"/>
  <c r="D333" i="7"/>
  <c r="A375" i="7"/>
  <c r="B756" i="7"/>
  <c r="A435" i="7"/>
  <c r="B568" i="7"/>
  <c r="D880" i="7"/>
  <c r="H461" i="7"/>
  <c r="D516" i="7"/>
  <c r="C838" i="7"/>
  <c r="G396" i="7"/>
  <c r="H736" i="7"/>
  <c r="H504" i="7"/>
  <c r="B846" i="7"/>
  <c r="B441" i="7"/>
  <c r="D557" i="7"/>
  <c r="H794" i="7"/>
  <c r="C879" i="7"/>
  <c r="C710" i="7"/>
  <c r="H485" i="7"/>
  <c r="C803" i="7"/>
  <c r="H428" i="7"/>
  <c r="A504" i="7"/>
  <c r="C535" i="7"/>
  <c r="A592" i="7"/>
  <c r="H723" i="7"/>
  <c r="D634" i="7"/>
  <c r="G209" i="7"/>
  <c r="H860" i="7"/>
  <c r="H887" i="7"/>
  <c r="A189" i="7"/>
  <c r="G361" i="7"/>
  <c r="G704" i="7"/>
  <c r="C832" i="7"/>
  <c r="A320" i="7"/>
  <c r="H240" i="7"/>
  <c r="A853" i="7"/>
  <c r="B253" i="7"/>
  <c r="D432" i="7"/>
  <c r="H523" i="7"/>
  <c r="H529" i="7"/>
  <c r="D788" i="7"/>
  <c r="H678" i="7"/>
  <c r="D869" i="7"/>
  <c r="A444" i="7"/>
  <c r="H441" i="7"/>
  <c r="A635" i="7"/>
  <c r="G601" i="7"/>
  <c r="H264" i="7"/>
  <c r="C498" i="7"/>
  <c r="A205" i="7"/>
  <c r="C450" i="7"/>
  <c r="C621" i="7"/>
  <c r="H857" i="7"/>
  <c r="A594" i="7"/>
  <c r="A631" i="7"/>
  <c r="H589" i="7"/>
  <c r="B214" i="7"/>
  <c r="C212" i="7"/>
  <c r="A508" i="7"/>
  <c r="G229" i="7"/>
  <c r="C588" i="7"/>
  <c r="D578" i="7"/>
  <c r="C617" i="7"/>
  <c r="C421" i="7"/>
  <c r="B855" i="7"/>
  <c r="B328" i="7"/>
  <c r="B350" i="7"/>
  <c r="A286" i="7"/>
  <c r="A270" i="7"/>
  <c r="C354" i="7"/>
  <c r="G769" i="7"/>
  <c r="G573" i="7"/>
  <c r="H568" i="7"/>
  <c r="G302" i="7"/>
  <c r="G486" i="7"/>
  <c r="D829" i="7"/>
  <c r="B547" i="7"/>
  <c r="B733" i="7"/>
  <c r="H677" i="7"/>
  <c r="C157" i="7"/>
  <c r="H548" i="7"/>
  <c r="A818" i="7"/>
  <c r="B734" i="7"/>
  <c r="H336" i="7"/>
  <c r="H417" i="7"/>
  <c r="H655" i="7"/>
  <c r="G294" i="7"/>
  <c r="D372" i="7"/>
  <c r="C533" i="7"/>
  <c r="H634" i="7"/>
  <c r="G379" i="7"/>
  <c r="A764" i="7"/>
  <c r="H182" i="7"/>
  <c r="D886" i="7"/>
  <c r="C570" i="7"/>
  <c r="H165" i="7"/>
  <c r="C294" i="7"/>
  <c r="H858" i="7"/>
  <c r="A472" i="7"/>
  <c r="H558" i="7"/>
  <c r="D513" i="7"/>
  <c r="G406" i="7"/>
  <c r="C816" i="7"/>
  <c r="H675" i="7"/>
  <c r="C164" i="7"/>
  <c r="H248" i="7"/>
  <c r="H299" i="7"/>
  <c r="G868" i="7"/>
  <c r="A202" i="7"/>
  <c r="B624" i="7"/>
  <c r="H323" i="7"/>
  <c r="B266" i="7"/>
  <c r="A262" i="7"/>
  <c r="A452" i="7"/>
  <c r="H864" i="7"/>
  <c r="G714" i="7"/>
  <c r="A550" i="7"/>
  <c r="G196" i="7"/>
  <c r="C580" i="7"/>
  <c r="H262" i="7"/>
  <c r="H776" i="7"/>
  <c r="C643" i="7"/>
  <c r="A878" i="7"/>
  <c r="H465" i="7"/>
  <c r="C541" i="7"/>
  <c r="B864" i="7"/>
  <c r="C293" i="7"/>
  <c r="C269" i="7"/>
  <c r="H303" i="7"/>
  <c r="H407" i="7"/>
  <c r="A458" i="7"/>
  <c r="A266" i="7"/>
  <c r="G213" i="7"/>
  <c r="A175" i="7"/>
  <c r="B340" i="7"/>
  <c r="B380" i="7"/>
  <c r="B850" i="7"/>
  <c r="A748" i="7"/>
  <c r="B627" i="7"/>
  <c r="D756" i="7"/>
  <c r="A398" i="7"/>
  <c r="C729" i="7"/>
  <c r="B354" i="7"/>
  <c r="B530" i="7"/>
  <c r="G405" i="7"/>
  <c r="H721" i="7"/>
  <c r="D830" i="7"/>
  <c r="H373" i="7"/>
  <c r="B716" i="7"/>
  <c r="C779" i="7"/>
  <c r="D344" i="7"/>
  <c r="C747" i="7"/>
  <c r="H846" i="7"/>
  <c r="A302" i="7"/>
  <c r="A249" i="7"/>
  <c r="A543" i="7"/>
  <c r="G835" i="7"/>
  <c r="G593" i="7"/>
  <c r="A882" i="7"/>
  <c r="H468" i="7"/>
  <c r="C765" i="7"/>
  <c r="G317" i="7"/>
  <c r="C625" i="7"/>
  <c r="H304" i="7"/>
  <c r="H665" i="7"/>
  <c r="B263" i="7"/>
  <c r="H379" i="7"/>
  <c r="A191" i="7"/>
  <c r="B541" i="7"/>
  <c r="A360" i="7"/>
  <c r="C478" i="7"/>
  <c r="C763" i="7"/>
  <c r="D423" i="7"/>
  <c r="B236" i="7"/>
  <c r="C650" i="7"/>
  <c r="H623" i="7"/>
  <c r="H697" i="7"/>
  <c r="H329" i="7"/>
  <c r="E329" i="7" s="1"/>
  <c r="G478" i="7"/>
  <c r="G567" i="7"/>
  <c r="B608" i="7"/>
  <c r="H505" i="7"/>
  <c r="G768" i="7"/>
  <c r="D260" i="7"/>
  <c r="G275" i="7"/>
  <c r="G228" i="7"/>
  <c r="G153" i="7"/>
  <c r="A232" i="7"/>
  <c r="G603" i="7"/>
  <c r="H606" i="7"/>
  <c r="G623" i="7"/>
  <c r="C289" i="7"/>
  <c r="A150" i="7"/>
  <c r="D700" i="7"/>
  <c r="D775" i="7"/>
  <c r="D757" i="7"/>
  <c r="D522" i="7"/>
  <c r="G429" i="7"/>
  <c r="C473" i="7"/>
  <c r="C518" i="7"/>
  <c r="B264" i="7"/>
  <c r="H454" i="7"/>
  <c r="G832" i="7"/>
  <c r="H807" i="7"/>
  <c r="G205" i="7"/>
  <c r="G618" i="7"/>
  <c r="C799" i="7"/>
  <c r="B237" i="7"/>
  <c r="C196" i="7"/>
  <c r="H231" i="7"/>
  <c r="A291" i="7"/>
  <c r="A341" i="7"/>
  <c r="A531" i="7"/>
  <c r="H658" i="7"/>
  <c r="B603" i="7"/>
  <c r="B856" i="7"/>
  <c r="H646" i="7"/>
  <c r="G424" i="7"/>
  <c r="H624" i="7"/>
  <c r="A231" i="7"/>
  <c r="D645" i="7"/>
  <c r="D385" i="7"/>
  <c r="A591" i="7"/>
  <c r="H526" i="7"/>
  <c r="A179" i="7"/>
  <c r="B369" i="7"/>
  <c r="G574" i="7"/>
  <c r="H381" i="7"/>
  <c r="C476" i="7"/>
  <c r="D885" i="7"/>
  <c r="G456" i="7"/>
  <c r="G548" i="7"/>
  <c r="G458" i="7"/>
  <c r="G149" i="7"/>
  <c r="A694" i="7"/>
  <c r="C656" i="7"/>
  <c r="H719" i="7"/>
  <c r="A166" i="7"/>
  <c r="G777" i="7"/>
  <c r="G198" i="7"/>
  <c r="H361" i="7"/>
  <c r="C184" i="7"/>
  <c r="D549" i="7"/>
  <c r="H409" i="7"/>
  <c r="G288" i="7"/>
  <c r="B577" i="7"/>
  <c r="H647" i="7"/>
  <c r="H205" i="7"/>
  <c r="A760" i="7"/>
  <c r="C150" i="7"/>
  <c r="H244" i="7"/>
  <c r="H339" i="7"/>
  <c r="A573" i="7"/>
  <c r="B296" i="7"/>
  <c r="D276" i="7"/>
  <c r="B630" i="7"/>
  <c r="A569" i="7"/>
  <c r="A777" i="7"/>
  <c r="D616" i="7"/>
  <c r="D218" i="7"/>
  <c r="G479" i="7"/>
  <c r="D784" i="7"/>
  <c r="G568" i="7"/>
  <c r="B842" i="7"/>
  <c r="D762" i="7"/>
  <c r="G631" i="7"/>
  <c r="D316" i="7"/>
  <c r="D345" i="7"/>
  <c r="G740" i="7"/>
  <c r="A478" i="7"/>
  <c r="G260" i="7"/>
  <c r="D507" i="7"/>
  <c r="B492" i="7"/>
  <c r="D795" i="7"/>
  <c r="D737" i="7"/>
  <c r="C649" i="7"/>
  <c r="A200" i="7"/>
  <c r="H559" i="7"/>
  <c r="D236" i="7"/>
  <c r="H788" i="7"/>
  <c r="G230" i="7"/>
  <c r="A296" i="7"/>
  <c r="C564" i="7"/>
  <c r="D709" i="7"/>
  <c r="D724" i="7"/>
  <c r="B539" i="7"/>
  <c r="A606" i="7"/>
  <c r="H380" i="7"/>
  <c r="D238" i="7"/>
  <c r="G183" i="7"/>
  <c r="E183" i="7" s="1"/>
  <c r="B804" i="7"/>
  <c r="H507" i="7"/>
  <c r="D243" i="7"/>
  <c r="C481" i="7"/>
  <c r="H154" i="7"/>
  <c r="C400" i="7"/>
  <c r="G820" i="7"/>
  <c r="B862" i="7"/>
  <c r="C389" i="7"/>
  <c r="C425" i="7"/>
  <c r="C511" i="7"/>
  <c r="C480" i="7"/>
  <c r="D441" i="7"/>
  <c r="D155" i="7"/>
  <c r="B861" i="7"/>
  <c r="B747" i="7"/>
  <c r="B439" i="7"/>
  <c r="H848" i="7"/>
  <c r="A342" i="7"/>
  <c r="B417" i="7"/>
  <c r="C672" i="7"/>
  <c r="C665" i="7"/>
  <c r="A198" i="7"/>
  <c r="D654" i="7"/>
  <c r="H552" i="7"/>
  <c r="H235" i="7"/>
  <c r="A821" i="7"/>
  <c r="D237" i="7"/>
  <c r="B312" i="7"/>
  <c r="D267" i="7"/>
  <c r="A702" i="7"/>
  <c r="G561" i="7"/>
  <c r="D668" i="7"/>
  <c r="A193" i="7"/>
  <c r="G577" i="7"/>
  <c r="D679" i="7"/>
  <c r="G489" i="7"/>
  <c r="C331" i="7"/>
  <c r="B654" i="7"/>
  <c r="B279" i="7"/>
  <c r="G377" i="7"/>
  <c r="A349" i="7"/>
  <c r="H783" i="7"/>
  <c r="A533" i="7"/>
  <c r="G512" i="7"/>
  <c r="H196" i="7"/>
  <c r="H354" i="7"/>
  <c r="G599" i="7"/>
  <c r="H540" i="7"/>
  <c r="A239" i="7"/>
  <c r="H445" i="7"/>
  <c r="A646" i="7"/>
  <c r="A638" i="7"/>
  <c r="B813" i="7"/>
  <c r="D690" i="7"/>
  <c r="C430" i="7"/>
  <c r="G787" i="7"/>
  <c r="E787" i="7" s="1"/>
  <c r="C216" i="7"/>
  <c r="D324" i="7"/>
  <c r="A383" i="7"/>
  <c r="C386" i="7"/>
  <c r="D351" i="7"/>
  <c r="B412" i="7"/>
  <c r="C385" i="7"/>
  <c r="H218" i="7"/>
  <c r="H533" i="7"/>
  <c r="G334" i="7"/>
  <c r="H862" i="7"/>
  <c r="H217" i="7"/>
  <c r="D809" i="7"/>
  <c r="A429" i="7"/>
  <c r="B177" i="7"/>
  <c r="C501" i="7"/>
  <c r="C429" i="7"/>
  <c r="B619" i="7"/>
  <c r="B686" i="7"/>
  <c r="A844" i="7"/>
  <c r="H735" i="7"/>
  <c r="B858" i="7"/>
  <c r="H219" i="7"/>
  <c r="A652" i="7"/>
  <c r="D629" i="7"/>
  <c r="A457" i="7"/>
  <c r="B511" i="7"/>
  <c r="C557" i="7"/>
  <c r="B773" i="7"/>
  <c r="D366" i="7"/>
  <c r="C704" i="7"/>
  <c r="H470" i="7"/>
  <c r="H871" i="7"/>
  <c r="D742" i="7"/>
  <c r="B273" i="7"/>
  <c r="G697" i="7"/>
  <c r="G449" i="7"/>
  <c r="G349" i="7"/>
  <c r="D683" i="7"/>
  <c r="B673" i="7"/>
  <c r="G781" i="7"/>
  <c r="C236" i="7"/>
  <c r="D494" i="7"/>
  <c r="C186" i="7"/>
  <c r="H766" i="7"/>
  <c r="G364" i="7"/>
  <c r="G397" i="7"/>
  <c r="H237" i="7"/>
  <c r="E237" i="7" s="1"/>
  <c r="B365" i="7"/>
  <c r="H400" i="7"/>
  <c r="C258" i="7"/>
  <c r="B871" i="7"/>
  <c r="D747" i="7"/>
  <c r="A213" i="7"/>
  <c r="B579" i="7"/>
  <c r="C707" i="7"/>
  <c r="C401" i="7"/>
  <c r="A768" i="7"/>
  <c r="A865" i="7"/>
  <c r="C842" i="7"/>
  <c r="D777" i="7"/>
  <c r="D450" i="7"/>
  <c r="G806" i="7"/>
  <c r="H799" i="7"/>
  <c r="C466" i="7"/>
  <c r="B499" i="7"/>
  <c r="A224" i="7"/>
  <c r="G375" i="7"/>
  <c r="C348" i="7"/>
  <c r="A347" i="7"/>
  <c r="A261" i="7"/>
  <c r="G534" i="7"/>
  <c r="G656" i="7"/>
  <c r="G215" i="7"/>
  <c r="B595" i="7"/>
  <c r="A526" i="7"/>
  <c r="C619" i="7"/>
  <c r="G867" i="7"/>
  <c r="D857" i="7"/>
  <c r="G376" i="7"/>
  <c r="A216" i="7"/>
  <c r="A619" i="7"/>
  <c r="C809" i="7"/>
  <c r="A785" i="7"/>
  <c r="D259" i="7"/>
  <c r="D719" i="7"/>
  <c r="C304" i="7"/>
  <c r="D364" i="7"/>
  <c r="B383" i="7"/>
  <c r="B790" i="7"/>
  <c r="D209" i="7"/>
  <c r="B865" i="7"/>
  <c r="H435" i="7"/>
  <c r="G705" i="7"/>
  <c r="A802" i="7"/>
  <c r="G698" i="7"/>
  <c r="H471" i="7"/>
  <c r="D286" i="7"/>
  <c r="B863" i="7"/>
  <c r="H603" i="7"/>
  <c r="D534" i="7"/>
  <c r="D856" i="7"/>
  <c r="D195" i="7"/>
  <c r="A498" i="7"/>
  <c r="B843" i="7"/>
  <c r="G184" i="7"/>
  <c r="A812" i="7"/>
  <c r="D734" i="7"/>
  <c r="H412" i="7"/>
  <c r="G701" i="7"/>
  <c r="D422" i="7"/>
  <c r="D294" i="7"/>
  <c r="C405" i="7"/>
  <c r="A686" i="7"/>
  <c r="G654" i="7"/>
  <c r="B304" i="7"/>
  <c r="B420" i="7"/>
  <c r="B480" i="7"/>
  <c r="H770" i="7"/>
  <c r="C341" i="7"/>
  <c r="G492" i="7"/>
  <c r="B197" i="7"/>
  <c r="G235" i="7"/>
  <c r="A173" i="7"/>
  <c r="H809" i="7"/>
  <c r="D824" i="7"/>
  <c r="G865" i="7"/>
  <c r="A209" i="7"/>
  <c r="C798" i="7"/>
  <c r="D675" i="7"/>
  <c r="B261" i="7"/>
  <c r="G264" i="7"/>
  <c r="B233" i="7"/>
  <c r="B444" i="7"/>
  <c r="C780" i="7"/>
  <c r="C318" i="7"/>
  <c r="B465" i="7"/>
  <c r="D878" i="7"/>
  <c r="D253" i="7"/>
  <c r="G745" i="7"/>
  <c r="D873" i="7"/>
  <c r="H745" i="7"/>
  <c r="D469" i="7"/>
  <c r="A185" i="7"/>
  <c r="D401" i="7"/>
  <c r="A525" i="7"/>
  <c r="D232" i="7"/>
  <c r="H372" i="7"/>
  <c r="G401" i="7"/>
  <c r="B690" i="7"/>
  <c r="D290" i="7"/>
  <c r="D604" i="7"/>
  <c r="G657" i="7"/>
  <c r="C393" i="7"/>
  <c r="B156" i="7"/>
  <c r="H822" i="7"/>
  <c r="H796" i="7"/>
  <c r="H344" i="7"/>
  <c r="D636" i="7"/>
  <c r="C490" i="7"/>
  <c r="B708" i="7"/>
  <c r="H866" i="7"/>
  <c r="A643" i="7"/>
  <c r="G625" i="7"/>
  <c r="H843" i="7"/>
  <c r="C257" i="7"/>
  <c r="H847" i="7"/>
  <c r="G791" i="7"/>
  <c r="D154" i="7"/>
  <c r="H291" i="7"/>
  <c r="G315" i="7"/>
  <c r="A207" i="7"/>
  <c r="G859" i="7"/>
  <c r="H751" i="7"/>
  <c r="C696" i="7"/>
  <c r="B770" i="7"/>
  <c r="H225" i="7"/>
  <c r="A762" i="7"/>
  <c r="A469" i="7"/>
  <c r="D867" i="7"/>
  <c r="A500" i="7"/>
  <c r="D453" i="7"/>
  <c r="D851" i="7"/>
  <c r="G387" i="7"/>
  <c r="D284" i="7"/>
  <c r="H333" i="7"/>
  <c r="H555" i="7"/>
  <c r="A667" i="7"/>
  <c r="D254" i="7"/>
  <c r="C767" i="7"/>
  <c r="A688" i="7"/>
  <c r="D741" i="7"/>
  <c r="B478" i="7"/>
  <c r="H748" i="7"/>
  <c r="C641" i="7"/>
  <c r="C427" i="7"/>
  <c r="D848" i="7"/>
  <c r="A557" i="7"/>
  <c r="C745" i="7"/>
  <c r="C224" i="7"/>
  <c r="A427" i="7"/>
  <c r="B395" i="7"/>
  <c r="A754" i="7"/>
  <c r="D778" i="7"/>
  <c r="C175" i="7"/>
  <c r="D329" i="7"/>
  <c r="A153" i="7"/>
  <c r="H177" i="7"/>
  <c r="G434" i="7"/>
  <c r="H550" i="7"/>
  <c r="G436" i="7"/>
  <c r="D622" i="7"/>
  <c r="B456" i="7"/>
  <c r="B189" i="7"/>
  <c r="G282" i="7"/>
  <c r="D859" i="7"/>
  <c r="B512" i="7"/>
  <c r="H772" i="7"/>
  <c r="H322" i="7"/>
  <c r="C822" i="7"/>
  <c r="C377" i="7"/>
  <c r="G761" i="7"/>
  <c r="H467" i="7"/>
  <c r="B424" i="7"/>
  <c r="A648" i="7"/>
  <c r="D474" i="7"/>
  <c r="D428" i="7"/>
  <c r="D545" i="7"/>
  <c r="A329" i="7"/>
  <c r="H664" i="7"/>
  <c r="H313" i="7"/>
  <c r="A811" i="7"/>
  <c r="D349" i="7"/>
  <c r="C266" i="7"/>
  <c r="B476" i="7"/>
  <c r="D537" i="7"/>
  <c r="C338" i="7"/>
  <c r="C281" i="7"/>
  <c r="B452" i="7"/>
  <c r="G809" i="7"/>
  <c r="H566" i="7"/>
  <c r="G782" i="7"/>
  <c r="D750" i="7"/>
  <c r="G459" i="7"/>
  <c r="G558" i="7"/>
  <c r="D839" i="7"/>
  <c r="B730" i="7"/>
  <c r="D273" i="7"/>
  <c r="C299" i="7"/>
  <c r="C438" i="7"/>
  <c r="H210" i="7"/>
  <c r="B633" i="7"/>
  <c r="A887" i="7"/>
  <c r="B702" i="7"/>
  <c r="H466" i="7"/>
  <c r="H696" i="7"/>
  <c r="C862" i="7"/>
  <c r="G316" i="7"/>
  <c r="H170" i="7"/>
  <c r="B694" i="7"/>
  <c r="D846" i="7"/>
  <c r="C167" i="7"/>
  <c r="D657" i="7"/>
  <c r="H740" i="7"/>
  <c r="C380" i="7"/>
  <c r="H357" i="7"/>
  <c r="B276" i="7"/>
  <c r="C292" i="7"/>
  <c r="A814" i="7"/>
  <c r="G293" i="7"/>
  <c r="C827" i="7"/>
  <c r="C761" i="7"/>
  <c r="D337" i="7"/>
  <c r="A854" i="7"/>
  <c r="C505" i="7"/>
  <c r="B360" i="7"/>
  <c r="D176" i="7"/>
  <c r="H626" i="7"/>
  <c r="G339" i="7"/>
  <c r="C515" i="7"/>
  <c r="C684" i="7"/>
  <c r="B599" i="7"/>
  <c r="D541" i="7"/>
  <c r="C550" i="7"/>
  <c r="B800" i="7"/>
  <c r="D663" i="7"/>
  <c r="A301" i="7"/>
  <c r="A180" i="7"/>
  <c r="C361" i="7"/>
  <c r="D535" i="7"/>
  <c r="H302" i="7"/>
  <c r="C794" i="7"/>
  <c r="D315" i="7"/>
  <c r="G535" i="7"/>
  <c r="G253" i="7"/>
  <c r="D821" i="7"/>
  <c r="B483" i="7"/>
  <c r="C839" i="7"/>
  <c r="D174" i="7"/>
  <c r="G259" i="7"/>
  <c r="D403" i="7"/>
  <c r="A514" i="7"/>
  <c r="D486" i="7"/>
  <c r="D476" i="7"/>
  <c r="H414" i="7"/>
  <c r="C702" i="7"/>
  <c r="D693" i="7"/>
  <c r="C158" i="7"/>
  <c r="C502" i="7"/>
  <c r="B635" i="7"/>
  <c r="A536" i="7"/>
  <c r="D524" i="7"/>
  <c r="H779" i="7"/>
  <c r="G194" i="7"/>
  <c r="G670" i="7"/>
  <c r="G739" i="7"/>
  <c r="D304" i="7"/>
  <c r="C749" i="7"/>
  <c r="C812" i="7"/>
  <c r="D317" i="7"/>
  <c r="G839" i="7"/>
  <c r="H328" i="7"/>
  <c r="D610" i="7"/>
  <c r="H758" i="7"/>
  <c r="C622" i="7"/>
  <c r="C345" i="7"/>
  <c r="G451" i="7"/>
  <c r="C805" i="7"/>
  <c r="H478" i="7"/>
  <c r="B164" i="7"/>
  <c r="G265" i="7"/>
  <c r="H579" i="7"/>
  <c r="G627" i="7"/>
  <c r="G500" i="7"/>
  <c r="B405" i="7"/>
  <c r="C525" i="7"/>
  <c r="A282" i="7"/>
  <c r="A386" i="7"/>
  <c r="G344" i="7"/>
  <c r="D726" i="7"/>
  <c r="B440" i="7"/>
  <c r="B322" i="7"/>
  <c r="G152" i="7"/>
  <c r="B257" i="7"/>
  <c r="G176" i="7"/>
  <c r="B585" i="7"/>
  <c r="H528" i="7"/>
  <c r="B254" i="7"/>
  <c r="H790" i="7"/>
  <c r="D704" i="7"/>
  <c r="G211" i="7"/>
  <c r="A884" i="7"/>
  <c r="C390" i="7"/>
  <c r="H659" i="7"/>
  <c r="C434" i="7"/>
  <c r="C618" i="7"/>
  <c r="A729" i="7"/>
  <c r="D213" i="7"/>
  <c r="B665" i="7"/>
  <c r="A411" i="7"/>
  <c r="D459" i="7"/>
  <c r="D279" i="7"/>
  <c r="H298" i="7"/>
  <c r="C638" i="7"/>
  <c r="D249" i="7"/>
  <c r="G748" i="7"/>
  <c r="A813" i="7"/>
  <c r="H830" i="7"/>
  <c r="B422" i="7"/>
  <c r="H842" i="7"/>
  <c r="B776" i="7"/>
  <c r="A463" i="7"/>
  <c r="B228" i="7"/>
  <c r="G514" i="7"/>
  <c r="B688" i="7"/>
  <c r="A274" i="7"/>
  <c r="C698" i="7"/>
  <c r="B454" i="7"/>
  <c r="B301" i="7"/>
  <c r="G412" i="7"/>
  <c r="A849" i="7"/>
  <c r="C260" i="7"/>
  <c r="G508" i="7"/>
  <c r="A201" i="7"/>
  <c r="H631" i="7"/>
  <c r="A719" i="7"/>
  <c r="B661" i="7"/>
  <c r="D464" i="7"/>
  <c r="H490" i="7"/>
  <c r="C738" i="7"/>
  <c r="D360" i="7"/>
  <c r="C513" i="7"/>
  <c r="A596" i="7"/>
  <c r="A367" i="7"/>
  <c r="A494" i="7"/>
  <c r="A476" i="7"/>
  <c r="G602" i="7"/>
  <c r="H273" i="7"/>
  <c r="C453" i="7"/>
  <c r="G356" i="7"/>
  <c r="G452" i="7"/>
  <c r="G507" i="7"/>
  <c r="H338" i="7"/>
  <c r="B461" i="7"/>
  <c r="D445" i="7"/>
  <c r="B262" i="7"/>
  <c r="B884" i="7"/>
  <c r="C629" i="7"/>
  <c r="G234" i="7"/>
  <c r="C815" i="7"/>
  <c r="A790" i="7"/>
  <c r="D485" i="7"/>
  <c r="B324" i="7"/>
  <c r="G866" i="7"/>
  <c r="B494" i="7"/>
  <c r="D328" i="7"/>
  <c r="C272" i="7"/>
  <c r="D427" i="7"/>
  <c r="A511" i="7"/>
  <c r="D383" i="7"/>
  <c r="A617" i="7"/>
  <c r="A509" i="7"/>
  <c r="H364" i="7"/>
  <c r="A437" i="7"/>
  <c r="D527" i="7"/>
  <c r="G830" i="7"/>
  <c r="H280" i="7"/>
  <c r="A159" i="7"/>
  <c r="B193" i="7"/>
  <c r="D662" i="7"/>
  <c r="A707" i="7"/>
  <c r="G746" i="7"/>
  <c r="D396" i="7"/>
  <c r="G171" i="7"/>
  <c r="D843" i="7"/>
  <c r="A803" i="7"/>
  <c r="A661" i="7"/>
  <c r="C156" i="7"/>
  <c r="B166" i="7"/>
  <c r="G439" i="7"/>
  <c r="B196" i="7"/>
  <c r="H502" i="7"/>
  <c r="C170" i="7"/>
  <c r="C551" i="7"/>
  <c r="B473" i="7"/>
  <c r="G178" i="7"/>
  <c r="A682" i="7"/>
  <c r="C548" i="7"/>
  <c r="A278" i="7"/>
  <c r="D394" i="7"/>
  <c r="D158" i="7"/>
  <c r="G455" i="7"/>
  <c r="A738" i="7"/>
  <c r="A860" i="7"/>
  <c r="G749" i="7"/>
  <c r="C553" i="7"/>
  <c r="C431" i="7"/>
  <c r="C457" i="7"/>
  <c r="C366" i="7"/>
  <c r="A489" i="7"/>
  <c r="B687" i="7"/>
  <c r="B849" i="7"/>
  <c r="G246" i="7"/>
  <c r="D701" i="7"/>
  <c r="H681" i="7"/>
  <c r="A673" i="7"/>
  <c r="A506" i="7"/>
  <c r="A242" i="7"/>
  <c r="G767" i="7"/>
  <c r="C467" i="7"/>
  <c r="G272" i="7"/>
  <c r="B363" i="7"/>
  <c r="H815" i="7"/>
  <c r="A824" i="7"/>
  <c r="A540" i="7"/>
  <c r="H254" i="7"/>
  <c r="B421" i="7"/>
  <c r="C670" i="7"/>
  <c r="G410" i="7"/>
  <c r="A154" i="7"/>
  <c r="H491" i="7"/>
  <c r="A715" i="7"/>
  <c r="D492" i="7"/>
  <c r="A840" i="7"/>
  <c r="H640" i="7"/>
  <c r="D832" i="7"/>
  <c r="B372" i="7"/>
  <c r="A539" i="7"/>
  <c r="D430" i="7"/>
  <c r="B840" i="7"/>
  <c r="B510" i="7"/>
  <c r="C471" i="7"/>
  <c r="A338" i="7"/>
  <c r="C776" i="7"/>
  <c r="D864" i="7"/>
  <c r="A735" i="7"/>
  <c r="D455" i="7"/>
  <c r="B878" i="7"/>
  <c r="C739" i="7"/>
  <c r="A644" i="7"/>
  <c r="A624" i="7"/>
  <c r="C307" i="7"/>
  <c r="C846" i="7"/>
  <c r="A581" i="7"/>
  <c r="A315" i="7"/>
  <c r="D585" i="7"/>
  <c r="A237" i="7"/>
  <c r="A801" i="7"/>
  <c r="G581" i="7"/>
  <c r="C330" i="7"/>
  <c r="D588" i="7"/>
  <c r="D365" i="7"/>
  <c r="D318" i="7"/>
  <c r="H527" i="7"/>
  <c r="H535" i="7"/>
  <c r="A293" i="7"/>
  <c r="D227" i="7"/>
  <c r="G659" i="7"/>
  <c r="H597" i="7"/>
  <c r="C524" i="7"/>
  <c r="H744" i="7"/>
  <c r="C173" i="7"/>
  <c r="H607" i="7"/>
  <c r="H200" i="7"/>
  <c r="H305" i="7"/>
  <c r="D250" i="7"/>
  <c r="A387" i="7"/>
  <c r="B285" i="7"/>
  <c r="D207" i="7"/>
  <c r="H618" i="7"/>
  <c r="B382" i="7"/>
  <c r="G254" i="7"/>
  <c r="E254" i="7" s="1"/>
  <c r="B160" i="7"/>
  <c r="G333" i="7"/>
  <c r="A692" i="7"/>
  <c r="A182" i="7"/>
  <c r="H789" i="7"/>
  <c r="A681" i="7"/>
  <c r="A440" i="7"/>
  <c r="D594" i="7"/>
  <c r="B659" i="7"/>
  <c r="G802" i="7"/>
  <c r="G440" i="7"/>
  <c r="D183" i="7"/>
  <c r="B693" i="7"/>
  <c r="A459" i="7"/>
  <c r="C274" i="7"/>
  <c r="C484" i="7"/>
  <c r="D426" i="7"/>
  <c r="D774" i="7"/>
  <c r="C719" i="7"/>
  <c r="D835" i="7"/>
  <c r="A623" i="7"/>
  <c r="D447" i="7"/>
  <c r="B566" i="7"/>
  <c r="D271" i="7"/>
  <c r="A465" i="7"/>
  <c r="H267" i="7"/>
  <c r="B183" i="7"/>
  <c r="G789" i="7"/>
  <c r="D205" i="7"/>
  <c r="A827" i="7"/>
  <c r="D442" i="7"/>
  <c r="B679" i="7"/>
  <c r="A425" i="7"/>
  <c r="D429" i="7"/>
  <c r="A584" i="7"/>
  <c r="G872" i="7"/>
  <c r="A687" i="7"/>
  <c r="H671" i="7"/>
  <c r="C593" i="7"/>
  <c r="C744" i="7"/>
  <c r="H234" i="7"/>
  <c r="A723" i="7"/>
  <c r="C227" i="7"/>
  <c r="A662" i="7"/>
  <c r="D707" i="7"/>
  <c r="A181" i="7"/>
  <c r="G532" i="7"/>
  <c r="G550" i="7"/>
  <c r="H330" i="7"/>
  <c r="D814" i="7"/>
  <c r="D252" i="7"/>
  <c r="C530" i="7"/>
  <c r="D655" i="7"/>
  <c r="A304" i="7"/>
  <c r="C727" i="7"/>
  <c r="C605" i="7"/>
  <c r="H853" i="7"/>
  <c r="C661" i="7"/>
  <c r="D437" i="7"/>
  <c r="C791" i="7"/>
  <c r="C849" i="7"/>
  <c r="B831" i="7"/>
  <c r="A564" i="7"/>
  <c r="H314" i="7"/>
  <c r="H880" i="7"/>
  <c r="H378" i="7"/>
  <c r="B586" i="7"/>
  <c r="D355" i="7"/>
  <c r="B592" i="7"/>
  <c r="H496" i="7"/>
  <c r="D592" i="7"/>
  <c r="B783" i="7"/>
  <c r="H831" i="7"/>
  <c r="G790" i="7"/>
  <c r="C700" i="7"/>
  <c r="B735" i="7"/>
  <c r="H602" i="7"/>
  <c r="B620" i="7"/>
  <c r="B798" i="7"/>
  <c r="B497" i="7"/>
  <c r="A226" i="7"/>
  <c r="D343" i="7"/>
  <c r="C324" i="7"/>
  <c r="B338" i="7"/>
  <c r="D815" i="7"/>
  <c r="D480" i="7"/>
  <c r="D692" i="7"/>
  <c r="D727" i="7"/>
  <c r="D773" i="7"/>
  <c r="H724" i="7"/>
  <c r="A772" i="7"/>
  <c r="A434" i="7"/>
  <c r="D767" i="7"/>
  <c r="H433" i="7"/>
  <c r="C549" i="7"/>
  <c r="B374" i="7"/>
  <c r="G807" i="7"/>
  <c r="G200" i="7"/>
  <c r="D457" i="7"/>
  <c r="G501" i="7"/>
  <c r="D151" i="7"/>
  <c r="C527" i="7"/>
  <c r="A380" i="7"/>
  <c r="H581" i="7"/>
  <c r="B677" i="7"/>
  <c r="G151" i="7"/>
  <c r="C847" i="7"/>
  <c r="C721" i="7"/>
  <c r="C287" i="7"/>
  <c r="H541" i="7"/>
  <c r="B551" i="7"/>
  <c r="C394" i="7"/>
  <c r="D438" i="7"/>
  <c r="G299" i="7"/>
  <c r="G717" i="7"/>
  <c r="A541" i="7"/>
  <c r="H622" i="7"/>
  <c r="D542" i="7"/>
  <c r="C454" i="7"/>
  <c r="B357" i="7"/>
  <c r="B647" i="7"/>
  <c r="B351" i="7"/>
  <c r="A466" i="7"/>
  <c r="A172" i="7"/>
  <c r="C465" i="7"/>
  <c r="G321" i="7"/>
  <c r="D712" i="7"/>
  <c r="C875" i="7"/>
  <c r="H514" i="7"/>
  <c r="G262" i="7"/>
  <c r="D500" i="7"/>
  <c r="H823" i="7"/>
  <c r="D300" i="7"/>
  <c r="H261" i="7"/>
  <c r="H251" i="7"/>
  <c r="B243" i="7"/>
  <c r="G404" i="7"/>
  <c r="G367" i="7"/>
  <c r="H832" i="7"/>
  <c r="H852" i="7"/>
  <c r="D188" i="7"/>
  <c r="A586" i="7"/>
  <c r="A769" i="7"/>
  <c r="D413" i="7"/>
  <c r="H595" i="7"/>
  <c r="A552" i="7"/>
  <c r="B429" i="7"/>
  <c r="H733" i="7"/>
  <c r="G766" i="7"/>
  <c r="C877" i="7"/>
  <c r="C149" i="7"/>
  <c r="A534" i="7"/>
  <c r="H690" i="7"/>
  <c r="G597" i="7"/>
  <c r="A456" i="7"/>
  <c r="D375" i="7"/>
  <c r="C826" i="7"/>
  <c r="H349" i="7"/>
  <c r="D310" i="7"/>
  <c r="G158" i="7"/>
  <c r="H600" i="7"/>
  <c r="A348" i="7"/>
  <c r="A236" i="7"/>
  <c r="H741" i="7"/>
  <c r="H782" i="7"/>
  <c r="A660" i="7"/>
  <c r="G818" i="7"/>
  <c r="H536" i="7"/>
  <c r="A502" i="7"/>
  <c r="G470" i="7"/>
  <c r="B713" i="7"/>
  <c r="A629" i="7"/>
  <c r="C810" i="7"/>
  <c r="B598" i="7"/>
  <c r="H289" i="7"/>
  <c r="H722" i="7"/>
  <c r="A883" i="7"/>
  <c r="C497" i="7"/>
  <c r="C475" i="7"/>
  <c r="C782" i="7"/>
  <c r="G427" i="7"/>
  <c r="B623" i="7"/>
  <c r="A588" i="7"/>
  <c r="A413" i="7"/>
  <c r="A381" i="7"/>
  <c r="H775" i="7"/>
  <c r="G430" i="7"/>
  <c r="B278" i="7"/>
  <c r="G220" i="7"/>
  <c r="A432" i="7"/>
  <c r="A856" i="7"/>
  <c r="C247" i="7"/>
  <c r="A327" i="7"/>
  <c r="G426" i="7"/>
  <c r="D626" i="7"/>
  <c r="H806" i="7"/>
  <c r="H749" i="7"/>
  <c r="D184" i="7"/>
  <c r="G223" i="7"/>
  <c r="E223" i="7" s="1"/>
  <c r="B514" i="7"/>
  <c r="G258" i="7"/>
  <c r="G814" i="7"/>
  <c r="A647" i="7"/>
  <c r="C451" i="7"/>
  <c r="A704" i="7"/>
  <c r="A405" i="7"/>
  <c r="C666" i="7"/>
  <c r="H821" i="7"/>
  <c r="G160" i="7"/>
  <c r="B313" i="7"/>
  <c r="B394" i="7"/>
  <c r="H525" i="7"/>
  <c r="B169" i="7"/>
  <c r="C351" i="7"/>
  <c r="A649" i="7"/>
  <c r="G386" i="7"/>
  <c r="D246" i="7"/>
  <c r="D395" i="7"/>
  <c r="B640" i="7"/>
  <c r="A576" i="7"/>
  <c r="H756" i="7"/>
  <c r="A705" i="7"/>
  <c r="C360" i="7"/>
  <c r="G533" i="7"/>
  <c r="D708" i="7"/>
  <c r="H369" i="7"/>
  <c r="B248" i="7"/>
  <c r="D808" i="7"/>
  <c r="D472" i="7"/>
  <c r="G874" i="7"/>
  <c r="D618" i="7"/>
  <c r="C485" i="7"/>
  <c r="G671" i="7"/>
  <c r="A864" i="7"/>
  <c r="B212" i="7"/>
  <c r="D563" i="7"/>
  <c r="A163" i="7"/>
  <c r="D239" i="7"/>
  <c r="D363" i="7"/>
  <c r="A755" i="7"/>
  <c r="D190" i="7"/>
  <c r="G300" i="7"/>
  <c r="G709" i="7"/>
  <c r="D393" i="7"/>
  <c r="C878" i="7"/>
  <c r="C731" i="7"/>
  <c r="H818" i="7"/>
  <c r="A582" i="7"/>
  <c r="H863" i="7"/>
  <c r="D405" i="7"/>
  <c r="C529" i="7"/>
  <c r="D820" i="7"/>
  <c r="B758" i="7"/>
  <c r="D876" i="7"/>
  <c r="C432" i="7"/>
  <c r="H599" i="7"/>
  <c r="B293" i="7"/>
  <c r="C758" i="7"/>
  <c r="B386" i="7"/>
  <c r="D751" i="7"/>
  <c r="D579" i="7"/>
  <c r="A253" i="7"/>
  <c r="G676" i="7"/>
  <c r="B537" i="7"/>
  <c r="A740" i="7"/>
  <c r="G759" i="7"/>
  <c r="G418" i="7"/>
  <c r="H272" i="7"/>
  <c r="D493" i="7"/>
  <c r="G298" i="7"/>
  <c r="D449" i="7"/>
  <c r="B291" i="7"/>
  <c r="D548" i="7"/>
  <c r="H346" i="7"/>
  <c r="G552" i="7"/>
  <c r="D575" i="7"/>
  <c r="D511" i="7"/>
  <c r="B488" i="7"/>
  <c r="A318" i="7"/>
  <c r="G816" i="7"/>
  <c r="B295" i="7"/>
  <c r="H462" i="7"/>
  <c r="G800" i="7"/>
  <c r="A258" i="7"/>
  <c r="A281" i="7"/>
  <c r="A604" i="7"/>
  <c r="B838" i="7"/>
  <c r="G681" i="7"/>
  <c r="G780" i="7"/>
  <c r="H418" i="7"/>
  <c r="D819" i="7"/>
  <c r="A317" i="7"/>
  <c r="A377" i="7"/>
  <c r="G825" i="7"/>
  <c r="G616" i="7"/>
  <c r="G257" i="7"/>
  <c r="A799" i="7"/>
  <c r="C528" i="7"/>
  <c r="C775" i="7"/>
  <c r="C887" i="7"/>
  <c r="G678" i="7"/>
  <c r="C558" i="7"/>
  <c r="D669" i="7"/>
  <c r="G505" i="7"/>
  <c r="C660" i="7"/>
  <c r="D710" i="7"/>
  <c r="A625" i="7"/>
  <c r="A836" i="7"/>
  <c r="H327" i="7"/>
  <c r="D520" i="7"/>
  <c r="H688" i="7"/>
  <c r="B575" i="7"/>
  <c r="A831" i="7"/>
  <c r="G877" i="7"/>
  <c r="E877" i="7" s="1"/>
  <c r="D621" i="7"/>
  <c r="A484" i="7"/>
  <c r="D187" i="7"/>
  <c r="H160" i="7"/>
  <c r="H294" i="7"/>
  <c r="C713" i="7"/>
  <c r="A196" i="7"/>
  <c r="H825" i="7"/>
  <c r="C869" i="7"/>
  <c r="A364" i="7"/>
  <c r="D614" i="7"/>
  <c r="H487" i="7"/>
  <c r="B244" i="7"/>
  <c r="D228" i="7"/>
  <c r="A369" i="7"/>
  <c r="H615" i="7"/>
  <c r="G193" i="7"/>
  <c r="G190" i="7"/>
  <c r="A299" i="7"/>
  <c r="H319" i="7"/>
  <c r="C376" i="7"/>
  <c r="G797" i="7"/>
  <c r="B265" i="7"/>
  <c r="H522" i="7"/>
  <c r="D165" i="7"/>
  <c r="C217" i="7"/>
  <c r="H188" i="7"/>
  <c r="G647" i="7"/>
  <c r="H195" i="7"/>
  <c r="H440" i="7"/>
  <c r="A720" i="7"/>
  <c r="A234" i="7"/>
  <c r="D584" i="7"/>
  <c r="D617" i="7"/>
  <c r="A423" i="7"/>
  <c r="D554" i="7"/>
  <c r="B543" i="7"/>
  <c r="B667" i="7"/>
  <c r="H442" i="7"/>
  <c r="H700" i="7"/>
  <c r="A733" i="7"/>
  <c r="A590" i="7"/>
  <c r="D760" i="7"/>
  <c r="B611" i="7"/>
  <c r="A212" i="7"/>
  <c r="G428" i="7"/>
  <c r="A362" i="7"/>
  <c r="D222" i="7"/>
  <c r="H625" i="7"/>
  <c r="B827" i="7"/>
  <c r="C607" i="7"/>
  <c r="A354" i="7"/>
  <c r="C422" i="7"/>
  <c r="D735" i="7"/>
  <c r="A420" i="7"/>
  <c r="H463" i="7"/>
  <c r="B826" i="7"/>
  <c r="B446" i="7"/>
  <c r="A750" i="7"/>
  <c r="A251" i="7"/>
  <c r="G827" i="7"/>
  <c r="G641" i="7"/>
  <c r="G649" i="7"/>
  <c r="H551" i="7"/>
  <c r="A829" i="7"/>
  <c r="C176" i="7"/>
  <c r="D298" i="7"/>
  <c r="A157" i="7"/>
  <c r="H841" i="7"/>
  <c r="H750" i="7"/>
  <c r="H395" i="7"/>
  <c r="A795" i="7"/>
  <c r="A385" i="7"/>
  <c r="B886" i="7"/>
  <c r="D564" i="7"/>
  <c r="B662" i="7"/>
  <c r="D514" i="7"/>
  <c r="C472" i="7"/>
  <c r="H578" i="7"/>
  <c r="H702" i="7"/>
  <c r="D743" i="7"/>
  <c r="G854" i="7"/>
  <c r="B610" i="7"/>
  <c r="H768" i="7"/>
  <c r="D266" i="7"/>
  <c r="B195" i="7"/>
  <c r="D568" i="7"/>
  <c r="G684" i="7"/>
  <c r="H791" i="7"/>
  <c r="D637" i="7"/>
  <c r="H698" i="7"/>
  <c r="D772" i="7"/>
  <c r="H295" i="7"/>
  <c r="H404" i="7"/>
  <c r="B284" i="7"/>
  <c r="B451" i="7"/>
  <c r="A289" i="7"/>
  <c r="B231" i="7"/>
  <c r="B546" i="7"/>
  <c r="C654" i="7"/>
  <c r="G651" i="7"/>
  <c r="H431" i="7"/>
  <c r="C520" i="7"/>
  <c r="H680" i="7"/>
  <c r="D482" i="7"/>
  <c r="A867" i="7"/>
  <c r="D530" i="7"/>
  <c r="A675" i="7"/>
  <c r="C820" i="7"/>
  <c r="G860" i="7"/>
  <c r="G621" i="7"/>
  <c r="E621" i="7" s="1"/>
  <c r="D738" i="7"/>
  <c r="D572" i="7"/>
  <c r="H363" i="7"/>
  <c r="H826" i="7"/>
  <c r="E826" i="7" s="1"/>
  <c r="C581" i="7"/>
  <c r="A295" i="7"/>
  <c r="D241" i="7"/>
  <c r="A219" i="7"/>
  <c r="D306" i="7"/>
  <c r="A585" i="7"/>
  <c r="C835" i="7"/>
  <c r="D466" i="7"/>
  <c r="H512" i="7"/>
  <c r="D515" i="7"/>
  <c r="C644" i="7"/>
  <c r="G308" i="7"/>
  <c r="E308" i="7" s="1"/>
  <c r="C416" i="7"/>
  <c r="B532" i="7"/>
  <c r="C283" i="7"/>
  <c r="G303" i="7"/>
  <c r="H292" i="7"/>
  <c r="H865" i="7"/>
  <c r="G425" i="7"/>
  <c r="C866" i="7"/>
  <c r="D547" i="7"/>
  <c r="D498" i="7"/>
  <c r="B609" i="7"/>
  <c r="G584" i="7"/>
  <c r="B403" i="7"/>
  <c r="C424" i="7"/>
  <c r="D156" i="7"/>
  <c r="B544" i="7"/>
  <c r="A739" i="7"/>
  <c r="C335" i="7"/>
  <c r="C435" i="7"/>
  <c r="H521" i="7"/>
  <c r="A486" i="7"/>
  <c r="C458" i="7"/>
  <c r="B484" i="7"/>
  <c r="G869" i="7"/>
  <c r="D879" i="7"/>
  <c r="G526" i="7"/>
  <c r="C651" i="7"/>
  <c r="B432" i="7"/>
  <c r="G391" i="7"/>
  <c r="H586" i="7"/>
  <c r="B393" i="7"/>
  <c r="D804" i="7"/>
  <c r="A630" i="7"/>
  <c r="B704" i="7"/>
  <c r="C637" i="7"/>
  <c r="G587" i="7"/>
  <c r="G743" i="7"/>
  <c r="D311" i="7"/>
  <c r="H545" i="7"/>
  <c r="D676" i="7"/>
  <c r="C829" i="7"/>
  <c r="A379" i="7"/>
  <c r="C391" i="7"/>
  <c r="G382" i="7"/>
  <c r="G521" i="7"/>
  <c r="D391" i="7"/>
  <c r="A406" i="7"/>
  <c r="D853" i="7"/>
  <c r="G513" i="7"/>
  <c r="A467" i="7"/>
  <c r="H360" i="7"/>
  <c r="A565" i="7"/>
  <c r="C469" i="7"/>
  <c r="D670" i="7"/>
  <c r="B601" i="7"/>
  <c r="A448" i="7"/>
  <c r="A267" i="7"/>
  <c r="G734" i="7"/>
  <c r="A808" i="7"/>
  <c r="D665" i="7"/>
  <c r="D755" i="7"/>
  <c r="H493" i="7"/>
  <c r="C694" i="7"/>
  <c r="G353" i="7"/>
  <c r="B172" i="7"/>
  <c r="G432" i="7"/>
  <c r="H739" i="7"/>
  <c r="A513" i="7"/>
  <c r="H230" i="7"/>
  <c r="B375" i="7"/>
  <c r="H732" i="7"/>
  <c r="C674" i="7"/>
  <c r="H151" i="7"/>
  <c r="C346" i="7"/>
  <c r="G277" i="7"/>
  <c r="D691" i="7"/>
  <c r="D866" i="7"/>
  <c r="B367" i="7"/>
  <c r="A841" i="7"/>
  <c r="B762" i="7"/>
  <c r="D842" i="7"/>
  <c r="A862" i="7"/>
  <c r="H384" i="7"/>
  <c r="D650" i="7"/>
  <c r="C310" i="7"/>
  <c r="B612" i="7"/>
  <c r="A328" i="7"/>
  <c r="D652" i="7"/>
  <c r="B525" i="7"/>
  <c r="H222" i="7"/>
  <c r="A443" i="7"/>
  <c r="H497" i="7"/>
  <c r="B593" i="7"/>
  <c r="H216" i="7"/>
  <c r="A376" i="7"/>
  <c r="C174" i="7"/>
  <c r="D797" i="7"/>
  <c r="G875" i="7"/>
  <c r="B701" i="7"/>
  <c r="G576" i="7"/>
  <c r="H757" i="7"/>
  <c r="A659" i="7"/>
  <c r="G566" i="7"/>
  <c r="A273" i="7"/>
  <c r="H876" i="7"/>
  <c r="D255" i="7"/>
  <c r="D845" i="7"/>
  <c r="A679" i="7"/>
  <c r="D725" i="7"/>
  <c r="D424" i="7"/>
  <c r="A298" i="7"/>
  <c r="A321" i="7"/>
  <c r="G841" i="7"/>
  <c r="C202" i="7"/>
  <c r="B247" i="7"/>
  <c r="G488" i="7"/>
  <c r="G633" i="7"/>
  <c r="C309" i="7"/>
  <c r="A798" i="7"/>
  <c r="A570" i="7"/>
  <c r="H839" i="7"/>
  <c r="A244" i="7"/>
  <c r="A165" i="7"/>
  <c r="D387" i="7"/>
  <c r="C504" i="7"/>
  <c r="A480" i="7"/>
  <c r="A774" i="7"/>
  <c r="C764" i="7"/>
  <c r="G755" i="7"/>
  <c r="B789" i="7"/>
  <c r="G250" i="7"/>
  <c r="G815" i="7"/>
  <c r="E815" i="7" s="1"/>
  <c r="C691" i="7"/>
  <c r="G286" i="7"/>
  <c r="H829" i="7"/>
  <c r="D412" i="7"/>
  <c r="C265" i="7"/>
  <c r="A593" i="7"/>
  <c r="D850" i="7"/>
  <c r="H792" i="7"/>
  <c r="B414" i="7"/>
  <c r="D783" i="7"/>
  <c r="C824" i="7"/>
  <c r="C858" i="7"/>
  <c r="G669" i="7"/>
  <c r="G352" i="7"/>
  <c r="G622" i="7"/>
  <c r="H611" i="7"/>
  <c r="C240" i="7"/>
  <c r="G497" i="7"/>
  <c r="C817" i="7"/>
  <c r="G871" i="7"/>
  <c r="A177" i="7"/>
  <c r="D817" i="7"/>
  <c r="B796" i="7"/>
  <c r="D400" i="7"/>
  <c r="D340" i="7"/>
  <c r="C519" i="7"/>
  <c r="A501" i="7"/>
  <c r="H221" i="7"/>
  <c r="E221" i="7" s="1"/>
  <c r="H284" i="7"/>
  <c r="A614" i="7"/>
  <c r="G850" i="7"/>
  <c r="B528" i="7"/>
  <c r="G191" i="7"/>
  <c r="G663" i="7"/>
  <c r="C664" i="7"/>
  <c r="H228" i="7"/>
  <c r="G783" i="7"/>
  <c r="C516" i="7"/>
  <c r="A422" i="7"/>
  <c r="D791" i="7"/>
  <c r="D561" i="7"/>
  <c r="D439" i="7"/>
  <c r="A407" i="7"/>
  <c r="G345" i="7"/>
  <c r="D392" i="7"/>
  <c r="A747" i="7"/>
  <c r="H279" i="7"/>
  <c r="C860" i="7"/>
  <c r="C715" i="7"/>
  <c r="A816" i="7"/>
  <c r="H321" i="7"/>
  <c r="G346" i="7"/>
  <c r="G858" i="7"/>
  <c r="H827" i="7"/>
  <c r="D446" i="7"/>
  <c r="A791" i="7"/>
  <c r="G435" i="7"/>
  <c r="A800" i="7"/>
  <c r="G628" i="7"/>
  <c r="H561" i="7"/>
  <c r="D722" i="7"/>
  <c r="H492" i="7"/>
  <c r="H883" i="7"/>
  <c r="D225" i="7"/>
  <c r="H710" i="7"/>
  <c r="G590" i="7"/>
  <c r="E590" i="7" s="1"/>
  <c r="A527" i="7"/>
  <c r="A820" i="7"/>
  <c r="G738" i="7"/>
  <c r="H255" i="7"/>
  <c r="A335" i="7"/>
  <c r="B621" i="7"/>
  <c r="B860" i="7"/>
  <c r="H450" i="7"/>
  <c r="H283" i="7"/>
  <c r="E283" i="7" s="1"/>
  <c r="H457" i="7"/>
  <c r="G251" i="7"/>
  <c r="H448" i="7"/>
  <c r="B283" i="7"/>
  <c r="D377" i="7"/>
  <c r="D189" i="7"/>
  <c r="H253" i="7"/>
  <c r="C645" i="7"/>
  <c r="C777" i="7"/>
  <c r="H657" i="7"/>
  <c r="D197" i="7"/>
  <c r="H845" i="7"/>
  <c r="D321" i="7"/>
  <c r="G842" i="7"/>
  <c r="E842" i="7" s="1"/>
  <c r="A279" i="7"/>
  <c r="G180" i="7"/>
  <c r="B410" i="7"/>
  <c r="G431" i="7"/>
  <c r="C851" i="7"/>
  <c r="G511" i="7"/>
  <c r="C883" i="7"/>
  <c r="H185" i="7"/>
  <c r="H610" i="7"/>
  <c r="C754" i="7"/>
  <c r="D473" i="7"/>
  <c r="D539" i="7"/>
  <c r="G824" i="7"/>
  <c r="G880" i="7"/>
  <c r="B736" i="7"/>
  <c r="B493" i="7"/>
  <c r="C326" i="7"/>
  <c r="C410" i="7"/>
  <c r="C508" i="7"/>
  <c r="C328" i="7"/>
  <c r="C459" i="7"/>
  <c r="D603" i="7"/>
  <c r="C561" i="7"/>
  <c r="H617" i="7"/>
  <c r="A690" i="7"/>
  <c r="B229" i="7"/>
  <c r="G579" i="7"/>
  <c r="G531" i="7"/>
  <c r="A731" i="7"/>
  <c r="D644" i="7"/>
  <c r="C392" i="7"/>
  <c r="G592" i="7"/>
  <c r="D402" i="7"/>
  <c r="C418" i="7"/>
  <c r="C585" i="7"/>
  <c r="B715" i="7"/>
  <c r="G232" i="7"/>
  <c r="G192" i="7"/>
  <c r="C730" i="7"/>
  <c r="H686" i="7"/>
  <c r="H405" i="7"/>
  <c r="H763" i="7"/>
  <c r="H747" i="7"/>
  <c r="D667" i="7"/>
  <c r="D314" i="7"/>
  <c r="B206" i="7"/>
  <c r="D696" i="7"/>
  <c r="D200" i="7"/>
  <c r="A151" i="7"/>
  <c r="A758" i="7"/>
  <c r="A549" i="7"/>
  <c r="H320" i="7"/>
  <c r="B235" i="7"/>
  <c r="B428" i="7"/>
  <c r="D810" i="7"/>
  <c r="C464" i="7"/>
  <c r="B705" i="7"/>
  <c r="B637" i="7"/>
  <c r="H307" i="7"/>
  <c r="A483" i="7"/>
  <c r="A757" i="7"/>
  <c r="C474" i="7"/>
  <c r="D166" i="7"/>
  <c r="H764" i="7"/>
  <c r="H415" i="7"/>
  <c r="G638" i="7"/>
  <c r="B175" i="7"/>
  <c r="A680" i="7"/>
  <c r="C183" i="7"/>
  <c r="G172" i="7"/>
  <c r="D689" i="7"/>
  <c r="B584" i="7"/>
  <c r="H155" i="7"/>
  <c r="G667" i="7"/>
  <c r="A575" i="7"/>
  <c r="G276" i="7"/>
  <c r="B540" i="7"/>
  <c r="C737" i="7"/>
  <c r="A482" i="7"/>
  <c r="C172" i="7"/>
  <c r="H187" i="7"/>
  <c r="C215" i="7"/>
  <c r="D649" i="7"/>
  <c r="H612" i="7"/>
  <c r="D642" i="7"/>
  <c r="H383" i="7"/>
  <c r="H353" i="7"/>
  <c r="C797" i="7"/>
  <c r="C290" i="7"/>
  <c r="G630" i="7"/>
  <c r="A666" i="7"/>
  <c r="H276" i="7"/>
  <c r="H574" i="7"/>
  <c r="H793" i="7"/>
  <c r="D559" i="7"/>
  <c r="H281" i="7"/>
  <c r="A528" i="7"/>
  <c r="D194" i="7"/>
  <c r="B596" i="7"/>
  <c r="D587" i="7"/>
  <c r="G822" i="7"/>
  <c r="B165" i="7"/>
  <c r="D822" i="7"/>
  <c r="D434" i="7"/>
  <c r="B515" i="7"/>
  <c r="B632" i="7"/>
  <c r="A775" i="7"/>
  <c r="G374" i="7"/>
  <c r="B671" i="7"/>
  <c r="H547" i="7"/>
  <c r="H645" i="7"/>
  <c r="B517" i="7"/>
  <c r="G177" i="7"/>
  <c r="G279" i="7"/>
  <c r="B876" i="7"/>
  <c r="D611" i="7"/>
  <c r="G358" i="7"/>
  <c r="D335" i="7"/>
  <c r="B832" i="7"/>
  <c r="A248" i="7"/>
  <c r="G606" i="7"/>
  <c r="E606" i="7" s="1"/>
  <c r="H316" i="7"/>
  <c r="G373" i="7"/>
  <c r="H374" i="7"/>
  <c r="H849" i="7"/>
  <c r="E849" i="7" s="1"/>
  <c r="D242" i="7"/>
  <c r="A728" i="7"/>
  <c r="C594" i="7"/>
  <c r="H386" i="7"/>
  <c r="B491" i="7"/>
  <c r="G165" i="7"/>
  <c r="E165" i="7" s="1"/>
  <c r="A408" i="7"/>
  <c r="G201" i="7"/>
  <c r="H472" i="7"/>
  <c r="H456" i="7"/>
  <c r="D721" i="7"/>
  <c r="H674" i="7"/>
  <c r="A468" i="7"/>
  <c r="H476" i="7"/>
  <c r="A233" i="7"/>
  <c r="H174" i="7"/>
  <c r="G233" i="7"/>
  <c r="C534" i="7"/>
  <c r="G536" i="7"/>
  <c r="D523" i="7"/>
  <c r="H520" i="7"/>
  <c r="B821" i="7"/>
  <c r="H256" i="7"/>
  <c r="A485" i="7"/>
  <c r="C863" i="7"/>
  <c r="D170" i="7"/>
  <c r="H605" i="7"/>
  <c r="A178" i="7"/>
  <c r="A538" i="7"/>
  <c r="H176" i="7"/>
  <c r="H265" i="7"/>
  <c r="A419" i="7"/>
  <c r="B737" i="7"/>
  <c r="B848" i="7"/>
  <c r="C613" i="7"/>
  <c r="C479" i="7"/>
  <c r="D877" i="7"/>
  <c r="H705" i="7"/>
  <c r="A881" i="7"/>
  <c r="H530" i="7"/>
  <c r="C239" i="7"/>
  <c r="C395" i="7"/>
  <c r="B766" i="7"/>
  <c r="G803" i="7"/>
  <c r="C477" i="7"/>
  <c r="A263" i="7"/>
  <c r="B739" i="7"/>
  <c r="H805" i="7"/>
  <c r="H553" i="7"/>
  <c r="A784" i="7"/>
  <c r="G828" i="7"/>
  <c r="G758" i="7"/>
  <c r="C630" i="7"/>
  <c r="D451" i="7"/>
  <c r="A875" i="7"/>
  <c r="G583" i="7"/>
  <c r="B779" i="7"/>
  <c r="D216" i="7"/>
  <c r="B407" i="7"/>
  <c r="H385" i="7"/>
  <c r="C152" i="7"/>
  <c r="G378" i="7"/>
  <c r="H689" i="7"/>
  <c r="H483" i="7"/>
  <c r="H477" i="7"/>
  <c r="G864" i="7"/>
  <c r="G582" i="7"/>
  <c r="C423" i="7"/>
  <c r="B824" i="7"/>
  <c r="G572" i="7"/>
  <c r="D481" i="7"/>
  <c r="C278" i="7"/>
  <c r="A641" i="7"/>
  <c r="A194" i="7"/>
  <c r="G222" i="7"/>
  <c r="D192" i="7"/>
  <c r="H464" i="7"/>
  <c r="H637" i="7"/>
  <c r="C856" i="7"/>
  <c r="G311" i="7"/>
  <c r="C399" i="7"/>
  <c r="G735" i="7"/>
  <c r="H332" i="7"/>
  <c r="G730" i="7"/>
  <c r="H494" i="7"/>
  <c r="B238" i="7"/>
  <c r="D754" i="7"/>
  <c r="D448" i="7"/>
  <c r="H193" i="7"/>
  <c r="C714" i="7"/>
  <c r="G318" i="7"/>
  <c r="B703" i="7"/>
  <c r="C192" i="7"/>
  <c r="B453" i="7"/>
  <c r="C786" i="7"/>
  <c r="D827" i="7"/>
  <c r="G863" i="7"/>
  <c r="B370" i="7"/>
  <c r="C620" i="7"/>
  <c r="G370" i="7"/>
  <c r="C249" i="7"/>
  <c r="B720" i="7"/>
  <c r="B481" i="7"/>
  <c r="A868" i="7"/>
  <c r="A187" i="7"/>
  <c r="A602" i="7"/>
  <c r="G632" i="7"/>
  <c r="H503" i="7"/>
  <c r="H662" i="7"/>
  <c r="G179" i="7"/>
  <c r="A391" i="7"/>
  <c r="A695" i="7"/>
  <c r="H269" i="7"/>
  <c r="G485" i="7"/>
  <c r="G642" i="7"/>
  <c r="G529" i="7"/>
  <c r="G371" i="7"/>
  <c r="B697" i="7"/>
  <c r="C329" i="7"/>
  <c r="H181" i="7"/>
  <c r="B788" i="7"/>
  <c r="G707" i="7"/>
  <c r="D204" i="7"/>
  <c r="D302" i="7"/>
  <c r="H684" i="7"/>
  <c r="G420" i="7"/>
  <c r="C697" i="7"/>
  <c r="G226" i="7"/>
  <c r="H532" i="7"/>
  <c r="G539" i="7"/>
  <c r="H214" i="7"/>
  <c r="B618" i="7"/>
  <c r="A783" i="7"/>
  <c r="C865" i="7"/>
  <c r="B817" i="7"/>
  <c r="H874" i="7"/>
  <c r="A782" i="7"/>
  <c r="B722" i="7"/>
  <c r="D831" i="7"/>
  <c r="A806" i="7"/>
  <c r="C300" i="7"/>
  <c r="A353" i="7"/>
  <c r="D677" i="7"/>
  <c r="H729" i="7"/>
  <c r="A396" i="7"/>
  <c r="B807" i="7"/>
  <c r="D508" i="7"/>
  <c r="C872" i="7"/>
  <c r="A243" i="7"/>
  <c r="G278" i="7"/>
  <c r="D199" i="7"/>
  <c r="G736" i="7"/>
  <c r="G640" i="7"/>
  <c r="G660" i="7"/>
  <c r="E660" i="7" s="1"/>
  <c r="H803" i="7"/>
  <c r="H703" i="7"/>
  <c r="H495" i="7"/>
  <c r="D373" i="7"/>
  <c r="H882" i="7"/>
  <c r="B408" i="7"/>
  <c r="B250" i="7"/>
  <c r="C870" i="7"/>
  <c r="B721" i="7"/>
  <c r="H797" i="7"/>
  <c r="C658" i="7"/>
  <c r="C439" i="7"/>
  <c r="H650" i="7"/>
  <c r="H562" i="7"/>
  <c r="B614" i="7"/>
  <c r="H867" i="7"/>
  <c r="D467" i="7"/>
  <c r="B341" i="7"/>
  <c r="H543" i="7"/>
  <c r="D229" i="7"/>
  <c r="D528" i="7"/>
  <c r="D730" i="7"/>
  <c r="C379" i="7"/>
  <c r="G383" i="7"/>
  <c r="B822" i="7"/>
  <c r="H598" i="7"/>
  <c r="B583" i="7"/>
  <c r="C428" i="7"/>
  <c r="A567" i="7"/>
  <c r="G672" i="7"/>
  <c r="A676" i="7"/>
  <c r="G473" i="7"/>
  <c r="A356" i="7"/>
  <c r="A837" i="7"/>
  <c r="H694" i="7"/>
  <c r="A817" i="7"/>
  <c r="B170" i="7"/>
  <c r="D153" i="7"/>
  <c r="H190" i="7"/>
  <c r="E190" i="7" s="1"/>
  <c r="G607" i="7"/>
  <c r="A835" i="7"/>
  <c r="H592" i="7"/>
  <c r="G327" i="7"/>
  <c r="B559" i="7"/>
  <c r="D703" i="7"/>
  <c r="C231" i="7"/>
  <c r="G713" i="7"/>
  <c r="G399" i="7"/>
  <c r="B468" i="7"/>
  <c r="D359" i="7"/>
  <c r="A479" i="7"/>
  <c r="G883" i="7"/>
  <c r="G635" i="7"/>
  <c r="G570" i="7"/>
  <c r="G792" i="7"/>
  <c r="A703" i="7"/>
  <c r="B657" i="7"/>
  <c r="B455" i="7"/>
  <c r="A589" i="7"/>
  <c r="G637" i="7"/>
  <c r="E637" i="7" s="1"/>
  <c r="C573" i="7"/>
  <c r="H270" i="7"/>
  <c r="G604" i="7"/>
  <c r="D570" i="7"/>
  <c r="H834" i="7"/>
  <c r="B406" i="7"/>
  <c r="B644" i="7"/>
  <c r="D582" i="7"/>
  <c r="D653" i="7"/>
  <c r="H769" i="7"/>
  <c r="B668" i="7"/>
  <c r="C635" i="7"/>
  <c r="H819" i="7"/>
  <c r="A197" i="7"/>
  <c r="A656" i="7"/>
  <c r="A521" i="7"/>
  <c r="B752" i="7"/>
  <c r="C210" i="7"/>
  <c r="D291" i="7"/>
  <c r="H584" i="7"/>
  <c r="B812" i="7"/>
  <c r="A442" i="7"/>
  <c r="A294" i="7"/>
  <c r="D593" i="7"/>
  <c r="C673" i="7"/>
  <c r="D519" i="7"/>
  <c r="H207" i="7"/>
  <c r="B385" i="7"/>
  <c r="G798" i="7"/>
  <c r="D404" i="7"/>
  <c r="H628" i="7"/>
  <c r="E628" i="7" s="1"/>
  <c r="G796" i="7"/>
  <c r="E796" i="7" s="1"/>
  <c r="G646" i="7"/>
  <c r="E646" i="7" s="1"/>
  <c r="G594" i="7"/>
  <c r="H765" i="7"/>
  <c r="E765" i="7" s="1"/>
  <c r="H885" i="7"/>
  <c r="H390" i="7"/>
  <c r="D723" i="7"/>
  <c r="A215" i="7"/>
  <c r="H715" i="7"/>
  <c r="H731" i="7"/>
  <c r="C507" i="7"/>
  <c r="C841" i="7"/>
  <c r="A677" i="7"/>
  <c r="B550" i="7"/>
  <c r="D818" i="7"/>
  <c r="C213" i="7"/>
  <c r="G350" i="7"/>
  <c r="H480" i="7"/>
  <c r="B646" i="7"/>
  <c r="G518" i="7"/>
  <c r="H557" i="7"/>
  <c r="A272" i="7"/>
  <c r="D714" i="7"/>
  <c r="G249" i="7"/>
  <c r="H326" i="7"/>
  <c r="H851" i="7"/>
  <c r="A751" i="7"/>
  <c r="A269" i="7"/>
  <c r="D353" i="7"/>
  <c r="A323" i="7"/>
  <c r="H730" i="7"/>
  <c r="D807" i="7"/>
  <c r="G662" i="7"/>
  <c r="C444" i="7"/>
  <c r="H293" i="7"/>
  <c r="C795" i="7"/>
  <c r="A698" i="7"/>
  <c r="D460" i="7"/>
  <c r="D202" i="7"/>
  <c r="H401" i="7"/>
  <c r="D781" i="7"/>
  <c r="D386" i="7"/>
  <c r="D504" i="7"/>
  <c r="A874" i="7"/>
  <c r="D780" i="7"/>
  <c r="A518" i="7"/>
  <c r="B508" i="7"/>
  <c r="G208" i="7"/>
  <c r="B578" i="7"/>
  <c r="C755" i="7"/>
  <c r="H808" i="7"/>
  <c r="C271" i="7"/>
  <c r="G774" i="7"/>
  <c r="C563" i="7"/>
  <c r="A475" i="7"/>
  <c r="C628" i="7"/>
  <c r="D794" i="7"/>
  <c r="G750" i="7"/>
  <c r="B852" i="7"/>
  <c r="B326" i="7"/>
  <c r="G788" i="7"/>
  <c r="A877" i="7"/>
  <c r="H438" i="7"/>
  <c r="H884" i="7"/>
  <c r="H429" i="7"/>
  <c r="D826" i="7"/>
  <c r="H534" i="7"/>
  <c r="H734" i="7"/>
  <c r="D327" i="7"/>
  <c r="G680" i="7"/>
  <c r="H709" i="7"/>
  <c r="H481" i="7"/>
  <c r="H419" i="7"/>
  <c r="B527" i="7"/>
  <c r="C301" i="7"/>
  <c r="B778" i="7"/>
  <c r="B204" i="7"/>
  <c r="G498" i="7"/>
  <c r="C372" i="7"/>
  <c r="D825" i="7"/>
  <c r="H446" i="7"/>
  <c r="C818" i="7"/>
  <c r="D681" i="7"/>
  <c r="G702" i="7"/>
  <c r="D505" i="7"/>
  <c r="H268" i="7"/>
  <c r="B830" i="7"/>
  <c r="B466" i="7"/>
  <c r="G252" i="7"/>
  <c r="B751" i="7"/>
  <c r="A563" i="7"/>
  <c r="C836" i="7"/>
  <c r="A752" i="7"/>
  <c r="H312" i="7"/>
  <c r="B416" i="7"/>
  <c r="D776" i="7"/>
  <c r="G159" i="7"/>
  <c r="B563" i="7"/>
  <c r="B786" i="7"/>
  <c r="H754" i="7"/>
  <c r="A618" i="7"/>
  <c r="C181" i="7"/>
  <c r="H406" i="7"/>
  <c r="D477" i="7"/>
  <c r="G692" i="7"/>
  <c r="G629" i="7"/>
  <c r="D240" i="7"/>
  <c r="G175" i="7"/>
  <c r="B430" i="7"/>
  <c r="C881" i="7"/>
  <c r="G304" i="7"/>
  <c r="C532" i="7"/>
  <c r="D785" i="7"/>
  <c r="G469" i="7"/>
  <c r="D694" i="7"/>
  <c r="G408" i="7"/>
  <c r="G648" i="7"/>
  <c r="D483" i="7"/>
  <c r="D881" i="7"/>
  <c r="D444" i="7"/>
  <c r="H554" i="7"/>
  <c r="A815" i="7"/>
  <c r="D591" i="7"/>
  <c r="H393" i="7"/>
  <c r="C397" i="7"/>
  <c r="C470" i="7"/>
  <c r="B505" i="7"/>
  <c r="A481" i="7"/>
  <c r="C864" i="7"/>
  <c r="H233" i="7"/>
  <c r="B507" i="7"/>
  <c r="B569" i="7"/>
  <c r="H708" i="7"/>
  <c r="C854" i="7"/>
  <c r="C880" i="7"/>
  <c r="D226" i="7"/>
  <c r="C753" i="7"/>
  <c r="B471" i="7"/>
  <c r="B764" i="7"/>
  <c r="H447" i="7"/>
  <c r="A830" i="7"/>
  <c r="G608" i="7"/>
  <c r="G878" i="7"/>
  <c r="G335" i="7"/>
  <c r="H227" i="7"/>
  <c r="H855" i="7"/>
  <c r="A699" i="7"/>
  <c r="C246" i="7"/>
  <c r="C680" i="7"/>
  <c r="H197" i="7"/>
  <c r="G605" i="7"/>
  <c r="G555" i="7"/>
  <c r="G481" i="7"/>
  <c r="G231" i="7"/>
  <c r="G696" i="7"/>
  <c r="G359" i="7"/>
  <c r="H335" i="7"/>
  <c r="G323" i="7"/>
  <c r="B792" i="7"/>
  <c r="A222" i="7"/>
  <c r="G855" i="7"/>
  <c r="H870" i="7"/>
  <c r="H245" i="7"/>
  <c r="A879" i="7"/>
  <c r="H608" i="7"/>
  <c r="H669" i="7"/>
  <c r="H277" i="7"/>
  <c r="D326" i="7"/>
  <c r="H571" i="7"/>
  <c r="G823" i="7"/>
  <c r="G496" i="7"/>
  <c r="H668" i="7"/>
  <c r="A524" i="7"/>
  <c r="D834" i="7"/>
  <c r="H518" i="7"/>
  <c r="A885" i="7"/>
  <c r="H474" i="7"/>
  <c r="D247" i="7"/>
  <c r="D640" i="7"/>
  <c r="G495" i="7"/>
  <c r="H800" i="7"/>
  <c r="C612" i="7"/>
  <c r="G721" i="7"/>
  <c r="B652" i="7"/>
  <c r="H290" i="7"/>
  <c r="H692" i="7"/>
  <c r="D369" i="7"/>
  <c r="D761" i="7"/>
  <c r="G547" i="7"/>
  <c r="G645" i="7"/>
  <c r="C552" i="7"/>
  <c r="C808" i="7"/>
  <c r="A370" i="7"/>
  <c r="C295" i="7"/>
  <c r="D358" i="7"/>
  <c r="A657" i="7"/>
  <c r="C540" i="7"/>
  <c r="A722" i="7"/>
  <c r="C609" i="7"/>
  <c r="D281" i="7"/>
  <c r="H331" i="7"/>
  <c r="D595" i="7"/>
  <c r="G217" i="7"/>
  <c r="H854" i="7"/>
  <c r="E854" i="7" s="1"/>
  <c r="H517" i="7"/>
  <c r="D884" i="7"/>
  <c r="B409" i="7"/>
  <c r="H347" i="7"/>
  <c r="A337" i="7"/>
  <c r="A605" i="7"/>
  <c r="C678" i="7"/>
  <c r="A210" i="7"/>
  <c r="A333" i="7"/>
  <c r="C413" i="7"/>
  <c r="B784" i="7"/>
  <c r="H398" i="7"/>
  <c r="G530" i="7"/>
  <c r="H229" i="7"/>
  <c r="H169" i="7"/>
  <c r="C263" i="7"/>
  <c r="G686" i="7"/>
  <c r="H641" i="7"/>
  <c r="G267" i="7"/>
  <c r="G522" i="7"/>
  <c r="B203" i="7"/>
  <c r="C733" i="7"/>
  <c r="C874" i="7"/>
  <c r="A778" i="7"/>
  <c r="G305" i="7"/>
  <c r="D285" i="7"/>
  <c r="C840" i="7"/>
  <c r="A307" i="7"/>
  <c r="A167" i="7"/>
  <c r="D256" i="7"/>
  <c r="H716" i="7"/>
  <c r="G804" i="7"/>
  <c r="B607" i="7"/>
  <c r="H377" i="7"/>
  <c r="B828" i="7"/>
  <c r="G417" i="7"/>
  <c r="G596" i="7"/>
  <c r="G441" i="7"/>
  <c r="G563" i="7"/>
  <c r="D407" i="7"/>
  <c r="B524" i="7"/>
  <c r="G450" i="7"/>
  <c r="C830" i="7"/>
  <c r="A477" i="7"/>
  <c r="C690" i="7"/>
  <c r="H394" i="7"/>
  <c r="H875" i="7"/>
  <c r="C718" i="7"/>
  <c r="B487" i="7"/>
  <c r="C445" i="7"/>
  <c r="C687" i="7"/>
  <c r="A823" i="7"/>
  <c r="B305" i="7"/>
  <c r="H167" i="7"/>
  <c r="C790" i="7"/>
  <c r="H484" i="7"/>
  <c r="H633" i="7"/>
  <c r="D639" i="7"/>
  <c r="D231" i="7"/>
  <c r="G291" i="7"/>
  <c r="B717" i="7"/>
  <c r="A732" i="7"/>
  <c r="A776" i="7"/>
  <c r="A256" i="7"/>
  <c r="G385" i="7"/>
  <c r="C823" i="7"/>
  <c r="A653" i="7"/>
  <c r="C198" i="7"/>
  <c r="B749" i="7"/>
  <c r="H156" i="7"/>
  <c r="D552" i="7"/>
  <c r="B227" i="7"/>
  <c r="D562" i="7"/>
  <c r="G685" i="7"/>
  <c r="H453" i="7"/>
  <c r="G575" i="7"/>
  <c r="A850" i="7"/>
  <c r="G454" i="7"/>
  <c r="H238" i="7"/>
  <c r="A658" i="7"/>
  <c r="H334" i="7"/>
  <c r="B777" i="7"/>
  <c r="A544" i="7"/>
  <c r="G829" i="7"/>
  <c r="E829" i="7" s="1"/>
  <c r="H420" i="7"/>
  <c r="H652" i="7"/>
  <c r="H437" i="7"/>
  <c r="A497" i="7"/>
  <c r="A188" i="7"/>
  <c r="H157" i="7"/>
  <c r="G465" i="7"/>
  <c r="G578" i="7"/>
  <c r="C554" i="7"/>
  <c r="G163" i="7"/>
  <c r="B757" i="7"/>
  <c r="B707" i="7"/>
  <c r="G812" i="7"/>
  <c r="A873" i="7"/>
  <c r="H873" i="7"/>
  <c r="E873" i="7" s="1"/>
  <c r="D293" i="7"/>
  <c r="D796" i="7"/>
  <c r="G225" i="7"/>
  <c r="C347" i="7"/>
  <c r="D558" i="7"/>
  <c r="G764" i="7"/>
  <c r="B617" i="7"/>
  <c r="A515" i="7"/>
  <c r="D875" i="7"/>
  <c r="B319" i="7"/>
  <c r="C751" i="7"/>
  <c r="D865" i="7"/>
  <c r="A445" i="7"/>
  <c r="B811" i="7"/>
  <c r="D790" i="7"/>
  <c r="A743" i="7"/>
  <c r="C370" i="7"/>
  <c r="C371" i="7"/>
  <c r="G162" i="7"/>
  <c r="E162" i="7" s="1"/>
  <c r="C311" i="7"/>
  <c r="G549" i="7"/>
  <c r="C711" i="7"/>
  <c r="C843" i="7"/>
  <c r="G770" i="7"/>
  <c r="A886" i="7"/>
  <c r="H538" i="7"/>
  <c r="D739" i="7"/>
  <c r="A559" i="7"/>
  <c r="C746" i="7"/>
  <c r="G845" i="7"/>
  <c r="H720" i="7"/>
  <c r="B149" i="7"/>
  <c r="G467" i="7"/>
  <c r="D569" i="7"/>
  <c r="D581" i="7"/>
  <c r="G166" i="7"/>
  <c r="C726" i="7"/>
  <c r="B750" i="7"/>
  <c r="H629" i="7"/>
  <c r="G731" i="7"/>
  <c r="B834" i="7"/>
  <c r="H191" i="7"/>
  <c r="B168" i="7"/>
  <c r="H542" i="7"/>
  <c r="E542" i="7" s="1"/>
  <c r="H259" i="7"/>
  <c r="C748" i="7"/>
  <c r="H648" i="7"/>
  <c r="D278" i="7"/>
  <c r="G862" i="7"/>
  <c r="D680" i="7"/>
  <c r="C784" i="7"/>
  <c r="H179" i="7"/>
  <c r="C598" i="7"/>
  <c r="H258" i="7"/>
  <c r="A446" i="7"/>
  <c r="C855" i="7"/>
  <c r="C601" i="7"/>
  <c r="C171" i="7"/>
  <c r="H282" i="7"/>
  <c r="C853" i="7"/>
  <c r="B373" i="7"/>
  <c r="H636" i="7"/>
  <c r="H439" i="7"/>
  <c r="H340" i="7"/>
  <c r="D533" i="7"/>
  <c r="H651" i="7"/>
  <c r="G591" i="7"/>
  <c r="H725" i="7"/>
  <c r="E725" i="7" s="1"/>
  <c r="G446" i="7"/>
  <c r="C667" i="7"/>
  <c r="A566" i="7"/>
  <c r="H212" i="7"/>
  <c r="B460" i="7"/>
  <c r="C230" i="7"/>
  <c r="C406" i="7"/>
  <c r="H392" i="7"/>
  <c r="H693" i="7"/>
  <c r="G560" i="7"/>
  <c r="H452" i="7"/>
  <c r="B381" i="7"/>
  <c r="G811" i="7"/>
  <c r="B712" i="7"/>
  <c r="C320" i="7"/>
  <c r="H861" i="7"/>
  <c r="H886" i="7"/>
  <c r="G464" i="7"/>
  <c r="B459" i="7"/>
  <c r="C291" i="7"/>
  <c r="G523" i="7"/>
  <c r="C873" i="7"/>
  <c r="A431" i="7"/>
  <c r="B218" i="7"/>
  <c r="G448" i="7"/>
  <c r="B877" i="7"/>
  <c r="B803" i="7"/>
  <c r="A866" i="7"/>
  <c r="H564" i="7"/>
  <c r="H761" i="7"/>
  <c r="D185" i="7"/>
  <c r="G187" i="7"/>
  <c r="A711" i="7"/>
  <c r="C442" i="7"/>
  <c r="C463" i="7"/>
  <c r="D206" i="7"/>
  <c r="H627" i="7"/>
  <c r="G881" i="7"/>
  <c r="C381" i="7"/>
  <c r="A537" i="7"/>
  <c r="C556" i="7"/>
  <c r="G414" i="7"/>
  <c r="E414" i="7" s="1"/>
  <c r="D350" i="7"/>
  <c r="G673" i="7"/>
  <c r="A880" i="7"/>
  <c r="H588" i="7"/>
  <c r="G564" i="7"/>
  <c r="G415" i="7"/>
  <c r="A206" i="7"/>
  <c r="B335" i="7"/>
  <c r="D871" i="7"/>
  <c r="B557" i="7"/>
  <c r="C576" i="7"/>
  <c r="G813" i="7"/>
  <c r="G527" i="7"/>
  <c r="C160" i="7"/>
  <c r="C742" i="7"/>
  <c r="B597" i="7"/>
  <c r="D325" i="7"/>
  <c r="G665" i="7"/>
  <c r="H399" i="7"/>
  <c r="G331" i="7"/>
  <c r="E331" i="7" s="1"/>
  <c r="D265" i="7"/>
  <c r="B320" i="7"/>
  <c r="B215" i="7"/>
  <c r="G666" i="7"/>
  <c r="D861" i="7"/>
  <c r="D168" i="7"/>
  <c r="D577" i="7"/>
  <c r="A455" i="7"/>
  <c r="G475" i="7"/>
  <c r="A495" i="7"/>
  <c r="C452" i="7"/>
  <c r="A613" i="7"/>
  <c r="A718" i="7"/>
  <c r="B534" i="7"/>
  <c r="C659" i="7"/>
  <c r="G778" i="7"/>
  <c r="B210" i="7"/>
  <c r="H580" i="7"/>
  <c r="G546" i="7"/>
  <c r="C219" i="7"/>
  <c r="A843" i="7"/>
  <c r="A580" i="7"/>
  <c r="G380" i="7"/>
  <c r="H778" i="7"/>
  <c r="H310" i="7"/>
  <c r="E310" i="7" s="1"/>
  <c r="A421" i="7"/>
  <c r="G870" i="7"/>
  <c r="G771" i="7"/>
  <c r="C789" i="7"/>
  <c r="A639" i="7"/>
  <c r="C814" i="7"/>
  <c r="G437" i="7"/>
  <c r="G255" i="7"/>
  <c r="G744" i="7"/>
  <c r="A505" i="7"/>
  <c r="A787" i="7"/>
  <c r="G551" i="7"/>
  <c r="G244" i="7"/>
  <c r="G520" i="7"/>
  <c r="A545" i="7"/>
  <c r="G468" i="7"/>
  <c r="G884" i="7"/>
  <c r="G571" i="7"/>
  <c r="H475" i="7"/>
  <c r="A401" i="7"/>
  <c r="G509" i="7"/>
  <c r="G517" i="7"/>
  <c r="D838" i="7"/>
  <c r="B245" i="7"/>
  <c r="B371" i="7"/>
  <c r="H436" i="7"/>
  <c r="G611" i="7"/>
  <c r="C825" i="7"/>
  <c r="H500" i="7"/>
  <c r="A312" i="7"/>
  <c r="D180" i="7"/>
  <c r="G471" i="7"/>
  <c r="H713" i="7"/>
  <c r="B518" i="7"/>
  <c r="G348" i="7"/>
  <c r="E348" i="7" s="1"/>
  <c r="G271" i="7"/>
  <c r="G174" i="7"/>
  <c r="C567" i="7"/>
  <c r="A522" i="7"/>
  <c r="A577" i="7"/>
  <c r="C536" i="7"/>
  <c r="B267" i="7"/>
  <c r="B816" i="7"/>
  <c r="B725" i="7"/>
  <c r="H560" i="7"/>
  <c r="D220" i="7"/>
  <c r="D574" i="7"/>
  <c r="G876" i="7"/>
  <c r="E876" i="7" s="1"/>
  <c r="B711" i="7"/>
  <c r="G786" i="7"/>
  <c r="B658" i="7"/>
  <c r="A689" i="7"/>
  <c r="A339" i="7"/>
  <c r="B859" i="7"/>
  <c r="H556" i="7"/>
  <c r="H173" i="7"/>
  <c r="C566" i="7"/>
  <c r="H856" i="7"/>
  <c r="A632" i="7"/>
  <c r="D599" i="7"/>
  <c r="G248" i="7"/>
  <c r="B181" i="7"/>
  <c r="C772" i="7"/>
  <c r="C537" i="7"/>
  <c r="G306" i="7"/>
  <c r="D389" i="7"/>
  <c r="C179" i="7"/>
  <c r="D717" i="7"/>
  <c r="G553" i="7"/>
  <c r="B327" i="7"/>
  <c r="B368" i="7"/>
  <c r="D731" i="7"/>
  <c r="C226" i="7"/>
  <c r="G493" i="7"/>
  <c r="B649" i="7"/>
  <c r="G695" i="7"/>
  <c r="H784" i="7"/>
  <c r="A721" i="7"/>
  <c r="G330" i="7"/>
  <c r="E330" i="7" s="1"/>
  <c r="D381" i="7"/>
  <c r="H516" i="7"/>
  <c r="B486" i="7"/>
  <c r="G239" i="7"/>
  <c r="C599" i="7"/>
  <c r="A403" i="7"/>
  <c r="H306" i="7"/>
  <c r="A449" i="7"/>
  <c r="H376" i="7"/>
  <c r="G487" i="7"/>
  <c r="G742" i="7"/>
  <c r="G203" i="7"/>
  <c r="D452" i="7"/>
  <c r="D854" i="7"/>
  <c r="H215" i="7"/>
  <c r="A436" i="7"/>
  <c r="G643" i="7"/>
  <c r="H180" i="7"/>
  <c r="G195" i="7"/>
  <c r="G727" i="7"/>
  <c r="G445" i="7"/>
  <c r="E445" i="7" s="1"/>
  <c r="H726" i="7"/>
  <c r="D277" i="7"/>
  <c r="B209" i="7"/>
  <c r="A462" i="7"/>
  <c r="H460" i="7"/>
  <c r="G588" i="7"/>
  <c r="A240" i="7"/>
  <c r="A616" i="7"/>
  <c r="B211" i="7"/>
  <c r="H672" i="7"/>
  <c r="B669" i="7"/>
  <c r="B738" i="7"/>
  <c r="D503" i="7"/>
  <c r="A487" i="7"/>
  <c r="G559" i="7"/>
  <c r="H670" i="7"/>
  <c r="H421" i="7"/>
  <c r="G711" i="7"/>
  <c r="B300" i="7"/>
  <c r="A346" i="7"/>
  <c r="H482" i="7"/>
  <c r="H774" i="7"/>
  <c r="H619" i="7"/>
  <c r="H643" i="7"/>
  <c r="H549" i="7"/>
  <c r="B219" i="7"/>
  <c r="G775" i="7"/>
  <c r="D806" i="7"/>
  <c r="A672" i="7"/>
  <c r="G490" i="7"/>
  <c r="H246" i="7"/>
  <c r="H434" i="7"/>
  <c r="A169" i="7"/>
  <c r="H444" i="7"/>
  <c r="A203" i="7"/>
  <c r="A305" i="7"/>
  <c r="D263" i="7"/>
  <c r="C543" i="7"/>
  <c r="G274" i="7"/>
  <c r="A603" i="7"/>
  <c r="C403" i="7"/>
  <c r="D729" i="7"/>
  <c r="B482" i="7"/>
  <c r="H711" i="7"/>
  <c r="G857" i="7"/>
  <c r="G381" i="7"/>
  <c r="G366" i="7"/>
  <c r="E366" i="7" s="1"/>
  <c r="B358" i="7"/>
  <c r="D152" i="7"/>
  <c r="H718" i="7"/>
  <c r="G393" i="7"/>
  <c r="G402" i="7"/>
  <c r="B274" i="7"/>
  <c r="B761" i="7"/>
  <c r="G772" i="7"/>
  <c r="A650" i="7"/>
  <c r="D264" i="7"/>
  <c r="B529" i="7"/>
  <c r="H271" i="7"/>
  <c r="B153" i="7"/>
  <c r="G728" i="7"/>
  <c r="C261" i="7"/>
  <c r="C357" i="7"/>
  <c r="G263" i="7"/>
  <c r="B729" i="7"/>
  <c r="H506" i="7"/>
  <c r="H249" i="7"/>
  <c r="B522" i="7"/>
  <c r="G620" i="7"/>
  <c r="C297" i="7"/>
  <c r="D883" i="7"/>
  <c r="C396" i="7"/>
  <c r="C483" i="7"/>
  <c r="D331" i="7"/>
  <c r="C378" i="7"/>
  <c r="A336" i="7"/>
  <c r="D295" i="7"/>
  <c r="H317" i="7"/>
  <c r="H286" i="7"/>
  <c r="G444" i="7"/>
  <c r="B489" i="7"/>
  <c r="G484" i="7"/>
  <c r="A859" i="7"/>
  <c r="C884" i="7"/>
  <c r="B622" i="7"/>
  <c r="D454" i="7"/>
  <c r="H416" i="7"/>
  <c r="H413" i="7"/>
  <c r="G726" i="7"/>
  <c r="E726" i="7" s="1"/>
  <c r="G363" i="7"/>
  <c r="D208" i="7"/>
  <c r="B868" i="7"/>
  <c r="G609" i="7"/>
  <c r="G443" i="7"/>
  <c r="G400" i="7"/>
  <c r="G715" i="7"/>
  <c r="D695" i="7"/>
  <c r="H683" i="7"/>
  <c r="H352" i="7"/>
  <c r="G882" i="7"/>
  <c r="E882" i="7" s="1"/>
  <c r="C845" i="7"/>
  <c r="G776" i="7"/>
  <c r="H257" i="7"/>
  <c r="G285" i="7"/>
  <c r="D289" i="7"/>
  <c r="B389" i="7"/>
  <c r="B873" i="7"/>
  <c r="G168" i="7"/>
  <c r="B810" i="7"/>
  <c r="D440" i="7"/>
  <c r="H192" i="7"/>
  <c r="G368" i="7"/>
  <c r="G844" i="7"/>
  <c r="A870" i="7"/>
  <c r="A285" i="7"/>
  <c r="G661" i="7"/>
  <c r="D342" i="7"/>
  <c r="G301" i="7"/>
  <c r="D567" i="7"/>
  <c r="B448" i="7"/>
  <c r="A571" i="7"/>
  <c r="A553" i="7"/>
  <c r="B469" i="7"/>
  <c r="B879" i="7"/>
  <c r="G296" i="7"/>
  <c r="H488" i="7"/>
  <c r="D219" i="7"/>
  <c r="G504" i="7"/>
  <c r="G395" i="7"/>
  <c r="C648" i="7"/>
  <c r="B240" i="7"/>
  <c r="A195" i="7"/>
  <c r="G463" i="7"/>
  <c r="C487" i="7"/>
  <c r="B435" i="7"/>
  <c r="A238" i="7"/>
  <c r="C725" i="7"/>
  <c r="G741" i="7"/>
  <c r="C159" i="7"/>
  <c r="H459" i="7"/>
  <c r="H537" i="7"/>
  <c r="B854" i="7"/>
  <c r="C199" i="7"/>
  <c r="H296" i="7"/>
  <c r="B728" i="7"/>
  <c r="G506" i="7"/>
  <c r="E506" i="7" s="1"/>
  <c r="G565" i="7"/>
  <c r="B260" i="7"/>
  <c r="C205" i="7"/>
  <c r="G808" i="7"/>
  <c r="G218" i="7"/>
  <c r="B516" i="7"/>
  <c r="C365" i="7"/>
  <c r="H510" i="7"/>
  <c r="G598" i="7"/>
  <c r="G760" i="7"/>
  <c r="D546" i="7"/>
  <c r="C796" i="7"/>
  <c r="H811" i="7"/>
  <c r="G322" i="7"/>
  <c r="H325" i="7"/>
  <c r="H653" i="7"/>
  <c r="A290" i="7"/>
  <c r="G332" i="7"/>
  <c r="G763" i="7"/>
  <c r="G261" i="7"/>
  <c r="G805" i="7"/>
  <c r="D462" i="7"/>
  <c r="A765" i="7"/>
  <c r="A627" i="7"/>
  <c r="H189" i="7"/>
  <c r="D606" i="7"/>
  <c r="C677" i="7"/>
  <c r="D518" i="7"/>
  <c r="H163" i="7"/>
  <c r="A855" i="7"/>
  <c r="H509" i="7"/>
  <c r="A308" i="7"/>
  <c r="B602" i="7"/>
  <c r="G703" i="7"/>
  <c r="D638" i="7"/>
  <c r="D590" i="7"/>
  <c r="C228" i="7"/>
  <c r="C831" i="7"/>
  <c r="H687" i="7"/>
  <c r="B355" i="7"/>
  <c r="A325" i="7"/>
  <c r="G242" i="7"/>
  <c r="B339" i="7"/>
  <c r="H850" i="7"/>
  <c r="A410" i="7"/>
  <c r="H706" i="7"/>
  <c r="A451" i="7"/>
  <c r="G351" i="7"/>
  <c r="G538" i="7"/>
  <c r="G793" i="7"/>
  <c r="B698" i="7"/>
  <c r="H844" i="7"/>
  <c r="D478" i="7"/>
  <c r="H499" i="7"/>
  <c r="A170" i="7"/>
  <c r="C317" i="7"/>
  <c r="G720" i="7"/>
  <c r="C241" i="7"/>
  <c r="B748" i="7"/>
  <c r="H767" i="7"/>
  <c r="G569" i="7"/>
  <c r="C288" i="7"/>
  <c r="H194" i="7"/>
  <c r="B462" i="7"/>
  <c r="H345" i="7"/>
  <c r="E345" i="7" s="1"/>
  <c r="B155" i="7"/>
  <c r="A352" i="7"/>
  <c r="G753" i="7"/>
  <c r="G652" i="7"/>
  <c r="H202" i="7"/>
  <c r="C693" i="7"/>
  <c r="B224" i="7"/>
  <c r="C616" i="7"/>
  <c r="G398" i="7"/>
  <c r="A615" i="7"/>
  <c r="C857" i="7"/>
  <c r="G438" i="7"/>
  <c r="C546" i="7"/>
  <c r="G392" i="7"/>
  <c r="G295" i="7"/>
  <c r="G491" i="7"/>
  <c r="C695" i="7"/>
  <c r="H795" i="7"/>
  <c r="E795" i="7" s="1"/>
  <c r="D491" i="7"/>
  <c r="H663" i="7"/>
  <c r="D612" i="7"/>
  <c r="A470" i="7"/>
  <c r="C582" i="7"/>
  <c r="C510" i="7"/>
  <c r="C724" i="7"/>
  <c r="G810" i="7"/>
  <c r="D576" i="7"/>
  <c r="H824" i="7"/>
  <c r="H342" i="7"/>
  <c r="H816" i="7"/>
  <c r="A311" i="7"/>
  <c r="B332" i="7"/>
  <c r="B269" i="7"/>
  <c r="H570" i="7"/>
  <c r="H601" i="7"/>
  <c r="C446" i="7"/>
  <c r="C245" i="7"/>
  <c r="A382" i="7"/>
  <c r="C489" i="7"/>
  <c r="G319" i="7"/>
  <c r="G336" i="7"/>
  <c r="G238" i="7"/>
  <c r="E238" i="7" s="1"/>
  <c r="B397" i="7"/>
  <c r="H546" i="7"/>
  <c r="A796" i="7"/>
  <c r="G413" i="7"/>
  <c r="D660" i="7"/>
  <c r="G700" i="7"/>
  <c r="C562" i="7"/>
  <c r="G281" i="7"/>
  <c r="G723" i="7"/>
  <c r="G189" i="7"/>
  <c r="G687" i="7"/>
  <c r="B823" i="7"/>
  <c r="B795" i="7"/>
  <c r="H565" i="7"/>
  <c r="A712" i="7"/>
  <c r="G499" i="7"/>
  <c r="H630" i="7"/>
  <c r="D305" i="7"/>
  <c r="C350" i="7"/>
  <c r="H375" i="7"/>
  <c r="H449" i="7"/>
  <c r="D674" i="7"/>
  <c r="H451" i="7"/>
  <c r="C876" i="7"/>
  <c r="H596" i="7"/>
  <c r="G757" i="7"/>
  <c r="G466" i="7"/>
  <c r="H820" i="7"/>
  <c r="H591" i="7"/>
  <c r="A671" i="7"/>
  <c r="D224" i="7"/>
  <c r="H539" i="7"/>
  <c r="A418" i="7"/>
  <c r="H583" i="7"/>
  <c r="A693" i="7"/>
  <c r="B767" i="7"/>
  <c r="D257" i="7"/>
  <c r="G256" i="7"/>
  <c r="D268" i="7"/>
  <c r="B570" i="7"/>
  <c r="G718" i="7"/>
  <c r="B162" i="7"/>
  <c r="H266" i="7"/>
  <c r="H241" i="7"/>
  <c r="C802" i="7"/>
  <c r="G524" i="7"/>
  <c r="H186" i="7"/>
  <c r="A759" i="7"/>
  <c r="H685" i="7"/>
  <c r="G732" i="7"/>
  <c r="H356" i="7"/>
  <c r="H350" i="7"/>
  <c r="G729" i="7"/>
  <c r="H654" i="7"/>
  <c r="A415" i="7"/>
  <c r="G691" i="7"/>
  <c r="A241" i="7"/>
  <c r="A220" i="7"/>
  <c r="H743" i="7"/>
  <c r="C203" i="7"/>
  <c r="H804" i="7"/>
  <c r="G453" i="7"/>
  <c r="G483" i="7"/>
  <c r="G442" i="7"/>
  <c r="A496" i="7"/>
  <c r="B613" i="7"/>
  <c r="G447" i="7"/>
  <c r="G309" i="7"/>
  <c r="C750" i="7"/>
  <c r="H408" i="7"/>
  <c r="G613" i="7"/>
  <c r="G314" i="7"/>
  <c r="G247" i="7"/>
  <c r="H367" i="7"/>
  <c r="G712" i="7"/>
  <c r="C332" i="7"/>
  <c r="G167" i="7"/>
  <c r="A171" i="7"/>
  <c r="C364" i="7"/>
  <c r="C587" i="7"/>
  <c r="H567" i="7"/>
  <c r="G503" i="7"/>
  <c r="A730" i="7"/>
  <c r="G422" i="7"/>
  <c r="G833" i="7"/>
  <c r="B847" i="7"/>
  <c r="C632" i="7"/>
  <c r="A714" i="7"/>
  <c r="G751" i="7"/>
  <c r="G762" i="7"/>
  <c r="G708" i="7"/>
  <c r="A789" i="7"/>
  <c r="H515" i="7"/>
  <c r="C214" i="7"/>
  <c r="B683" i="7"/>
  <c r="C626" i="7"/>
  <c r="B560" i="7"/>
  <c r="B180" i="7"/>
  <c r="B663" i="7"/>
  <c r="B835" i="7"/>
  <c r="B819" i="7"/>
  <c r="C305" i="7"/>
  <c r="B806" i="7"/>
  <c r="H206" i="7"/>
  <c r="B883" i="7"/>
  <c r="H813" i="7"/>
  <c r="H828" i="7"/>
  <c r="H402" i="7"/>
  <c r="H785" i="7"/>
  <c r="G269" i="7"/>
  <c r="H410" i="7"/>
  <c r="C595" i="7"/>
  <c r="H576" i="7"/>
  <c r="G699" i="7"/>
  <c r="G210" i="7"/>
  <c r="G419" i="7"/>
  <c r="B198" i="7"/>
  <c r="D661" i="7"/>
  <c r="H635" i="7"/>
  <c r="E635" i="7" s="1"/>
  <c r="G204" i="7"/>
  <c r="A655" i="7"/>
  <c r="D623" i="7"/>
  <c r="G664" i="7"/>
  <c r="G544" i="7"/>
  <c r="D308" i="7"/>
  <c r="D382" i="7"/>
  <c r="H563" i="7"/>
  <c r="B874" i="7"/>
  <c r="G389" i="7"/>
  <c r="E389" i="7" s="1"/>
  <c r="G312" i="7"/>
  <c r="A767" i="7"/>
  <c r="B217" i="7"/>
  <c r="G477" i="7"/>
  <c r="A683" i="7"/>
  <c r="G617" i="7"/>
  <c r="C491" i="7"/>
  <c r="B230" i="7"/>
  <c r="G887" i="7"/>
  <c r="G650" i="7"/>
  <c r="D292" i="7"/>
  <c r="G202" i="7"/>
  <c r="B744" i="7"/>
  <c r="D698" i="7"/>
  <c r="D470" i="7"/>
  <c r="H458" i="7"/>
  <c r="C447" i="7"/>
  <c r="A809" i="7"/>
  <c r="C663" i="7"/>
  <c r="C383" i="7"/>
  <c r="G619" i="7"/>
  <c r="B498" i="7"/>
  <c r="A359" i="7"/>
  <c r="A235" i="7"/>
  <c r="A276" i="7"/>
  <c r="G831" i="7"/>
  <c r="G461" i="7"/>
  <c r="C811" i="7"/>
  <c r="H358" i="7"/>
  <c r="B294" i="7"/>
  <c r="H881" i="7"/>
  <c r="G658" i="7"/>
  <c r="D269" i="7"/>
  <c r="H593" i="7"/>
  <c r="H777" i="7"/>
  <c r="H242" i="7"/>
  <c r="G384" i="7"/>
  <c r="C591" i="7"/>
  <c r="H771" i="7"/>
  <c r="A670" i="7"/>
  <c r="G227" i="7"/>
  <c r="H149" i="7"/>
  <c r="G541" i="7"/>
  <c r="D647" i="7"/>
  <c r="E274" i="7" l="1"/>
  <c r="E798" i="7"/>
  <c r="E727" i="7"/>
  <c r="E666" i="7"/>
  <c r="E427" i="7"/>
  <c r="E301" i="7"/>
  <c r="E501" i="7"/>
  <c r="E531" i="7"/>
  <c r="E94" i="7"/>
  <c r="E107" i="7"/>
  <c r="E75" i="7"/>
  <c r="E276" i="7"/>
  <c r="E108" i="7"/>
  <c r="E66" i="7"/>
  <c r="E498" i="7"/>
  <c r="E263" i="7"/>
  <c r="E266" i="7"/>
  <c r="E206" i="7"/>
  <c r="E169" i="7"/>
  <c r="E802" i="7"/>
  <c r="E833" i="7"/>
  <c r="E694" i="7"/>
  <c r="E23" i="7"/>
  <c r="E636" i="7"/>
  <c r="E707" i="7"/>
  <c r="E587" i="7"/>
  <c r="E656" i="7"/>
  <c r="E752" i="7"/>
  <c r="E285" i="7"/>
  <c r="E443" i="7"/>
  <c r="E786" i="7"/>
  <c r="E693" i="7"/>
  <c r="E360" i="7"/>
  <c r="E153" i="7"/>
  <c r="E620" i="7"/>
  <c r="E717" i="7"/>
  <c r="E424" i="7"/>
  <c r="E186" i="7"/>
  <c r="E615" i="7"/>
  <c r="E626" i="7"/>
  <c r="E846" i="7"/>
  <c r="E474" i="7"/>
  <c r="E649" i="7"/>
  <c r="E544" i="7"/>
  <c r="E309" i="7"/>
  <c r="E421" i="7"/>
  <c r="E82" i="7"/>
  <c r="E55" i="7"/>
  <c r="E203" i="7"/>
  <c r="E812" i="7"/>
  <c r="E164" i="7"/>
  <c r="E22" i="7"/>
  <c r="E247" i="7"/>
  <c r="E820" i="7"/>
  <c r="E340" i="7"/>
  <c r="E126" i="7"/>
  <c r="E634" i="7"/>
  <c r="E519" i="7"/>
  <c r="E368" i="7"/>
  <c r="E135" i="7"/>
  <c r="E569" i="7"/>
  <c r="E878" i="7"/>
  <c r="E810" i="7"/>
  <c r="E728" i="7"/>
  <c r="E516" i="7"/>
  <c r="E166" i="7"/>
  <c r="E173" i="7"/>
  <c r="E689" i="7"/>
  <c r="E320" i="7"/>
  <c r="E252" i="7"/>
  <c r="E457" i="7"/>
  <c r="E371" i="7"/>
  <c r="E695" i="7"/>
  <c r="E292" i="7"/>
  <c r="E68" i="7"/>
  <c r="E132" i="7"/>
  <c r="E458" i="7"/>
  <c r="E723" i="7"/>
  <c r="E753" i="7"/>
  <c r="E537" i="7"/>
  <c r="E595" i="7"/>
  <c r="E653" i="7"/>
  <c r="E714" i="7"/>
  <c r="E540" i="7"/>
  <c r="E152" i="7"/>
  <c r="E585" i="7"/>
  <c r="E72" i="7"/>
  <c r="E50" i="7"/>
  <c r="E130" i="7"/>
  <c r="E60" i="7"/>
  <c r="E100" i="7"/>
  <c r="E111" i="7"/>
  <c r="E63" i="7"/>
  <c r="E218" i="7"/>
  <c r="E485" i="7"/>
  <c r="E741" i="7"/>
  <c r="E667" i="7"/>
  <c r="E244" i="7"/>
  <c r="E463" i="7"/>
  <c r="E293" i="7"/>
  <c r="E226" i="7"/>
  <c r="E432" i="7"/>
  <c r="E700" i="7"/>
  <c r="E761" i="7"/>
  <c r="E780" i="7"/>
  <c r="E351" i="7"/>
  <c r="E858" i="7"/>
  <c r="E358" i="7"/>
  <c r="E500" i="7"/>
  <c r="E770" i="7"/>
  <c r="E466" i="7"/>
  <c r="E680" i="7"/>
  <c r="E222" i="7"/>
  <c r="E230" i="7"/>
  <c r="E213" i="7"/>
  <c r="E838" i="7"/>
  <c r="E410" i="7"/>
  <c r="E282" i="7"/>
  <c r="E454" i="7"/>
  <c r="E561" i="7"/>
  <c r="E551" i="7"/>
  <c r="E824" i="7"/>
  <c r="E805" i="7"/>
  <c r="E239" i="7"/>
  <c r="E303" i="7"/>
  <c r="E678" i="7"/>
  <c r="E287" i="7"/>
  <c r="E483" i="7"/>
  <c r="E231" i="7"/>
  <c r="E751" i="7"/>
  <c r="E808" i="7"/>
  <c r="E776" i="7"/>
  <c r="E448" i="7"/>
  <c r="E172" i="7"/>
  <c r="E806" i="7"/>
  <c r="E746" i="7"/>
  <c r="E178" i="7"/>
  <c r="E275" i="7"/>
  <c r="E573" i="7"/>
  <c r="E794" i="7"/>
  <c r="E738" i="7"/>
  <c r="E228" i="7"/>
  <c r="E729" i="7"/>
  <c r="E683" i="7"/>
  <c r="E467" i="7"/>
  <c r="E522" i="7"/>
  <c r="E599" i="7"/>
  <c r="E455" i="7"/>
  <c r="E248" i="7"/>
  <c r="E267" i="7"/>
  <c r="E721" i="7"/>
  <c r="E370" i="7"/>
  <c r="E511" i="7"/>
  <c r="E524" i="7"/>
  <c r="E290" i="7"/>
  <c r="E24" i="7"/>
  <c r="E115" i="7"/>
  <c r="E192" i="7"/>
  <c r="E864" i="7"/>
  <c r="E255" i="7"/>
  <c r="E384" i="7"/>
  <c r="E269" i="7"/>
  <c r="E393" i="7"/>
  <c r="E174" i="7"/>
  <c r="E865" i="7"/>
  <c r="E302" i="7"/>
  <c r="E356" i="7"/>
  <c r="E439" i="7"/>
  <c r="E377" i="7"/>
  <c r="E184" i="7"/>
  <c r="E479" i="7"/>
  <c r="E614" i="7"/>
  <c r="E411" i="7"/>
  <c r="E128" i="7"/>
  <c r="E58" i="7"/>
  <c r="E716" i="7"/>
  <c r="E696" i="7"/>
  <c r="E736" i="7"/>
  <c r="E211" i="7"/>
  <c r="E823" i="7"/>
  <c r="E759" i="7"/>
  <c r="E30" i="7"/>
  <c r="E280" i="7"/>
  <c r="E34" i="7"/>
  <c r="E650" i="7"/>
  <c r="E676" i="7"/>
  <c r="E831" i="7"/>
  <c r="E296" i="7"/>
  <c r="E318" i="7"/>
  <c r="E582" i="7"/>
  <c r="E577" i="7"/>
  <c r="E837" i="7"/>
  <c r="E362" i="7"/>
  <c r="E67" i="7"/>
  <c r="E382" i="7"/>
  <c r="E781" i="7"/>
  <c r="E95" i="7"/>
  <c r="E62" i="7"/>
  <c r="E32" i="7"/>
  <c r="E604" i="7"/>
  <c r="E250" i="7"/>
  <c r="E209" i="7"/>
  <c r="E784" i="7"/>
  <c r="E204" i="7"/>
  <c r="E609" i="7"/>
  <c r="E311" i="7"/>
  <c r="E53" i="7"/>
  <c r="E613" i="7"/>
  <c r="E480" i="7"/>
  <c r="E139" i="7"/>
  <c r="E785" i="7"/>
  <c r="E425" i="7"/>
  <c r="E158" i="7"/>
  <c r="E289" i="7"/>
  <c r="E323" i="7"/>
  <c r="E512" i="7"/>
  <c r="E768" i="7"/>
  <c r="E885" i="7"/>
  <c r="E461" i="7"/>
  <c r="E601" i="7"/>
  <c r="E856" i="7"/>
  <c r="E217" i="7"/>
  <c r="E822" i="7"/>
  <c r="E459" i="7"/>
  <c r="E814" i="7"/>
  <c r="E701" i="7"/>
  <c r="E758" i="7"/>
  <c r="E294" i="7"/>
  <c r="E314" i="7"/>
  <c r="E361" i="7"/>
  <c r="E536" i="7"/>
  <c r="E732" i="7"/>
  <c r="E702" i="7"/>
  <c r="E364" i="7"/>
  <c r="E140" i="7"/>
  <c r="E378" i="7"/>
  <c r="E346" i="7"/>
  <c r="E684" i="7"/>
  <c r="E697" i="7"/>
  <c r="E568" i="7"/>
  <c r="E76" i="7"/>
  <c r="E242" i="7"/>
  <c r="E167" i="7"/>
  <c r="E344" i="7"/>
  <c r="E109" i="7"/>
  <c r="E548" i="7"/>
  <c r="E704" i="7"/>
  <c r="E641" i="7"/>
  <c r="E763" i="7"/>
  <c r="E180" i="7"/>
  <c r="E750" i="7"/>
  <c r="E749" i="7"/>
  <c r="E272" i="7"/>
  <c r="E597" i="7"/>
  <c r="E644" i="7"/>
  <c r="E136" i="7"/>
  <c r="E437" i="7"/>
  <c r="E530" i="7"/>
  <c r="E295" i="7"/>
  <c r="E555" i="7"/>
  <c r="E104" i="7"/>
  <c r="E845" i="7"/>
  <c r="E547" i="7"/>
  <c r="E791" i="7"/>
  <c r="E552" i="7"/>
  <c r="E832" i="7"/>
  <c r="E396" i="7"/>
  <c r="E793" i="7"/>
  <c r="E233" i="7"/>
  <c r="E470" i="7"/>
  <c r="E299" i="7"/>
  <c r="E883" i="7"/>
  <c r="E859" i="7"/>
  <c r="E125" i="7"/>
  <c r="E484" i="7"/>
  <c r="E279" i="7"/>
  <c r="E365" i="7"/>
  <c r="E553" i="7"/>
  <c r="E277" i="7"/>
  <c r="E708" i="7"/>
  <c r="E715" i="7"/>
  <c r="E645" i="7"/>
  <c r="E391" i="7"/>
  <c r="E171" i="7"/>
  <c r="E507" i="7"/>
  <c r="E719" i="7"/>
  <c r="E381" i="7"/>
  <c r="E870" i="7"/>
  <c r="E668" i="7"/>
  <c r="E754" i="7"/>
  <c r="E622" i="7"/>
  <c r="E387" i="7"/>
  <c r="E49" i="7"/>
  <c r="E48" i="7"/>
  <c r="E744" i="7"/>
  <c r="E430" i="7"/>
  <c r="E508" i="7"/>
  <c r="E336" i="7"/>
  <c r="E661" i="7"/>
  <c r="E471" i="7"/>
  <c r="E225" i="7"/>
  <c r="E839" i="7"/>
  <c r="E161" i="7"/>
  <c r="E373" i="7"/>
  <c r="E871" i="7"/>
  <c r="E869" i="7"/>
  <c r="E807" i="7"/>
  <c r="E234" i="7"/>
  <c r="E198" i="7"/>
  <c r="E118" i="7"/>
  <c r="E327" i="7"/>
  <c r="E566" i="7"/>
  <c r="E860" i="7"/>
  <c r="E681" i="7"/>
  <c r="E533" i="7"/>
  <c r="E489" i="7"/>
  <c r="E325" i="7"/>
  <c r="E465" i="7"/>
  <c r="E304" i="7"/>
  <c r="E670" i="7"/>
  <c r="E642" i="7"/>
  <c r="E632" i="7"/>
  <c r="E298" i="7"/>
  <c r="E288" i="7"/>
  <c r="E835" i="7"/>
  <c r="E182" i="7"/>
  <c r="E403" i="7"/>
  <c r="E762" i="7"/>
  <c r="E559" i="7"/>
  <c r="E607" i="7"/>
  <c r="E848" i="7"/>
  <c r="E868" i="7"/>
  <c r="E210" i="7"/>
  <c r="E322" i="7"/>
  <c r="E658" i="7"/>
  <c r="E436" i="7"/>
  <c r="E532" i="7"/>
  <c r="E872" i="7"/>
  <c r="E201" i="7"/>
  <c r="E760" i="7"/>
  <c r="E156" i="7"/>
  <c r="E265" i="7"/>
  <c r="E755" i="7"/>
  <c r="E249" i="7"/>
  <c r="E159" i="7"/>
  <c r="E429" i="7"/>
  <c r="E600" i="7"/>
  <c r="E260" i="7"/>
  <c r="E788" i="7"/>
  <c r="E735" i="7"/>
  <c r="E766" i="7"/>
  <c r="E258" i="7"/>
  <c r="E305" i="7"/>
  <c r="E767" i="7"/>
  <c r="E490" i="7"/>
  <c r="E774" i="7"/>
  <c r="E640" i="7"/>
  <c r="E799" i="7"/>
  <c r="E840" i="7"/>
  <c r="E442" i="7"/>
  <c r="E526" i="7"/>
  <c r="E851" i="7"/>
  <c r="E517" i="7"/>
  <c r="E380" i="7"/>
  <c r="E399" i="7"/>
  <c r="E578" i="7"/>
  <c r="E638" i="7"/>
  <c r="E821" i="7"/>
  <c r="E778" i="7"/>
  <c r="E395" i="7"/>
  <c r="E529" i="7"/>
  <c r="E687" i="7"/>
  <c r="E450" i="7"/>
  <c r="E803" i="7"/>
  <c r="E503" i="7"/>
  <c r="E663" i="7"/>
  <c r="E438" i="7"/>
  <c r="E195" i="7"/>
  <c r="E493" i="7"/>
  <c r="E187" i="7"/>
  <c r="E703" i="7"/>
  <c r="E841" i="7"/>
  <c r="E598" i="7"/>
  <c r="E651" i="7"/>
  <c r="E662" i="7"/>
  <c r="E771" i="7"/>
  <c r="E383" i="7"/>
  <c r="E36" i="7"/>
  <c r="E481" i="7"/>
  <c r="E518" i="7"/>
  <c r="E400" i="7"/>
  <c r="E764" i="7"/>
  <c r="E334" i="7"/>
  <c r="E633" i="7"/>
  <c r="E608" i="7"/>
  <c r="E473" i="7"/>
  <c r="E756" i="7"/>
  <c r="E220" i="7"/>
  <c r="E779" i="7"/>
  <c r="E227" i="7"/>
  <c r="E699" i="7"/>
  <c r="E619" i="7"/>
  <c r="E718" i="7"/>
  <c r="E261" i="7"/>
  <c r="E588" i="7"/>
  <c r="E742" i="7"/>
  <c r="E571" i="7"/>
  <c r="E446" i="7"/>
  <c r="E495" i="7"/>
  <c r="E359" i="7"/>
  <c r="E175" i="7"/>
  <c r="E792" i="7"/>
  <c r="E880" i="7"/>
  <c r="E525" i="7"/>
  <c r="E789" i="7"/>
  <c r="E809" i="7"/>
  <c r="E624" i="7"/>
  <c r="E486" i="7"/>
  <c r="E44" i="7"/>
  <c r="E757" i="7"/>
  <c r="E499" i="7"/>
  <c r="E281" i="7"/>
  <c r="E857" i="7"/>
  <c r="E884" i="7"/>
  <c r="E496" i="7"/>
  <c r="E594" i="7"/>
  <c r="E232" i="7"/>
  <c r="E339" i="7"/>
  <c r="E397" i="7"/>
  <c r="E148" i="7"/>
  <c r="E639" i="7"/>
  <c r="E324" i="7"/>
  <c r="E26" i="7"/>
  <c r="E89" i="7"/>
  <c r="E887" i="7"/>
  <c r="E813" i="7"/>
  <c r="E332" i="7"/>
  <c r="E168" i="7"/>
  <c r="E643" i="7"/>
  <c r="E527" i="7"/>
  <c r="E564" i="7"/>
  <c r="E441" i="7"/>
  <c r="E469" i="7"/>
  <c r="E783" i="7"/>
  <c r="E513" i="7"/>
  <c r="E300" i="7"/>
  <c r="E426" i="7"/>
  <c r="E262" i="7"/>
  <c r="E200" i="7"/>
  <c r="E790" i="7"/>
  <c r="E659" i="7"/>
  <c r="E866" i="7"/>
  <c r="E146" i="7"/>
  <c r="E73" i="7"/>
  <c r="E122" i="7"/>
  <c r="E319" i="7"/>
  <c r="E556" i="7"/>
  <c r="E572" i="7"/>
  <c r="E671" i="7"/>
  <c r="E720" i="7"/>
  <c r="E202" i="7"/>
  <c r="E291" i="7"/>
  <c r="E417" i="7"/>
  <c r="E347" i="7"/>
  <c r="E208" i="7"/>
  <c r="E545" i="7"/>
  <c r="E404" i="7"/>
  <c r="E428" i="7"/>
  <c r="E550" i="7"/>
  <c r="E264" i="7"/>
  <c r="E623" i="7"/>
  <c r="E35" i="7"/>
  <c r="E515" i="7"/>
  <c r="E541" i="7"/>
  <c r="E419" i="7"/>
  <c r="E422" i="7"/>
  <c r="E241" i="7"/>
  <c r="E665" i="7"/>
  <c r="E673" i="7"/>
  <c r="E592" i="7"/>
  <c r="E497" i="7"/>
  <c r="E586" i="7"/>
  <c r="E616" i="7"/>
  <c r="E98" i="7"/>
  <c r="E79" i="7"/>
  <c r="E413" i="7"/>
  <c r="E271" i="7"/>
  <c r="E685" i="7"/>
  <c r="E312" i="7"/>
  <c r="E828" i="7"/>
  <c r="E605" i="7"/>
  <c r="E686" i="7"/>
  <c r="E617" i="7"/>
  <c r="E191" i="7"/>
  <c r="E521" i="7"/>
  <c r="E743" i="7"/>
  <c r="E487" i="7"/>
  <c r="E825" i="7"/>
  <c r="E874" i="7"/>
  <c r="E321" i="7"/>
  <c r="E830" i="7"/>
  <c r="E194" i="7"/>
  <c r="E316" i="7"/>
  <c r="E782" i="7"/>
  <c r="E772" i="7"/>
  <c r="E748" i="7"/>
  <c r="E333" i="7"/>
  <c r="E215" i="7"/>
  <c r="E740" i="7"/>
  <c r="E205" i="7"/>
  <c r="E603" i="7"/>
  <c r="E369" i="7"/>
  <c r="E722" i="7"/>
  <c r="E510" i="7"/>
  <c r="E482" i="7"/>
  <c r="E416" i="7"/>
  <c r="E240" i="7"/>
  <c r="E199" i="7"/>
  <c r="E243" i="7"/>
  <c r="E92" i="7"/>
  <c r="E42" i="7"/>
  <c r="E84" i="7"/>
  <c r="E85" i="7"/>
  <c r="E141" i="7"/>
  <c r="E52" i="7"/>
  <c r="E86" i="7"/>
  <c r="E59" i="7"/>
  <c r="E124" i="7"/>
  <c r="E88" i="7"/>
  <c r="E560" i="7"/>
  <c r="E648" i="7"/>
  <c r="E539" i="7"/>
  <c r="E611" i="7"/>
  <c r="E488" i="7"/>
  <c r="E576" i="7"/>
  <c r="E584" i="7"/>
  <c r="E491" i="7"/>
  <c r="E452" i="7"/>
  <c r="E176" i="7"/>
  <c r="E434" i="7"/>
  <c r="E657" i="7"/>
  <c r="E492" i="7"/>
  <c r="E235" i="7"/>
  <c r="E567" i="7"/>
  <c r="E558" i="7"/>
  <c r="E229" i="7"/>
  <c r="E504" i="7"/>
  <c r="E472" i="7"/>
  <c r="E357" i="7"/>
  <c r="E847" i="7"/>
  <c r="E834" i="7"/>
  <c r="E278" i="7"/>
  <c r="E155" i="7"/>
  <c r="E737" i="7"/>
  <c r="E188" i="7"/>
  <c r="E843" i="7"/>
  <c r="E355" i="7"/>
  <c r="E879" i="7"/>
  <c r="E836" i="7"/>
  <c r="E56" i="7"/>
  <c r="E71" i="7"/>
  <c r="E123" i="7"/>
  <c r="E546" i="7"/>
  <c r="E549" i="7"/>
  <c r="E804" i="7"/>
  <c r="E447" i="7"/>
  <c r="E408" i="7"/>
  <c r="E713" i="7"/>
  <c r="E477" i="7"/>
  <c r="E850" i="7"/>
  <c r="E363" i="7"/>
  <c r="E177" i="7"/>
  <c r="E698" i="7"/>
  <c r="E376" i="7"/>
  <c r="E534" i="7"/>
  <c r="E574" i="7"/>
  <c r="E478" i="7"/>
  <c r="E379" i="7"/>
  <c r="E612" i="7"/>
  <c r="E886" i="7"/>
  <c r="E494" i="7"/>
  <c r="E674" i="7"/>
  <c r="E852" i="7"/>
  <c r="E284" i="7"/>
  <c r="E326" i="7"/>
  <c r="E773" i="7"/>
  <c r="E185" i="7"/>
  <c r="E710" i="7"/>
  <c r="E337" i="7"/>
  <c r="E145" i="7"/>
  <c r="E110" i="7"/>
  <c r="E99" i="7"/>
  <c r="E77" i="7"/>
  <c r="E96" i="7"/>
  <c r="E103" i="7"/>
  <c r="E127" i="7"/>
  <c r="E105" i="7"/>
  <c r="E70" i="7"/>
  <c r="E43" i="7"/>
  <c r="E306" i="7"/>
  <c r="E392" i="7"/>
  <c r="E563" i="7"/>
  <c r="E570" i="7"/>
  <c r="E672" i="7"/>
  <c r="E583" i="7"/>
  <c r="E352" i="7"/>
  <c r="E875" i="7"/>
  <c r="E734" i="7"/>
  <c r="E193" i="7"/>
  <c r="E800" i="7"/>
  <c r="E418" i="7"/>
  <c r="E709" i="7"/>
  <c r="E440" i="7"/>
  <c r="E246" i="7"/>
  <c r="E451" i="7"/>
  <c r="E253" i="7"/>
  <c r="E631" i="7"/>
  <c r="E149" i="7"/>
  <c r="E317" i="7"/>
  <c r="E589" i="7"/>
  <c r="E712" i="7"/>
  <c r="E677" i="7"/>
  <c r="E655" i="7"/>
  <c r="E273" i="7"/>
  <c r="E861" i="7"/>
  <c r="E853" i="7"/>
  <c r="E268" i="7"/>
  <c r="E543" i="7"/>
  <c r="E297" i="7"/>
  <c r="E433" i="7"/>
  <c r="E462" i="7"/>
  <c r="E307" i="7"/>
  <c r="E214" i="7"/>
  <c r="E144" i="7"/>
  <c r="E131" i="7"/>
  <c r="E121" i="7"/>
  <c r="E28" i="7"/>
  <c r="E116" i="7"/>
  <c r="E138" i="7"/>
  <c r="E74" i="7"/>
  <c r="E102" i="7"/>
  <c r="E46" i="7"/>
  <c r="E402" i="7"/>
  <c r="E475" i="7"/>
  <c r="E591" i="7"/>
  <c r="E163" i="7"/>
  <c r="E652" i="7"/>
  <c r="E629" i="7"/>
  <c r="E731" i="7"/>
  <c r="E256" i="7"/>
  <c r="E374" i="7"/>
  <c r="E669" i="7"/>
  <c r="E775" i="7"/>
  <c r="E367" i="7"/>
  <c r="E151" i="7"/>
  <c r="E514" i="7"/>
  <c r="E535" i="7"/>
  <c r="E664" i="7"/>
  <c r="E705" i="7"/>
  <c r="E867" i="7"/>
  <c r="E349" i="7"/>
  <c r="E405" i="7"/>
  <c r="E338" i="7"/>
  <c r="E675" i="7"/>
  <c r="E610" i="7"/>
  <c r="E688" i="7"/>
  <c r="E212" i="7"/>
  <c r="E528" i="7"/>
  <c r="E170" i="7"/>
  <c r="E733" i="7"/>
  <c r="E216" i="7"/>
  <c r="E819" i="7"/>
  <c r="E27" i="7"/>
  <c r="E112" i="7"/>
  <c r="E40" i="7"/>
  <c r="E81" i="7"/>
  <c r="E80" i="7"/>
  <c r="E78" i="7"/>
  <c r="E64" i="7"/>
  <c r="E90" i="7"/>
  <c r="E120" i="7"/>
  <c r="E51" i="7"/>
  <c r="E25" i="7"/>
  <c r="E29" i="7"/>
  <c r="E189" i="7"/>
  <c r="E565" i="7"/>
  <c r="E881" i="7"/>
  <c r="E538" i="7"/>
  <c r="E596" i="7"/>
  <c r="E855" i="7"/>
  <c r="E692" i="7"/>
  <c r="E350" i="7"/>
  <c r="E420" i="7"/>
  <c r="E179" i="7"/>
  <c r="E353" i="7"/>
  <c r="E863" i="7"/>
  <c r="E160" i="7"/>
  <c r="E581" i="7"/>
  <c r="E602" i="7"/>
  <c r="E627" i="7"/>
  <c r="E401" i="7"/>
  <c r="E412" i="7"/>
  <c r="E435" i="7"/>
  <c r="E449" i="7"/>
  <c r="E468" i="7"/>
  <c r="E562" i="7"/>
  <c r="E691" i="7"/>
  <c r="E554" i="7"/>
  <c r="E557" i="7"/>
  <c r="E157" i="7"/>
  <c r="E219" i="7"/>
  <c r="E181" i="7"/>
  <c r="E197" i="7"/>
  <c r="E724" i="7"/>
  <c r="E801" i="7"/>
  <c r="E147" i="7"/>
  <c r="E142" i="7"/>
  <c r="E45" i="7"/>
  <c r="E129" i="7"/>
  <c r="E133" i="7"/>
  <c r="E117" i="7"/>
  <c r="E113" i="7"/>
  <c r="E39" i="7"/>
  <c r="E47" i="7"/>
  <c r="E57" i="7"/>
  <c r="E119" i="7"/>
  <c r="E444" i="7"/>
  <c r="E711" i="7"/>
  <c r="E811" i="7"/>
  <c r="E398" i="7"/>
  <c r="E335" i="7"/>
  <c r="E464" i="7"/>
  <c r="E520" i="7"/>
  <c r="E630" i="7"/>
  <c r="E431" i="7"/>
  <c r="E797" i="7"/>
  <c r="E257" i="7"/>
  <c r="E816" i="7"/>
  <c r="E386" i="7"/>
  <c r="E579" i="7"/>
  <c r="E739" i="7"/>
  <c r="E259" i="7"/>
  <c r="E625" i="7"/>
  <c r="E745" i="7"/>
  <c r="E375" i="7"/>
  <c r="E647" i="7"/>
  <c r="E777" i="7"/>
  <c r="E456" i="7"/>
  <c r="E769" i="7"/>
  <c r="E523" i="7"/>
  <c r="E328" i="7"/>
  <c r="E580" i="7"/>
  <c r="E245" i="7"/>
  <c r="E315" i="7"/>
  <c r="E460" i="7"/>
  <c r="E407" i="7"/>
  <c r="E390" i="7"/>
  <c r="E706" i="7"/>
  <c r="E313" i="7"/>
  <c r="E476" i="7"/>
  <c r="E342" i="7"/>
  <c r="E372" i="7"/>
  <c r="E747" i="7"/>
  <c r="E394" i="7"/>
  <c r="E817" i="7"/>
  <c r="E236" i="7"/>
  <c r="E97" i="7"/>
  <c r="E65" i="7"/>
  <c r="E93" i="7"/>
  <c r="E54" i="7"/>
  <c r="E33" i="7"/>
  <c r="E844" i="7"/>
  <c r="E509" i="7"/>
  <c r="E453" i="7"/>
  <c r="E730" i="7"/>
  <c r="E385" i="7"/>
  <c r="E415" i="7"/>
  <c r="E286" i="7"/>
  <c r="E827" i="7"/>
  <c r="E818" i="7"/>
  <c r="E251" i="7"/>
  <c r="E654" i="7"/>
  <c r="E862" i="7"/>
  <c r="E618" i="7"/>
  <c r="E505" i="7"/>
  <c r="E593" i="7"/>
  <c r="E196" i="7"/>
  <c r="E406" i="7"/>
  <c r="E575" i="7"/>
  <c r="E270" i="7"/>
  <c r="E354" i="7"/>
  <c r="E207" i="7"/>
  <c r="E388" i="7"/>
  <c r="E690" i="7"/>
  <c r="E679" i="7"/>
  <c r="E154" i="7"/>
  <c r="E502" i="7"/>
  <c r="E134" i="7"/>
  <c r="E37" i="7"/>
  <c r="E38" i="7"/>
  <c r="E31" i="7"/>
  <c r="E137" i="7"/>
  <c r="E106" i="7"/>
  <c r="E91" i="7"/>
  <c r="E69" i="7"/>
  <c r="E101" i="7"/>
  <c r="E83" i="7"/>
  <c r="E87" i="7"/>
  <c r="E409" i="7"/>
</calcChain>
</file>

<file path=xl/sharedStrings.xml><?xml version="1.0" encoding="utf-8"?>
<sst xmlns="http://schemas.openxmlformats.org/spreadsheetml/2006/main" count="7278" uniqueCount="4231">
  <si>
    <t>Sex</t>
  </si>
  <si>
    <t>Dwellings</t>
  </si>
  <si>
    <t>Notes</t>
  </si>
  <si>
    <t>Standard Output Tables</t>
  </si>
  <si>
    <t>Key Statistics Tables</t>
  </si>
  <si>
    <t>Table title</t>
  </si>
  <si>
    <t>ID</t>
  </si>
  <si>
    <t>lower case title</t>
  </si>
  <si>
    <t>Search Item 1</t>
  </si>
  <si>
    <t>Search Item 2</t>
  </si>
  <si>
    <t>Search Item 3</t>
  </si>
  <si>
    <t>Topic 1</t>
  </si>
  <si>
    <t>Topic 2</t>
  </si>
  <si>
    <t>Topic 3</t>
  </si>
  <si>
    <t>Table Number</t>
  </si>
  <si>
    <t>Table Title</t>
  </si>
  <si>
    <t>Adjustment of small counts</t>
  </si>
  <si>
    <t>Note that small counts in tables have been adjusted to prevent the disclosure of information about identifiable individuals. This means that different tables may show different counts of the same population.</t>
  </si>
  <si>
    <t>Notes to Tables</t>
  </si>
  <si>
    <t>The algorithm for deriving Approximated Social Grade was developed with the Market Research Society. Results produced using the algorithm are similar to other sources of information on Social Grade for Household Reference Persons aged 16-64 (and for adults aged 16-64) but show significant differences from other sources for those aged 65 and above, which will affect the total counts.  More information about the causes and extent of the differences is available from the Market Research Society (http://www.mrs.org.uk/networking/cgg/sga.htm).</t>
  </si>
  <si>
    <t>UV81, UV93</t>
  </si>
  <si>
    <t xml:space="preserve">CAS66; CAS67; UV50 </t>
  </si>
  <si>
    <t>UV81 Armed Forces and UV93 Same-Sex Couples will be published for Local Authorities in Autumn 2003.</t>
  </si>
  <si>
    <t>These tables, relating largely to migration and place of work, are not contained on this product but will be supplied on a supplementary DVD to this product in Autumn 2003.</t>
  </si>
  <si>
    <t>CAS008-010, CAS120-121, UV02, UV23, UV52, UV35, UV37, UV75-80</t>
  </si>
  <si>
    <t>Geography</t>
  </si>
  <si>
    <t>Topic 4</t>
  </si>
  <si>
    <t>Click here to view table</t>
  </si>
  <si>
    <t>Link</t>
  </si>
  <si>
    <t>Age Structure</t>
  </si>
  <si>
    <t>Living Arrangements</t>
  </si>
  <si>
    <t>Country of Birth</t>
  </si>
  <si>
    <t>Ethnic Group</t>
  </si>
  <si>
    <t>Health and Provision of Unpaid Care</t>
  </si>
  <si>
    <t>Economic Activity - Males</t>
  </si>
  <si>
    <t>Economic Activity - Females</t>
  </si>
  <si>
    <t>Hours Worked</t>
  </si>
  <si>
    <t>Industry of Employment - Females</t>
  </si>
  <si>
    <t>Qualifications and Students</t>
  </si>
  <si>
    <t>Dwellings, Household Spaces and Accommodation Type</t>
  </si>
  <si>
    <t>Household Composition</t>
  </si>
  <si>
    <t>Lone Parent Households with Dependent Children</t>
  </si>
  <si>
    <t>Northern Ireland</t>
  </si>
  <si>
    <t>Religion</t>
  </si>
  <si>
    <t>Population Density</t>
  </si>
  <si>
    <t>Multiple Ethnic Groups</t>
  </si>
  <si>
    <t>General Health</t>
  </si>
  <si>
    <t>Method of Travel to Work (Resident Population)</t>
  </si>
  <si>
    <t>Industry of Employment - Males</t>
  </si>
  <si>
    <t>Provision of Unpaid Care</t>
  </si>
  <si>
    <t>Number of Rooms</t>
  </si>
  <si>
    <t>NS-SeC by Tenure</t>
  </si>
  <si>
    <t>Country of Birth by Ethnic Group</t>
  </si>
  <si>
    <t>Occupation by Industry</t>
  </si>
  <si>
    <t>2011 Census: Standard Output</t>
  </si>
  <si>
    <t>KS101NI</t>
  </si>
  <si>
    <t>Usual Resident Population</t>
  </si>
  <si>
    <t>KS102NI</t>
  </si>
  <si>
    <t>KS103NI</t>
  </si>
  <si>
    <t>Marital and Civil Partnership Status</t>
  </si>
  <si>
    <t>KS104NI</t>
  </si>
  <si>
    <t>KS105NI</t>
  </si>
  <si>
    <t>KS106NI</t>
  </si>
  <si>
    <t>All Households with: Adults not in Employment; Dependent Children; and Persons with Long-Term Health Problem or Disability</t>
  </si>
  <si>
    <t>KS107NI</t>
  </si>
  <si>
    <t>KS201NI</t>
  </si>
  <si>
    <t>KS202NI</t>
  </si>
  <si>
    <t>National Identity (Classification 1)</t>
  </si>
  <si>
    <t>KS203NI</t>
  </si>
  <si>
    <t>National Identity (Classification 2)</t>
  </si>
  <si>
    <t>KS204NI</t>
  </si>
  <si>
    <t>KS205NI</t>
  </si>
  <si>
    <t>Passports Held (Classification 1)</t>
  </si>
  <si>
    <t>KS206NI</t>
  </si>
  <si>
    <t>Passports Held (Classification 2)</t>
  </si>
  <si>
    <t>KS207NI</t>
  </si>
  <si>
    <t>Main Language</t>
  </si>
  <si>
    <t>KS208NI</t>
  </si>
  <si>
    <t>Household Language</t>
  </si>
  <si>
    <t>KS209NI</t>
  </si>
  <si>
    <t xml:space="preserve">Knowledge of Irish </t>
  </si>
  <si>
    <t>KS210NI</t>
  </si>
  <si>
    <t xml:space="preserve">Knowledge of Ulster-Scots
</t>
  </si>
  <si>
    <t>KS211NI</t>
  </si>
  <si>
    <t>KS212NI</t>
  </si>
  <si>
    <t>Religion or Religion Brought Up In</t>
  </si>
  <si>
    <t>KS301NI</t>
  </si>
  <si>
    <t>KS302NI</t>
  </si>
  <si>
    <t>Type of Long-Term Condition</t>
  </si>
  <si>
    <t>KS401NI</t>
  </si>
  <si>
    <t>KS402NI</t>
  </si>
  <si>
    <t>Tenure and Landlord</t>
  </si>
  <si>
    <t>KS403NI</t>
  </si>
  <si>
    <t>Household Size</t>
  </si>
  <si>
    <t>KS404NI</t>
  </si>
  <si>
    <t>Central Heating</t>
  </si>
  <si>
    <t>KS405NI</t>
  </si>
  <si>
    <t>Car or Van Availability</t>
  </si>
  <si>
    <t>KS406NI</t>
  </si>
  <si>
    <t>Adaptation to Accommodation</t>
  </si>
  <si>
    <t>KS407NI</t>
  </si>
  <si>
    <t>Communal Establishment Residents and Long-Term Health Problem or Disability</t>
  </si>
  <si>
    <t>KS501NI</t>
  </si>
  <si>
    <t>KS601NI</t>
  </si>
  <si>
    <t>Economic Activity</t>
  </si>
  <si>
    <t>KS602NI</t>
  </si>
  <si>
    <t>KS603NI</t>
  </si>
  <si>
    <t>KS604NI</t>
  </si>
  <si>
    <t>KS605NI</t>
  </si>
  <si>
    <t>Industry of Employment</t>
  </si>
  <si>
    <t>KS606NI</t>
  </si>
  <si>
    <t>KS607NI</t>
  </si>
  <si>
    <t>KS608NI</t>
  </si>
  <si>
    <t>KS609NI</t>
  </si>
  <si>
    <t>KS610NI</t>
  </si>
  <si>
    <t>KS611NI</t>
  </si>
  <si>
    <t>National Statistics Socio-economic Classification (NS-SeC)</t>
  </si>
  <si>
    <t>KS612NI</t>
  </si>
  <si>
    <t>KS613NI</t>
  </si>
  <si>
    <t>KS701NI</t>
  </si>
  <si>
    <t>KS702NI</t>
  </si>
  <si>
    <t>Method of Travel to Work or Place of Study (Resident Population)</t>
  </si>
  <si>
    <t>KS801NI</t>
  </si>
  <si>
    <t>Usual Residents Born in Northern Ireland Who Have Resided Elsewhere, and Short-Term Residents</t>
  </si>
  <si>
    <t>Quick Statistics Tables</t>
  </si>
  <si>
    <t>QS101NI</t>
  </si>
  <si>
    <t>Residence Type</t>
  </si>
  <si>
    <t>QS102NI</t>
  </si>
  <si>
    <t>QS103NI</t>
  </si>
  <si>
    <t>Age - Single Year</t>
  </si>
  <si>
    <t>QS104NI</t>
  </si>
  <si>
    <t>Age - 5 Year</t>
  </si>
  <si>
    <t>QS105NI</t>
  </si>
  <si>
    <t>QS106NI</t>
  </si>
  <si>
    <t>Schoolchildren and Students in Full-Time Education Living Away from Home During Term Time</t>
  </si>
  <si>
    <t>QS107NI</t>
  </si>
  <si>
    <t>QS108NI</t>
  </si>
  <si>
    <t>Adult Lifestage (Alternative Adult Definition)</t>
  </si>
  <si>
    <t>QS109NI</t>
  </si>
  <si>
    <t>Household lifestage</t>
  </si>
  <si>
    <t>QS110NI</t>
  </si>
  <si>
    <t>Household Composition - Usual Residents</t>
  </si>
  <si>
    <t>QS111NI</t>
  </si>
  <si>
    <t>Household Composition - Households</t>
  </si>
  <si>
    <t>QS112NI</t>
  </si>
  <si>
    <t>Household Composition (Alternative Child and Adult Definitions) - Usual Residents</t>
  </si>
  <si>
    <t>QS113NI</t>
  </si>
  <si>
    <t>Household Composition (Alternative Child and Adult Definitions) - Households</t>
  </si>
  <si>
    <t>QS114NI</t>
  </si>
  <si>
    <t>All Usual Residents Aged 18  to 64 in Single Adult Households</t>
  </si>
  <si>
    <t>QS115NI</t>
  </si>
  <si>
    <t>Families with Dependent Children</t>
  </si>
  <si>
    <t>QS116NI</t>
  </si>
  <si>
    <t>Number of Dependent Children - Households</t>
  </si>
  <si>
    <t>QS117NI</t>
  </si>
  <si>
    <t>Number of Dependent Children - Families</t>
  </si>
  <si>
    <t>QS201NI</t>
  </si>
  <si>
    <t>Ethnic Group - Full Detail</t>
  </si>
  <si>
    <t>QS202NI</t>
  </si>
  <si>
    <t xml:space="preserve">Ethnic Group of Household Reference Person (HRP) - 6 Way Classification </t>
  </si>
  <si>
    <t>QS203NI</t>
  </si>
  <si>
    <t xml:space="preserve">Ethnic Group of Household Reference Person (HRP) - 12 Way Classification </t>
  </si>
  <si>
    <t>QS204NI</t>
  </si>
  <si>
    <t>QS205NI</t>
  </si>
  <si>
    <t>National Identity - Full Detail</t>
  </si>
  <si>
    <t>QS206NI</t>
  </si>
  <si>
    <t>Country of Birth - Full Detail</t>
  </si>
  <si>
    <t>QS207NI</t>
  </si>
  <si>
    <t>Country of Birth - Basic Detail</t>
  </si>
  <si>
    <t>QS208NI</t>
  </si>
  <si>
    <t>Country of Birth - Intermediate Detail</t>
  </si>
  <si>
    <t>QS209NI</t>
  </si>
  <si>
    <t>Passports Held- Full Detail</t>
  </si>
  <si>
    <t>QS210NI</t>
  </si>
  <si>
    <t>Main Language - Full Detail</t>
  </si>
  <si>
    <t>QS211NI</t>
  </si>
  <si>
    <t>Proficiency in English</t>
  </si>
  <si>
    <t>QS212NI</t>
  </si>
  <si>
    <t>Irish Language Skills</t>
  </si>
  <si>
    <t>QS213NI</t>
  </si>
  <si>
    <t>Ulster-Scots Language Skills</t>
  </si>
  <si>
    <t>QS214NI</t>
  </si>
  <si>
    <t>Knowledge of Irish - Intermediate Detail</t>
  </si>
  <si>
    <t>QS215NI</t>
  </si>
  <si>
    <t>Knowledge of Ulster-Scots - Intermediate Detail</t>
  </si>
  <si>
    <t>QS216NI</t>
  </si>
  <si>
    <t>Knowledge of Irish - Full Detail</t>
  </si>
  <si>
    <t>QS217NI</t>
  </si>
  <si>
    <t>Knowledge of Ulster-Scots - Full Detail</t>
  </si>
  <si>
    <t>QS218NI</t>
  </si>
  <si>
    <t>Religion - Full Detail</t>
  </si>
  <si>
    <t>QS219NI</t>
  </si>
  <si>
    <t>Religion of Household Reference Person (HRP)</t>
  </si>
  <si>
    <t>QS220NI</t>
  </si>
  <si>
    <t>Religion or Religion Brought Up In of Household Reference Person (HRP)</t>
  </si>
  <si>
    <t>QS221NI</t>
  </si>
  <si>
    <t>Religion or Religion Brought Up In Structure of Household</t>
  </si>
  <si>
    <t>QS301NI</t>
  </si>
  <si>
    <t>QS302NI</t>
  </si>
  <si>
    <t>QS303NI</t>
  </si>
  <si>
    <t>Long-Term Health Problem or Disability</t>
  </si>
  <si>
    <t>QS401NI</t>
  </si>
  <si>
    <t>Accommodation Type - Usual Residents</t>
  </si>
  <si>
    <t>QS402NI</t>
  </si>
  <si>
    <t>Accommodation Type - Households</t>
  </si>
  <si>
    <t>QS403NI</t>
  </si>
  <si>
    <t>Tenure - Usual Residents</t>
  </si>
  <si>
    <t>QS404NI</t>
  </si>
  <si>
    <t>Tenure where Household Reference Person (HRP) Aged 65 and Over</t>
  </si>
  <si>
    <t>QS405NI</t>
  </si>
  <si>
    <t>Tenure - Households</t>
  </si>
  <si>
    <t>QS406NI</t>
  </si>
  <si>
    <t>QS407NI</t>
  </si>
  <si>
    <t>Occupancy Rating - Rooms</t>
  </si>
  <si>
    <t>QS408NI</t>
  </si>
  <si>
    <t>Persons per Room - Households</t>
  </si>
  <si>
    <t>QS409NI</t>
  </si>
  <si>
    <t>Persons per Room - Usual Residents</t>
  </si>
  <si>
    <t>QS410NI</t>
  </si>
  <si>
    <t>Household Spaces</t>
  </si>
  <si>
    <t>QS411NI</t>
  </si>
  <si>
    <t>QS412NI</t>
  </si>
  <si>
    <t>Position in Communal Establishment</t>
  </si>
  <si>
    <t>QS413NI</t>
  </si>
  <si>
    <t>Communal Establishment Management and Type - Communal Establishments</t>
  </si>
  <si>
    <t>QS414NI</t>
  </si>
  <si>
    <t>Communal Establishment Management and Type - Usual Residents</t>
  </si>
  <si>
    <t>QS601NI</t>
  </si>
  <si>
    <t>QS602NI</t>
  </si>
  <si>
    <t>Economic Activity of Household Reference Person (HRP)</t>
  </si>
  <si>
    <t>QS603NI</t>
  </si>
  <si>
    <t>Economic Activity - Full-Time students</t>
  </si>
  <si>
    <t>QS604NI</t>
  </si>
  <si>
    <t>Industry - Manufacturing Detail</t>
  </si>
  <si>
    <t>QS605NI</t>
  </si>
  <si>
    <t>Occupation - Minor Groups</t>
  </si>
  <si>
    <t>QS606NI</t>
  </si>
  <si>
    <t>QS607NI</t>
  </si>
  <si>
    <t>NS-SeC of Household Reference Person (HRP) - Usual Residents Aged Under 65</t>
  </si>
  <si>
    <t>QS608NI</t>
  </si>
  <si>
    <t>NS-SeC of Household Reference Person (HRP) - Usual Residents</t>
  </si>
  <si>
    <t>QS609NI</t>
  </si>
  <si>
    <t>NS-SeC of Household Reference Person (HRP) Aged Under 65 - Usual Residents</t>
  </si>
  <si>
    <t>QS610NI</t>
  </si>
  <si>
    <t>Year Last Worked</t>
  </si>
  <si>
    <t>QS611NI</t>
  </si>
  <si>
    <t>Approximated Social Grade - Household Reference Person (HRP) Aged 16 to 64</t>
  </si>
  <si>
    <t>Detailed Characteristics Tables</t>
  </si>
  <si>
    <t>DC1101NI</t>
  </si>
  <si>
    <t>Residence Type by Age by Sex</t>
  </si>
  <si>
    <t>DC1102NI</t>
  </si>
  <si>
    <t>Schoolchildren and Students in Full-Time Education Living Away from Home during Term Time by Age by Sex</t>
  </si>
  <si>
    <t>DC1103NI</t>
  </si>
  <si>
    <t>Marital and Civil Partnership Status by Age by Sex</t>
  </si>
  <si>
    <t>DC1104NI</t>
  </si>
  <si>
    <t>Marital and Civil Partnership Status by Age by Sex of HRP</t>
  </si>
  <si>
    <t>DC1105NI</t>
  </si>
  <si>
    <t>Living Arrangements by Age by Sex</t>
  </si>
  <si>
    <t>DC1106NI</t>
  </si>
  <si>
    <t xml:space="preserve">Living Arrangements by Age by Sex of HRP </t>
  </si>
  <si>
    <t>DC1107NI</t>
  </si>
  <si>
    <t>Marital and Civil Partnership Status by Age by Sex - Communal Establishments</t>
  </si>
  <si>
    <t>DC1108NI</t>
  </si>
  <si>
    <t>Dependent Children by Household Composition by Age of HRP - Usual Residents</t>
  </si>
  <si>
    <t>DC1111NI</t>
  </si>
  <si>
    <t>Number and Age of Dependent Children by Family Type by Age of FRP</t>
  </si>
  <si>
    <t>DC1112NI</t>
  </si>
  <si>
    <t>Dependent Children by Household Composition by Age of HRP - Households</t>
  </si>
  <si>
    <t>DC2101NI</t>
  </si>
  <si>
    <t>Ethnic Group by Age by Sex</t>
  </si>
  <si>
    <t>DC2102NI</t>
  </si>
  <si>
    <t>Household Composition by Ethnic Group of HRP</t>
  </si>
  <si>
    <t>DC2104NI</t>
  </si>
  <si>
    <t>Living Arrangements by Ethnic Group</t>
  </si>
  <si>
    <t>DC2105NI</t>
  </si>
  <si>
    <t>National Identity (Classification 1) by Age by Sex</t>
  </si>
  <si>
    <t>DC2106NI</t>
  </si>
  <si>
    <t>National Identity (Classification 2) by Age by Sex</t>
  </si>
  <si>
    <t>DC2107NI</t>
  </si>
  <si>
    <t>Country of Birth by Age by Sex</t>
  </si>
  <si>
    <t>DC2108NI</t>
  </si>
  <si>
    <t>Living Arrangements by Country of Birth</t>
  </si>
  <si>
    <t>DC2109NI</t>
  </si>
  <si>
    <t>Passports Held (Classification 1) by Age by Sex</t>
  </si>
  <si>
    <t>DC2110NI</t>
  </si>
  <si>
    <t>Passports Held (Classification 2) by Age by Sex</t>
  </si>
  <si>
    <t>DC2111NI</t>
  </si>
  <si>
    <t>Main Language by Age by Sex</t>
  </si>
  <si>
    <t>DC2112NI</t>
  </si>
  <si>
    <t>Proficiency in English by Age by Sex</t>
  </si>
  <si>
    <t>DC2113NI</t>
  </si>
  <si>
    <t>Type of Communal Establishment by Proficiency in English by Sex</t>
  </si>
  <si>
    <t>DC2114NI</t>
  </si>
  <si>
    <t>Religion by Age by Sex</t>
  </si>
  <si>
    <t>DC2115NI</t>
  </si>
  <si>
    <t>Religion or Religion Brought Up In by Age by Sex</t>
  </si>
  <si>
    <t>DC2116NI</t>
  </si>
  <si>
    <t>Religion by Age</t>
  </si>
  <si>
    <t>DC2117NI</t>
  </si>
  <si>
    <t>Religion or Religion Brought Up In by Age</t>
  </si>
  <si>
    <t>DC2118NI</t>
  </si>
  <si>
    <t>Religion (Full Detail) by Sex</t>
  </si>
  <si>
    <t>DC2119NI</t>
  </si>
  <si>
    <t>Household Composition by Religion of HRP</t>
  </si>
  <si>
    <t>DC2120NI</t>
  </si>
  <si>
    <t>Household Composition by Religion or Religion Brought Up In of HRP</t>
  </si>
  <si>
    <t>DC2121NI</t>
  </si>
  <si>
    <t>Living Arrangements by Religion by Sex</t>
  </si>
  <si>
    <t>DC2122NI</t>
  </si>
  <si>
    <t>Living Arrangements by Religion or Religion Brought Up In by Sex</t>
  </si>
  <si>
    <t>DC2123NI</t>
  </si>
  <si>
    <t>Knowledge of Irish by Age by Sex</t>
  </si>
  <si>
    <t>DC2124NI</t>
  </si>
  <si>
    <t>Knowledge of Ulster-Scots by Age by Sex</t>
  </si>
  <si>
    <t>DC2125NI</t>
  </si>
  <si>
    <t>Religion by Broad Age Bands by Sex</t>
  </si>
  <si>
    <t>DC2126NI</t>
  </si>
  <si>
    <t>Religion or Religion Brought Up In by Broad Age Bands by Sex</t>
  </si>
  <si>
    <t>DC2201NI</t>
  </si>
  <si>
    <t>DC2202NI</t>
  </si>
  <si>
    <t>Main Language by Ethnic Group</t>
  </si>
  <si>
    <t>DC2203NI</t>
  </si>
  <si>
    <t>Proficiency in English by Ethnic Group</t>
  </si>
  <si>
    <t>DC2204NI</t>
  </si>
  <si>
    <t>Passports Held (Classification 1) by Ethnic Group</t>
  </si>
  <si>
    <t>DC2205NI</t>
  </si>
  <si>
    <t>Passports Held (Classification 2) by Ethnic Group</t>
  </si>
  <si>
    <t>DC2206NI</t>
  </si>
  <si>
    <t>National Identity (Classification 1) by Ethnic Group</t>
  </si>
  <si>
    <t>DC2207NI</t>
  </si>
  <si>
    <t>National Identity (Classification 2) by Ethnic Group</t>
  </si>
  <si>
    <t>DC2208NI</t>
  </si>
  <si>
    <t>National Identity (Classification 1) by Knowledge of Irish</t>
  </si>
  <si>
    <t>DC2209NI</t>
  </si>
  <si>
    <t>National Identity (Classification 2) by Knowledge of Irish</t>
  </si>
  <si>
    <t>DC2210NI</t>
  </si>
  <si>
    <t>National Identity (Classification 1) by Knowledge of Ulster-Scots</t>
  </si>
  <si>
    <t>DC2211NI</t>
  </si>
  <si>
    <t>National Identity (Classification 2) by Knowledge of Ulster-Scots</t>
  </si>
  <si>
    <t>DC2212NI</t>
  </si>
  <si>
    <t>Country of Birth by National Identity (Classification 1)</t>
  </si>
  <si>
    <t>DC2213NI</t>
  </si>
  <si>
    <t>Country of Birth by National Identity (Classification 2)</t>
  </si>
  <si>
    <t>DC2214NI</t>
  </si>
  <si>
    <t>National Identity (Classification 1) by Main Language</t>
  </si>
  <si>
    <t>DC2215NI</t>
  </si>
  <si>
    <t>National Identity (Classification 2) by Main Language</t>
  </si>
  <si>
    <t>DC2216NI</t>
  </si>
  <si>
    <t>National Identity (Classification 1) by Proficiency in English</t>
  </si>
  <si>
    <t>DC2217NI</t>
  </si>
  <si>
    <t>National Identity (Classification 2) by Proficiency in English</t>
  </si>
  <si>
    <t>DC2218NI</t>
  </si>
  <si>
    <t>National Identity (Classification 1) by Passports Held (Classification 1)</t>
  </si>
  <si>
    <t>DC2219NI</t>
  </si>
  <si>
    <t>National Identity (Classification 1) by Passports Held (Classification 2)</t>
  </si>
  <si>
    <t>DC2220NI</t>
  </si>
  <si>
    <t>National Identity (Classification 2) by Passports Held (Classification 1)</t>
  </si>
  <si>
    <t>DC2221NI</t>
  </si>
  <si>
    <t>National Identity (Classification 2) by Passports Held (Classification 2)</t>
  </si>
  <si>
    <t>DC2222NI</t>
  </si>
  <si>
    <t>Country of Birth by Main Language</t>
  </si>
  <si>
    <t>DC2223NI</t>
  </si>
  <si>
    <t>Country of Birth by Proficiency in English</t>
  </si>
  <si>
    <t>DC2224NI</t>
  </si>
  <si>
    <t>Country of Birth by Passports Held (Classification 1)</t>
  </si>
  <si>
    <t>DC2225NI</t>
  </si>
  <si>
    <t>Country of Birth by Passports Held (Classification 2)</t>
  </si>
  <si>
    <t>DC2226NI</t>
  </si>
  <si>
    <t>Knowledge of Irish by Country of Birth by Religion or Religion Brought Up In by Age</t>
  </si>
  <si>
    <t>DC2227NI</t>
  </si>
  <si>
    <t>Knowledge of Ulster-Scots by Country of Birth by Religion or Religion Brought Up In by Age</t>
  </si>
  <si>
    <t>DC2228NI</t>
  </si>
  <si>
    <t>Passports Held (Classification 1) by Knowledge of Irish</t>
  </si>
  <si>
    <t>DC2229NI</t>
  </si>
  <si>
    <t>Passports Held (Classification 2) by Knowledge of Irish</t>
  </si>
  <si>
    <t>DC2230NI</t>
  </si>
  <si>
    <t>Passports Held (Classification 1) by Knowledge of Ulster-Scots</t>
  </si>
  <si>
    <t>DC2231NI</t>
  </si>
  <si>
    <t>Passports Held (Classification 2) by Knowledge of Ulster-Scots</t>
  </si>
  <si>
    <t>DC2232NI</t>
  </si>
  <si>
    <t>Proficiency in English by Main Language</t>
  </si>
  <si>
    <t>DC2233NI</t>
  </si>
  <si>
    <t>Passports Held (Classification 1) by Main Language</t>
  </si>
  <si>
    <t>DC2234NI</t>
  </si>
  <si>
    <t>Passports Held (Classification 2) by Main Language</t>
  </si>
  <si>
    <t>DC2235NI</t>
  </si>
  <si>
    <t>Proficiency in English by Passports Held (Classification 1)</t>
  </si>
  <si>
    <t>DC2236NI</t>
  </si>
  <si>
    <t>Proficiency in English by Passports Held (Classification 2)</t>
  </si>
  <si>
    <t>DC2237NI</t>
  </si>
  <si>
    <t>National Identity (Classification 1) by Religion</t>
  </si>
  <si>
    <t>DC2238NI</t>
  </si>
  <si>
    <t>National Identity (Classification 1) by Religion or Religion Brought Up In</t>
  </si>
  <si>
    <t>DC2239NI</t>
  </si>
  <si>
    <t>National Identity (Classification 2) by Religion</t>
  </si>
  <si>
    <t>DC2240NI</t>
  </si>
  <si>
    <t>National Identity (Classification 2) by Religion or Religion Brought Up In</t>
  </si>
  <si>
    <t>DC2241NI</t>
  </si>
  <si>
    <t>Country of Birth by Religion</t>
  </si>
  <si>
    <t>DC2242NI</t>
  </si>
  <si>
    <t>Country of Birth by Religion or Religion Brought Up In</t>
  </si>
  <si>
    <t>DC2243NI</t>
  </si>
  <si>
    <t>Knowledge of Irish by Religion by Age by Sex</t>
  </si>
  <si>
    <t>DC2244NI</t>
  </si>
  <si>
    <t>Knowledge of Irish by Religion or Religion Brought Up In by Age by Sex</t>
  </si>
  <si>
    <t>DC2245NI</t>
  </si>
  <si>
    <t>Knowledge of Ulster-Scots by Religion by Age by Sex</t>
  </si>
  <si>
    <t>DC2246NI</t>
  </si>
  <si>
    <t>Knowledge of Ulster-Scots by Religion or Religion Brought Up In by Age by Sex</t>
  </si>
  <si>
    <t>DC2247NI</t>
  </si>
  <si>
    <t>Ethnic Group by Religion</t>
  </si>
  <si>
    <t>DC2248NI</t>
  </si>
  <si>
    <t>Ethnic Group by Religion or Religion Brought Up In</t>
  </si>
  <si>
    <t>DC2249NI</t>
  </si>
  <si>
    <t>Passports Held (Classification 1) by Religion</t>
  </si>
  <si>
    <t>DC2250NI</t>
  </si>
  <si>
    <t>Passports Held (Classification 1) by Religion or Religion Brought Up In</t>
  </si>
  <si>
    <t>DC2251NI</t>
  </si>
  <si>
    <t>Passports Held (Classification 2) by Religion</t>
  </si>
  <si>
    <t>DC2252NI</t>
  </si>
  <si>
    <t>Passports Held (Classification 2) by Religion or Religion Brought Up In</t>
  </si>
  <si>
    <t>DC2253NI</t>
  </si>
  <si>
    <t>Country of Birth by Religion by Age</t>
  </si>
  <si>
    <t>DC2254NI</t>
  </si>
  <si>
    <t>Country of Birth by Religion or Religion Brought Up In by Age</t>
  </si>
  <si>
    <t>DC2301NI</t>
  </si>
  <si>
    <t>General Health by Ethnic Group by Age by Sex</t>
  </si>
  <si>
    <t>DC2302NI</t>
  </si>
  <si>
    <t>Long-Term Health Problem or Disability by Ethnic Group by Age by Sex</t>
  </si>
  <si>
    <t>DC2303NI</t>
  </si>
  <si>
    <t>Long-Term Health Problem or Disability by General Health by Ethnic Group by Age</t>
  </si>
  <si>
    <t>DC2304NI</t>
  </si>
  <si>
    <t>Country of Birth by General Health by Long-Term Health Problem or Disability</t>
  </si>
  <si>
    <t>DC2305NI</t>
  </si>
  <si>
    <t>Proficiency in English by General Health by Long-Term Health Problem or Disability by Age by Sex</t>
  </si>
  <si>
    <t>DC2306NI</t>
  </si>
  <si>
    <t>General Health by Religion by Age by Sex</t>
  </si>
  <si>
    <t>DC2307NI</t>
  </si>
  <si>
    <t>General Health by Religion or Religion Brought Up In by Age by Sex</t>
  </si>
  <si>
    <t>DC2308NI</t>
  </si>
  <si>
    <t>Long-Term Health Problem or Disability by Religion by Age by Sex</t>
  </si>
  <si>
    <t>DC2309NI</t>
  </si>
  <si>
    <t>Long-Term Health Problem or Disability by Religion or Religion Brought Up In by Age by Sex</t>
  </si>
  <si>
    <t>DC2401NI</t>
  </si>
  <si>
    <t>Type of Communal Establishment by Ethnic Group by Sex</t>
  </si>
  <si>
    <t>DC2402NI</t>
  </si>
  <si>
    <t>Tenure by Number of Cars or Vans by Ethnic Group of HRP</t>
  </si>
  <si>
    <t>DC2403NI</t>
  </si>
  <si>
    <t>Tenure by Occupancy Rating (Rooms) by Ethnic Group</t>
  </si>
  <si>
    <t>DC2404NI</t>
  </si>
  <si>
    <t>Tenure by Occupancy Rating (Rooms) by Ethnic Group of HRP</t>
  </si>
  <si>
    <t>DC2405NI</t>
  </si>
  <si>
    <t>Household Size by Ethnic Group of HRP</t>
  </si>
  <si>
    <t>DC2406NI</t>
  </si>
  <si>
    <t>Type of Communal Establishment by Country of Birth by Sex</t>
  </si>
  <si>
    <t>DC2407NI</t>
  </si>
  <si>
    <t>Tenure by Occupancy Rating (Rooms) by Country of Birth</t>
  </si>
  <si>
    <t>DC2409NI</t>
  </si>
  <si>
    <t>Country of Birth of HRP by Household Size</t>
  </si>
  <si>
    <t>DC2412NI</t>
  </si>
  <si>
    <t>Type of Communal Establishment by Religion by Sex</t>
  </si>
  <si>
    <t>DC2413NI</t>
  </si>
  <si>
    <t>Type of Communal Establishment by Religion or Religion Brought Up In by Sex</t>
  </si>
  <si>
    <t>DC2414NI</t>
  </si>
  <si>
    <t>Tenure by Number of Cars or Vans by Religion of HRP</t>
  </si>
  <si>
    <t>DC2415NI</t>
  </si>
  <si>
    <t>Tenure by Number of Cars or Vans by Religion or Religion Brought Up In of HRP</t>
  </si>
  <si>
    <t>DC2416NI</t>
  </si>
  <si>
    <t>Tenure by Occupancy Rating (Rooms) by Religion</t>
  </si>
  <si>
    <t>DC2417NI</t>
  </si>
  <si>
    <t>Tenure by Occupancy Rating (Rooms) by Religion or Religion Brought Up In</t>
  </si>
  <si>
    <t>DC2418NI</t>
  </si>
  <si>
    <t>Tenure by Religion of HRP</t>
  </si>
  <si>
    <t>DC2419NI</t>
  </si>
  <si>
    <t>Tenure by Religion or Religion Brought Up of HRP</t>
  </si>
  <si>
    <t>DC2420NI</t>
  </si>
  <si>
    <t>Household Size by Religion of HRP</t>
  </si>
  <si>
    <t>DC2421NI</t>
  </si>
  <si>
    <t>Household Size by Religion or Religion Brought Up In of HRP</t>
  </si>
  <si>
    <t>DC2501NI</t>
  </si>
  <si>
    <t>Highest Level of Qualification by Ethnic Group by Sex</t>
  </si>
  <si>
    <t>DC2502NI</t>
  </si>
  <si>
    <t>Highest Level of Qualification by Ethnic Group by Age</t>
  </si>
  <si>
    <t>DC2503NI</t>
  </si>
  <si>
    <t>Country of Birth by Highest Level of Qualification</t>
  </si>
  <si>
    <t>DC2506NI</t>
  </si>
  <si>
    <t>Highest Level of Qualification by Main Language</t>
  </si>
  <si>
    <t>DC2507NI</t>
  </si>
  <si>
    <t>Proficiency in English by Highest Level of Qualification by Age by Sex</t>
  </si>
  <si>
    <t>DC2508NI</t>
  </si>
  <si>
    <t>Highest Level of Qualification by Religion by Sex</t>
  </si>
  <si>
    <t>DC2509NI</t>
  </si>
  <si>
    <t>Highest Level of Qualification by Religion or Religion Brought Up In by Sex</t>
  </si>
  <si>
    <t>DC2510NI</t>
  </si>
  <si>
    <t>Highest Level of Qualification by Religion by Age by Sex</t>
  </si>
  <si>
    <t>DC2511NI</t>
  </si>
  <si>
    <t>Highest Level of Qualification by Religion or Religion Brought Up In by Age by Sex</t>
  </si>
  <si>
    <t>DC2601NI</t>
  </si>
  <si>
    <t>Economic Activity by Ethnic Group by Age by Sex</t>
  </si>
  <si>
    <t>DC2603NI</t>
  </si>
  <si>
    <t>Occupation by Ethnic Group by Sex</t>
  </si>
  <si>
    <t>DC2604NI</t>
  </si>
  <si>
    <t>Industry by Ethnic Group by Sex</t>
  </si>
  <si>
    <t>DC2605NI</t>
  </si>
  <si>
    <t>NS-SeC by Ethnic Group by Sex</t>
  </si>
  <si>
    <t>DC2606NI</t>
  </si>
  <si>
    <t>Economic Activity by Country of Birth by Age by Sex</t>
  </si>
  <si>
    <t>DC2607NI</t>
  </si>
  <si>
    <t>Occupation by Country of Birth by Sex</t>
  </si>
  <si>
    <t>DC2608NI</t>
  </si>
  <si>
    <t>Industry by Country of Birth by Sex</t>
  </si>
  <si>
    <t>DC2611NI</t>
  </si>
  <si>
    <t>Proficiency in English by Industry by Employment Status by Hours Worked</t>
  </si>
  <si>
    <t>DC2612NI</t>
  </si>
  <si>
    <t>Economic Activity by Main Language</t>
  </si>
  <si>
    <t>DC2613NI</t>
  </si>
  <si>
    <t>Occupation by Proficiency in English by Sex</t>
  </si>
  <si>
    <t>DC2614NI</t>
  </si>
  <si>
    <t>Economic Activity by Religion by Sex</t>
  </si>
  <si>
    <t>DC2615NI</t>
  </si>
  <si>
    <t>Economic Activity by Religion or Religion Brought Up In by Sex</t>
  </si>
  <si>
    <t>DC2616NI</t>
  </si>
  <si>
    <t>Economic Activity by Religion by Age by Sex</t>
  </si>
  <si>
    <t>DC2617NI</t>
  </si>
  <si>
    <t>Economic Activity by Religion or Religion Brought Up In by Age by Sex</t>
  </si>
  <si>
    <t>DC2618NI</t>
  </si>
  <si>
    <t>Occupation by Religion by Sex</t>
  </si>
  <si>
    <t>DC2619NI</t>
  </si>
  <si>
    <t>Occupation by Religion or Religion Brought Up In by Sex</t>
  </si>
  <si>
    <t>DC2620NI</t>
  </si>
  <si>
    <t>Industry by Religion by Sex</t>
  </si>
  <si>
    <t>DC2621NI</t>
  </si>
  <si>
    <t>Industry by Religion or Religion Brought Up In by Sex</t>
  </si>
  <si>
    <t>DC2622NI</t>
  </si>
  <si>
    <t>NS-SeC by Religion by Sex</t>
  </si>
  <si>
    <t>DC2623NI</t>
  </si>
  <si>
    <t>NS-SeC by Religion or Religion Brought Up In by Sex</t>
  </si>
  <si>
    <t>DC2624NI</t>
  </si>
  <si>
    <t>Economic Activity by Proficiency in English by Age by Sex</t>
  </si>
  <si>
    <t>DC2625NI</t>
  </si>
  <si>
    <t>Economic Activity by Religion by Age</t>
  </si>
  <si>
    <t>DC2626NI</t>
  </si>
  <si>
    <t>Economic Activity by Religion or Religion Brought Up In by Age</t>
  </si>
  <si>
    <t>DC3101NI</t>
  </si>
  <si>
    <t>Type of Long-Term Condition by Age by Sex</t>
  </si>
  <si>
    <t>DC3301NI</t>
  </si>
  <si>
    <t>General Health by Provision of Unpaid Care by Age by Sex</t>
  </si>
  <si>
    <t>DC3302NI</t>
  </si>
  <si>
    <t>Economic Activity by General Health by Provision of Unpaid Care by Sex</t>
  </si>
  <si>
    <t>DC3304NI</t>
  </si>
  <si>
    <t>Long-Term Health Problem or Disability by Provision of Unpaid Care by Age by Sex</t>
  </si>
  <si>
    <t>DC3305NI</t>
  </si>
  <si>
    <t>General Health by Long-Term Health Problem or Disability by Age by Sex</t>
  </si>
  <si>
    <t>DC3306NI</t>
  </si>
  <si>
    <t>Tenure by General Health by Long-Term Health Problem or Disability by Age</t>
  </si>
  <si>
    <t>DC3308NI</t>
  </si>
  <si>
    <t>Number of Cars or Vans by General Health by Long-Term Health Problem or Disability by Age by Sex</t>
  </si>
  <si>
    <t>DC3309NI</t>
  </si>
  <si>
    <t>General Health by Long-Term Health Problem or Disability by Age by Sex - Communal Establishments</t>
  </si>
  <si>
    <t>DC3310NI</t>
  </si>
  <si>
    <t>Type of Long-Term Condition by General Health by Long-term Health Problem or Disability</t>
  </si>
  <si>
    <t>DC3401NI</t>
  </si>
  <si>
    <t>Type of Long-Term Condition by Tenure</t>
  </si>
  <si>
    <t>DC3402NI</t>
  </si>
  <si>
    <t>Type of Long-Term Condition by Adaptation of Accommodation</t>
  </si>
  <si>
    <t>DC3601NI</t>
  </si>
  <si>
    <t>Provision of Unpaid Care by Hours Worked</t>
  </si>
  <si>
    <t>DC3602NI</t>
  </si>
  <si>
    <t>General Health by Long-Term Health Problem or Disability by Occupancy Rating (Rooms) by Age</t>
  </si>
  <si>
    <t>DC3603NI</t>
  </si>
  <si>
    <t>General Health by NS-SeC by Age by Sex</t>
  </si>
  <si>
    <t>DC3604NI</t>
  </si>
  <si>
    <t>Economic Activity by Hours Worked by Long-Term Health Problem or Disability by Sex</t>
  </si>
  <si>
    <t>DC3605NI</t>
  </si>
  <si>
    <t>Long-Term Health Problem or Disability by NS-SeC by Age by Sex</t>
  </si>
  <si>
    <t>DC3606NI</t>
  </si>
  <si>
    <t>Type of Long-Term Condition by Economic Activity</t>
  </si>
  <si>
    <t>DC4101NI</t>
  </si>
  <si>
    <t>Tenure by Household Composition</t>
  </si>
  <si>
    <t>DC4103NI</t>
  </si>
  <si>
    <t>Household Composition by Numbers of Cars or Vans Available</t>
  </si>
  <si>
    <t>DC4104NI</t>
  </si>
  <si>
    <t>Type of Communal Establishment by Resident Type By Age by Sex</t>
  </si>
  <si>
    <t>DC4301NI</t>
  </si>
  <si>
    <t>DC4302NI</t>
  </si>
  <si>
    <t>Long-Term Health Problem or Disability by Type of Communal Establishment by Age by Sex</t>
  </si>
  <si>
    <t>DC4303NI</t>
  </si>
  <si>
    <t>General Health by Type of Communal Establishment by Age by Sex</t>
  </si>
  <si>
    <t>DC4304NI</t>
  </si>
  <si>
    <t>General Health by Adaptation of Accommodation</t>
  </si>
  <si>
    <t>DC4305NI</t>
  </si>
  <si>
    <t>Long-Term Health Problem or Disability by Adaptation of Accommodation</t>
  </si>
  <si>
    <t>DC4306NI</t>
  </si>
  <si>
    <t>Provision of Unpaid Care by Adaptation of Accommodation</t>
  </si>
  <si>
    <t>DC4401NI</t>
  </si>
  <si>
    <t>Dwelling Type by Accommodation Type by Household Space Type</t>
  </si>
  <si>
    <t>DC4402NI</t>
  </si>
  <si>
    <t>Dwelling Type by Accommodation Type by Tenure - Households</t>
  </si>
  <si>
    <t>DC4403NI</t>
  </si>
  <si>
    <t>Dwelling Type by Accommodation Type by Tenure - Usual Residents</t>
  </si>
  <si>
    <t>DC4405NI</t>
  </si>
  <si>
    <t>Accommodation Type by Car or Van Availability by Number of Usual Residents aged 17 or over in the Household</t>
  </si>
  <si>
    <t>DC4406NI</t>
  </si>
  <si>
    <t>Tenure by Household Size by Number of Rooms</t>
  </si>
  <si>
    <t>DC4407NI</t>
  </si>
  <si>
    <t>Tenure by Persons per Room by Accommodation Type</t>
  </si>
  <si>
    <t>DC4408NI</t>
  </si>
  <si>
    <t>Household Composition by Tenure by Occupancy Rating (Rooms)</t>
  </si>
  <si>
    <t>DC4409NI</t>
  </si>
  <si>
    <t>Tenure by Central Heating by Household Composition</t>
  </si>
  <si>
    <t>DC4410NI</t>
  </si>
  <si>
    <t>Tenure by Car or Van Availability by Number of Usual Residents aged 17 or over in the Household</t>
  </si>
  <si>
    <t>DC4413NI</t>
  </si>
  <si>
    <t>Tenure by Adaptation of Accommodation</t>
  </si>
  <si>
    <t>DC5101NI</t>
  </si>
  <si>
    <t>Highest Level of Qualification by Age by Sex</t>
  </si>
  <si>
    <t>DC6101NI</t>
  </si>
  <si>
    <t>Economic Activity by Age by Sex</t>
  </si>
  <si>
    <t>DC6102NI</t>
  </si>
  <si>
    <t>Economic Activity by Living Arrangements by Sex</t>
  </si>
  <si>
    <t>DC6104NI</t>
  </si>
  <si>
    <t>Economic Activity by Household Type by Tenure by Age of Full-Time Students</t>
  </si>
  <si>
    <t>DC6105NI</t>
  </si>
  <si>
    <t>Hours Worked by Age by Sex</t>
  </si>
  <si>
    <t>DC6106NI</t>
  </si>
  <si>
    <t>Industry by Age by Sex</t>
  </si>
  <si>
    <t>DC6107NI</t>
  </si>
  <si>
    <t>Former Industry by Age by Sex</t>
  </si>
  <si>
    <t>DC6108NI</t>
  </si>
  <si>
    <t>Occupation by Age by Sex</t>
  </si>
  <si>
    <t>DC6109NI</t>
  </si>
  <si>
    <t>Former Occupation by Age by Sex</t>
  </si>
  <si>
    <t>DC6110NI</t>
  </si>
  <si>
    <t>NS-SeC by Age by Sex</t>
  </si>
  <si>
    <t>DC6111NI</t>
  </si>
  <si>
    <t>NS-SeC of HRP by Household Composition by Sex</t>
  </si>
  <si>
    <t>DC6112NI</t>
  </si>
  <si>
    <t>NS-SeC of HRP by Age by Sex</t>
  </si>
  <si>
    <t>DC6113NI</t>
  </si>
  <si>
    <t>NS-SeC of HRP by Households with Full-Time Students Away from Home by Age of Student</t>
  </si>
  <si>
    <t>DC6116NI</t>
  </si>
  <si>
    <t>Voluntary Work by Age by Sex</t>
  </si>
  <si>
    <t>DC6201NI</t>
  </si>
  <si>
    <t>Ethnic Group by Voluntary Work</t>
  </si>
  <si>
    <t>DC6202NI</t>
  </si>
  <si>
    <t>Religion or Religion Brought up In by Voluntary Work</t>
  </si>
  <si>
    <t>DC6301NI</t>
  </si>
  <si>
    <t>Provision of Unpaid Care by Voluntary Work</t>
  </si>
  <si>
    <t>DC6302NI</t>
  </si>
  <si>
    <t>Long-Term Health Problem or Disability by General Health by Voluntary Work</t>
  </si>
  <si>
    <t>DC6401NI</t>
  </si>
  <si>
    <t>Tenure by Economic Activity by Age of HRP</t>
  </si>
  <si>
    <t>DC6402NI</t>
  </si>
  <si>
    <t>Tenure by Car or Van Availability by Economic Activity</t>
  </si>
  <si>
    <t>DC6403NI</t>
  </si>
  <si>
    <t>NS-SeC of HRP by Tenure by Sex</t>
  </si>
  <si>
    <t>DC6404NI</t>
  </si>
  <si>
    <t>DC6501NI</t>
  </si>
  <si>
    <t>Highest Level of Qualification by Economic Activity by Age by Sex</t>
  </si>
  <si>
    <t>DC6504NI</t>
  </si>
  <si>
    <t>Occupation by Highest Level of Qualification by Age by Sex</t>
  </si>
  <si>
    <t>DC6505NI</t>
  </si>
  <si>
    <t>NS-SeC by Highest Level of Qualification by Age by Sex</t>
  </si>
  <si>
    <t>DC6506NI</t>
  </si>
  <si>
    <t>Highest Level of Qualification by Voluntary Work</t>
  </si>
  <si>
    <t>DC6601NI</t>
  </si>
  <si>
    <t>Economic Activity by Year Last Worked by Age by Sex</t>
  </si>
  <si>
    <t>DC6602NI</t>
  </si>
  <si>
    <t>NS-SeC by Economic Activity by Sex</t>
  </si>
  <si>
    <t>DC6603NI</t>
  </si>
  <si>
    <t>Occupation by Hours Worked by Age by Sex</t>
  </si>
  <si>
    <t>DC6604NI</t>
  </si>
  <si>
    <t>Industry by Employment Status by Hours Worked by Age by Sex</t>
  </si>
  <si>
    <t>DC6605NI</t>
  </si>
  <si>
    <t>DC6606NI</t>
  </si>
  <si>
    <t>Occupation by Employment Status by Hours Worked by Age by Sex</t>
  </si>
  <si>
    <t>DC6607NI</t>
  </si>
  <si>
    <t>Economic Activity by Voluntary Work</t>
  </si>
  <si>
    <t>Local Characteristics Tables</t>
  </si>
  <si>
    <t>usual resident population</t>
  </si>
  <si>
    <t>age structure</t>
  </si>
  <si>
    <t>marital and civil partnership status</t>
  </si>
  <si>
    <t>living arrangements</t>
  </si>
  <si>
    <t>household composition</t>
  </si>
  <si>
    <t>all households with: adults not in employment; dependent children; and persons with long-term health problem or disability</t>
  </si>
  <si>
    <t>lone parent households with dependent children</t>
  </si>
  <si>
    <t>country of birth</t>
  </si>
  <si>
    <t>main language</t>
  </si>
  <si>
    <t>household language</t>
  </si>
  <si>
    <t>religion</t>
  </si>
  <si>
    <t>health and provision of unpaid care</t>
  </si>
  <si>
    <t>type of long-term condition</t>
  </si>
  <si>
    <t>dwellings, household spaces and accommodation type</t>
  </si>
  <si>
    <t>tenure and landlord</t>
  </si>
  <si>
    <t>household size</t>
  </si>
  <si>
    <t>central heating</t>
  </si>
  <si>
    <t>car or van availability</t>
  </si>
  <si>
    <t>adaptation to accommodation</t>
  </si>
  <si>
    <t>communal establishment residents and long-term health problem or disability</t>
  </si>
  <si>
    <t>hours worked</t>
  </si>
  <si>
    <t>industry of employment</t>
  </si>
  <si>
    <t>occupation groups</t>
  </si>
  <si>
    <t>usual residents born in northern ireland who have resided elsewhere, and short-term residents</t>
  </si>
  <si>
    <t>residence type</t>
  </si>
  <si>
    <t>population density</t>
  </si>
  <si>
    <t>sex</t>
  </si>
  <si>
    <t>schoolchildren and students in full-time education living away from home during term time</t>
  </si>
  <si>
    <t>household lifestage</t>
  </si>
  <si>
    <t>all usual residents aged 18  to 64 in single adult households</t>
  </si>
  <si>
    <t>families with dependent children</t>
  </si>
  <si>
    <t>irish language skills</t>
  </si>
  <si>
    <t>ulster-scots language skills</t>
  </si>
  <si>
    <t>provision of unpaid care</t>
  </si>
  <si>
    <t>general health</t>
  </si>
  <si>
    <t>long-term health problem or disability</t>
  </si>
  <si>
    <t>number of rooms</t>
  </si>
  <si>
    <t>household spaces</t>
  </si>
  <si>
    <t>dwellings</t>
  </si>
  <si>
    <t>position in communal establishment</t>
  </si>
  <si>
    <t>year last worked</t>
  </si>
  <si>
    <t>ethnic group ethnicity</t>
  </si>
  <si>
    <t>multiple ethnic groups ethnicity</t>
  </si>
  <si>
    <t>economic activity economically active economically inactive</t>
  </si>
  <si>
    <t>qualifications and students qualification</t>
  </si>
  <si>
    <t>Population and Household Estimates</t>
  </si>
  <si>
    <t>Usually Resident Population by single year of age</t>
  </si>
  <si>
    <t>Usually Resident Population by single year of age and sex</t>
  </si>
  <si>
    <t>Usually Resident Population by five year age bands and sex</t>
  </si>
  <si>
    <t>Usually Resident Population by broad age bands and sex</t>
  </si>
  <si>
    <t>Usually Resident Population, Households and Average Household Size</t>
  </si>
  <si>
    <t>-</t>
  </si>
  <si>
    <t>Headcount and Household Estimates for Postcodes</t>
  </si>
  <si>
    <t>Postcodes</t>
  </si>
  <si>
    <t>headcount and household estimates for postcodes postcode headcounts</t>
  </si>
  <si>
    <t>LC1101NI</t>
  </si>
  <si>
    <t>Marital and Civil Partnership Status by Age</t>
  </si>
  <si>
    <t>LC1102NI</t>
  </si>
  <si>
    <t>Marital and Civil Partnership Status by Sex</t>
  </si>
  <si>
    <t>LC1103NI</t>
  </si>
  <si>
    <t>LC1104NI</t>
  </si>
  <si>
    <t>LC1105NI</t>
  </si>
  <si>
    <t>Living Arrangements by Age by Sex of HRP</t>
  </si>
  <si>
    <t>LC2101NI</t>
  </si>
  <si>
    <t>National Identity (Classification 1) by Age</t>
  </si>
  <si>
    <t>LC2102NI</t>
  </si>
  <si>
    <t>National Identity (Classification 1) by Sex</t>
  </si>
  <si>
    <t>LC2103NI</t>
  </si>
  <si>
    <t>Country of Birth by Age</t>
  </si>
  <si>
    <t>LC2104NI</t>
  </si>
  <si>
    <t>Country of Birth by Sex</t>
  </si>
  <si>
    <t>LC2105NI</t>
  </si>
  <si>
    <t>Passports Held (Classification 1) by Age</t>
  </si>
  <si>
    <t>LC2106NI</t>
  </si>
  <si>
    <t>Passports Held (Classification 1) by Sex</t>
  </si>
  <si>
    <t>LC2107NI</t>
  </si>
  <si>
    <t>Main Language by Age</t>
  </si>
  <si>
    <t>LC2108NI</t>
  </si>
  <si>
    <t>Main Language by Sex</t>
  </si>
  <si>
    <t>LC2109NI</t>
  </si>
  <si>
    <t>LC2110NI</t>
  </si>
  <si>
    <t>LC2111NI</t>
  </si>
  <si>
    <t>Religion by Sex</t>
  </si>
  <si>
    <t>LC2112NI</t>
  </si>
  <si>
    <t>Religion or Religion Brought Up In by Sex</t>
  </si>
  <si>
    <t>LC2113NI</t>
  </si>
  <si>
    <t>Knowledge of Irish by Age</t>
  </si>
  <si>
    <t>LC2114NI</t>
  </si>
  <si>
    <t>Knowledge of Ulster-Scots by Age</t>
  </si>
  <si>
    <t>LC2115NI</t>
  </si>
  <si>
    <t>Knowledge of Irish by Sex</t>
  </si>
  <si>
    <t>LC2116NI</t>
  </si>
  <si>
    <t>Knowledge of Ulster-Scots by Sex</t>
  </si>
  <si>
    <t>LC2117NI</t>
  </si>
  <si>
    <t>LC2118NI</t>
  </si>
  <si>
    <t>LC2119NI</t>
  </si>
  <si>
    <t>LC2120NI</t>
  </si>
  <si>
    <t>LC2201NI</t>
  </si>
  <si>
    <t>LC2202NI</t>
  </si>
  <si>
    <t>LC2203NI</t>
  </si>
  <si>
    <t>LC2204NI</t>
  </si>
  <si>
    <t>Knowledge of Irish by Religion</t>
  </si>
  <si>
    <t>LC2205NI</t>
  </si>
  <si>
    <t>Knowledge of Ulster-Scots by Religion</t>
  </si>
  <si>
    <t>LC2206NI</t>
  </si>
  <si>
    <t>Knowledge of Irish by National Identity (Classification 1)</t>
  </si>
  <si>
    <t>LC2207NI</t>
  </si>
  <si>
    <t>Knowledge of Ulster-Scots by National Identity (Classification 1)</t>
  </si>
  <si>
    <t>LC2208NI</t>
  </si>
  <si>
    <t>Knowledge of Irish by Passports Held (Classification 1)</t>
  </si>
  <si>
    <t>LC2209NI</t>
  </si>
  <si>
    <t>Knowledge of Ulster-Scots by Passports Held (Classification 1)</t>
  </si>
  <si>
    <t>LC2210NI</t>
  </si>
  <si>
    <t>LC2211NI</t>
  </si>
  <si>
    <t>Knowledge of Irish by Religion or Religion Brought Up In</t>
  </si>
  <si>
    <t>LC2212NI</t>
  </si>
  <si>
    <t>Knowledge of Ulster-Scots by Religion or Religion Brought Up In</t>
  </si>
  <si>
    <t>LC2213NI</t>
  </si>
  <si>
    <t>LC2214NI</t>
  </si>
  <si>
    <t>LC2215NI</t>
  </si>
  <si>
    <t>LC2301NI</t>
  </si>
  <si>
    <t>General Health by Religion</t>
  </si>
  <si>
    <t>LC2302NI</t>
  </si>
  <si>
    <t>General Health by Religion or Religion Brought Up In</t>
  </si>
  <si>
    <t>LC2303NI</t>
  </si>
  <si>
    <t>Long-Term Health Problem or Disability by Religion</t>
  </si>
  <si>
    <t>LC2304NI</t>
  </si>
  <si>
    <t>Long-Term Health Problem or Disability by Religion or Religion Brought Up In</t>
  </si>
  <si>
    <t>LC2401NI</t>
  </si>
  <si>
    <t>Tenure by Religion</t>
  </si>
  <si>
    <t>LC2402NI</t>
  </si>
  <si>
    <t>Tenure by Religion or Religion Brought Up In</t>
  </si>
  <si>
    <t>LC2403NI</t>
  </si>
  <si>
    <t>LC2404NI</t>
  </si>
  <si>
    <t>LC2405NI</t>
  </si>
  <si>
    <t>Household Size by Religion or Religion Brought Up in of HRP</t>
  </si>
  <si>
    <t>LC2406NI</t>
  </si>
  <si>
    <t>Tenure by Religion or Religion Brought Up In of HRP</t>
  </si>
  <si>
    <t>LC2407NI</t>
  </si>
  <si>
    <t>Number of Cars or Vans by Religion of HRP</t>
  </si>
  <si>
    <t>LC2408NI</t>
  </si>
  <si>
    <t>Number of Cars or Vans by Religion or Religion Brought Up In of HRP</t>
  </si>
  <si>
    <t>LC2409NI</t>
  </si>
  <si>
    <t>LC2501NI</t>
  </si>
  <si>
    <t>LC2502NI</t>
  </si>
  <si>
    <t>Highest Level of Qualification by Religion</t>
  </si>
  <si>
    <t>LC2503NI</t>
  </si>
  <si>
    <t>Highest Level of Qualification by Religion or Religion Brought Up In</t>
  </si>
  <si>
    <t>LC2601NI</t>
  </si>
  <si>
    <t>Economic Activity by Country of Birth by Age</t>
  </si>
  <si>
    <t>LC2602NI</t>
  </si>
  <si>
    <t>Economic Activity by Country of Birth by Sex</t>
  </si>
  <si>
    <t>LC2603NI</t>
  </si>
  <si>
    <t>Economic Activity by Passports Held (Classification 1)</t>
  </si>
  <si>
    <t>LC2604NI</t>
  </si>
  <si>
    <t>NS-SeC by Religion</t>
  </si>
  <si>
    <t>LC2605NI</t>
  </si>
  <si>
    <t>Country of Birth by Occupation</t>
  </si>
  <si>
    <t>LC2606NI</t>
  </si>
  <si>
    <t>Economic Activity by Religion</t>
  </si>
  <si>
    <t>LC2607NI</t>
  </si>
  <si>
    <t>Economic Activity by Religion or Religion Brought Up In</t>
  </si>
  <si>
    <t>LC2608NI</t>
  </si>
  <si>
    <t>NS-SeC by Religion or Religion Brought Up In</t>
  </si>
  <si>
    <t>LC2609NI</t>
  </si>
  <si>
    <t>Occupation by Religion</t>
  </si>
  <si>
    <t>LC2610NI</t>
  </si>
  <si>
    <t>Occupation by Religion or Religion Brought Up In</t>
  </si>
  <si>
    <t>LC3101NI</t>
  </si>
  <si>
    <t>Provision of Unpaid Care by Age</t>
  </si>
  <si>
    <t>LC3102NI</t>
  </si>
  <si>
    <t>Provision of Unpaid Care by Sex</t>
  </si>
  <si>
    <t>LC3103NI</t>
  </si>
  <si>
    <t>General Health by Age</t>
  </si>
  <si>
    <t>LC3104NI</t>
  </si>
  <si>
    <t>General Health by Sex</t>
  </si>
  <si>
    <t>LC3105NI</t>
  </si>
  <si>
    <t>Long-Term Health Problem or Disability by Age</t>
  </si>
  <si>
    <t>LC3106NI</t>
  </si>
  <si>
    <t>Long-Term Health Problem or Disability by Sex</t>
  </si>
  <si>
    <t>LC3301NI</t>
  </si>
  <si>
    <t>Long-Term Health Problem or Disability by General Health</t>
  </si>
  <si>
    <t>LC3302NI</t>
  </si>
  <si>
    <t>Long-Term Health Problem or Disability by Provision of Unpaid Care</t>
  </si>
  <si>
    <t>LC3303NI</t>
  </si>
  <si>
    <t>LC3401NI</t>
  </si>
  <si>
    <t>Occupancy Rating by General Health</t>
  </si>
  <si>
    <t>LC3402NI</t>
  </si>
  <si>
    <t>Occupancy Rating by Long-Term Health Problem or Disability</t>
  </si>
  <si>
    <t>LC3601NI</t>
  </si>
  <si>
    <t>General Health by NS-SeC by Sex</t>
  </si>
  <si>
    <t>LC3602NI</t>
  </si>
  <si>
    <t>Long-Term Health Problem or Disability by NS-SeC by Sex</t>
  </si>
  <si>
    <t>LC3603NI</t>
  </si>
  <si>
    <t>Economic Activity by General Health</t>
  </si>
  <si>
    <t>LC3604NI</t>
  </si>
  <si>
    <t>Economic Activity by Provision of Unpaid Care</t>
  </si>
  <si>
    <t>LC3605NI</t>
  </si>
  <si>
    <t>Economic Activity by Long-Term Health Problem or Disability</t>
  </si>
  <si>
    <t>LC3606NI</t>
  </si>
  <si>
    <t>LC4101NI</t>
  </si>
  <si>
    <t>Tenure by Age of HRP</t>
  </si>
  <si>
    <t>LC4102NI</t>
  </si>
  <si>
    <t>Household Composition by Tenure</t>
  </si>
  <si>
    <t>LC4103NI</t>
  </si>
  <si>
    <t>LC4104NI</t>
  </si>
  <si>
    <t>Household Composition by Number of Cars or Vans Available</t>
  </si>
  <si>
    <t>LC4301NI</t>
  </si>
  <si>
    <t>Tenure by General Health</t>
  </si>
  <si>
    <t>LC4302NI</t>
  </si>
  <si>
    <t>Tenure by Long-Term Health Problem or Disability</t>
  </si>
  <si>
    <t>LC4401NI</t>
  </si>
  <si>
    <t>Tenure by Car or Van Availability by Number of Usual Residents Aged 17 or Over in the Household</t>
  </si>
  <si>
    <t>LC4402NI</t>
  </si>
  <si>
    <t>Central Heating by Accommodation Type</t>
  </si>
  <si>
    <t>LC4403NI</t>
  </si>
  <si>
    <t>Number of Rooms by Tenure</t>
  </si>
  <si>
    <t>LC4404NI</t>
  </si>
  <si>
    <t>LC4406NI</t>
  </si>
  <si>
    <t>Accommodation Type by Tenure</t>
  </si>
  <si>
    <t>LC4407NI</t>
  </si>
  <si>
    <t>Central Heating by Tenure</t>
  </si>
  <si>
    <t>LC4408NI</t>
  </si>
  <si>
    <t>Household Size by Tenure</t>
  </si>
  <si>
    <t>LC4409NI</t>
  </si>
  <si>
    <t>Household Size by Number of Rooms</t>
  </si>
  <si>
    <t>LC4410NI</t>
  </si>
  <si>
    <t>Accommodation Type by Household Space Type</t>
  </si>
  <si>
    <t>LC4411NI</t>
  </si>
  <si>
    <t>Car or Van Availability by Accommodation Type</t>
  </si>
  <si>
    <t>LC5101NI</t>
  </si>
  <si>
    <t>Highest Level of Qualification by Age</t>
  </si>
  <si>
    <t>LC5102NI</t>
  </si>
  <si>
    <t>Highest Level of Qualification by Sex</t>
  </si>
  <si>
    <t>LC6101NI</t>
  </si>
  <si>
    <t>LC6102NI</t>
  </si>
  <si>
    <t>Industry by Age</t>
  </si>
  <si>
    <t>LC6103NI</t>
  </si>
  <si>
    <t>Occupation by Age</t>
  </si>
  <si>
    <t>LC6104NI</t>
  </si>
  <si>
    <t>Occupation by Sex</t>
  </si>
  <si>
    <t>LC6105NI</t>
  </si>
  <si>
    <t>NS-SeC by Age</t>
  </si>
  <si>
    <t>LC6106NI</t>
  </si>
  <si>
    <t>NS-SeC by Sex</t>
  </si>
  <si>
    <t>LC6107NI</t>
  </si>
  <si>
    <t>Economic Activity by Age</t>
  </si>
  <si>
    <t>LC6108NI</t>
  </si>
  <si>
    <t>Economic Activity by Sex</t>
  </si>
  <si>
    <t>LC6109NI</t>
  </si>
  <si>
    <t>Hours Worked by Age</t>
  </si>
  <si>
    <t>LC6110NI</t>
  </si>
  <si>
    <t>Hours Worked by Sex</t>
  </si>
  <si>
    <t>LC6111NI</t>
  </si>
  <si>
    <t>NS-SeC of HRP by Age</t>
  </si>
  <si>
    <t>LC6112NI</t>
  </si>
  <si>
    <t>NS-SeC of HRP by Sex</t>
  </si>
  <si>
    <t>LC6113NI</t>
  </si>
  <si>
    <t>Economic Activity by Living Arrangements</t>
  </si>
  <si>
    <t>LC6301NI</t>
  </si>
  <si>
    <t>LC6302NI</t>
  </si>
  <si>
    <t>Long-Term Health Problem or Disability by Voluntary Work</t>
  </si>
  <si>
    <t>LC6303NI</t>
  </si>
  <si>
    <t>General Health by Voluntary Work</t>
  </si>
  <si>
    <t>LC6401NI</t>
  </si>
  <si>
    <t>LC6402NI</t>
  </si>
  <si>
    <t>Tenure by Economic Activity of HRP</t>
  </si>
  <si>
    <t>LC6403NI</t>
  </si>
  <si>
    <t>NS-SeC of HRP by Tenure</t>
  </si>
  <si>
    <t>LC6501NI</t>
  </si>
  <si>
    <t>LC6502NI</t>
  </si>
  <si>
    <t>NS-SeC by Highest Level of Qualification</t>
  </si>
  <si>
    <t>LC6503NI</t>
  </si>
  <si>
    <t>Highest Level of Qualification by Economic Activity by Age</t>
  </si>
  <si>
    <t>LC6601NI</t>
  </si>
  <si>
    <t>LC6603NI</t>
  </si>
  <si>
    <t>LC6604NI</t>
  </si>
  <si>
    <t>Occupation by Hours Worked by Sex</t>
  </si>
  <si>
    <t>religion or religion brought up in community background</t>
  </si>
  <si>
    <t>knowledge of irish language</t>
  </si>
  <si>
    <t xml:space="preserve">knowledge of ulster-scots language
</t>
  </si>
  <si>
    <t>proficiency in english language</t>
  </si>
  <si>
    <t>General Health by Long-Term Health Problem or Disability by Number of Cars of Vans</t>
  </si>
  <si>
    <t>ST101NI</t>
  </si>
  <si>
    <t>Residence Type (Short-Term Residents)</t>
  </si>
  <si>
    <t>ST102NI</t>
  </si>
  <si>
    <t>Population Density (Short-Term Residents)</t>
  </si>
  <si>
    <t>ST103NI</t>
  </si>
  <si>
    <t>Sex by Single Year of Age (Short-Term Residents)</t>
  </si>
  <si>
    <t>ST201NI</t>
  </si>
  <si>
    <t>Ethnic Group (Short-Term Residents)</t>
  </si>
  <si>
    <t>ST202NI</t>
  </si>
  <si>
    <t>Country of Birth - Intermediate Detail (Short-Term Residents)</t>
  </si>
  <si>
    <t>ST203NI</t>
  </si>
  <si>
    <t>Main Language (Short-Term Residents)</t>
  </si>
  <si>
    <t>ST204NI</t>
  </si>
  <si>
    <t>Religion (Short-Term Residents)</t>
  </si>
  <si>
    <t>ST205NI</t>
  </si>
  <si>
    <t>Religion or Religion Brought Up In (Short-Term Residents)</t>
  </si>
  <si>
    <t>ST206NI</t>
  </si>
  <si>
    <t>Passports Held (Classification1) (Short-Term Residents)</t>
  </si>
  <si>
    <t>ST207NI</t>
  </si>
  <si>
    <t>Passports Held (Classification 2) (Short-Term Residents)</t>
  </si>
  <si>
    <t>ST301NI</t>
  </si>
  <si>
    <t>Provision of Unpaid Care (Short-Term Residents)</t>
  </si>
  <si>
    <t>ST302NI</t>
  </si>
  <si>
    <t>General Health (Short-Term Residents)</t>
  </si>
  <si>
    <t>ST401NI</t>
  </si>
  <si>
    <t>Tenure - Short-Term Residents</t>
  </si>
  <si>
    <t>ST601NI</t>
  </si>
  <si>
    <t>Economic Activity (Short-Term Residents)</t>
  </si>
  <si>
    <t>ST602NI</t>
  </si>
  <si>
    <t>Hours Worked (Short-Term Residents)</t>
  </si>
  <si>
    <t>ST603NI</t>
  </si>
  <si>
    <t>Industry of Employment (Short-Term Residents)</t>
  </si>
  <si>
    <t>ST604NI</t>
  </si>
  <si>
    <t>Occupation (Short-Term Residents)</t>
  </si>
  <si>
    <t>ST605NI</t>
  </si>
  <si>
    <t>National Statistics Socio-Economic Classification (NS-SeC) (Short-Term Residents)</t>
  </si>
  <si>
    <t>ST701NI</t>
  </si>
  <si>
    <t>Method of Travel to Work (Short-Term Residents)</t>
  </si>
  <si>
    <t>ST702NI</t>
  </si>
  <si>
    <t>Method of Travel to Work or Place of Study (Short-Term Residents)</t>
  </si>
  <si>
    <t>residence type short-term residents</t>
  </si>
  <si>
    <t>population density short-term residents</t>
  </si>
  <si>
    <t>main language short-term residents</t>
  </si>
  <si>
    <t>religion short-term residents</t>
  </si>
  <si>
    <t>provision of unpaid care short-term residents</t>
  </si>
  <si>
    <t>general health short-term residents</t>
  </si>
  <si>
    <t>hours worked short-term residents</t>
  </si>
  <si>
    <t>industry of employment short-term residents</t>
  </si>
  <si>
    <t>occupation short-term residents</t>
  </si>
  <si>
    <t>method of travel to work short-term residents</t>
  </si>
  <si>
    <t>method of travel to work or place of study short-term residents</t>
  </si>
  <si>
    <t>national statistics socio-economic classification ns-sec short-term residents</t>
  </si>
  <si>
    <t>WP101NI</t>
  </si>
  <si>
    <t>Population (Workplace Population)</t>
  </si>
  <si>
    <t>WP102NI</t>
  </si>
  <si>
    <t>Population Density (Workplace Population)</t>
  </si>
  <si>
    <t>WP103NI</t>
  </si>
  <si>
    <t>Single Year of Age by Sex (Workplace Population)</t>
  </si>
  <si>
    <t>WP104NI</t>
  </si>
  <si>
    <t>WP201NI</t>
  </si>
  <si>
    <t>Ethnic Group (Workplace Population)</t>
  </si>
  <si>
    <t>WP202NI</t>
  </si>
  <si>
    <t>Country of Birth - Intermediate  Detail (Workplace Population)</t>
  </si>
  <si>
    <t>WP203NI</t>
  </si>
  <si>
    <t>Main Language (Workplace Population)</t>
  </si>
  <si>
    <t>WP204NI</t>
  </si>
  <si>
    <t>Irish Language Skills (Workplace Population)</t>
  </si>
  <si>
    <t>WP205NI</t>
  </si>
  <si>
    <t>Ulster-Scots Language Skills (Workplace Population)</t>
  </si>
  <si>
    <t>WP206NI</t>
  </si>
  <si>
    <t>Religion (Workplace Population)</t>
  </si>
  <si>
    <t>WP207NI</t>
  </si>
  <si>
    <t>Religion or Religion Brought Up In (Workplace Population)</t>
  </si>
  <si>
    <t>WP208NI</t>
  </si>
  <si>
    <t>Passports Held (Classification 1) (Workplace Population)</t>
  </si>
  <si>
    <t>WP209NI</t>
  </si>
  <si>
    <t>Passports Held (Classification 2) (Workplace Population)</t>
  </si>
  <si>
    <t>WP301NI</t>
  </si>
  <si>
    <t>General Health (Workplace Population)</t>
  </si>
  <si>
    <t>WP401NI</t>
  </si>
  <si>
    <t>Tenure (Workplace Population)</t>
  </si>
  <si>
    <t>WP501NI</t>
  </si>
  <si>
    <t>Highest Level of Qualification (Workplace Population)</t>
  </si>
  <si>
    <t>WP502NI</t>
  </si>
  <si>
    <t>Occupation by Highest Level of Qualification (Workplace Population)</t>
  </si>
  <si>
    <t>WP503NI</t>
  </si>
  <si>
    <t>Highest Level of Qualification by Industry (Workplace Population)</t>
  </si>
  <si>
    <t>WP601NI</t>
  </si>
  <si>
    <t>Employment Status (Workplace Population)</t>
  </si>
  <si>
    <t>WP602NI</t>
  </si>
  <si>
    <t>Hours Worked (Workplace Population)</t>
  </si>
  <si>
    <t>WP603NI</t>
  </si>
  <si>
    <t>Industry of Employment (Workplace Population)</t>
  </si>
  <si>
    <t>WP604NI</t>
  </si>
  <si>
    <t>Occupation - Minor Groups (Workplace Population)</t>
  </si>
  <si>
    <t>WP605NI</t>
  </si>
  <si>
    <t>National Statistics Socio-Economic Classification (NS-SeC) (Workplace Population)</t>
  </si>
  <si>
    <t>WP606NI</t>
  </si>
  <si>
    <t>Approximated Social Grade (Workplace Population)</t>
  </si>
  <si>
    <t>WP607NI</t>
  </si>
  <si>
    <t>Occupation by Industry (Workplace Population)</t>
  </si>
  <si>
    <t>WP608NI</t>
  </si>
  <si>
    <t>Industry by Age (Workplace Population)</t>
  </si>
  <si>
    <t>WP609NI</t>
  </si>
  <si>
    <t>Occupation by Age (Workplace Population)</t>
  </si>
  <si>
    <t>WP701NI</t>
  </si>
  <si>
    <t>Method of Travel to Work (Workplace Population)</t>
  </si>
  <si>
    <t>WP706NI</t>
  </si>
  <si>
    <t>Method of Travel to Work by Age (Workplace Population)</t>
  </si>
  <si>
    <t>national identity classification 1 nationality</t>
  </si>
  <si>
    <t>national identity classification 2 nationality</t>
  </si>
  <si>
    <t>passports held classification 1</t>
  </si>
  <si>
    <t>passports held classification 2</t>
  </si>
  <si>
    <t>national statistics socio-economic classification ns-sec</t>
  </si>
  <si>
    <t>method of travel to work resident population</t>
  </si>
  <si>
    <t>method of travel to work or place of study resident population</t>
  </si>
  <si>
    <t>adult lifestage alternative adult definition</t>
  </si>
  <si>
    <t>religion of household reference person hrp</t>
  </si>
  <si>
    <t>tenure where household reference person hrp aged 65 and over</t>
  </si>
  <si>
    <t>economic activity of household reference person hrp economically active economically inactive</t>
  </si>
  <si>
    <t>Components of Workplace Population (Workplace Population)</t>
  </si>
  <si>
    <t>DT101NI</t>
  </si>
  <si>
    <t>Population Density (Daytime Population)</t>
  </si>
  <si>
    <t>DT102NI</t>
  </si>
  <si>
    <t>Components of Daytime Population (Daytime Population)</t>
  </si>
  <si>
    <t>DT103NI</t>
  </si>
  <si>
    <t>Age by Sex (Daytime Population)</t>
  </si>
  <si>
    <t>DT104NI</t>
  </si>
  <si>
    <t>Reconciliation of Usual Resident and Daytime Populations (Daytime Population)</t>
  </si>
  <si>
    <t>DT201NI</t>
  </si>
  <si>
    <t>Ethnic Group (Daytime Population)</t>
  </si>
  <si>
    <t>DT202NI</t>
  </si>
  <si>
    <t>Country of Birth - Intermediate Detail (Daytime Population)</t>
  </si>
  <si>
    <t>DT203NI</t>
  </si>
  <si>
    <t>Main Language (Daytime Population)</t>
  </si>
  <si>
    <t>DT204NI</t>
  </si>
  <si>
    <t>Irish Language Skills (Daytime Population)</t>
  </si>
  <si>
    <t>DT205NI</t>
  </si>
  <si>
    <t>Ulster-Scots Language Skills (Daytime Population)</t>
  </si>
  <si>
    <t>DT206NI</t>
  </si>
  <si>
    <t>Religion (Daytime Population)</t>
  </si>
  <si>
    <t>DT207NI</t>
  </si>
  <si>
    <t>Religion or Religion Brought Up In (Daytime Population)</t>
  </si>
  <si>
    <t>DT208NI</t>
  </si>
  <si>
    <t>Passports Held (Classification 1) (Daytime Population)</t>
  </si>
  <si>
    <t>DT209NI</t>
  </si>
  <si>
    <t>Passports Held (Classification 2) (Daytime Population)</t>
  </si>
  <si>
    <t>DT301NI</t>
  </si>
  <si>
    <t>General Health (Daytime Population)</t>
  </si>
  <si>
    <t>DT401NI</t>
  </si>
  <si>
    <t>Tenure (Daytime Population)</t>
  </si>
  <si>
    <t>DT501NI</t>
  </si>
  <si>
    <t>Highest Level of Qualification (Daytime Population)</t>
  </si>
  <si>
    <t>DT601NI</t>
  </si>
  <si>
    <t>Economic Activity (Daytime Population)</t>
  </si>
  <si>
    <t>DT602NI</t>
  </si>
  <si>
    <t>Hours Worked (Daytime Population)</t>
  </si>
  <si>
    <t>DT603NI</t>
  </si>
  <si>
    <t>Industry of Employment (Daytime Population)</t>
  </si>
  <si>
    <t>DT604NI</t>
  </si>
  <si>
    <t>Occupation - Minor Groups (Daytime Population)</t>
  </si>
  <si>
    <t>DT605NI</t>
  </si>
  <si>
    <t>National Statistics Socio-economic Classification (NS-SeC) (Daytime Population)</t>
  </si>
  <si>
    <t>DT606NI</t>
  </si>
  <si>
    <t>Approximated Social Grade (Daytime Population)</t>
  </si>
  <si>
    <t>DT701NI</t>
  </si>
  <si>
    <t>Method of Travel to Work or Place of Study (Daytime Population)</t>
  </si>
  <si>
    <t>components of daytime population daytime population</t>
  </si>
  <si>
    <t>reconciliation of usual resident and daytime populations daytime population</t>
  </si>
  <si>
    <t>DC7101NI</t>
  </si>
  <si>
    <t>Method of Travel to Work by Age by Sex</t>
  </si>
  <si>
    <t>DC7102NI</t>
  </si>
  <si>
    <t>Distance Travelled to Work by Age by Sex</t>
  </si>
  <si>
    <t>DC7103NI</t>
  </si>
  <si>
    <t>Method of Travel to Place of Study by Age by Sex</t>
  </si>
  <si>
    <t>DC7104NI</t>
  </si>
  <si>
    <t>Distance Travelled to Place of Study by Age by Sex</t>
  </si>
  <si>
    <t>DC7201NI</t>
  </si>
  <si>
    <t>Ethnic Group by Method of Travel to Work</t>
  </si>
  <si>
    <t>DC7202NI</t>
  </si>
  <si>
    <t>Ethnic Group by Distance Travelled to Work</t>
  </si>
  <si>
    <t>DC7203NI</t>
  </si>
  <si>
    <t>Religion by Distance Travelled to Work by Sex</t>
  </si>
  <si>
    <t>DC7204NI</t>
  </si>
  <si>
    <t>Religion or Religion Brought Up In by Distance Travelled to Work by Sex</t>
  </si>
  <si>
    <t>DC7205NI</t>
  </si>
  <si>
    <t>Religion by Distance Travelled to Place of Study by Sex</t>
  </si>
  <si>
    <t>DC7206NI</t>
  </si>
  <si>
    <t>DC7301NI</t>
  </si>
  <si>
    <t>Long-Term Health Problem or Disability by Method of Travel to Work</t>
  </si>
  <si>
    <t>DC7302NI</t>
  </si>
  <si>
    <t>Long-Term Health Problem or Disability by Distance Travelled to Work</t>
  </si>
  <si>
    <t>DC7303NI</t>
  </si>
  <si>
    <t>Long-Term Health Problem or Disability by Method of Travel to Place of Study</t>
  </si>
  <si>
    <t>DC7304NI</t>
  </si>
  <si>
    <t>Long-Term Health Problem or Disability by Distance Travelled to Place of Study</t>
  </si>
  <si>
    <t>DC7401NI</t>
  </si>
  <si>
    <t>Method of Travel to Work by Car or Van Availability</t>
  </si>
  <si>
    <t>DC7402NI</t>
  </si>
  <si>
    <t>Distance Travelled to Work by Car or Van Availability</t>
  </si>
  <si>
    <t>DC7403NI</t>
  </si>
  <si>
    <t>DC7404NI</t>
  </si>
  <si>
    <t>DC7501NI</t>
  </si>
  <si>
    <t>Method of Travel to Work by Highest Level of Qualification by Sex</t>
  </si>
  <si>
    <t>DC7502NI</t>
  </si>
  <si>
    <t>Distance Travelled to Work by Highest Level of Qualification by Sex</t>
  </si>
  <si>
    <t>DC7601NI</t>
  </si>
  <si>
    <t>Hours Worked by Method of Travel to Work by Sex</t>
  </si>
  <si>
    <t>DC7602NI</t>
  </si>
  <si>
    <t>Hours Worked by Distance Travelled to Work by Sex</t>
  </si>
  <si>
    <t>DC7603NI</t>
  </si>
  <si>
    <t>Industry by Method of Travel to Work</t>
  </si>
  <si>
    <t>DC7604NI</t>
  </si>
  <si>
    <t>Industry by Distance Travelled to Work</t>
  </si>
  <si>
    <t>DC7605NI</t>
  </si>
  <si>
    <t>Method of Travel to Work by Occupation by Sex</t>
  </si>
  <si>
    <t>DC7606NI</t>
  </si>
  <si>
    <t>Occupation by Distance Travelled to Work by Sex</t>
  </si>
  <si>
    <t>DC7607NI</t>
  </si>
  <si>
    <t>NS-SeC by Method of Travel to Work by Sex</t>
  </si>
  <si>
    <t>DC7608NI</t>
  </si>
  <si>
    <t>DC7609NI</t>
  </si>
  <si>
    <t>Employment Status by Distance Travelled to Work by Sex</t>
  </si>
  <si>
    <t>DC7701NI</t>
  </si>
  <si>
    <t>Method of Travel to Work by Distance Travelled to Work</t>
  </si>
  <si>
    <t>DC7702NI</t>
  </si>
  <si>
    <t>Method of Travel to Place of Study by Distance Travelled to Place of Study</t>
  </si>
  <si>
    <t>LC7101NI</t>
  </si>
  <si>
    <t>Method of Travel to Work by Age</t>
  </si>
  <si>
    <t>LC7102NI</t>
  </si>
  <si>
    <t>Method of Travel to Work by Sex</t>
  </si>
  <si>
    <t>LC7103NI</t>
  </si>
  <si>
    <t>Distance Travelled to Work by Age</t>
  </si>
  <si>
    <t>LC7104NI</t>
  </si>
  <si>
    <t>Distance Travelled to Work by Sex</t>
  </si>
  <si>
    <t>LC7401NI</t>
  </si>
  <si>
    <t>LC7402NI</t>
  </si>
  <si>
    <t>LC7501NI</t>
  </si>
  <si>
    <t>Method of Travel to Work by Highest Level of Qualification</t>
  </si>
  <si>
    <t>LC7502NI</t>
  </si>
  <si>
    <t>Distance Travelled to Work by Highest Level of Qualification</t>
  </si>
  <si>
    <t>LC7601NI</t>
  </si>
  <si>
    <t>Hours Worked by Method of Travel to Work</t>
  </si>
  <si>
    <t>LC7603NI</t>
  </si>
  <si>
    <t>Method of Travel to Work by Industry</t>
  </si>
  <si>
    <t>LC7604NI</t>
  </si>
  <si>
    <t>LC7605NI</t>
  </si>
  <si>
    <t>Method of Travel to Work by Occupation</t>
  </si>
  <si>
    <t>LC7606NI</t>
  </si>
  <si>
    <t>Distance Travelled to Work by Occupation</t>
  </si>
  <si>
    <t>LC7607NI</t>
  </si>
  <si>
    <t>NS-SeC by Method of Travel to Work</t>
  </si>
  <si>
    <t>LC7608NI</t>
  </si>
  <si>
    <t>NS-SeC by Distance Travelled to Work</t>
  </si>
  <si>
    <t>LC7701NI</t>
  </si>
  <si>
    <t>WP702NI</t>
  </si>
  <si>
    <t>Distance Travelled to Work (Workplace Population)</t>
  </si>
  <si>
    <t>WP703NI</t>
  </si>
  <si>
    <t>Distance Travelled to Work by Industry (Workplace Population)</t>
  </si>
  <si>
    <t>WP704NI</t>
  </si>
  <si>
    <t>Distance Travelled to Work by Occupation (Workplace Population)</t>
  </si>
  <si>
    <t>WP705NI</t>
  </si>
  <si>
    <t>Method of Travel to Work by Distance Travelled to Work (Workplace Population)</t>
  </si>
  <si>
    <t>WP707NI</t>
  </si>
  <si>
    <t>Distance Travelled to Work by Age (Workplace Population)</t>
  </si>
  <si>
    <t>DT702NI</t>
  </si>
  <si>
    <t>Distance Travelled to Work or Place of Study (Daytime Population)</t>
  </si>
  <si>
    <t>Alternative Populations Tables</t>
  </si>
  <si>
    <t>Religion or Religion Brought Up in by Distance Travelled to Place of Study by Sex</t>
  </si>
  <si>
    <t>Method of Travel to Place of Study by Car or Van Availability</t>
  </si>
  <si>
    <t>Distance Travelled to Place of Study by Car or Van Availability</t>
  </si>
  <si>
    <t>NS-SeC by Distance Travelled to Work by Sex</t>
  </si>
  <si>
    <t>Households</t>
  </si>
  <si>
    <t>usually resident population households and average household size</t>
  </si>
  <si>
    <t>usually resident population</t>
  </si>
  <si>
    <t>households household</t>
  </si>
  <si>
    <t>DC6117NI</t>
  </si>
  <si>
    <t>Approximated Social Grade by Age by Sex</t>
  </si>
  <si>
    <t>DC6118NI</t>
  </si>
  <si>
    <t>Approximated Social Grade by Adult Lifestage (Alternative Adult Definition)</t>
  </si>
  <si>
    <t>DC6119NI</t>
  </si>
  <si>
    <t>Approximated Social Grade by Adult Lifestage (Alternative Adult Definition) - HRPs</t>
  </si>
  <si>
    <t>DC6120NI</t>
  </si>
  <si>
    <t>Approximated Social Grade by Household Composition</t>
  </si>
  <si>
    <t>DC6203NI</t>
  </si>
  <si>
    <t>Approximated Social Grade by Country of Birth</t>
  </si>
  <si>
    <t>DC6204NI</t>
  </si>
  <si>
    <t>Approximated Social Grade by National Identity (Classification 1)</t>
  </si>
  <si>
    <t>DC6205NI</t>
  </si>
  <si>
    <t>Approximated Social Grade by Religion</t>
  </si>
  <si>
    <t>DC6206NI</t>
  </si>
  <si>
    <t>Approximated Social Grade by Religion or Religion Brought Up In</t>
  </si>
  <si>
    <t>DC6405NI</t>
  </si>
  <si>
    <t>Approximated Social Grade by Tenure by Car or Van Availability</t>
  </si>
  <si>
    <t>DC8101NI</t>
  </si>
  <si>
    <t>Country of Birth by Year of Most Recent Arrival in Northern Ireland by Age (Born outside Northern Ireland)</t>
  </si>
  <si>
    <t>DC8102NI</t>
  </si>
  <si>
    <t>Year of Most Recent Arrival in Northern Ireland by Age by Sex (Born in Northern Ireland)</t>
  </si>
  <si>
    <t>DC8201NI</t>
  </si>
  <si>
    <t>Country of Birth by Ethnic Group by Year of Most Recent Arrival in Northern Ireland (Born outside Northern Ireland)</t>
  </si>
  <si>
    <t>DC8202NI</t>
  </si>
  <si>
    <t>Country of Birth by Year of Most Recent Arrival in Northern Ireland (Born outside Northern Ireland)</t>
  </si>
  <si>
    <t>DC8203NI</t>
  </si>
  <si>
    <t>Country of Birth by Proficiency in English by Year of Most Recent Arrival in Northern Ireland (Born outside Northern Ireland)</t>
  </si>
  <si>
    <t>DC8501NI</t>
  </si>
  <si>
    <t>Country of Birth by Highest Level of Qualification by Year of Most Recent Arrival in Northern Ireland (Born outside Northern Ireland)</t>
  </si>
  <si>
    <t>DC8502NI</t>
  </si>
  <si>
    <t>Highest Level of Qualification by Year of Most Recent Arrival in Northern Ireland (Born in Northern Ireland)</t>
  </si>
  <si>
    <t>DC8601NI</t>
  </si>
  <si>
    <t>Country of Birth by Economic Activity by Year of Most Recent Arrival in Northern Ireland (Born outside Northern Ireland)</t>
  </si>
  <si>
    <t>DC8602NI</t>
  </si>
  <si>
    <t>Economic Activity by Year of Most Recent Arrival in Northern Ireland (Born in Northern Ireland)</t>
  </si>
  <si>
    <t>DC8801NI</t>
  </si>
  <si>
    <t>Year of Most Recent Arrival in Northern Ireland by Age of Most Recent Arrival in Northern Ireland (Born outside Northern Ireland)</t>
  </si>
  <si>
    <t>LC6114NI</t>
  </si>
  <si>
    <t>LC6115NI</t>
  </si>
  <si>
    <t>Headcount and Household Estimates for Settlements</t>
  </si>
  <si>
    <t>QS801NI</t>
  </si>
  <si>
    <t>Year of Most Recent Arrival in Northern Ireland (Born outside Northern Ireland)</t>
  </si>
  <si>
    <t>QS802NI</t>
  </si>
  <si>
    <t>Age of Most Recent Arrival in Northern Ireland (Born outside Northern Ireland)</t>
  </si>
  <si>
    <t>QS803NI</t>
  </si>
  <si>
    <t>Country of Previous Residence (Born outside Northern Ireland)</t>
  </si>
  <si>
    <t>QS804NI</t>
  </si>
  <si>
    <t>Ethnic Group (Born in Northern Ireland)</t>
  </si>
  <si>
    <t>QS805NI</t>
  </si>
  <si>
    <t>Religion (Born in Northern Ireland)</t>
  </si>
  <si>
    <t>QS806NI</t>
  </si>
  <si>
    <t>Religion or Religion Brought Up In (Born in Northern Ireland)</t>
  </si>
  <si>
    <t>year of most recent arrival in northern ireland born outside northern ireland</t>
  </si>
  <si>
    <t>age of most recent arrival in northern ireland born outside northern ireland</t>
  </si>
  <si>
    <t>country of previous residence born outside northern ireland</t>
  </si>
  <si>
    <t>religion born in northern ireland</t>
  </si>
  <si>
    <t>ethnic group born in northern ireland ethnicity</t>
  </si>
  <si>
    <t>DC8204NI</t>
  </si>
  <si>
    <t>DC8205NI</t>
  </si>
  <si>
    <t>DC8503NI</t>
  </si>
  <si>
    <t>Occupation</t>
  </si>
  <si>
    <t>Occupation - Males</t>
  </si>
  <si>
    <t>Occupation - Females</t>
  </si>
  <si>
    <t>Settlement2015</t>
  </si>
  <si>
    <t>Table population</t>
  </si>
  <si>
    <t>All usual residents</t>
  </si>
  <si>
    <t>All usual residents aged 16 and over</t>
  </si>
  <si>
    <t>All usual residents aged 16 and over in households</t>
  </si>
  <si>
    <t>All households</t>
  </si>
  <si>
    <t>All lone parent households with dependent children where the lone parent is aged 16 to 74</t>
  </si>
  <si>
    <t xml:space="preserve">All usual residents </t>
  </si>
  <si>
    <t>All usual residents aged 3 and over</t>
  </si>
  <si>
    <t>All dwellings; All household spaces</t>
  </si>
  <si>
    <t>All communal establishments</t>
  </si>
  <si>
    <t xml:space="preserve">All usual residents aged 16 and over </t>
  </si>
  <si>
    <t>All usual residents aged 16 to 74</t>
  </si>
  <si>
    <t>All male usual residents aged 16 to 74</t>
  </si>
  <si>
    <t>All female usual residents aged 16 to 74</t>
  </si>
  <si>
    <t>All usual residents aged 16 to 74 in employment</t>
  </si>
  <si>
    <t xml:space="preserve">All usual residents aged 16 to 74 in employment </t>
  </si>
  <si>
    <t xml:space="preserve">All male usual residents aged 16 to 74 in employment </t>
  </si>
  <si>
    <t xml:space="preserve">All female usual residents aged 16 to 74 in employment </t>
  </si>
  <si>
    <t>All female usual residents aged 16 to 74 in employment</t>
  </si>
  <si>
    <t>All usual residents aged 16 to 74 (excluding students) in employment and currently working</t>
  </si>
  <si>
    <t xml:space="preserve">All usual residents of primary school age and over in full-time education or aged 16 to 74 in employment and currently working </t>
  </si>
  <si>
    <t>All usual residents born in Northern Ireland and short-term residents</t>
  </si>
  <si>
    <t>All full-time students and schoolchildren aged 4 and over living away from home during term time</t>
  </si>
  <si>
    <t>All usual residents in households</t>
  </si>
  <si>
    <t>All usual residents aged 18 to 64 in households</t>
  </si>
  <si>
    <t>All families in households; All dependent children in families</t>
  </si>
  <si>
    <t>All families in households</t>
  </si>
  <si>
    <t>All Household Reference Persons (HRPs)</t>
  </si>
  <si>
    <t>All Households</t>
  </si>
  <si>
    <t>All households where the Household Reference Person is aged 65 and over</t>
  </si>
  <si>
    <t>All household spaces</t>
  </si>
  <si>
    <t>All dwellings</t>
  </si>
  <si>
    <t>All usual residents in communal establishments</t>
  </si>
  <si>
    <t>All Household Reference Persons (HRPs) aged 16 to 74</t>
  </si>
  <si>
    <t xml:space="preserve">All full-time students aged 16 to 74 </t>
  </si>
  <si>
    <t xml:space="preserve">All usual residents aged 16 to 74 </t>
  </si>
  <si>
    <t>All usual residents aged under 65 in households</t>
  </si>
  <si>
    <t>All usual residents in households where Household Reference Person is aged under 65</t>
  </si>
  <si>
    <t>All Household Reference Persons (HRPs) aged 16 to 64</t>
  </si>
  <si>
    <t>All usual residents who were born and have lived outside Northern Ireland</t>
  </si>
  <si>
    <t>All families</t>
  </si>
  <si>
    <t>All usual residents in communal establishments aged 3 and over</t>
  </si>
  <si>
    <t>All usual residents resident in communal establishments (excluding staff and their families)</t>
  </si>
  <si>
    <t>All usual residents in communal establishments (excluding staff and their families)</t>
  </si>
  <si>
    <t>All occupied household spaces</t>
  </si>
  <si>
    <t>All usual residents aged 16 to 74 in households</t>
  </si>
  <si>
    <t>All full-time students and schoolchildren aged 16 and over at their term time address</t>
  </si>
  <si>
    <t xml:space="preserve">All usual residents aged 16 to 74 not in employment </t>
  </si>
  <si>
    <t xml:space="preserve">All usual residents aged 16 to 74 not in employment  </t>
  </si>
  <si>
    <t>All households with students and schoolchildren aged 4 and over in full-time education who would reside in the area were they not living away from home during term-time</t>
  </si>
  <si>
    <t>All usual residents aged 16 to 64 in households</t>
  </si>
  <si>
    <t xml:space="preserve">All households with Household Reference Person aged 16 to 74 </t>
  </si>
  <si>
    <t xml:space="preserve">All usual residents aged 16 to 74 in households </t>
  </si>
  <si>
    <t>All usual residents of primary school age and over in full-time education</t>
  </si>
  <si>
    <t>All usual residents aged 16 to 74 (excluding full-time students) in employment and currently working</t>
  </si>
  <si>
    <t>All usual residents aged 16 to 74 (excluding students) in households in employment and currently working</t>
  </si>
  <si>
    <t>All usual residents of primary school age and over living in households in full-time education</t>
  </si>
  <si>
    <t>All usual residents born outside Northern Ireland</t>
  </si>
  <si>
    <t>All usual residents in the area and those who have moved from the area in the past year within Northern Ireland</t>
  </si>
  <si>
    <t>All usual residents aged 16 and over born outside Northern Ireland</t>
  </si>
  <si>
    <t>All usual residents aged 16 and over in the area and those who have moved from the area in the past year within Northern Ireland</t>
  </si>
  <si>
    <t>All usual residents aged 16 to 74 born outside Northern Ireland</t>
  </si>
  <si>
    <t xml:space="preserve">All usual residents in households </t>
  </si>
  <si>
    <t xml:space="preserve">All households </t>
  </si>
  <si>
    <t>All usual residents in households aged 16 to 74</t>
  </si>
  <si>
    <t>All HRPs aged 16 to 74</t>
  </si>
  <si>
    <t xml:space="preserve">All households with Household Reference Person (HRP) aged 16 to 74 </t>
  </si>
  <si>
    <t xml:space="preserve">All Daytime population  </t>
  </si>
  <si>
    <t>All usual residents in Northern Ireland</t>
  </si>
  <si>
    <t xml:space="preserve">All daytime population  </t>
  </si>
  <si>
    <t>All daytime population aged 3 and over</t>
  </si>
  <si>
    <t>All daytime population in households</t>
  </si>
  <si>
    <t>All daytime population aged 16 and over</t>
  </si>
  <si>
    <t>All daytime population aged 16 to 74</t>
  </si>
  <si>
    <t>All non-UK born short-term residents</t>
  </si>
  <si>
    <t>All non-UK born short-term residents aged 3 and over</t>
  </si>
  <si>
    <t>All non-UK born short-term residents in households</t>
  </si>
  <si>
    <t>All non-UK born short-term residents aged 16 to 74</t>
  </si>
  <si>
    <t>All non-UK born short-term residents aged 16 to 74 in employment</t>
  </si>
  <si>
    <t>All non-UK born short-term residents aged 16 to 74 (excluding students) in employment and currently working</t>
  </si>
  <si>
    <t>All non-UK born short-term residents of primary school age and over in full-time education or aged 16 to 74 in employment and currently working</t>
  </si>
  <si>
    <t>All usual residents; All households</t>
  </si>
  <si>
    <t>Workplace Population</t>
  </si>
  <si>
    <t>All usual residents and households</t>
  </si>
  <si>
    <t>Table Population</t>
  </si>
  <si>
    <t>This spreadsheet contains descriptions of all standard output tables from the 2011 Census in Northern Ireland.</t>
  </si>
  <si>
    <t>Small Area, Super Output Area, Electoral Ward, Local Government District, Local Government District (2014), Assembly Area, NUTS3, Education and Library Board, Health and Social Care Trust, Northern Ireland</t>
  </si>
  <si>
    <t>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t>
  </si>
  <si>
    <t>Settlement2015, Small Area, Super Output Area, Electoral Ward, Local Government District, District Electoral Area (2014), Local Government District (2014), Assembly Area, NUTS3, Education and Library Board, Health and Social Care Trust, Northern Ireland</t>
  </si>
  <si>
    <t>Small Area, Super Output Area, Electoral Ward, Local Government District, Assembly Area, NUTS3, Education and Library Board, Health and Social Care Trust, Northern Ireland</t>
  </si>
  <si>
    <t>Neighbourhood Renewal Area, Delivery Office, Small Area, Super Output Area, Electoral Ward, Local Government District, Assembly Area, NUTS3, Education and Library Board, Health and Social Care Trust, Northern Ireland</t>
  </si>
  <si>
    <t>Local Government District, NUTS3, Education and Library Board, Health and Social Care Trust, Northern Ireland</t>
  </si>
  <si>
    <t>Table number</t>
  </si>
  <si>
    <t>Table titles</t>
  </si>
  <si>
    <t>Alternatively, you can identify tables of interest by entering the topics of interest (for example, age, ethnic group) in cells B8-B11.</t>
  </si>
  <si>
    <t>https://www.nisra.gov.uk/system/files/statistics/census-2011-usually-resident-population-by-single-year-of-age-table.xlsx</t>
  </si>
  <si>
    <t>https://www.nisra.gov.uk/system/files/statistics/census-2011-usually-resident-population-by-single-year-of-age-and-sex-table.xlsx</t>
  </si>
  <si>
    <t>https://www.nisra.gov.uk/system/files/statistics/census-2011-usually-resident-population-by-five-year-age-bands-and-sex-table.xlsx</t>
  </si>
  <si>
    <t>https://www.nisra.gov.uk/system/files/statistics/census-2011-usually-resident-population-by-broad-age-bands-and-sex-table.xlsx</t>
  </si>
  <si>
    <t>https://www.nisra.gov.uk/system/files/statistics/census-2011-usually-resident-population-households-and-average-household-size-table.xlsx</t>
  </si>
  <si>
    <t>https://www.nisra.gov.uk/system/files/statistics/census-2011-usually-resident-population-table.xlsx</t>
  </si>
  <si>
    <t>https://www.nisra.gov.uk/system/files/statistics/census-2011-households-table.xlsx</t>
  </si>
  <si>
    <t>https://www.nisra.gov.uk/system/files/statistics/census-2011-ks101ni.xlsx</t>
  </si>
  <si>
    <t>https://www.nisra.gov.uk/system/files/statistics/census-2011-ks102ni.xlsx</t>
  </si>
  <si>
    <t>https://www.nisra.gov.uk/system/files/statistics/census-2011-ks103ni.xlsx</t>
  </si>
  <si>
    <t>https://www.nisra.gov.uk/system/files/statistics/census-2011-ks104ni.xlsx</t>
  </si>
  <si>
    <t>https://www.nisra.gov.uk/system/files/statistics/census-2011-ks105ni.xlsx</t>
  </si>
  <si>
    <t>https://www.nisra.gov.uk/system/files/statistics/census-2011-ks106ni.xlsx</t>
  </si>
  <si>
    <t>https://www.nisra.gov.uk/system/files/statistics/census-2011-ks107ni.xlsx</t>
  </si>
  <si>
    <t>https://www.nisra.gov.uk/system/files/statistics/census-2011-ks201ni.xlsx</t>
  </si>
  <si>
    <t>https://www.nisra.gov.uk/system/files/statistics/census-2011-ks202ni.xlsx</t>
  </si>
  <si>
    <t>https://www.nisra.gov.uk/system/files/statistics/census-2011-ks203ni.xlsx</t>
  </si>
  <si>
    <t>https://www.nisra.gov.uk/system/files/statistics/census-2011-ks204ni.xlsx</t>
  </si>
  <si>
    <t>https://www.nisra.gov.uk/system/files/statistics/census-2011-ks205ni.xlsx</t>
  </si>
  <si>
    <t>https://www.nisra.gov.uk/system/files/statistics/census-2011-ks206ni.xlsx</t>
  </si>
  <si>
    <t>https://www.nisra.gov.uk/system/files/statistics/census-2011-ks207ni.xlsx</t>
  </si>
  <si>
    <t>https://www.nisra.gov.uk/system/files/statistics/census-2011-ks208ni.xlsx</t>
  </si>
  <si>
    <t>https://www.nisra.gov.uk/system/files/statistics/census-2011-ks209ni.xlsx</t>
  </si>
  <si>
    <t>https://www.nisra.gov.uk/system/files/statistics/census-2011-ks210ni.xlsx</t>
  </si>
  <si>
    <t>https://www.nisra.gov.uk/system/files/statistics/census-2011-ks211ni.xlsx</t>
  </si>
  <si>
    <t>https://www.nisra.gov.uk/system/files/statistics/census-2011-ks212ni.xlsx</t>
  </si>
  <si>
    <t>https://www.nisra.gov.uk/system/files/statistics/census-2011-ks301ni.xlsx</t>
  </si>
  <si>
    <t>https://www.nisra.gov.uk/system/files/statistics/census-2011-ks302ni.xlsx</t>
  </si>
  <si>
    <t>https://www.nisra.gov.uk/system/files/statistics/census-2011-ks401ni.xlsx</t>
  </si>
  <si>
    <t>https://www.nisra.gov.uk/system/files/statistics/census-2011-ks402ni.xlsx</t>
  </si>
  <si>
    <t>https://www.nisra.gov.uk/system/files/statistics/census-2011-ks403ni.xlsx</t>
  </si>
  <si>
    <t>https://www.nisra.gov.uk/system/files/statistics/census-2011-ks404ni.xlsx</t>
  </si>
  <si>
    <t>https://www.nisra.gov.uk/system/files/statistics/census-2011-ks405ni.xlsx</t>
  </si>
  <si>
    <t>https://www.nisra.gov.uk/system/files/statistics/census-2011-ks406ni.xlsx</t>
  </si>
  <si>
    <t>https://www.nisra.gov.uk/system/files/statistics/census-2011-ks407ni.xlsx</t>
  </si>
  <si>
    <t>https://www.nisra.gov.uk/system/files/statistics/census-2011-qs101ni.xlsx</t>
  </si>
  <si>
    <t>https://www.nisra.gov.uk/system/files/statistics/census-2011-qs102ni.xlsx</t>
  </si>
  <si>
    <t>https://www.nisra.gov.uk/system/files/statistics/census-2011-qs103ni.xlsx</t>
  </si>
  <si>
    <t>https://www.nisra.gov.uk/system/files/statistics/census-2011-qs104ni.xlsx</t>
  </si>
  <si>
    <t>https://www.nisra.gov.uk/system/files/statistics/census-2011-qs105ni.xlsx</t>
  </si>
  <si>
    <t>https://www.nisra.gov.uk/system/files/statistics/census-2011-qs106ni.xlsx</t>
  </si>
  <si>
    <t>https://www.nisra.gov.uk/system/files/statistics/census-2011-qs107ni.xlsx</t>
  </si>
  <si>
    <t>https://www.nisra.gov.uk/system/files/statistics/census-2011-qs108ni.xlsx</t>
  </si>
  <si>
    <t>https://www.nisra.gov.uk/system/files/statistics/census-2011-qs109ni.xlsx</t>
  </si>
  <si>
    <t>https://www.nisra.gov.uk/system/files/statistics/census-2011-qs110ni.xlsx</t>
  </si>
  <si>
    <t>https://www.nisra.gov.uk/system/files/statistics/census-2011-qs111ni.xlsx</t>
  </si>
  <si>
    <t>https://www.nisra.gov.uk/system/files/statistics/census-2011-qs112ni.xlsx</t>
  </si>
  <si>
    <t>https://www.nisra.gov.uk/system/files/statistics/census-2011-qs113ni.xlsx</t>
  </si>
  <si>
    <t>https://www.nisra.gov.uk/system/files/statistics/census-2011-qs114ni.xlsx</t>
  </si>
  <si>
    <t>https://www.nisra.gov.uk/system/files/statistics/census-2011-qs115ni.xlsx</t>
  </si>
  <si>
    <t>https://www.nisra.gov.uk/system/files/statistics/census-2011-qs116ni.xlsx</t>
  </si>
  <si>
    <t>https://www.nisra.gov.uk/system/files/statistics/census-2011-qs117ni.xlsx</t>
  </si>
  <si>
    <t>https://www.nisra.gov.uk/system/files/statistics/census-2011-qs201ni.xlsx</t>
  </si>
  <si>
    <t>https://www.nisra.gov.uk/system/files/statistics/census-2011-qs202ni.xlsx</t>
  </si>
  <si>
    <t>https://www.nisra.gov.uk/system/files/statistics/census-2011-qs203ni.xlsx</t>
  </si>
  <si>
    <t>https://www.nisra.gov.uk/system/files/statistics/census-2011-qs204ni.xlsx</t>
  </si>
  <si>
    <t>https://www.nisra.gov.uk/system/files/statistics/census-2011-qs205ni.xlsx</t>
  </si>
  <si>
    <t>https://www.nisra.gov.uk/system/files/statistics/census-2011-qs206ni.xlsx</t>
  </si>
  <si>
    <t>https://www.nisra.gov.uk/system/files/statistics/census-2011-qs207ni.xlsx</t>
  </si>
  <si>
    <t>https://www.nisra.gov.uk/system/files/statistics/census-2011-qs208ni.xlsx</t>
  </si>
  <si>
    <t>https://www.nisra.gov.uk/system/files/statistics/census-2011-qs209ni.xlsx</t>
  </si>
  <si>
    <t>https://www.nisra.gov.uk/system/files/statistics/census-2011-qs210ni.xlsx</t>
  </si>
  <si>
    <t>https://www.nisra.gov.uk/system/files/statistics/census-2011-qs211ni.xlsx</t>
  </si>
  <si>
    <t>https://www.nisra.gov.uk/system/files/statistics/census-2011-qs212ni.xlsx</t>
  </si>
  <si>
    <t>https://www.nisra.gov.uk/system/files/statistics/census-2011-qs213ni.xlsx</t>
  </si>
  <si>
    <t>https://www.nisra.gov.uk/system/files/statistics/census-2011-qs214ni.xlsx</t>
  </si>
  <si>
    <t>https://www.nisra.gov.uk/system/files/statistics/census-2011-qs215ni.xlsx</t>
  </si>
  <si>
    <t>https://www.nisra.gov.uk/system/files/statistics/census-2011-qs216ni.xlsx</t>
  </si>
  <si>
    <t>https://www.nisra.gov.uk/system/files/statistics/census-2011-qs217ni.xlsx</t>
  </si>
  <si>
    <t>https://www.nisra.gov.uk/system/files/statistics/census-2011-qs218ni.xlsx</t>
  </si>
  <si>
    <t>https://www.nisra.gov.uk/system/files/statistics/census-2011-qs219ni.xlsx</t>
  </si>
  <si>
    <t>https://www.nisra.gov.uk/system/files/statistics/census-2011-qs220ni.xlsx</t>
  </si>
  <si>
    <t>https://www.nisra.gov.uk/system/files/statistics/census-2011-qs221ni.xlsx</t>
  </si>
  <si>
    <t xml:space="preserve">https://www.nisra.gov.uk/system/files/statistics/census-2011-qs301ni.xlsx </t>
  </si>
  <si>
    <t>https://www.nisra.gov.uk/system/files/statistics/census-2011-qs302ni.xlsx</t>
  </si>
  <si>
    <t>https://www.nisra.gov.uk/system/files/statistics/census-2011-qs303ni.xlsx</t>
  </si>
  <si>
    <t>https://www.nisra.gov.uk/system/files/statistics/census-2011-qs401ni.xlsx</t>
  </si>
  <si>
    <t>https://www.nisra.gov.uk/system/files/statistics/census-2011-qs402ni.xlsx</t>
  </si>
  <si>
    <t>https://www.nisra.gov.uk/system/files/statistics/census-2011-qs403ni.xlsx</t>
  </si>
  <si>
    <t>https://www.nisra.gov.uk/system/files/statistics/census-2011-qs404ni.xlsx</t>
  </si>
  <si>
    <t>https://www.nisra.gov.uk/system/files/statistics/census-2011-qs405ni.xlsx</t>
  </si>
  <si>
    <t>https://www.nisra.gov.uk/system/files/statistics/census-2011-qs406ni.xlsx</t>
  </si>
  <si>
    <t>https://www.nisra.gov.uk/system/files/statistics/census-2011-qs407ni.xlsx</t>
  </si>
  <si>
    <t>https://www.nisra.gov.uk/system/files/statistics/census-2011-qs408ni.xlsx</t>
  </si>
  <si>
    <t>https://www.nisra.gov.uk/system/files/statistics/census-2011-qs409ni.xlsx</t>
  </si>
  <si>
    <t>https://www.nisra.gov.uk/system/files/statistics/census-2011-qs410ni.xlsx</t>
  </si>
  <si>
    <t>https://www.nisra.gov.uk/system/files/statistics/census-2011-qs411ni.xlsx</t>
  </si>
  <si>
    <t>https://www.nisra.gov.uk/system/files/statistics/census-2011-qs412ni.xlsx</t>
  </si>
  <si>
    <t>https://www.nisra.gov.uk/system/files/statistics/census-2011-qs413ni.xlsx</t>
  </si>
  <si>
    <t>https://www.nisra.gov.uk/system/files/statistics/census-2011-qs414ni.xlsx</t>
  </si>
  <si>
    <t>https://www.nisra.gov.uk/system/files/statistics/census-2011-ks501ni.xlsx</t>
  </si>
  <si>
    <t>https://www.nisra.gov.uk/system/files/statistics/census-2011-ks601ni.xlsx</t>
  </si>
  <si>
    <t>https://www.nisra.gov.uk/system/files/statistics/census-2011-ks701ni.xlsx</t>
  </si>
  <si>
    <t>https://www.nisra.gov.uk/system/files/statistics/census-2011-ks702ni.xlsx</t>
  </si>
  <si>
    <t>https://www.nisra.gov.uk/system/files/statistics/census-2011-ks801ni.xlsx</t>
  </si>
  <si>
    <t>https://www.nisra.gov.uk/system/files/statistics/census-2011-ks602ni.xlsx</t>
  </si>
  <si>
    <t>https://www.nisra.gov.uk/system/files/statistics/census-2011-ks603ni.xlsx</t>
  </si>
  <si>
    <t>https://www.nisra.gov.uk/system/files/statistics/census-2011-ks604ni.xlsx</t>
  </si>
  <si>
    <t>https://www.nisra.gov.uk/system/files/statistics/census-2011-ks605ni.xlsx</t>
  </si>
  <si>
    <t>https://www.nisra.gov.uk/system/files/statistics/census-2011-ks606ni.xlsx</t>
  </si>
  <si>
    <t>https://www.nisra.gov.uk/system/files/statistics/census-2011-ks607ni.xlsx</t>
  </si>
  <si>
    <t>https://www.nisra.gov.uk/system/files/statistics/census-2011-ks608ni.xlsx</t>
  </si>
  <si>
    <t>https://www.nisra.gov.uk/system/files/statistics/census-2011-ks609ni.xlsx</t>
  </si>
  <si>
    <t>https://www.nisra.gov.uk/system/files/statistics/census-2011-ks610ni.xlsx</t>
  </si>
  <si>
    <t>https://www.nisra.gov.uk/system/files/statistics/census-2011-ks611ni.xlsx</t>
  </si>
  <si>
    <t>https://www.nisra.gov.uk/system/files/statistics/census-2011-ks612ni.xlsx</t>
  </si>
  <si>
    <t>https://www.nisra.gov.uk/system/files/statistics/census-2011-ks613ni.xlsx</t>
  </si>
  <si>
    <t>https://www.nisra.gov.uk/system/files/statistics/census-2011-qs601ni.xlsx</t>
  </si>
  <si>
    <t>https://www.nisra.gov.uk/system/files/statistics/census-2011-qs801ni.xlsx</t>
  </si>
  <si>
    <t>https://www.nisra.gov.uk/system/files/statistics/census-2011-qs802ni.xlsx</t>
  </si>
  <si>
    <t>https://www.nisra.gov.uk/system/files/statistics/census-2011-qs803ni.xlsx</t>
  </si>
  <si>
    <t>https://www.nisra.gov.uk/system/files/statistics/census-2011-qs804ni.xlsx</t>
  </si>
  <si>
    <t>https://www.nisra.gov.uk/system/files/statistics/census-2011-qs805ni.xlsx</t>
  </si>
  <si>
    <t>https://www.nisra.gov.uk/system/files/statistics/census-2011-qs806ni.xlsx</t>
  </si>
  <si>
    <t>https://www.nisra.gov.uk/system/files/statistics/census-2011-qs602ni.xlsx</t>
  </si>
  <si>
    <t>https://www.nisra.gov.uk/system/files/statistics/census-2011-qs603ni.xlsx</t>
  </si>
  <si>
    <t>https://www.nisra.gov.uk/system/files/statistics/census-2011-qs604ni.xlsx</t>
  </si>
  <si>
    <t>https://www.nisra.gov.uk/system/files/statistics/census-2011-qs605ni.xlsx</t>
  </si>
  <si>
    <t>https://www.nisra.gov.uk/system/files/statistics/census-2011-qs606ni.xlsx</t>
  </si>
  <si>
    <t>https://www.nisra.gov.uk/system/files/statistics/census-2011-qs607ni.xlsx</t>
  </si>
  <si>
    <t>https://www.nisra.gov.uk/system/files/statistics/census-2011-qs608ni.xlsx</t>
  </si>
  <si>
    <t>https://www.nisra.gov.uk/system/files/statistics/census-2011-qs609ni.xlsx</t>
  </si>
  <si>
    <t>https://www.nisra.gov.uk/system/files/statistics/census-2011-qs610ni.xlsx</t>
  </si>
  <si>
    <t>https://www.nisra.gov.uk/system/files/statistics/census-2011-qs611ni.xlsx</t>
  </si>
  <si>
    <t>The relevant tables will be listed, along with information on the geography for which the table is available.</t>
  </si>
  <si>
    <t>National Statistics Socio-economic Classification (NS-SeC) - Males</t>
  </si>
  <si>
    <t>National Statistics Socio-economic Classification (NS-SeC) - Females</t>
  </si>
  <si>
    <t>Access data</t>
  </si>
  <si>
    <t xml:space="preserve">Column E provides links to access the data. </t>
  </si>
  <si>
    <t>https://datavis.nisra.gov.uk/census/2011/census-2011-dc1101ni-administrative-geographies.zip</t>
  </si>
  <si>
    <t>https://datavis.nisra.gov.uk/census/2011/census-2011-dc1101ni-statistical-geographies.zip</t>
  </si>
  <si>
    <t>https://datavis.nisra.gov.uk/census/2011/census-2011-dc1102ni-administrative-geographies.zip</t>
  </si>
  <si>
    <t>https://datavis.nisra.gov.uk/census/2011/census-2011-dc1102ni-statistical-geographies.zip</t>
  </si>
  <si>
    <t>https://datavis.nisra.gov.uk/census/2011/census-2011-dc1103ni-administrative-geographies.zip</t>
  </si>
  <si>
    <t>https://datavis.nisra.gov.uk/census/2011/census-2011-dc1104ni-administrative-geographies.zip</t>
  </si>
  <si>
    <t>https://datavis.nisra.gov.uk/census/2011/census-2011-dc1105ni-administrative-geographies.zip</t>
  </si>
  <si>
    <t>https://datavis.nisra.gov.uk/census/2011/census-2011-dc1106ni-administrative-geographies.zip</t>
  </si>
  <si>
    <t>https://datavis.nisra.gov.uk/census/2011/census-2011-dc1107ni-administrative-geographies.zip</t>
  </si>
  <si>
    <t>https://datavis.nisra.gov.uk/census/2011/census-2011-dc1108ni-administrative-geographies.zip</t>
  </si>
  <si>
    <t>https://datavis.nisra.gov.uk/census/2011/census-2011-dc1111ni-administrative-geographies.zip</t>
  </si>
  <si>
    <t>https://datavis.nisra.gov.uk/census/2011/census-2011-dc1112ni-administrative-geographies.zip</t>
  </si>
  <si>
    <t>https://datavis.nisra.gov.uk/census/2011/census-2011-dc2101ni-administrative-geographies.zip</t>
  </si>
  <si>
    <t>https://datavis.nisra.gov.uk/census/2011/census-2011-dc2102ni-administrative-geographies.zip</t>
  </si>
  <si>
    <t>https://datavis.nisra.gov.uk/census/2011/census-2011-dc2104ni-administrative-geographies.zip</t>
  </si>
  <si>
    <t>https://datavis.nisra.gov.uk/census/2011/census-2011-dc2105ni-administrative-geographies.zip</t>
  </si>
  <si>
    <t>https://datavis.nisra.gov.uk/census/2011/census-2011-dc2105ni-statistical-geographies.zip</t>
  </si>
  <si>
    <t>https://datavis.nisra.gov.uk/census/2011/census-2011-dc2106ni-administrative-geographies.zip</t>
  </si>
  <si>
    <t>https://datavis.nisra.gov.uk/census/2011/census-2011-dc2106ni-statistical-geographies.zip</t>
  </si>
  <si>
    <t>https://datavis.nisra.gov.uk/census/2011/census-2011-dc2107ni-administrative-geographies.zip</t>
  </si>
  <si>
    <t>https://datavis.nisra.gov.uk/census/2011/census-2011-dc2108ni-administrative-geographies.zip</t>
  </si>
  <si>
    <t>https://datavis.nisra.gov.uk/census/2011/census-2011-dc2108ni-statistical-geographies.zip</t>
  </si>
  <si>
    <t>https://datavis.nisra.gov.uk/census/2011/census-2011-dc2109ni-administrative-geographies.zip</t>
  </si>
  <si>
    <t>https://datavis.nisra.gov.uk/census/2011/census-2011-dc2109ni-statistical-geographies.zip</t>
  </si>
  <si>
    <t>https://datavis.nisra.gov.uk/census/2011/census-2011-dc2110ni-administrative-geographies.zip</t>
  </si>
  <si>
    <t>https://datavis.nisra.gov.uk/census/2011/census-2011-dc2110ni-statistical-geographies.zip</t>
  </si>
  <si>
    <t>https://datavis.nisra.gov.uk/census/2011/census-2011-dc2111ni-administrative-geographies.zip</t>
  </si>
  <si>
    <t>https://datavis.nisra.gov.uk/census/2011/census-2011-dc2111ni-statistical-geographies.zip</t>
  </si>
  <si>
    <t>https://datavis.nisra.gov.uk/census/2011/census-2011-dc2112ni-administrative-geographies.zip</t>
  </si>
  <si>
    <t>https://datavis.nisra.gov.uk/census/2011/census-2011-dc2113ni-administrative-geographies.zip</t>
  </si>
  <si>
    <t>https://datavis.nisra.gov.uk/census/2011/census-2011-dc2114ni-administrative-geographies.zip</t>
  </si>
  <si>
    <t>https://datavis.nisra.gov.uk/census/2011/census-2011-dc2114ni-statistical-geographies.zip</t>
  </si>
  <si>
    <t>https://datavis.nisra.gov.uk/census/2011/census-2011-dc2115ni-administrative-geographies.zip</t>
  </si>
  <si>
    <t>https://datavis.nisra.gov.uk/census/2011/census-2011-dc2115ni-statistical-geographies.zip</t>
  </si>
  <si>
    <t>https://datavis.nisra.gov.uk/census/2011/census-2011-dc2116ni-administrative-geographies.zip</t>
  </si>
  <si>
    <t>https://datavis.nisra.gov.uk/census/2011/census-2011-dc2116ni-statistical-geographies.zip</t>
  </si>
  <si>
    <t>https://datavis.nisra.gov.uk/census/2011/census-2011-dc2117ni-administrative-geographies.zip</t>
  </si>
  <si>
    <t>https://datavis.nisra.gov.uk/census/2011/census-2011-dc2117ni-statistical-geographies.zip</t>
  </si>
  <si>
    <t>https://datavis.nisra.gov.uk/census/2011/census-2011-dc2118ni.xlsx</t>
  </si>
  <si>
    <t>https://datavis.nisra.gov.uk/census/2011/census-2011-dc2119ni-administrative-geographies.zip</t>
  </si>
  <si>
    <t>https://datavis.nisra.gov.uk/census/2011/census-2011-dc2119ni-statistical-geographies.zip</t>
  </si>
  <si>
    <t>https://datavis.nisra.gov.uk/census/2011/census-2011-dc2120ni-administrative-geographies.zip</t>
  </si>
  <si>
    <t>https://datavis.nisra.gov.uk/census/2011/census-2011-dc2120ni-statistical-geographies.zip</t>
  </si>
  <si>
    <t>https://datavis.nisra.gov.uk/census/2011/census-2011-dc2121ni-administrative-geographies.zip</t>
  </si>
  <si>
    <t>https://datavis.nisra.gov.uk/census/2011/census-2011-dc2121ni-statistical-geographies.zip</t>
  </si>
  <si>
    <t>https://datavis.nisra.gov.uk/census/2011/census-2011-dc2122ni-administrative-geographies.zip</t>
  </si>
  <si>
    <t>https://datavis.nisra.gov.uk/census/2011/census-2011-dc2122ni-statistical-geographies.zip</t>
  </si>
  <si>
    <t>https://datavis.nisra.gov.uk/census/2011/census-2011-dc2123ni-administrative-geographies.zip</t>
  </si>
  <si>
    <t>https://datavis.nisra.gov.uk/census/2011/census-2011-dc2124ni-administrative-geographies.zip</t>
  </si>
  <si>
    <t>https://datavis.nisra.gov.uk/census/2011/census-2011-dc2125ni-administrative-geographies.zip</t>
  </si>
  <si>
    <t>https://datavis.nisra.gov.uk/census/2011/census-2011-dc2125ni-statistical-geographies.zip</t>
  </si>
  <si>
    <t>https://datavis.nisra.gov.uk/census/2011/census-2011-dc2126ni-administrative-geographies.zip</t>
  </si>
  <si>
    <t>https://datavis.nisra.gov.uk/census/2011/census-2011-dc2126ni-statistical-geographies.zip</t>
  </si>
  <si>
    <t>https://datavis.nisra.gov.uk/census/2011/census-2011-dc2201ni-administrative-geographies.zip</t>
  </si>
  <si>
    <t>https://datavis.nisra.gov.uk/census/2011/census-2011-dc2202ni-administrative-geographies.zip</t>
  </si>
  <si>
    <t>https://datavis.nisra.gov.uk/census/2011/census-2011-dc2203ni-administrative-geographies.zip</t>
  </si>
  <si>
    <t>https://datavis.nisra.gov.uk/census/2011/census-2011-dc2204ni-administrative-geographies.zip</t>
  </si>
  <si>
    <t>https://datavis.nisra.gov.uk/census/2011/census-2011-dc2205ni-administrative-geographies.zip</t>
  </si>
  <si>
    <t>https://datavis.nisra.gov.uk/census/2011/census-2011-dc2206ni-administrative-geographies.zip</t>
  </si>
  <si>
    <t>https://datavis.nisra.gov.uk/census/2011/census-2011-dc2207ni-administrative-geographies.zip</t>
  </si>
  <si>
    <t>https://datavis.nisra.gov.uk/census/2011/census-2011-dc2208ni-administrative-geographies.zip</t>
  </si>
  <si>
    <t>https://datavis.nisra.gov.uk/census/2011/census-2011-dc2209ni-administrative-geographies.zip</t>
  </si>
  <si>
    <t>https://datavis.nisra.gov.uk/census/2011/census-2011-dc2210ni-administrative-geographies.zip</t>
  </si>
  <si>
    <t>https://datavis.nisra.gov.uk/census/2011/census-2011-dc2211ni-administrative-geographies.zip</t>
  </si>
  <si>
    <t>https://datavis.nisra.gov.uk/census/2011/census-2011-dc2212ni-administrative-geographies.zip</t>
  </si>
  <si>
    <t>https://datavis.nisra.gov.uk/census/2011/census-2011-dc2213ni-administrative-geographies.zip</t>
  </si>
  <si>
    <t>https://datavis.nisra.gov.uk/census/2011/census-2011-dc2214ni-administrative-geographies.zip</t>
  </si>
  <si>
    <t>https://datavis.nisra.gov.uk/census/2011/census-2011-dc2215ni-administrative-geographies.zip</t>
  </si>
  <si>
    <t>https://datavis.nisra.gov.uk/census/2011/census-2011-dc2216ni-administrative-geographies.zip</t>
  </si>
  <si>
    <t>https://datavis.nisra.gov.uk/census/2011/census-2011-dc2217ni-administrative-geographies.zip</t>
  </si>
  <si>
    <t>https://datavis.nisra.gov.uk/census/2011/census-2011-dc2218ni-administrative-geographies.zip</t>
  </si>
  <si>
    <t>https://datavis.nisra.gov.uk/census/2011/census-2011-dc2219ni-administrative-geographies.zip</t>
  </si>
  <si>
    <t>https://datavis.nisra.gov.uk/census/2011/census-2011-dc2220ni-administrative-geographies.zip</t>
  </si>
  <si>
    <t>https://datavis.nisra.gov.uk/census/2011/census-2011-dc2221ni-administrative-geographies.zip</t>
  </si>
  <si>
    <t>https://datavis.nisra.gov.uk/census/2011/census-2011-dc2222ni-administrative-geographies.zip</t>
  </si>
  <si>
    <t>https://datavis.nisra.gov.uk/census/2011/census-2011-dc2223ni-administrative-geographies.zip</t>
  </si>
  <si>
    <t>https://datavis.nisra.gov.uk/census/2011/census-2011-dc2224ni-administrative-geographies.zip</t>
  </si>
  <si>
    <t>https://datavis.nisra.gov.uk/census/2011/census-2011-dc2225ni-administrative-geographies.zip</t>
  </si>
  <si>
    <t>https://datavis.nisra.gov.uk/census/2011/census-2011-dc2226ni.xlsx</t>
  </si>
  <si>
    <t>https://datavis.nisra.gov.uk/census/2011/census-2011-dc2227ni.xlsx</t>
  </si>
  <si>
    <t>https://datavis.nisra.gov.uk/census/2011/census-2011-dc2228ni-administrative-geographies.zip</t>
  </si>
  <si>
    <t>https://datavis.nisra.gov.uk/census/2011/census-2011-dc2229ni-administrative-geographies.zip</t>
  </si>
  <si>
    <t>https://datavis.nisra.gov.uk/census/2011/census-2011-dc2230ni-administrative-geographies.zip</t>
  </si>
  <si>
    <t>https://datavis.nisra.gov.uk/census/2011/census-2011-dc2231ni-administrative-geographies.zip</t>
  </si>
  <si>
    <t>https://datavis.nisra.gov.uk/census/2011/census-2011-dc2232ni-administrative-geographies.zip</t>
  </si>
  <si>
    <t>https://datavis.nisra.gov.uk/census/2011/census-2011-dc2233ni-administrative-geographies.zip</t>
  </si>
  <si>
    <t>https://datavis.nisra.gov.uk/census/2011/census-2011-dc2234ni-administrative-geographies.zip</t>
  </si>
  <si>
    <t>https://datavis.nisra.gov.uk/census/2011/census-2011-dc2235ni-administrative-geographies.zip</t>
  </si>
  <si>
    <t>https://datavis.nisra.gov.uk/census/2011/census-2011-dc2236ni-administrative-geographies.zip</t>
  </si>
  <si>
    <t>https://datavis.nisra.gov.uk/census/2011/census-2011-dc2237ni-administrative-geographies.zip</t>
  </si>
  <si>
    <t>https://datavis.nisra.gov.uk/census/2011/census-2011-dc2238ni-administrative-geographies.zip</t>
  </si>
  <si>
    <t>https://datavis.nisra.gov.uk/census/2011/census-2011-dc2239ni-administrative-geographies.zip</t>
  </si>
  <si>
    <t>https://datavis.nisra.gov.uk/census/2011/census-2011-dc2240ni-administrative-geographies.zip</t>
  </si>
  <si>
    <t>https://datavis.nisra.gov.uk/census/2011/census-2011-dc2241ni-administrative-geographies.zip</t>
  </si>
  <si>
    <t>https://datavis.nisra.gov.uk/census/2011/census-2011-dc2242ni-administrative-geographies.zip</t>
  </si>
  <si>
    <t>https://datavis.nisra.gov.uk/census/2011/census-2011-dc2243ni.xlsx</t>
  </si>
  <si>
    <t>https://datavis.nisra.gov.uk/census/2011/census-2011-dc2244ni.xlsx</t>
  </si>
  <si>
    <t>https://datavis.nisra.gov.uk/census/2011/census-2011-dc2245ni.xlsx</t>
  </si>
  <si>
    <t>https://datavis.nisra.gov.uk/census/2011/census-2011-dc2246ni.xlsx</t>
  </si>
  <si>
    <t>https://datavis.nisra.gov.uk/census/2011/census-2011-dc2247ni-administrative-geographies.zip</t>
  </si>
  <si>
    <t>https://datavis.nisra.gov.uk/census/2011/census-2011-dc2247ni-statistical-geographies.zip</t>
  </si>
  <si>
    <t>https://datavis.nisra.gov.uk/census/2011/census-2011-dc2248ni-administrative-geographies.zip</t>
  </si>
  <si>
    <t>https://datavis.nisra.gov.uk/census/2011/census-2011-dc2248ni-statistical-geographies.zip</t>
  </si>
  <si>
    <t>https://datavis.nisra.gov.uk/census/2011/census-2011-dc2249ni-administrative-geographies.zip</t>
  </si>
  <si>
    <t>https://datavis.nisra.gov.uk/census/2011/census-2011-dc2249ni-statistical-geographies.zip</t>
  </si>
  <si>
    <t>https://datavis.nisra.gov.uk/census/2011/census-2011-dc2250ni-administrative-geographies.zip</t>
  </si>
  <si>
    <t>https://datavis.nisra.gov.uk/census/2011/census-2011-dc2250ni-statistical-geographies.zip</t>
  </si>
  <si>
    <t>https://datavis.nisra.gov.uk/census/2011/census-2011-dc2251ni-administrative-geographies.zip</t>
  </si>
  <si>
    <t>https://datavis.nisra.gov.uk/census/2011/census-2011-dc2251ni-statistical-geographies.zip</t>
  </si>
  <si>
    <t>https://datavis.nisra.gov.uk/census/2011/census-2011-dc2252ni-administrative-geographies.zip</t>
  </si>
  <si>
    <t>https://datavis.nisra.gov.uk/census/2011/census-2011-dc2252ni-statistical-geographies.zip</t>
  </si>
  <si>
    <t>https://datavis.nisra.gov.uk/census/2011/census-2011-dc2253ni.xlsx</t>
  </si>
  <si>
    <t>https://datavis.nisra.gov.uk/census/2011/census-2011-dc2254ni.xlsx</t>
  </si>
  <si>
    <t>https://datavis.nisra.gov.uk/census/2011/census-2011-dc2301ni.xlsx</t>
  </si>
  <si>
    <t>https://datavis.nisra.gov.uk/census/2011/census-2011-dc2302ni.xlsx</t>
  </si>
  <si>
    <t>https://datavis.nisra.gov.uk/census/2011/census-2011-dc2303ni.xlsx</t>
  </si>
  <si>
    <t>https://datavis.nisra.gov.uk/census/2011/census-2011-dc2304ni-administrative-geographies.zip</t>
  </si>
  <si>
    <t>https://datavis.nisra.gov.uk/census/2011/census-2011-dc2305ni.xlsx</t>
  </si>
  <si>
    <t>https://datavis.nisra.gov.uk/census/2011/census-2011-dc2306ni-administrative-geographies.zip</t>
  </si>
  <si>
    <t>https://datavis.nisra.gov.uk/census/2011/census-2011-dc2307ni-administrative-geographies.zip</t>
  </si>
  <si>
    <t>https://datavis.nisra.gov.uk/census/2011/census-2011-dc2308ni-administrative-geographies.zip</t>
  </si>
  <si>
    <t>https://datavis.nisra.gov.uk/census/2011/census-2011-dc2309ni-administrative-geographies.zip</t>
  </si>
  <si>
    <t>https://datavis.nisra.gov.uk/census/2011/census-2011-dc2401ni.xlsx</t>
  </si>
  <si>
    <t>https://datavis.nisra.gov.uk/census/2011/census-2011-dc2402ni-administrative-geographies.zip</t>
  </si>
  <si>
    <t>https://datavis.nisra.gov.uk/census/2011/census-2011-dc2403ni-administrative-geographies.zip</t>
  </si>
  <si>
    <t>https://datavis.nisra.gov.uk/census/2011/census-2011-dc2404ni-administrative-geographies.zip</t>
  </si>
  <si>
    <t>https://datavis.nisra.gov.uk/census/2011/census-2011-dc2405ni-administrative-geographies.zip</t>
  </si>
  <si>
    <t>https://datavis.nisra.gov.uk/census/2011/census-2011-dc2406ni-administrative-geographies.zip</t>
  </si>
  <si>
    <t>https://datavis.nisra.gov.uk/census/2011/census-2011-dc2407ni-administrative-geographies.zip</t>
  </si>
  <si>
    <t>https://datavis.nisra.gov.uk/census/2011/census-2011-dc2409ni-administrative-geographies.zip</t>
  </si>
  <si>
    <t>https://datavis.nisra.gov.uk/census/2011/census-2011-dc2412ni-administrative-geographies.zip</t>
  </si>
  <si>
    <t>https://datavis.nisra.gov.uk/census/2011/census-2011-dc2413ni-administrative-geographies.zip</t>
  </si>
  <si>
    <t>https://datavis.nisra.gov.uk/census/2011/census-2011-dc2414ni-administrative-geographies.zip</t>
  </si>
  <si>
    <t>https://datavis.nisra.gov.uk/census/2011/census-2011-dc2415ni-administrative-geographies.zip</t>
  </si>
  <si>
    <t>https://datavis.nisra.gov.uk/census/2011/census-2011-dc2416ni-administrative-geographies.zip</t>
  </si>
  <si>
    <t>https://datavis.nisra.gov.uk/census/2011/census-2011-dc2416ni-statistical-geographies.zip</t>
  </si>
  <si>
    <t>https://datavis.nisra.gov.uk/census/2011/census-2011-dc2417ni-administrative-geographies.zip</t>
  </si>
  <si>
    <t>https://datavis.nisra.gov.uk/census/2011/census-2011-dc2417ni-statistical-geographies.zip</t>
  </si>
  <si>
    <t>https://datavis.nisra.gov.uk/census/2011/census-2011-dc2418ni-administrative-geographies.zip</t>
  </si>
  <si>
    <t>https://datavis.nisra.gov.uk/census/2011/census-2011-dc2418ni-statistical-geographies.zip</t>
  </si>
  <si>
    <t>https://datavis.nisra.gov.uk/census/2011/census-2011-dc2419ni-administrative-geographies.zip</t>
  </si>
  <si>
    <t>https://datavis.nisra.gov.uk/census/2011/census-2011-dc2419ni-statistical-geographies.zip</t>
  </si>
  <si>
    <t>https://datavis.nisra.gov.uk/census/2011/census-2011-dc2420ni-administrative-geographies.zip</t>
  </si>
  <si>
    <t>https://datavis.nisra.gov.uk/census/2011/census-2011-dc2420ni-statistical-geographies.zip</t>
  </si>
  <si>
    <t>https://datavis.nisra.gov.uk/census/2011/census-2011-dc2421ni-administrative-geographies.zip</t>
  </si>
  <si>
    <t>https://datavis.nisra.gov.uk/census/2011/census-2011-dc2421ni-statistical-geographies.zip</t>
  </si>
  <si>
    <t>https://datavis.nisra.gov.uk/census/2011/census-2011-dc2501ni.xlsx</t>
  </si>
  <si>
    <t>https://datavis.nisra.gov.uk/census/2011/census-2011-dc2502ni.xlsx</t>
  </si>
  <si>
    <t>https://datavis.nisra.gov.uk/census/2011/census-2011-dc2503ni-administrative-geographies.zip</t>
  </si>
  <si>
    <t>https://datavis.nisra.gov.uk/census/2011/census-2011-dc2503ni-statistical-geographies.zip</t>
  </si>
  <si>
    <t>https://datavis.nisra.gov.uk/census/2011/census-2011-dc2506ni-administrative-geographies.zip</t>
  </si>
  <si>
    <t>https://datavis.nisra.gov.uk/census/2011/census-2011-dc2506ni-statistical-geographies.zip</t>
  </si>
  <si>
    <t>https://datavis.nisra.gov.uk/census/2011/census-2011-dc2507ni.xlsx</t>
  </si>
  <si>
    <t>https://datavis.nisra.gov.uk/census/2011/census-2011-dc2508ni-administrative-geographies.zip</t>
  </si>
  <si>
    <t>https://datavis.nisra.gov.uk/census/2011/census-2011-dc2508ni-statistical-geographies.zip</t>
  </si>
  <si>
    <t>https://datavis.nisra.gov.uk/census/2011/census-2011-dc2509ni-administrative-geographies.zip</t>
  </si>
  <si>
    <t>https://datavis.nisra.gov.uk/census/2011/census-2011-dc2509ni-statistical-geographies.zip</t>
  </si>
  <si>
    <t>https://datavis.nisra.gov.uk/census/2011/census-2011-dc2510ni.xlsx</t>
  </si>
  <si>
    <t>https://datavis.nisra.gov.uk/census/2011/census-2011-dc2511ni.xlsx</t>
  </si>
  <si>
    <t>https://datavis.nisra.gov.uk/census/2011/census-2011-dc2601ni.xlsx</t>
  </si>
  <si>
    <t>https://datavis.nisra.gov.uk/census/2011/census-2011-dc2603ni.xlsx</t>
  </si>
  <si>
    <t>https://datavis.nisra.gov.uk/census/2011/census-2011-dc2604ni.xlsx</t>
  </si>
  <si>
    <t>https://datavis.nisra.gov.uk/census/2011/census-2011-dc2605ni.xlsx</t>
  </si>
  <si>
    <t>https://datavis.nisra.gov.uk/census/2011/census-2011-dc2606ni.xlsx</t>
  </si>
  <si>
    <t>https://datavis.nisra.gov.uk/census/2011/census-2011-dc2607ni.xlsx</t>
  </si>
  <si>
    <t>https://datavis.nisra.gov.uk/census/2011/census-2011-dc2608ni.xlsx</t>
  </si>
  <si>
    <t>https://datavis.nisra.gov.uk/census/2011/census-2011-dc2611ni.xlsx</t>
  </si>
  <si>
    <t>https://datavis.nisra.gov.uk/census/2011/census-2011-dc2612ni-administrative-geographies.zip</t>
  </si>
  <si>
    <t>https://datavis.nisra.gov.uk/census/2011/census-2011-dc2612ni-statistical-geographies.zip</t>
  </si>
  <si>
    <t>https://datavis.nisra.gov.uk/census/2011/census-2011-dc2613ni-administrative-geographies.zip</t>
  </si>
  <si>
    <t>https://datavis.nisra.gov.uk/census/2011/census-2011-dc2614ni-administrative-geographies.zip</t>
  </si>
  <si>
    <t>https://datavis.nisra.gov.uk/census/2011/census-2011-dc2614ni-statistical-geographies.zip</t>
  </si>
  <si>
    <t>https://datavis.nisra.gov.uk/census/2011/census-2011-dc2615ni-administrative-geographies.zip</t>
  </si>
  <si>
    <t>https://datavis.nisra.gov.uk/census/2011/census-2011-dc2615ni-statistical-geographies.zip</t>
  </si>
  <si>
    <t>https://datavis.nisra.gov.uk/census/2011/census-2011-dc2616ni.xlsx</t>
  </si>
  <si>
    <t>https://datavis.nisra.gov.uk/census/2011/census-2011-dc2617ni.xlsx</t>
  </si>
  <si>
    <t>https://datavis.nisra.gov.uk/census/2011/census-2011-dc2618ni-administrative-geographies.zip</t>
  </si>
  <si>
    <t>https://datavis.nisra.gov.uk/census/2011/census-2011-dc2619ni-administrative-geographies.zip</t>
  </si>
  <si>
    <t>https://datavis.nisra.gov.uk/census/2011/census-2011-dc2620ni-administrative-geographies.zip</t>
  </si>
  <si>
    <t>https://datavis.nisra.gov.uk/census/2011/census-2011-dc2621ni-administrative-geographies.zip</t>
  </si>
  <si>
    <t>https://datavis.nisra.gov.uk/census/2011/census-2011-dc2622ni-administrative-geographies.zip</t>
  </si>
  <si>
    <t>https://datavis.nisra.gov.uk/census/2011/census-2011-dc2622ni-statistical-geographies.zip</t>
  </si>
  <si>
    <t>https://datavis.nisra.gov.uk/census/2011/census-2011-dc2623ni-administrative-geographies.zip</t>
  </si>
  <si>
    <t>https://datavis.nisra.gov.uk/census/2011/census-2011-dc2623ni-statistical-geographies.zip</t>
  </si>
  <si>
    <t>https://datavis.nisra.gov.uk/census/2011/census-2011-dc2624ni.xlsx</t>
  </si>
  <si>
    <t>https://datavis.nisra.gov.uk/census/2011/census-2011-dc2625ni-administrative-geographies.zip</t>
  </si>
  <si>
    <t>https://datavis.nisra.gov.uk/census/2011/census-2011-dc2626ni-administrative-geographies.zip</t>
  </si>
  <si>
    <t>https://datavis.nisra.gov.uk/census/2011/census-2011-dc3101ni-administrative-geographies.zip</t>
  </si>
  <si>
    <t>https://datavis.nisra.gov.uk/census/2011/census-2011-dc3301ni.xlsx</t>
  </si>
  <si>
    <t>https://datavis.nisra.gov.uk/census/2011/census-2011-dc3302ni.xlsx</t>
  </si>
  <si>
    <t>https://datavis.nisra.gov.uk/census/2011/census-2011-dc3304ni.xlsx</t>
  </si>
  <si>
    <t>https://datavis.nisra.gov.uk/census/2011/census-2011-dc3305ni.xlsx</t>
  </si>
  <si>
    <t>https://datavis.nisra.gov.uk/census/2011/census-2011-dc3306ni.xlsx</t>
  </si>
  <si>
    <t>https://datavis.nisra.gov.uk/census/2011/census-2011-dc3308ni.xlsx</t>
  </si>
  <si>
    <t>https://datavis.nisra.gov.uk/census/2011/census-2011-dc3309ni.xlsx</t>
  </si>
  <si>
    <t>https://datavis.nisra.gov.uk/census/2011/census-2011-dc3310ni-administrative-geographies.zip</t>
  </si>
  <si>
    <t>https://datavis.nisra.gov.uk/census/2011/census-2011-dc3401ni-administrative-geographies.zip</t>
  </si>
  <si>
    <t>https://datavis.nisra.gov.uk/census/2011/census-2011-dc3401ni-statistical-geographies.zip</t>
  </si>
  <si>
    <t>https://datavis.nisra.gov.uk/census/2011/census-2011-dc3402ni-administrative-geographies.zip</t>
  </si>
  <si>
    <t>https://datavis.nisra.gov.uk/census/2011/census-2011-dc3601ni-administrative-geographies.zip</t>
  </si>
  <si>
    <t>https://datavis.nisra.gov.uk/census/2011/census-2011-dc3601ni-statistical-geographies.zip</t>
  </si>
  <si>
    <t>https://datavis.nisra.gov.uk/census/2011/census-2011-dc3602ni.xlsx</t>
  </si>
  <si>
    <t>https://datavis.nisra.gov.uk/census/2011/census-2011-dc3603ni.xlsx</t>
  </si>
  <si>
    <t>https://datavis.nisra.gov.uk/census/2011/census-2011-dc3604ni-administrative-geographies.zip</t>
  </si>
  <si>
    <t>https://datavis.nisra.gov.uk/census/2011/census-2011-dc3605ni.xlsx</t>
  </si>
  <si>
    <t>https://datavis.nisra.gov.uk/census/2011/census-2011-dc3606ni-administrative-geographies.zip</t>
  </si>
  <si>
    <t>https://datavis.nisra.gov.uk/census/2011/census-2011-dc3606ni-statistical-geographies.zip</t>
  </si>
  <si>
    <t>https://datavis.nisra.gov.uk/census/2011/census-2011-dc4101ni-administrative-geographies.zip</t>
  </si>
  <si>
    <t>https://datavis.nisra.gov.uk/census/2011/census-2011-dc4103ni-administrative-geographies.zip</t>
  </si>
  <si>
    <t>https://datavis.nisra.gov.uk/census/2011/census-2011-dc4103ni-statistical-geographies.zip</t>
  </si>
  <si>
    <t>https://datavis.nisra.gov.uk/census/2011/census-2011-dc4104ni-administrative-geographies.zip</t>
  </si>
  <si>
    <t>https://datavis.nisra.gov.uk/census/2011/census-2011-dc4301ni.xlsx</t>
  </si>
  <si>
    <t>https://datavis.nisra.gov.uk/census/2011/census-2011-dc4302ni-administrative-geographies.zip</t>
  </si>
  <si>
    <t>https://datavis.nisra.gov.uk/census/2011/census-2011-dc4303ni-administrative-geographies.zip</t>
  </si>
  <si>
    <t>https://datavis.nisra.gov.uk/census/2011/census-2011-dc4304ni-administrative-geographies.zip</t>
  </si>
  <si>
    <t>https://datavis.nisra.gov.uk/census/2011/census-2011-dc4305ni-administrative-geographies.zip</t>
  </si>
  <si>
    <t>https://datavis.nisra.gov.uk/census/2011/census-2011-dc4306ni-administrative-geographies.zip</t>
  </si>
  <si>
    <t>https://datavis.nisra.gov.uk/census/2011/census-2011-dc4401ni-administrative-geographies.zip</t>
  </si>
  <si>
    <t>https://datavis.nisra.gov.uk/census/2011/census-2011-dc4401ni-statistical-geographies.zip</t>
  </si>
  <si>
    <t>https://datavis.nisra.gov.uk/census/2011/census-2011-dc4402ni-administrative-geographies.zip</t>
  </si>
  <si>
    <t>https://datavis.nisra.gov.uk/census/2011/census-2011-dc4402ni-statistical-geographies.zip</t>
  </si>
  <si>
    <t>https://datavis.nisra.gov.uk/census/2011/census-2011-dc4403ni-administrative-geographies.zip</t>
  </si>
  <si>
    <t>https://datavis.nisra.gov.uk/census/2011/census-2011-dc4403ni-statistical-geographies.zip</t>
  </si>
  <si>
    <t>https://datavis.nisra.gov.uk/census/2011/census-2011-dc4405ni-administrative-geographies.zip</t>
  </si>
  <si>
    <t>https://datavis.nisra.gov.uk/census/2011/census-2011-dc4405ni-statistical-geographies.zip</t>
  </si>
  <si>
    <t>https://datavis.nisra.gov.uk/census/2011/census-2011-dc4406ni-administrative-geographies.zip</t>
  </si>
  <si>
    <t>https://datavis.nisra.gov.uk/census/2011/census-2011-dc4406ni-statistical-geographies.zip</t>
  </si>
  <si>
    <t>https://datavis.nisra.gov.uk/census/2011/census-2011-dc4407ni-administrative-geographies.zip</t>
  </si>
  <si>
    <t>https://datavis.nisra.gov.uk/census/2011/census-2011-dc4407ni-statistical-geographies.zip</t>
  </si>
  <si>
    <t>https://datavis.nisra.gov.uk/census/2011/census-2011-dc4408ni.xlsx</t>
  </si>
  <si>
    <t>https://datavis.nisra.gov.uk/census/2011/census-2011-dc4409ni.xlsx</t>
  </si>
  <si>
    <t>https://datavis.nisra.gov.uk/census/2011/census-2011-dc4410ni-administrative-geographies.zip</t>
  </si>
  <si>
    <t>https://datavis.nisra.gov.uk/census/2011/census-2011-dc4410ni-statistical-geographies.zip</t>
  </si>
  <si>
    <t>https://datavis.nisra.gov.uk/census/2011/census-2011-dc4413ni-administrative-geographies.zip</t>
  </si>
  <si>
    <t>https://datavis.nisra.gov.uk/census/2011/census-2011-dc5101ni-administrative-geographies.zip</t>
  </si>
  <si>
    <t>https://datavis.nisra.gov.uk/census/2011/census-2011-dc5101ni-statistical-geographies.zip</t>
  </si>
  <si>
    <t>https://datavis.nisra.gov.uk/census/2011/census-2011-dc6101ni-administrative-geographies.zip</t>
  </si>
  <si>
    <t>https://datavis.nisra.gov.uk/census/2011/census-2011-dc6101ni-statistical-geographies.zip</t>
  </si>
  <si>
    <t>https://datavis.nisra.gov.uk/census/2011/census-2011-dc6102ni-administrative-geographies.zip</t>
  </si>
  <si>
    <t>https://datavis.nisra.gov.uk/census/2011/census-2011-dc6102ni-statistical-geographies.zip</t>
  </si>
  <si>
    <t>https://datavis.nisra.gov.uk/census/2011/census-2011-dc6104ni-administrative-geographies.zip</t>
  </si>
  <si>
    <t>https://datavis.nisra.gov.uk/census/2011/census-2011-dc6105ni-administrative-geographies.zip</t>
  </si>
  <si>
    <t>https://datavis.nisra.gov.uk/census/2011/census-2011-dc6105ni-statistical-geographies.zip</t>
  </si>
  <si>
    <t>https://datavis.nisra.gov.uk/census/2011/census-2011-dc6106ni-administrative-geographies.zip</t>
  </si>
  <si>
    <t>https://datavis.nisra.gov.uk/census/2011/census-2011-dc6107ni-administrative-geographies.zip</t>
  </si>
  <si>
    <t>https://datavis.nisra.gov.uk/census/2011/census-2011-dc6108ni-administrative-geographies.zip</t>
  </si>
  <si>
    <t>https://datavis.nisra.gov.uk/census/2011/census-2011-dc6109ni-administrative-geographies.zip</t>
  </si>
  <si>
    <t>https://datavis.nisra.gov.uk/census/2011/census-2011-dc6110ni-administrative-geographies.zip</t>
  </si>
  <si>
    <t>https://datavis.nisra.gov.uk/census/2011/census-2011-dc6111ni-administrative-geographies.zip</t>
  </si>
  <si>
    <t>https://datavis.nisra.gov.uk/census/2011/census-2011-dc6111ni-statistical-geographies.zip</t>
  </si>
  <si>
    <t>https://datavis.nisra.gov.uk/census/2011/census-2011-dc6112ni-administrative-geographies.zip</t>
  </si>
  <si>
    <t>https://datavis.nisra.gov.uk/census/2011/census-2011-dc6112ni-statistical-geographies.zip</t>
  </si>
  <si>
    <t>https://datavis.nisra.gov.uk/census/2011/census-2011-dc6113ni.xlsx</t>
  </si>
  <si>
    <t>https://datavis.nisra.gov.uk/census/2011/census-2011-dc6116ni-administrative-geographies.zip</t>
  </si>
  <si>
    <t>https://datavis.nisra.gov.uk/census/2011/census-2011-dc6116ni-statistical-geographies.zip</t>
  </si>
  <si>
    <t>https://datavis.nisra.gov.uk/census/2011/census-2011-dc6117ni-administrative-geographies.zip</t>
  </si>
  <si>
    <t>https://datavis.nisra.gov.uk/census/2011/census-2011-dc6118ni-administrative-geographies.zip</t>
  </si>
  <si>
    <t>https://datavis.nisra.gov.uk/census/2011/census-2011-dc6119ni-administrative-geographies.zip</t>
  </si>
  <si>
    <t>https://datavis.nisra.gov.uk/census/2011/census-2011-dc6120ni-administrative-geographies.zip</t>
  </si>
  <si>
    <t>https://datavis.nisra.gov.uk/census/2011/census-2011-dc6201ni-administrative-geographies.zip</t>
  </si>
  <si>
    <t>https://datavis.nisra.gov.uk/census/2011/census-2011-dc6202ni-administrative-geographies.zip</t>
  </si>
  <si>
    <t>https://datavis.nisra.gov.uk/census/2011/census-2011-dc6202ni-statistical-geographies.zip</t>
  </si>
  <si>
    <t>https://datavis.nisra.gov.uk/census/2011/census-2011-dc6203ni-administrative-geographies.zip</t>
  </si>
  <si>
    <t>https://datavis.nisra.gov.uk/census/2011/census-2011-dc6204ni-administrative-geographies.zip</t>
  </si>
  <si>
    <t>https://datavis.nisra.gov.uk/census/2011/census-2011-dc6205ni-administrative-geographies.zip</t>
  </si>
  <si>
    <t>https://datavis.nisra.gov.uk/census/2011/census-2011-dc6206ni-administrative-geographies.zip</t>
  </si>
  <si>
    <t>https://datavis.nisra.gov.uk/census/2011/census-2011-dc6301ni-administrative-geographies.zip</t>
  </si>
  <si>
    <t>https://datavis.nisra.gov.uk/census/2011/census-2011-dc6301ni-statistical-geographies.zip</t>
  </si>
  <si>
    <t>https://datavis.nisra.gov.uk/census/2011/census-2011-dc6302ni-administrative-geographies.zip</t>
  </si>
  <si>
    <t>https://datavis.nisra.gov.uk/census/2011/census-2011-dc6302ni-statistical-geographies.zip</t>
  </si>
  <si>
    <t>https://datavis.nisra.gov.uk/census/2011/census-2011-dc6401ni-administrative-geographies.zip</t>
  </si>
  <si>
    <t>https://datavis.nisra.gov.uk/census/2011/census-2011-dc6401ni-statistical-geographies.zip</t>
  </si>
  <si>
    <t>https://datavis.nisra.gov.uk/census/2011/census-2011-dc6402ni-administrative-geographies.zip</t>
  </si>
  <si>
    <t>https://datavis.nisra.gov.uk/census/2011/census-2011-dc6402ni-statistical-geographies.zip</t>
  </si>
  <si>
    <t>https://datavis.nisra.gov.uk/census/2011/census-2011-dc6403ni-administrative-geographies.zip</t>
  </si>
  <si>
    <t>https://datavis.nisra.gov.uk/census/2011/census-2011-dc6403ni-statistical-geographies.zip</t>
  </si>
  <si>
    <t>https://datavis.nisra.gov.uk/census/2011/census-2011-dc6404ni-administrative-geographies.zip</t>
  </si>
  <si>
    <t>https://datavis.nisra.gov.uk/census/2011/census-2011-dc6405ni-administrative-geographies.zip</t>
  </si>
  <si>
    <t>https://datavis.nisra.gov.uk/census/2011/census-2011-dc6501ni.xlsx</t>
  </si>
  <si>
    <t>https://datavis.nisra.gov.uk/census/2011/census-2011-dc6504ni.xlsx</t>
  </si>
  <si>
    <t>https://datavis.nisra.gov.uk/census/2011/census-2011-dc6505ni.xlsx</t>
  </si>
  <si>
    <t>https://datavis.nisra.gov.uk/census/2011/census-2011-dc6506ni-administrative-geographies.zip</t>
  </si>
  <si>
    <t>https://datavis.nisra.gov.uk/census/2011/census-2011-dc6506ni-statistical-geographies.zip</t>
  </si>
  <si>
    <t>https://datavis.nisra.gov.uk/census/2011/census-2011-dc6601ni.xlsx</t>
  </si>
  <si>
    <t>https://datavis.nisra.gov.uk/census/2011/census-2011-dc6602ni-administrative-geographies.zip</t>
  </si>
  <si>
    <t>https://datavis.nisra.gov.uk/census/2011/census-2011-dc6603ni.xlsx</t>
  </si>
  <si>
    <t>https://datavis.nisra.gov.uk/census/2011/census-2011-dc6604ni.xlsx</t>
  </si>
  <si>
    <t>https://datavis.nisra.gov.uk/census/2011/census-2011-dc6605ni-administrative-geographies.zip</t>
  </si>
  <si>
    <t>https://datavis.nisra.gov.uk/census/2011/census-2011-dc6606ni.xlsx</t>
  </si>
  <si>
    <t>https://datavis.nisra.gov.uk/census/2011/census-2011-dc6607ni-administrative-geographies.zip</t>
  </si>
  <si>
    <t>https://datavis.nisra.gov.uk/census/2011/census-2011-dc6607ni-statistical-geographies.zip</t>
  </si>
  <si>
    <t>https://datavis.nisra.gov.uk/census/2011/census-2011-dc7101ni-administrative-geographies.zip</t>
  </si>
  <si>
    <t>https://datavis.nisra.gov.uk/census/2011/census-2011-dc7102ni-administrative-geographies.zip</t>
  </si>
  <si>
    <t>https://datavis.nisra.gov.uk/census/2011/census-2011-dc7103ni-administrative-geographies.zip</t>
  </si>
  <si>
    <t>https://datavis.nisra.gov.uk/census/2011/census-2011-dc7104ni-administrative-geographies.zip</t>
  </si>
  <si>
    <t>https://datavis.nisra.gov.uk/census/2011/census-2011-dc7201ni.xlsx</t>
  </si>
  <si>
    <t>https://datavis.nisra.gov.uk/census/2011/census-2011-dc7202ni.xlsx</t>
  </si>
  <si>
    <t>https://datavis.nisra.gov.uk/census/2011/census-2011-dc7203ni-administrative-geographies.zip</t>
  </si>
  <si>
    <t>https://datavis.nisra.gov.uk/census/2011/census-2011-dc7204ni-administrative-geographies.zip</t>
  </si>
  <si>
    <t>https://datavis.nisra.gov.uk/census/2011/census-2011-dc7205ni-administrative-geographies.zip</t>
  </si>
  <si>
    <t>https://datavis.nisra.gov.uk/census/2011/census-2011-dc7206ni-administrative-geographies.zip</t>
  </si>
  <si>
    <t>https://datavis.nisra.gov.uk/census/2011/census-2011-dc7301ni-administrative-geographies.zip</t>
  </si>
  <si>
    <t>https://datavis.nisra.gov.uk/census/2011/census-2011-dc7302ni-administrative-geographies.zip</t>
  </si>
  <si>
    <t>https://datavis.nisra.gov.uk/census/2011/census-2011-dc7303ni-administrative-geographies.zip</t>
  </si>
  <si>
    <t>https://datavis.nisra.gov.uk/census/2011/census-2011-dc7304ni-administrative-geographies.zip</t>
  </si>
  <si>
    <t>https://datavis.nisra.gov.uk/census/2011/census-2011-dc7401ni-administrative-geographies.zip</t>
  </si>
  <si>
    <t>https://datavis.nisra.gov.uk/census/2011/census-2011-dc7402ni-administrative-geographies.zip</t>
  </si>
  <si>
    <t>https://datavis.nisra.gov.uk/census/2011/census-2011-dc7403ni-administrative-geographies.zip</t>
  </si>
  <si>
    <t>https://datavis.nisra.gov.uk/census/2011/census-2011-dc7404ni-administrative-geographies.zip</t>
  </si>
  <si>
    <t>https://datavis.nisra.gov.uk/census/2011/census-2011-dc7501ni-administrative-geographies.zip</t>
  </si>
  <si>
    <t>https://datavis.nisra.gov.uk/census/2011/census-2011-dc7502ni-administrative-geographies.zip</t>
  </si>
  <si>
    <t>https://datavis.nisra.gov.uk/census/2011/census-2011-dc7601ni-administrative-geographies.zip</t>
  </si>
  <si>
    <t>https://datavis.nisra.gov.uk/census/2011/census-2011-dc7602ni-administrative-geographies.zip</t>
  </si>
  <si>
    <t>https://datavis.nisra.gov.uk/census/2011/census-2011-dc7603ni-administrative-geographies.zip</t>
  </si>
  <si>
    <t>https://datavis.nisra.gov.uk/census/2011/census-2011-dc7604ni-administrative-geographies.zip</t>
  </si>
  <si>
    <t>https://datavis.nisra.gov.uk/census/2011/census-2011-dc7605ni-administrative-geographies.zip</t>
  </si>
  <si>
    <t>https://datavis.nisra.gov.uk/census/2011/census-2011-dc7606ni-administrative-geographies.zip</t>
  </si>
  <si>
    <t>https://datavis.nisra.gov.uk/census/2011/census-2011-dc7607ni-administrative-geographies.zip</t>
  </si>
  <si>
    <t>https://datavis.nisra.gov.uk/census/2011/census-2011-dc7608ni-administrative-geographies.zip</t>
  </si>
  <si>
    <t>https://datavis.nisra.gov.uk/census/2011/census-2011-dc7609ni-administrative-geographies.zip</t>
  </si>
  <si>
    <t>https://datavis.nisra.gov.uk/census/2011/census-2011-dc7701ni-administrative-geographies.zip</t>
  </si>
  <si>
    <t>https://datavis.nisra.gov.uk/census/2011/census-2011-dc7702ni-administrative-geographies.zip</t>
  </si>
  <si>
    <t>https://datavis.nisra.gov.uk/census/2011/census-2011-dc8101ni.xlsx</t>
  </si>
  <si>
    <t>https://datavis.nisra.gov.uk/census/2011/census-2011-dc8102ni.xlsx</t>
  </si>
  <si>
    <t>https://datavis.nisra.gov.uk/census/2011/census-2011-dc8201ni.xlsx</t>
  </si>
  <si>
    <t>https://datavis.nisra.gov.uk/census/2011/census-2011-dc8202ni.xlsx</t>
  </si>
  <si>
    <t>https://datavis.nisra.gov.uk/census/2011/census-2011-dc8203ni.xlsx</t>
  </si>
  <si>
    <t>https://datavis.nisra.gov.uk/census/2011/census-2011-dc8204ni-administrative-geographies.zip</t>
  </si>
  <si>
    <t>https://datavis.nisra.gov.uk/census/2011/census-2011-dc8204ni-statistical-geographies.zip</t>
  </si>
  <si>
    <t>https://datavis.nisra.gov.uk/census/2011/census-2011-dc8205ni-administrative-geographies.zip</t>
  </si>
  <si>
    <t>https://datavis.nisra.gov.uk/census/2011/census-2011-dc8205ni-statistical-geographies.zip</t>
  </si>
  <si>
    <t>https://datavis.nisra.gov.uk/census/2011/census-2011-dc8501ni.xlsx</t>
  </si>
  <si>
    <t>https://datavis.nisra.gov.uk/census/2011/census-2011-dc8502ni.xlsx</t>
  </si>
  <si>
    <t>https://datavis.nisra.gov.uk/census/2011/census-2011-dc8503ni-administrative-geographies.zip</t>
  </si>
  <si>
    <t>https://datavis.nisra.gov.uk/census/2011/census-2011-dc8503ni-statistical-geographies.zip</t>
  </si>
  <si>
    <t>https://datavis.nisra.gov.uk/census/2011/census-2011-dc8601ni.xlsx</t>
  </si>
  <si>
    <t>https://datavis.nisra.gov.uk/census/2011/census-2011-dc8602ni.xlsx</t>
  </si>
  <si>
    <t>https://datavis.nisra.gov.uk/census/2011/census-2011-dc8801ni.xlsx</t>
  </si>
  <si>
    <t>https://datavis.nisra.gov.uk/census/2011/census-2011-lc1101ni-administrative-geographies.zip</t>
  </si>
  <si>
    <t>https://datavis.nisra.gov.uk/census/2011/census-2011-lc1101ni-statistical-geographies.zip</t>
  </si>
  <si>
    <t>https://datavis.nisra.gov.uk/census/2011/census-2011-lc1102ni-administrative-geographies.zip</t>
  </si>
  <si>
    <t>https://datavis.nisra.gov.uk/census/2011/census-2011-lc1102ni-statistical-geographies.zip</t>
  </si>
  <si>
    <t>https://datavis.nisra.gov.uk/census/2011/census-2011-lc1103ni-administrative-geographies.zip</t>
  </si>
  <si>
    <t>https://datavis.nisra.gov.uk/census/2011/census-2011-lc1103ni-statistical-geographies.zip</t>
  </si>
  <si>
    <t>https://datavis.nisra.gov.uk/census/2011/census-2011-lc1104ni-administrative-geographies.zip</t>
  </si>
  <si>
    <t>https://datavis.nisra.gov.uk/census/2011/census-2011-lc1104ni-statistical-geographies.zip</t>
  </si>
  <si>
    <t>https://datavis.nisra.gov.uk/census/2011/census-2011-lc1105ni-administrative-geographies.zip</t>
  </si>
  <si>
    <t>https://datavis.nisra.gov.uk/census/2011/census-2011-lc1105ni-statistical-geographies.zip</t>
  </si>
  <si>
    <t>https://datavis.nisra.gov.uk/census/2011/census-2011-lc2101ni-administrative-geographies.zip</t>
  </si>
  <si>
    <t>https://datavis.nisra.gov.uk/census/2011/census-2011-lc2101ni-statistical-geographies.zip</t>
  </si>
  <si>
    <t>https://datavis.nisra.gov.uk/census/2011/census-2011-lc2102ni-administrative-geographies.zip</t>
  </si>
  <si>
    <t>https://datavis.nisra.gov.uk/census/2011/census-2011-lc2102ni-statistical-geographies.zip</t>
  </si>
  <si>
    <t>https://datavis.nisra.gov.uk/census/2011/census-2011-lc2103ni-administrative-geographies.zip</t>
  </si>
  <si>
    <t>https://datavis.nisra.gov.uk/census/2011/census-2011-lc2103ni-statistical-geographies.zip</t>
  </si>
  <si>
    <t>https://datavis.nisra.gov.uk/census/2011/census-2011-lc2104ni-administrative-geographies.zip</t>
  </si>
  <si>
    <t>https://datavis.nisra.gov.uk/census/2011/census-2011-lc2104ni-statistical-geographies.zip</t>
  </si>
  <si>
    <t>https://datavis.nisra.gov.uk/census/2011/census-2011-lc2105ni-administrative-geographies.zip</t>
  </si>
  <si>
    <t>https://datavis.nisra.gov.uk/census/2011/census-2011-lc2105ni-statistical-geographies.zip</t>
  </si>
  <si>
    <t>https://datavis.nisra.gov.uk/census/2011/census-2011-lc2106ni-administrative-geographies.zip</t>
  </si>
  <si>
    <t>https://datavis.nisra.gov.uk/census/2011/census-2011-lc2106ni-statistical-geographies.zip</t>
  </si>
  <si>
    <t>https://datavis.nisra.gov.uk/census/2011/census-2011-lc2107ni-administrative-geographies.zip</t>
  </si>
  <si>
    <t>https://datavis.nisra.gov.uk/census/2011/census-2011-lc2107ni-statistical-geographies.zip</t>
  </si>
  <si>
    <t>https://datavis.nisra.gov.uk/census/2011/census-2011-lc2108ni-administrative-geographies.zip</t>
  </si>
  <si>
    <t>https://datavis.nisra.gov.uk/census/2011/census-2011-lc2108ni-statistical-geographies.zip</t>
  </si>
  <si>
    <t>https://datavis.nisra.gov.uk/census/2011/census-2011-lc2109ni-administrative-geographies.zip</t>
  </si>
  <si>
    <t>https://datavis.nisra.gov.uk/census/2011/census-2011-lc2109ni-statistical-geographies.zip</t>
  </si>
  <si>
    <t>https://datavis.nisra.gov.uk/census/2011/census-2011-lc2110ni-administrative-geographies.zip</t>
  </si>
  <si>
    <t>https://datavis.nisra.gov.uk/census/2011/census-2011-lc2110ni-statistical-geographies.zip</t>
  </si>
  <si>
    <t>https://datavis.nisra.gov.uk/census/2011/census-2011-lc2111ni-administrative-geographies.zip</t>
  </si>
  <si>
    <t>https://datavis.nisra.gov.uk/census/2011/census-2011-lc2111ni-statistical-geographies.zip</t>
  </si>
  <si>
    <t>https://datavis.nisra.gov.uk/census/2011/census-2011-lc2112ni-administrative-geographies.zip</t>
  </si>
  <si>
    <t>https://datavis.nisra.gov.uk/census/2011/census-2011-lc2112ni-statistical-geographies.zip</t>
  </si>
  <si>
    <t>https://datavis.nisra.gov.uk/census/2011/census-2011-lc2113ni-administrative-geographies.zip</t>
  </si>
  <si>
    <t>https://datavis.nisra.gov.uk/census/2011/census-2011-lc2113ni-statistical-geographies.zip</t>
  </si>
  <si>
    <t>https://datavis.nisra.gov.uk/census/2011/census-2011-lc2114ni-administrative-geographies.zip</t>
  </si>
  <si>
    <t>https://datavis.nisra.gov.uk/census/2011/census-2011-lc2114ni-statistical-geographies.zip</t>
  </si>
  <si>
    <t>https://datavis.nisra.gov.uk/census/2011/census-2011-lc2115ni-administrative-geographies.zip</t>
  </si>
  <si>
    <t>https://datavis.nisra.gov.uk/census/2011/census-2011-lc2115ni-statistical-geographies.zip</t>
  </si>
  <si>
    <t>https://datavis.nisra.gov.uk/census/2011/census-2011-lc2116ni-administrative-geographies.zip</t>
  </si>
  <si>
    <t>https://datavis.nisra.gov.uk/census/2011/census-2011-lc2116ni-statistical-geographies.zip</t>
  </si>
  <si>
    <t>https://datavis.nisra.gov.uk/census/2011/census-2011-lc2117ni-administrative-geographies.zip</t>
  </si>
  <si>
    <t>https://datavis.nisra.gov.uk/census/2011/census-2011-lc2117ni-statistical-geographies.zip</t>
  </si>
  <si>
    <t>https://datavis.nisra.gov.uk/census/2011/census-2011-lc2118ni-administrative-geographies.zip</t>
  </si>
  <si>
    <t>https://datavis.nisra.gov.uk/census/2011/census-2011-lc2118ni-statistical-geographies.zip</t>
  </si>
  <si>
    <t>https://datavis.nisra.gov.uk/census/2011/census-2011-lc2119ni-administrative-geographies.zip</t>
  </si>
  <si>
    <t>https://datavis.nisra.gov.uk/census/2011/census-2011-lc2119ni-statistical-geographies.zip</t>
  </si>
  <si>
    <t>https://datavis.nisra.gov.uk/census/2011/census-2011-lc2120ni-administrative-geographies.zip</t>
  </si>
  <si>
    <t>https://datavis.nisra.gov.uk/census/2011/census-2011-lc2120ni-statistical-geographies.zip</t>
  </si>
  <si>
    <t>https://datavis.nisra.gov.uk/census/2011/census-2011-lc2201ni-administrative-geographies.zip</t>
  </si>
  <si>
    <t>https://datavis.nisra.gov.uk/census/2011/census-2011-lc2201ni-statistical-geographies.zip</t>
  </si>
  <si>
    <t>https://datavis.nisra.gov.uk/census/2011/census-2011-lc2202ni-administrative-geographies.zip</t>
  </si>
  <si>
    <t>https://datavis.nisra.gov.uk/census/2011/census-2011-lc2202ni-statistical-geographies.zip</t>
  </si>
  <si>
    <t>https://datavis.nisra.gov.uk/census/2011/census-2011-lc2203ni-administrative-geographies.zip</t>
  </si>
  <si>
    <t>https://datavis.nisra.gov.uk/census/2011/census-2011-lc2203ni-statistical-geographies.zip</t>
  </si>
  <si>
    <t>https://datavis.nisra.gov.uk/census/2011/census-2011-lc2204ni-administrative-geographies.zip</t>
  </si>
  <si>
    <t>https://datavis.nisra.gov.uk/census/2011/census-2011-lc2204ni-statistical-geographies.zip</t>
  </si>
  <si>
    <t>https://datavis.nisra.gov.uk/census/2011/census-2011-lc2205ni-administrative-geographies.zip</t>
  </si>
  <si>
    <t>https://datavis.nisra.gov.uk/census/2011/census-2011-lc2205ni-statistical-geographies.zip</t>
  </si>
  <si>
    <t>https://datavis.nisra.gov.uk/census/2011/census-2011-lc2206ni-administrative-geographies.zip</t>
  </si>
  <si>
    <t>https://datavis.nisra.gov.uk/census/2011/census-2011-lc2206ni-statistical-geographies.zip</t>
  </si>
  <si>
    <t>https://datavis.nisra.gov.uk/census/2011/census-2011-lc2207ni-administrative-geographies.zip</t>
  </si>
  <si>
    <t>https://datavis.nisra.gov.uk/census/2011/census-2011-lc2207ni-statistical-geographies.zip</t>
  </si>
  <si>
    <t>https://datavis.nisra.gov.uk/census/2011/census-2011-lc2208ni-administrative-geographies.zip</t>
  </si>
  <si>
    <t>https://datavis.nisra.gov.uk/census/2011/census-2011-lc2208ni-statistical-geographies.zip</t>
  </si>
  <si>
    <t>https://datavis.nisra.gov.uk/census/2011/census-2011-lc2209ni-administrative-geographies.zip</t>
  </si>
  <si>
    <t>https://datavis.nisra.gov.uk/census/2011/census-2011-lc2209ni-statistical-geographies.zip</t>
  </si>
  <si>
    <t>https://datavis.nisra.gov.uk/census/2011/census-2011-lc2210ni-administrative-geographies.zip</t>
  </si>
  <si>
    <t>https://datavis.nisra.gov.uk/census/2011/census-2011-lc2210ni-statistical-geographies.zip</t>
  </si>
  <si>
    <t>https://datavis.nisra.gov.uk/census/2011/census-2011-lc2211ni-administrative-geographies.zip</t>
  </si>
  <si>
    <t>https://datavis.nisra.gov.uk/census/2011/census-2011-lc2211ni-statistical-geographies.zip</t>
  </si>
  <si>
    <t>https://datavis.nisra.gov.uk/census/2011/census-2011-lc2212ni-administrative-geographies.zip</t>
  </si>
  <si>
    <t>https://datavis.nisra.gov.uk/census/2011/census-2011-lc2212ni-statistical-geographies.zip</t>
  </si>
  <si>
    <t>https://datavis.nisra.gov.uk/census/2011/census-2011-lc2213ni-administrative-geographies.zip</t>
  </si>
  <si>
    <t>https://datavis.nisra.gov.uk/census/2011/census-2011-lc2213ni-statistical-geographies.zip</t>
  </si>
  <si>
    <t>https://datavis.nisra.gov.uk/census/2011/census-2011-lc2214ni-administrative-geographies.zip</t>
  </si>
  <si>
    <t>https://datavis.nisra.gov.uk/census/2011/census-2011-lc2214ni-statistical-geographies.zip</t>
  </si>
  <si>
    <t>https://datavis.nisra.gov.uk/census/2011/census-2011-lc2215ni-administrative-geographies.zip</t>
  </si>
  <si>
    <t>https://datavis.nisra.gov.uk/census/2011/census-2011-lc2215ni-statistical-geographies.zip</t>
  </si>
  <si>
    <t>https://datavis.nisra.gov.uk/census/2011/census-2011-lc2301ni-administrative-geographies.zip</t>
  </si>
  <si>
    <t>https://datavis.nisra.gov.uk/census/2011/census-2011-lc2301ni-statistical-geographies.zip</t>
  </si>
  <si>
    <t>https://datavis.nisra.gov.uk/census/2011/census-2011-lc2302ni-administrative-geographies.zip</t>
  </si>
  <si>
    <t>https://datavis.nisra.gov.uk/census/2011/census-2011-lc2302ni-statistical-geographies.zip</t>
  </si>
  <si>
    <t>https://datavis.nisra.gov.uk/census/2011/census-2011-lc2303ni-administrative-geographies.zip</t>
  </si>
  <si>
    <t>https://datavis.nisra.gov.uk/census/2011/census-2011-lc2303ni-statistical-geographies.zip</t>
  </si>
  <si>
    <t>https://datavis.nisra.gov.uk/census/2011/census-2011-lc2304ni-administrative-geographies.zip</t>
  </si>
  <si>
    <t>https://datavis.nisra.gov.uk/census/2011/census-2011-lc2304ni-statistical-geographies.zip</t>
  </si>
  <si>
    <t>https://datavis.nisra.gov.uk/census/2011/census-2011-lc2401ni-administrative-geographies.zip</t>
  </si>
  <si>
    <t>https://datavis.nisra.gov.uk/census/2011/census-2011-lc2401ni-statistical-geographies.zip</t>
  </si>
  <si>
    <t>https://datavis.nisra.gov.uk/census/2011/census-2011-lc2402ni-administrative-geographies.zip</t>
  </si>
  <si>
    <t>https://datavis.nisra.gov.uk/census/2011/census-2011-lc2402ni-statistical-geographies.zip</t>
  </si>
  <si>
    <t>https://datavis.nisra.gov.uk/census/2011/census-2011-lc2403ni-administrative-geographies.zip</t>
  </si>
  <si>
    <t>https://datavis.nisra.gov.uk/census/2011/census-2011-lc2403ni-statistical-geographies.zip</t>
  </si>
  <si>
    <t>https://datavis.nisra.gov.uk/census/2011/census-2011-lc2404ni-administrative-geographies.zip</t>
  </si>
  <si>
    <t>https://datavis.nisra.gov.uk/census/2011/census-2011-lc2404ni-statistical-geographies.zip</t>
  </si>
  <si>
    <t>https://datavis.nisra.gov.uk/census/2011/census-2011-lc2405ni-administrative-geographies.zip</t>
  </si>
  <si>
    <t>https://datavis.nisra.gov.uk/census/2011/census-2011-lc2405ni-statistical-geographies.zip</t>
  </si>
  <si>
    <t>https://datavis.nisra.gov.uk/census/2011/census-2011-lc2406ni-administrative-geographies.zip</t>
  </si>
  <si>
    <t>https://datavis.nisra.gov.uk/census/2011/census-2011-lc2406ni-statistical-geographies.zip</t>
  </si>
  <si>
    <t>https://datavis.nisra.gov.uk/census/2011/census-2011-lc2407ni-administrative-geographies.zip</t>
  </si>
  <si>
    <t>https://datavis.nisra.gov.uk/census/2011/census-2011-lc2407ni-statistical-geographies.zip</t>
  </si>
  <si>
    <t>https://datavis.nisra.gov.uk/census/2011/census-2011-lc2408ni-administrative-geographies.zip</t>
  </si>
  <si>
    <t>https://datavis.nisra.gov.uk/census/2011/census-2011-lc2408ni-statistical-geographies.zip</t>
  </si>
  <si>
    <t>https://datavis.nisra.gov.uk/census/2011/census-2011-lc2409ni-administrative-geographies.zip</t>
  </si>
  <si>
    <t>https://datavis.nisra.gov.uk/census/2011/census-2011-lc2409ni-statistical-geographies.zip</t>
  </si>
  <si>
    <t>https://datavis.nisra.gov.uk/census/2011/census-2011-lc2501ni-administrative-geographies.zip</t>
  </si>
  <si>
    <t>https://datavis.nisra.gov.uk/census/2011/census-2011-lc2501ni-statistical-geographies.zip</t>
  </si>
  <si>
    <t>https://datavis.nisra.gov.uk/census/2011/census-2011-lc2502ni-administrative-geographies.zip</t>
  </si>
  <si>
    <t>https://datavis.nisra.gov.uk/census/2011/census-2011-lc2502ni-statistical-geographies.zip</t>
  </si>
  <si>
    <t>https://datavis.nisra.gov.uk/census/2011/census-2011-lc2503ni-administrative-geographies.zip</t>
  </si>
  <si>
    <t>https://datavis.nisra.gov.uk/census/2011/census-2011-lc2503ni-statistical-geographies.zip</t>
  </si>
  <si>
    <t>https://datavis.nisra.gov.uk/census/2011/census-2011-lc2601ni-administrative-geographies.zip</t>
  </si>
  <si>
    <t>https://datavis.nisra.gov.uk/census/2011/census-2011-lc2601ni-statistical-geographies.zip</t>
  </si>
  <si>
    <t>https://datavis.nisra.gov.uk/census/2011/census-2011-lc2602ni-administrative-geographies.zip</t>
  </si>
  <si>
    <t>https://datavis.nisra.gov.uk/census/2011/census-2011-lc2602ni-statistical-geographies.zip</t>
  </si>
  <si>
    <t>https://datavis.nisra.gov.uk/census/2011/census-2011-lc2603ni-administrative-geographies.zip</t>
  </si>
  <si>
    <t>https://datavis.nisra.gov.uk/census/2011/census-2011-lc2603ni-statistical-geographies.zip</t>
  </si>
  <si>
    <t>https://datavis.nisra.gov.uk/census/2011/census-2011-lc2604ni-administrative-geographies.zip</t>
  </si>
  <si>
    <t>https://datavis.nisra.gov.uk/census/2011/census-2011-lc2604ni-statistical-geographies.zip</t>
  </si>
  <si>
    <t>https://datavis.nisra.gov.uk/census/2011/census-2011-lc2605ni-administrative-geographies.zip</t>
  </si>
  <si>
    <t>https://datavis.nisra.gov.uk/census/2011/census-2011-lc2605ni-statistical-geographies.zip</t>
  </si>
  <si>
    <t>https://datavis.nisra.gov.uk/census/2011/census-2011-lc2606ni-administrative-geographies.zip</t>
  </si>
  <si>
    <t>https://datavis.nisra.gov.uk/census/2011/census-2011-lc2606ni-statistical-geographies.zip</t>
  </si>
  <si>
    <t>https://datavis.nisra.gov.uk/census/2011/census-2011-lc2607ni-administrative-geographies.zip</t>
  </si>
  <si>
    <t>https://datavis.nisra.gov.uk/census/2011/census-2011-lc2607ni-statistical-geographies.zip</t>
  </si>
  <si>
    <t>https://datavis.nisra.gov.uk/census/2011/census-2011-lc2608ni-administrative-geographies.zip</t>
  </si>
  <si>
    <t>https://datavis.nisra.gov.uk/census/2011/census-2011-lc2608ni-statistical-geographies.zip</t>
  </si>
  <si>
    <t>https://datavis.nisra.gov.uk/census/2011/census-2011-lc2609ni-administrative-geographies.zip</t>
  </si>
  <si>
    <t>https://datavis.nisra.gov.uk/census/2011/census-2011-lc2609ni-statistical-geographies.zip</t>
  </si>
  <si>
    <t>https://datavis.nisra.gov.uk/census/2011/census-2011-lc2610ni-administrative-geographies.zip</t>
  </si>
  <si>
    <t>https://datavis.nisra.gov.uk/census/2011/census-2011-lc2610ni-statistical-geographies.zip</t>
  </si>
  <si>
    <t>https://datavis.nisra.gov.uk/census/2011/census-2011-lc3101ni-administrative-geographies.zip</t>
  </si>
  <si>
    <t>https://datavis.nisra.gov.uk/census/2011/census-2011-lc3101ni-statistical-geographies.zip</t>
  </si>
  <si>
    <t>https://datavis.nisra.gov.uk/census/2011/census-2011-lc3102ni-administrative-geographies.zip</t>
  </si>
  <si>
    <t>https://datavis.nisra.gov.uk/census/2011/census-2011-lc3102ni-statistical-geographies.zip</t>
  </si>
  <si>
    <t>https://datavis.nisra.gov.uk/census/2011/census-2011-lc3103ni-administrative-geographies.zip</t>
  </si>
  <si>
    <t>https://datavis.nisra.gov.uk/census/2011/census-2011-lc3103ni-statistical-geographies.zip</t>
  </si>
  <si>
    <t>https://datavis.nisra.gov.uk/census/2011/census-2011-lc3104ni-administrative-geographies.zip</t>
  </si>
  <si>
    <t>https://datavis.nisra.gov.uk/census/2011/census-2011-lc3104ni-statistical-geographies.zip</t>
  </si>
  <si>
    <t>https://datavis.nisra.gov.uk/census/2011/census-2011-lc3105ni-administrative-geographies.zip</t>
  </si>
  <si>
    <t>https://datavis.nisra.gov.uk/census/2011/census-2011-lc3105ni-statistical-geographies.zip</t>
  </si>
  <si>
    <t>https://datavis.nisra.gov.uk/census/2011/census-2011-lc3106ni-administrative-geographies.zip</t>
  </si>
  <si>
    <t>https://datavis.nisra.gov.uk/census/2011/census-2011-lc3106ni-statistical-geographies.zip</t>
  </si>
  <si>
    <t>https://datavis.nisra.gov.uk/census/2011/census-2011-lc3301ni-administrative-geographies.zip</t>
  </si>
  <si>
    <t>https://datavis.nisra.gov.uk/census/2011/census-2011-lc3301ni-statistical-geographies.zip</t>
  </si>
  <si>
    <t>https://datavis.nisra.gov.uk/census/2011/census-2011-lc3302ni-administrative-geographies.zip</t>
  </si>
  <si>
    <t>https://datavis.nisra.gov.uk/census/2011/census-2011-lc3302ni-statistical-geographies.zip</t>
  </si>
  <si>
    <t>https://datavis.nisra.gov.uk/census/2011/census-2011-lc3303ni-administrative-geographies.zip</t>
  </si>
  <si>
    <t>https://datavis.nisra.gov.uk/census/2011/census-2011-lc3303ni-statistical-geographies.zip</t>
  </si>
  <si>
    <t>https://datavis.nisra.gov.uk/census/2011/census-2011-lc3401ni-administrative-geographies.zip</t>
  </si>
  <si>
    <t>https://datavis.nisra.gov.uk/census/2011/census-2011-lc3401ni-statistical-geographies.zip</t>
  </si>
  <si>
    <t>https://datavis.nisra.gov.uk/census/2011/census-2011-lc3402ni-administrative-geographies.zip</t>
  </si>
  <si>
    <t>https://datavis.nisra.gov.uk/census/2011/census-2011-lc3402ni-statistical-geographies.zip</t>
  </si>
  <si>
    <t>https://datavis.nisra.gov.uk/census/2011/census-2011-lc3601ni-administrative-geographies.zip</t>
  </si>
  <si>
    <t>https://datavis.nisra.gov.uk/census/2011/census-2011-lc3601ni-statistical-geographies.zip</t>
  </si>
  <si>
    <t>https://datavis.nisra.gov.uk/census/2011/census-2011-lc3602ni-administrative-geographies.zip</t>
  </si>
  <si>
    <t>https://datavis.nisra.gov.uk/census/2011/census-2011-lc3602ni-statistical-geographies.zip</t>
  </si>
  <si>
    <t>https://datavis.nisra.gov.uk/census/2011/census-2011-lc3603ni-administrative-geographies.zip</t>
  </si>
  <si>
    <t>https://datavis.nisra.gov.uk/census/2011/census-2011-lc3603ni-statistical-geographies.zip</t>
  </si>
  <si>
    <t>https://datavis.nisra.gov.uk/census/2011/census-2011-lc3604ni-administrative-geographies.zip</t>
  </si>
  <si>
    <t>https://datavis.nisra.gov.uk/census/2011/census-2011-lc3604ni-statistical-geographies.zip</t>
  </si>
  <si>
    <t>https://datavis.nisra.gov.uk/census/2011/census-2011-lc3605ni-administrative-geographies.zip</t>
  </si>
  <si>
    <t>https://datavis.nisra.gov.uk/census/2011/census-2011-lc3605ni-statistical-geographies.zip</t>
  </si>
  <si>
    <t>https://datavis.nisra.gov.uk/census/2011/census-2011-lc3606ni-administrative-geographies.zip</t>
  </si>
  <si>
    <t>https://datavis.nisra.gov.uk/census/2011/census-2011-lc3606ni-statistical-geographies.zip</t>
  </si>
  <si>
    <t>https://datavis.nisra.gov.uk/census/2011/census-2011-lc4101ni-administrative-geographies.zip</t>
  </si>
  <si>
    <t>https://datavis.nisra.gov.uk/census/2011/census-2011-lc4101ni-statistical-geographies.zip</t>
  </si>
  <si>
    <t>https://datavis.nisra.gov.uk/census/2011/census-2011-lc4102ni-administrative-geographies.zip</t>
  </si>
  <si>
    <t>https://datavis.nisra.gov.uk/census/2011/census-2011-lc4102ni-statistical-geographies.zip</t>
  </si>
  <si>
    <t>https://datavis.nisra.gov.uk/census/2011/census-2011-lc4103ni-administrative-geographies.zip</t>
  </si>
  <si>
    <t>https://datavis.nisra.gov.uk/census/2011/census-2011-lc4103ni-statistical-geographies.zip</t>
  </si>
  <si>
    <t>https://datavis.nisra.gov.uk/census/2011/census-2011-lc4104ni-administrative-geographies.zip</t>
  </si>
  <si>
    <t>https://datavis.nisra.gov.uk/census/2011/census-2011-lc4104ni-statistical-geographies.zip</t>
  </si>
  <si>
    <t>https://datavis.nisra.gov.uk/census/2011/census-2011-lc4301ni-administrative-geographies.zip</t>
  </si>
  <si>
    <t>https://datavis.nisra.gov.uk/census/2011/census-2011-lc4301ni-statistical-geographies.zip</t>
  </si>
  <si>
    <t>https://datavis.nisra.gov.uk/census/2011/census-2011-lc4302ni-administrative-geographies.zip</t>
  </si>
  <si>
    <t>https://datavis.nisra.gov.uk/census/2011/census-2011-lc4302ni-statistical-geographies.zip</t>
  </si>
  <si>
    <t>https://datavis.nisra.gov.uk/census/2011/census-2011-lc4401ni-administrative-geographies.zip</t>
  </si>
  <si>
    <t>https://datavis.nisra.gov.uk/census/2011/census-2011-lc4401ni-statistical-geographies.zip</t>
  </si>
  <si>
    <t>https://datavis.nisra.gov.uk/census/2011/census-2011-lc4402ni-administrative-geographies.zip</t>
  </si>
  <si>
    <t>https://datavis.nisra.gov.uk/census/2011/census-2011-lc4402ni-statistical-geographies.zip</t>
  </si>
  <si>
    <t>https://datavis.nisra.gov.uk/census/2011/census-2011-lc4403ni-administrative-geographies.zip</t>
  </si>
  <si>
    <t>https://datavis.nisra.gov.uk/census/2011/census-2011-lc4403ni-statistical-geographies.zip</t>
  </si>
  <si>
    <t>https://datavis.nisra.gov.uk/census/2011/census-2011-lc4404ni-administrative-geographies.zip</t>
  </si>
  <si>
    <t>https://datavis.nisra.gov.uk/census/2011/census-2011-lc4404ni-statistical-geographies.zip</t>
  </si>
  <si>
    <t>https://datavis.nisra.gov.uk/census/2011/census-2011-lc4406ni-administrative-geographies.zip</t>
  </si>
  <si>
    <t>https://datavis.nisra.gov.uk/census/2011/census-2011-lc4406ni-statistical-geographies.zip</t>
  </si>
  <si>
    <t>https://datavis.nisra.gov.uk/census/2011/census-2011-lc4407ni-administrative-geographies.zip</t>
  </si>
  <si>
    <t>https://datavis.nisra.gov.uk/census/2011/census-2011-lc4407ni-statistical-geographies.zip</t>
  </si>
  <si>
    <t>https://datavis.nisra.gov.uk/census/2011/census-2011-lc4408ni-administrative-geographies.zip</t>
  </si>
  <si>
    <t>https://datavis.nisra.gov.uk/census/2011/census-2011-lc4408ni-statistical-geographies.zip</t>
  </si>
  <si>
    <t>https://datavis.nisra.gov.uk/census/2011/census-2011-lc4409ni-administrative-geographies.zip</t>
  </si>
  <si>
    <t>https://datavis.nisra.gov.uk/census/2011/census-2011-lc4409ni-statistical-geographies.zip</t>
  </si>
  <si>
    <t>https://datavis.nisra.gov.uk/census/2011/census-2011-lc4410ni-administrative-geographies.zip</t>
  </si>
  <si>
    <t>https://datavis.nisra.gov.uk/census/2011/census-2011-lc4410ni-statistical-geographies.zip</t>
  </si>
  <si>
    <t>https://datavis.nisra.gov.uk/census/2011/census-2011-lc4411ni-administrative-geographies.zip</t>
  </si>
  <si>
    <t>https://datavis.nisra.gov.uk/census/2011/census-2011-lc4411ni-statistical-geographies.zip</t>
  </si>
  <si>
    <t>https://datavis.nisra.gov.uk/census/2011/census-2011-lc5101ni-administrative-geographies.zip</t>
  </si>
  <si>
    <t>https://datavis.nisra.gov.uk/census/2011/census-2011-lc5101ni-statistical-geographies.zip</t>
  </si>
  <si>
    <t>https://datavis.nisra.gov.uk/census/2011/census-2011-lc5102ni-administrative-geographies.zip</t>
  </si>
  <si>
    <t>https://datavis.nisra.gov.uk/census/2011/census-2011-lc5102ni-statistical-geographies.zip</t>
  </si>
  <si>
    <t>https://datavis.nisra.gov.uk/census/2011/census-2011-lc6101ni-administrative-geographies.zip</t>
  </si>
  <si>
    <t>https://datavis.nisra.gov.uk/census/2011/census-2011-lc6101ni-statistical-geographies.zip</t>
  </si>
  <si>
    <t>https://datavis.nisra.gov.uk/census/2011/census-2011-lc6102ni-administrative-geographies.zip</t>
  </si>
  <si>
    <t>https://datavis.nisra.gov.uk/census/2011/census-2011-lc6102ni-statistical-geographies.zip</t>
  </si>
  <si>
    <t>https://datavis.nisra.gov.uk/census/2011/census-2011-lc6103ni-administrative-geographies.zip</t>
  </si>
  <si>
    <t>https://datavis.nisra.gov.uk/census/2011/census-2011-lc6103ni-statistical-geographies.zip</t>
  </si>
  <si>
    <t>https://datavis.nisra.gov.uk/census/2011/census-2011-lc6104ni-administrative-geographies.zip</t>
  </si>
  <si>
    <t>https://datavis.nisra.gov.uk/census/2011/census-2011-lc6104ni-statistical-geographies.zip</t>
  </si>
  <si>
    <t>https://datavis.nisra.gov.uk/census/2011/census-2011-lc6105ni-administrative-geographies.zip</t>
  </si>
  <si>
    <t>https://datavis.nisra.gov.uk/census/2011/census-2011-lc6105ni-statistical-geographies.zip</t>
  </si>
  <si>
    <t>https://datavis.nisra.gov.uk/census/2011/census-2011-lc6106ni-administrative-geographies.zip</t>
  </si>
  <si>
    <t>https://datavis.nisra.gov.uk/census/2011/census-2011-lc6106ni-statistical-geographies.zip</t>
  </si>
  <si>
    <t>https://datavis.nisra.gov.uk/census/2011/census-2011-lc6107ni-administrative-geographies.zip</t>
  </si>
  <si>
    <t>https://datavis.nisra.gov.uk/census/2011/census-2011-lc6107ni-statistical-geographies.zip</t>
  </si>
  <si>
    <t>https://datavis.nisra.gov.uk/census/2011/census-2011-lc6108ni-administrative-geographies.zip</t>
  </si>
  <si>
    <t>https://datavis.nisra.gov.uk/census/2011/census-2011-lc6108ni-statistical-geographies.zip</t>
  </si>
  <si>
    <t>https://datavis.nisra.gov.uk/census/2011/census-2011-lc6109ni-administrative-geographies.zip</t>
  </si>
  <si>
    <t>https://datavis.nisra.gov.uk/census/2011/census-2011-lc6109ni-statistical-geographies.zip</t>
  </si>
  <si>
    <t>https://datavis.nisra.gov.uk/census/2011/census-2011-lc6110ni-administrative-geographies.zip</t>
  </si>
  <si>
    <t>https://datavis.nisra.gov.uk/census/2011/census-2011-lc6110ni-statistical-geographies.zip</t>
  </si>
  <si>
    <t>https://datavis.nisra.gov.uk/census/2011/census-2011-lc6111ni-administrative-geographies.zip</t>
  </si>
  <si>
    <t>https://datavis.nisra.gov.uk/census/2011/census-2011-lc6111ni-statistical-geographies.zip</t>
  </si>
  <si>
    <t>https://datavis.nisra.gov.uk/census/2011/census-2011-lc6112ni-administrative-geographies.zip</t>
  </si>
  <si>
    <t>https://datavis.nisra.gov.uk/census/2011/census-2011-lc6112ni-statistical-geographies.zip</t>
  </si>
  <si>
    <t>https://datavis.nisra.gov.uk/census/2011/census-2011-lc6113ni-administrative-geographies.zip</t>
  </si>
  <si>
    <t>https://datavis.nisra.gov.uk/census/2011/census-2011-lc6113ni-statistical-geographies.zip</t>
  </si>
  <si>
    <t>https://datavis.nisra.gov.uk/census/2011/census-2011-lc6114ni-administrative-geographies.zip</t>
  </si>
  <si>
    <t>https://datavis.nisra.gov.uk/census/2011/census-2011-lc6114ni-statistical-geographies.zip</t>
  </si>
  <si>
    <t>https://datavis.nisra.gov.uk/census/2011/census-2011-lc6115ni-administrative-geographies.zip</t>
  </si>
  <si>
    <t>https://datavis.nisra.gov.uk/census/2011/census-2011-lc6115ni-statistical-geographies.zip</t>
  </si>
  <si>
    <t>https://datavis.nisra.gov.uk/census/2011/census-2011-lc6301ni-administrative-geographies.zip</t>
  </si>
  <si>
    <t>https://datavis.nisra.gov.uk/census/2011/census-2011-lc6301ni-statistical-geographies.zip</t>
  </si>
  <si>
    <t>https://datavis.nisra.gov.uk/census/2011/census-2011-lc6302ni-administrative-geographies.zip</t>
  </si>
  <si>
    <t>https://datavis.nisra.gov.uk/census/2011/census-2011-lc6302ni-statistical-geographies.zip</t>
  </si>
  <si>
    <t>https://datavis.nisra.gov.uk/census/2011/census-2011-lc6303ni-administrative-geographies.zip</t>
  </si>
  <si>
    <t>https://datavis.nisra.gov.uk/census/2011/census-2011-lc6303ni-statistical-geographies.zip</t>
  </si>
  <si>
    <t>https://datavis.nisra.gov.uk/census/2011/census-2011-lc6401ni-administrative-geographies.zip</t>
  </si>
  <si>
    <t>https://datavis.nisra.gov.uk/census/2011/census-2011-lc6401ni-statistical-geographies.zip</t>
  </si>
  <si>
    <t>https://datavis.nisra.gov.uk/census/2011/census-2011-lc6402ni-administrative-geographies.zip</t>
  </si>
  <si>
    <t>https://datavis.nisra.gov.uk/census/2011/census-2011-lc6402ni-statistical-geographies.zip</t>
  </si>
  <si>
    <t>https://datavis.nisra.gov.uk/census/2011/census-2011-lc6403ni-administrative-geographies.zip</t>
  </si>
  <si>
    <t>https://datavis.nisra.gov.uk/census/2011/census-2011-lc6403ni-statistical-geographies.zip</t>
  </si>
  <si>
    <t>https://datavis.nisra.gov.uk/census/2011/census-2011-lc6501ni-administrative-geographies.zip</t>
  </si>
  <si>
    <t>https://datavis.nisra.gov.uk/census/2011/census-2011-lc6501ni-statistical-geographies.zip</t>
  </si>
  <si>
    <t>https://datavis.nisra.gov.uk/census/2011/census-2011-lc6502ni-administrative-geographies.zip</t>
  </si>
  <si>
    <t>https://datavis.nisra.gov.uk/census/2011/census-2011-lc6502ni-statistical-geographies.zip</t>
  </si>
  <si>
    <t>https://datavis.nisra.gov.uk/census/2011/census-2011-lc6503ni-administrative-geographies.zip</t>
  </si>
  <si>
    <t>https://datavis.nisra.gov.uk/census/2011/census-2011-lc6503ni-statistical-geographies.zip</t>
  </si>
  <si>
    <t>https://datavis.nisra.gov.uk/census/2011/census-2011-lc6601ni-administrative-geographies.zip</t>
  </si>
  <si>
    <t>https://datavis.nisra.gov.uk/census/2011/census-2011-lc6601ni-statistical-geographies.zip</t>
  </si>
  <si>
    <t>https://datavis.nisra.gov.uk/census/2011/census-2011-lc6603ni-administrative-geographies.zip</t>
  </si>
  <si>
    <t>https://datavis.nisra.gov.uk/census/2011/census-2011-lc6603ni-statistical-geographies.zip</t>
  </si>
  <si>
    <t>https://datavis.nisra.gov.uk/census/2011/census-2011-lc6604ni-administrative-geographies.zip</t>
  </si>
  <si>
    <t>https://datavis.nisra.gov.uk/census/2011/census-2011-lc6604ni-statistical-geographies.zip</t>
  </si>
  <si>
    <t>https://datavis.nisra.gov.uk/census/2011/census-2011-lc7101ni-administrative-geographies.zip</t>
  </si>
  <si>
    <t>https://datavis.nisra.gov.uk/census/2011/census-2011-lc7101ni-statistical-geographies.zip</t>
  </si>
  <si>
    <t>https://datavis.nisra.gov.uk/census/2011/census-2011-lc7102ni-administrative-geographies.zip</t>
  </si>
  <si>
    <t>https://datavis.nisra.gov.uk/census/2011/census-2011-lc7102ni-statistical-geographies.zip</t>
  </si>
  <si>
    <t>https://datavis.nisra.gov.uk/census/2011/census-2011-lc7103ni-administrative-geographies.zip</t>
  </si>
  <si>
    <t>https://datavis.nisra.gov.uk/census/2011/census-2011-lc7103ni-statistical-geographies.zip</t>
  </si>
  <si>
    <t>https://datavis.nisra.gov.uk/census/2011/census-2011-lc7104ni-administrative-geographies.zip</t>
  </si>
  <si>
    <t>https://datavis.nisra.gov.uk/census/2011/census-2011-lc7104ni-statistical-geographies.zip</t>
  </si>
  <si>
    <t>https://datavis.nisra.gov.uk/census/2011/census-2011-lc7401ni-administrative-geographies.zip</t>
  </si>
  <si>
    <t>https://datavis.nisra.gov.uk/census/2011/census-2011-lc7401ni-statistical-geographies.zip</t>
  </si>
  <si>
    <t>https://datavis.nisra.gov.uk/census/2011/census-2011-lc7402ni-administrative-geographies.zip</t>
  </si>
  <si>
    <t>https://datavis.nisra.gov.uk/census/2011/census-2011-lc7402ni-statistical-geographies.zip</t>
  </si>
  <si>
    <t>https://datavis.nisra.gov.uk/census/2011/census-2011-lc7501ni-administrative-geographies.zip</t>
  </si>
  <si>
    <t>https://datavis.nisra.gov.uk/census/2011/census-2011-lc7501ni-statistical-geographies.zip</t>
  </si>
  <si>
    <t>https://datavis.nisra.gov.uk/census/2011/census-2011-lc7502ni-administrative-geographies.zip</t>
  </si>
  <si>
    <t>https://datavis.nisra.gov.uk/census/2011/census-2011-lc7502ni-statistical-geographies.zip</t>
  </si>
  <si>
    <t>https://datavis.nisra.gov.uk/census/2011/census-2011-lc7601ni-administrative-geographies.zip</t>
  </si>
  <si>
    <t>https://datavis.nisra.gov.uk/census/2011/census-2011-lc7601ni-statistical-geographies.zip</t>
  </si>
  <si>
    <t>https://datavis.nisra.gov.uk/census/2011/census-2011-lc7603ni-administrative-geographies.zip</t>
  </si>
  <si>
    <t>https://datavis.nisra.gov.uk/census/2011/census-2011-lc7603ni-statistical-geographies.zip</t>
  </si>
  <si>
    <t>https://datavis.nisra.gov.uk/census/2011/census-2011-lc7604ni-administrative-geographies.zip</t>
  </si>
  <si>
    <t>https://datavis.nisra.gov.uk/census/2011/census-2011-lc7604ni-statistical-geographies.zip</t>
  </si>
  <si>
    <t>https://datavis.nisra.gov.uk/census/2011/census-2011-lc7605ni-administrative-geographies.zip</t>
  </si>
  <si>
    <t>https://datavis.nisra.gov.uk/census/2011/census-2011-lc7605ni-statistical-geographies.zip</t>
  </si>
  <si>
    <t>https://datavis.nisra.gov.uk/census/2011/census-2011-lc7606ni-administrative-geographies.zip</t>
  </si>
  <si>
    <t>https://datavis.nisra.gov.uk/census/2011/census-2011-lc7606ni-statistical-geographies.zip</t>
  </si>
  <si>
    <t>https://datavis.nisra.gov.uk/census/2011/census-2011-lc7607ni-administrative-geographies.zip</t>
  </si>
  <si>
    <t>https://datavis.nisra.gov.uk/census/2011/census-2011-lc7607ni-statistical-geographies.zip</t>
  </si>
  <si>
    <t>https://datavis.nisra.gov.uk/census/2011/census-2011-lc7608ni-administrative-geographies.zip</t>
  </si>
  <si>
    <t>https://datavis.nisra.gov.uk/census/2011/census-2011-lc7608ni-statistical-geographies.zip</t>
  </si>
  <si>
    <t>https://datavis.nisra.gov.uk/census/2011/census-2011-lc7701ni-administrative-geographies.zip</t>
  </si>
  <si>
    <t>https://datavis.nisra.gov.uk/census/2011/census-2011-lc7701ni-statistical-geographies.zip</t>
  </si>
  <si>
    <t>https://datavis.nisra.gov.uk/census/2011/census-2011-dt101ni-administrative-geographies.ods</t>
  </si>
  <si>
    <t>https://datavis.nisra.gov.uk/census/2011/census-2011-dt101ni-statistical-geographies.ods</t>
  </si>
  <si>
    <t>https://datavis.nisra.gov.uk/census/2011/census-2011-dt102ni.ods</t>
  </si>
  <si>
    <t>https://datavis.nisra.gov.uk/census/2011/census-2011-dt103ni-administrative-geographies.zip</t>
  </si>
  <si>
    <t>https://datavis.nisra.gov.uk/census/2011/census-2011-dt103ni-statistical-geographies.zip</t>
  </si>
  <si>
    <t>https://datavis.nisra.gov.uk/census/2011/census-2011-dt104ni.ods</t>
  </si>
  <si>
    <t>https://datavis.nisra.gov.uk/census/2011/census-2011-dt201ni-administrative-geographies.ods</t>
  </si>
  <si>
    <t>https://datavis.nisra.gov.uk/census/2011/census-2011-dt201ni-statistical-geographies.ods</t>
  </si>
  <si>
    <t>https://datavis.nisra.gov.uk/census/2011/census-2011-dt202ni-administrative-geographies.ods</t>
  </si>
  <si>
    <t>https://datavis.nisra.gov.uk/census/2011/census-2011-dt202ni-statistical-geographies.ods</t>
  </si>
  <si>
    <t>https://datavis.nisra.gov.uk/census/2011/census-2011-dt203ni-administrative-geographies.ods</t>
  </si>
  <si>
    <t>https://datavis.nisra.gov.uk/census/2011/census-2011-dt203ni-statistical-geographies.ods</t>
  </si>
  <si>
    <t>https://datavis.nisra.gov.uk/census/2011/census-2011-dt204ni-administrative-geographies.ods</t>
  </si>
  <si>
    <t>https://datavis.nisra.gov.uk/census/2011/census-2011-dt204ni-statistical-geographies.ods</t>
  </si>
  <si>
    <t>https://datavis.nisra.gov.uk/census/2011/census-2011-dt205ni-administrative-geographies.ods</t>
  </si>
  <si>
    <t>https://datavis.nisra.gov.uk/census/2011/census-2011-dt205ni-statistical-geographies.ods</t>
  </si>
  <si>
    <t>https://datavis.nisra.gov.uk/census/2011/census-2011-dt206ni-administrative-geographies.ods</t>
  </si>
  <si>
    <t>https://datavis.nisra.gov.uk/census/2011/census-2011-dt206ni-statistical-geographies.ods</t>
  </si>
  <si>
    <t>https://datavis.nisra.gov.uk/census/2011/census-2011-dt207ni-administrative-geographies.ods</t>
  </si>
  <si>
    <t>https://datavis.nisra.gov.uk/census/2011/census-2011-dt207ni-statistical-geographies.ods</t>
  </si>
  <si>
    <t>https://datavis.nisra.gov.uk/census/2011/census-2011-dt208ni-administrative-geographies.ods</t>
  </si>
  <si>
    <t>https://datavis.nisra.gov.uk/census/2011/census-2011-dt208ni-statistical-geographies.ods</t>
  </si>
  <si>
    <t>https://datavis.nisra.gov.uk/census/2011/census-2011-dt209ni-administrative-geographies.ods</t>
  </si>
  <si>
    <t>https://datavis.nisra.gov.uk/census/2011/census-2011-dt209ni-statistical-geographies.ods</t>
  </si>
  <si>
    <t>https://datavis.nisra.gov.uk/census/2011/census-2011-dt301ni-administrative-geographies.ods</t>
  </si>
  <si>
    <t>https://datavis.nisra.gov.uk/census/2011/census-2011-dt301ni-statistical-geographies.ods</t>
  </si>
  <si>
    <t>https://datavis.nisra.gov.uk/census/2011/census-2011-dt401ni-administrative-geographies.ods</t>
  </si>
  <si>
    <t>https://datavis.nisra.gov.uk/census/2011/census-2011-dt401ni-statistical-geographies.ods</t>
  </si>
  <si>
    <t>https://datavis.nisra.gov.uk/census/2011/census-2011-dt501ni-administrative-geographies.ods</t>
  </si>
  <si>
    <t>https://datavis.nisra.gov.uk/census/2011/census-2011-dt501ni-statistical-geographies.ods</t>
  </si>
  <si>
    <t>https://datavis.nisra.gov.uk/census/2011/census-2011-dt601ni-administrative-geographies.ods</t>
  </si>
  <si>
    <t>https://datavis.nisra.gov.uk/census/2011/census-2011-dt601ni-statistical-geographies.ods</t>
  </si>
  <si>
    <t>https://datavis.nisra.gov.uk/census/2011/census-2011-dt602ni-administrative-geographies.ods</t>
  </si>
  <si>
    <t>https://datavis.nisra.gov.uk/census/2011/census-2011-dt602ni-statistical-geographies.ods</t>
  </si>
  <si>
    <t>https://datavis.nisra.gov.uk/census/2011/census-2011-dt603ni-administrative-geographies.ods</t>
  </si>
  <si>
    <t>https://datavis.nisra.gov.uk/census/2011/census-2011-dt603ni-statistical-geographies.ods</t>
  </si>
  <si>
    <t>https://datavis.nisra.gov.uk/census/2011/census-2011-dt604ni-administrative-geographies.ods</t>
  </si>
  <si>
    <t>https://datavis.nisra.gov.uk/census/2011/census-2011-dt604ni-statistical-geographies.ods</t>
  </si>
  <si>
    <t>https://datavis.nisra.gov.uk/census/2011/census-2011-dt605ni-administrative-geographies.ods</t>
  </si>
  <si>
    <t>https://datavis.nisra.gov.uk/census/2011/census-2011-dt605ni-statistical-geographies.ods</t>
  </si>
  <si>
    <t>https://datavis.nisra.gov.uk/census/2011/census-2011-dt606ni-administrative-geographies.ods</t>
  </si>
  <si>
    <t>https://datavis.nisra.gov.uk/census/2011/census-2011-dt606ni-statistical-geographies.ods</t>
  </si>
  <si>
    <t>https://datavis.nisra.gov.uk/census/2011/census-2011-dt701ni-administrative-geographies.ods</t>
  </si>
  <si>
    <t>https://datavis.nisra.gov.uk/census/2011/census-2011-dt701ni-statistical-geographies.ods</t>
  </si>
  <si>
    <t>https://datavis.nisra.gov.uk/census/2011/census-2011-dt702ni-administrative-geographies.ods</t>
  </si>
  <si>
    <t>https://datavis.nisra.gov.uk/census/2011/census-2011-dt702ni-statistical-geographies.ods</t>
  </si>
  <si>
    <t>https://datavis.nisra.gov.uk/census/2011/census-2011-st101ni.ods</t>
  </si>
  <si>
    <t>https://datavis.nisra.gov.uk/census/2011/census-2011-st102ni.ods</t>
  </si>
  <si>
    <t>https://datavis.nisra.gov.uk/census/2011/census-2011-st103ni.ods</t>
  </si>
  <si>
    <t>https://datavis.nisra.gov.uk/census/2011/census-2011-st201ni.ods</t>
  </si>
  <si>
    <t>https://datavis.nisra.gov.uk/census/2011/census-2011-st202ni.ods</t>
  </si>
  <si>
    <t>https://datavis.nisra.gov.uk/census/2011/census-2011-st203ni.ods</t>
  </si>
  <si>
    <t>https://datavis.nisra.gov.uk/census/2011/census-2011-st204ni.ods</t>
  </si>
  <si>
    <t>https://datavis.nisra.gov.uk/census/2011/census-2011-st205ni.ods</t>
  </si>
  <si>
    <t>https://datavis.nisra.gov.uk/census/2011/census-2011-st206ni.ods</t>
  </si>
  <si>
    <t>https://datavis.nisra.gov.uk/census/2011/census-2011-st207ni.ods</t>
  </si>
  <si>
    <t>https://datavis.nisra.gov.uk/census/2011/census-2011-st301ni.ods</t>
  </si>
  <si>
    <t>https://datavis.nisra.gov.uk/census/2011/census-2011-st302ni.ods</t>
  </si>
  <si>
    <t>https://datavis.nisra.gov.uk/census/2011/census-2011-st401ni.ods</t>
  </si>
  <si>
    <t>https://datavis.nisra.gov.uk/census/2011/census-2011-st601ni.ods</t>
  </si>
  <si>
    <t>https://datavis.nisra.gov.uk/census/2011/census-2011-st602ni.ods</t>
  </si>
  <si>
    <t>https://datavis.nisra.gov.uk/census/2011/census-2011-st603ni.ods</t>
  </si>
  <si>
    <t>https://datavis.nisra.gov.uk/census/2011/census-2011-st604ni.ods</t>
  </si>
  <si>
    <t>https://datavis.nisra.gov.uk/census/2011/census-2011-st605ni.ods</t>
  </si>
  <si>
    <t>https://datavis.nisra.gov.uk/census/2011/census-2011-st701ni.ods</t>
  </si>
  <si>
    <t>https://datavis.nisra.gov.uk/census/2011/census-2011-st702ni.ods</t>
  </si>
  <si>
    <t>https://datavis.nisra.gov.uk/census/2011/census-2011-wp101ni-administrative-geographies.ods</t>
  </si>
  <si>
    <t>https://datavis.nisra.gov.uk/census/2011/census-2011-wp101ni-statistical-geographies.ods</t>
  </si>
  <si>
    <t>https://datavis.nisra.gov.uk/census/2011/census-2011-wp102ni-administrative-geographies.ods</t>
  </si>
  <si>
    <t>https://datavis.nisra.gov.uk/census/2011/census-2011-wp102ni-statistical-geographies.ods</t>
  </si>
  <si>
    <t>https://datavis.nisra.gov.uk/census/2011/census-2011-wp103ni-administrative-geographies.zip</t>
  </si>
  <si>
    <t>https://datavis.nisra.gov.uk/census/2011/census-2011-wp103ni-statistical-geographies.zip</t>
  </si>
  <si>
    <t>https://datavis.nisra.gov.uk/census/2011/census-2011-wp104ni.ods</t>
  </si>
  <si>
    <t>https://datavis.nisra.gov.uk/census/2011/census-2011-wp201ni-administrative-geographies.ods</t>
  </si>
  <si>
    <t>https://datavis.nisra.gov.uk/census/2011/census-2011-wp202ni-administrative-geographies.ods</t>
  </si>
  <si>
    <t>https://datavis.nisra.gov.uk/census/2011/census-2011-wp202ni-statistical-geographies.ods</t>
  </si>
  <si>
    <t>https://datavis.nisra.gov.uk/census/2011/census-2011-wp203ni-administrative-geographies.ods</t>
  </si>
  <si>
    <t>https://datavis.nisra.gov.uk/census/2011/census-2011-wp203ni-statistical-geographies.ods</t>
  </si>
  <si>
    <t>https://datavis.nisra.gov.uk/census/2011/census-2011-wp204ni-administrative-geographies.ods</t>
  </si>
  <si>
    <t>https://datavis.nisra.gov.uk/census/2011/census-2011-wp204ni-statistical-geographies.ods</t>
  </si>
  <si>
    <t>https://datavis.nisra.gov.uk/census/2011/census-2011-wp205ni-administrative-geographies.ods</t>
  </si>
  <si>
    <t>https://datavis.nisra.gov.uk/census/2011/census-2011-wp205ni-statistical-geographies.ods</t>
  </si>
  <si>
    <t>https://datavis.nisra.gov.uk/census/2011/census-2011-wp206ni-administrative-geographies.ods</t>
  </si>
  <si>
    <t>https://datavis.nisra.gov.uk/census/2011/census-2011-wp206ni-statistical-geographies.ods</t>
  </si>
  <si>
    <t>https://datavis.nisra.gov.uk/census/2011/census-2011-wp207ni-administrative-geographies.ods</t>
  </si>
  <si>
    <t>https://datavis.nisra.gov.uk/census/2011/census-2011-wp207ni-statistical-geographies.ods</t>
  </si>
  <si>
    <t>https://datavis.nisra.gov.uk/census/2011/census-2011-wp208ni-administrative-geographies.ods</t>
  </si>
  <si>
    <t>https://datavis.nisra.gov.uk/census/2011/census-2011-wp208ni-statistical-geographies.ods</t>
  </si>
  <si>
    <t>https://datavis.nisra.gov.uk/census/2011/census-2011-wp209ni-administrative-geographies.ods</t>
  </si>
  <si>
    <t>https://datavis.nisra.gov.uk/census/2011/census-2011-wp209ni-statistical-geographies.ods</t>
  </si>
  <si>
    <t>https://datavis.nisra.gov.uk/census/2011/census-2011-wp301ni-administrative-geographies.ods</t>
  </si>
  <si>
    <t>https://datavis.nisra.gov.uk/census/2011/census-2011-wp301ni-statistical-geographies.ods</t>
  </si>
  <si>
    <t>https://datavis.nisra.gov.uk/census/2011/census-2011-wp401ni-administrative-geographies.ods</t>
  </si>
  <si>
    <t>https://datavis.nisra.gov.uk/census/2011/census-2011-wp401ni-statistical-geographies.ods</t>
  </si>
  <si>
    <t>https://datavis.nisra.gov.uk/census/2011/census-2011-wp501ni-administrative-geographies.ods</t>
  </si>
  <si>
    <t>https://datavis.nisra.gov.uk/census/2011/census-2011-wp501ni-statistical-geographies.ods</t>
  </si>
  <si>
    <t>https://datavis.nisra.gov.uk/census/2011/census-2011-wp502ni-administrative-geographies.zip</t>
  </si>
  <si>
    <t>https://datavis.nisra.gov.uk/census/2011/census-2011-wp503ni-administrative-geographies.zip</t>
  </si>
  <si>
    <t>https://datavis.nisra.gov.uk/census/2011/census-2011-wp601ni-administrative-geographies.ods</t>
  </si>
  <si>
    <t>https://datavis.nisra.gov.uk/census/2011/census-2011-wp601ni-statistical-geographies.ods</t>
  </si>
  <si>
    <t>https://datavis.nisra.gov.uk/census/2011/census-2011-wp602ni-administrative-geographies.ods</t>
  </si>
  <si>
    <t>https://datavis.nisra.gov.uk/census/2011/census-2011-wp602ni-statistical-geographies.ods</t>
  </si>
  <si>
    <t>https://datavis.nisra.gov.uk/census/2011/census-2011-wp603ni-administrative-geographies.ods</t>
  </si>
  <si>
    <t>https://datavis.nisra.gov.uk/census/2011/census-2011-wp603ni-statistical-geographies.ods</t>
  </si>
  <si>
    <t>https://datavis.nisra.gov.uk/census/2011/census-2011-wp604ni-administrative-geographies.ods</t>
  </si>
  <si>
    <t>https://datavis.nisra.gov.uk/census/2011/census-2011-wp604ni-statistical-geographies.ods</t>
  </si>
  <si>
    <t>https://datavis.nisra.gov.uk/census/2011/census-2011-wp605ni-administrative-geographies.ods</t>
  </si>
  <si>
    <t>https://datavis.nisra.gov.uk/census/2011/census-2011-wp605ni-statistical-geographies.ods</t>
  </si>
  <si>
    <t>https://datavis.nisra.gov.uk/census/2011/census-2011-wp606ni-administrative-geographies.ods</t>
  </si>
  <si>
    <t>All usual residents in households aged 16 to 64 (excluding students) in employment and currently working in the area</t>
  </si>
  <si>
    <t>https://datavis.nisra.gov.uk/census/2011/census-2011-wp606ni-statistical-geographies.ods</t>
  </si>
  <si>
    <t>https://datavis.nisra.gov.uk/census/2011/census-2011-wp607ni-administrative-geographies.zip</t>
  </si>
  <si>
    <t>https://datavis.nisra.gov.uk/census/2011/census-2011-wp608ni-administrative-geographies.zip</t>
  </si>
  <si>
    <t>https://datavis.nisra.gov.uk/census/2011/census-2011-wp609ni-administrative-geographies.zip</t>
  </si>
  <si>
    <t>https://datavis.nisra.gov.uk/census/2011/census-2011-wp701ni-administrative-geographies.ods</t>
  </si>
  <si>
    <t>https://datavis.nisra.gov.uk/census/2011/census-2011-wp701ni-statistical-geographies.ods</t>
  </si>
  <si>
    <t>https://datavis.nisra.gov.uk/census/2011/census-2011-wp702ni-administrative-geographies.ods</t>
  </si>
  <si>
    <t>https://datavis.nisra.gov.uk/census/2011/census-2011-wp702ni-statistical-geographies.ods</t>
  </si>
  <si>
    <t>https://datavis.nisra.gov.uk/census/2011/census-2011-wp703ni-administrative-geographies.zip</t>
  </si>
  <si>
    <t>https://datavis.nisra.gov.uk/census/2011/census-2011-wp704ni-administrative-geographies.zip</t>
  </si>
  <si>
    <t>https://datavis.nisra.gov.uk/census/2011/census-2011-wp705ni-administrative-geographies.zip</t>
  </si>
  <si>
    <t>https://datavis.nisra.gov.uk/census/2011/census-2011-wp706ni-administrative-geographies.zip</t>
  </si>
  <si>
    <t>https://datavis.nisra.gov.uk/census/2011/census-2011-wp707ni-administrative-geographies.zip</t>
  </si>
  <si>
    <t>Residence type by age by sex (administrative geographies)</t>
  </si>
  <si>
    <t>Residence type by age by sex (statistical geographies)</t>
  </si>
  <si>
    <t>Schoolchildren and students in full-time education living away from home during term time by age by sex (administrative geographies)</t>
  </si>
  <si>
    <t>Schoolchildren and students in full-time education living away from home during term time by age by sex (statistical geographies)</t>
  </si>
  <si>
    <t>Marital and civil partnership status by age by sex (administrative geographies)</t>
  </si>
  <si>
    <t>Marital and civil partnership status by age by sex of HRP (administrative geographies)</t>
  </si>
  <si>
    <t>Living arrangements by age by sex (administrative geographies)</t>
  </si>
  <si>
    <t>Living arrangements by age by sex of HRP (administrative geographies)</t>
  </si>
  <si>
    <t>Marital and civil partnership status by age by sex - communal establishments (administrative geographies)</t>
  </si>
  <si>
    <t>Dependent children by household composition by age of HRP - usual residents (administrative geographies)</t>
  </si>
  <si>
    <t>Dependent children by household composition by age of HRP - households (administrative geographies)</t>
  </si>
  <si>
    <t>Ethnic group by age by sex (administrative geographies)</t>
  </si>
  <si>
    <t>Household composition by ethnic group of HRP (administrative geographies)</t>
  </si>
  <si>
    <t>Living arrangements by ethnic group (administrative geographies)</t>
  </si>
  <si>
    <t>National identity (classification 1) by age by sex (administrative geographies)</t>
  </si>
  <si>
    <t>National identity (classification 1) by age by sex (statistical geographies)</t>
  </si>
  <si>
    <t>National identity (classification 2) by age by sex (administrative geographies)</t>
  </si>
  <si>
    <t>National identity (classification 2) by age by sex (statistical geographies)</t>
  </si>
  <si>
    <t>Country of birth by age by sex (administrative geographies)</t>
  </si>
  <si>
    <t>Living arrangements by country of birth (administrative geographies)</t>
  </si>
  <si>
    <t>Living arrangements by country of birth (statistical geographies)</t>
  </si>
  <si>
    <t>Passports held (classification 1) by age by sex (administrative geographies)</t>
  </si>
  <si>
    <t>Passports held (classification 1) by age by sex (statistical geographies)</t>
  </si>
  <si>
    <t>Passports held (classification 2) by age by sex (administrative geographies)</t>
  </si>
  <si>
    <t>Passports held (classification 2) by age by sex (statistical geographies)</t>
  </si>
  <si>
    <t>Main language by age by sex (administrative geographies)</t>
  </si>
  <si>
    <t>Main language by age by sex (statistical geographies)</t>
  </si>
  <si>
    <t>Proficiency in English by age by sex (administrative geographies)</t>
  </si>
  <si>
    <t>Type of communal establishment by proficiency in English by sex (administrative geographies)</t>
  </si>
  <si>
    <t>Religion by age by sex (administrative geographies)</t>
  </si>
  <si>
    <t>Religion by age by sex (statistical geographies)</t>
  </si>
  <si>
    <t>Religion or religion brought up in by age by sex (administrative geographies)</t>
  </si>
  <si>
    <t>Religion or religion brought up in by age by sex (statistical geographies)</t>
  </si>
  <si>
    <t>Religion by age (administrative geographies)</t>
  </si>
  <si>
    <t>Religion by age (statistical geographies)</t>
  </si>
  <si>
    <t>Religion or religion brought up in by age (administrative geographies)</t>
  </si>
  <si>
    <t>Religion or religion brought up in by age (statistical geographies)</t>
  </si>
  <si>
    <t>Religion (full detail) by sex</t>
  </si>
  <si>
    <t>Household composition by religion of HRP (administrative geographies)</t>
  </si>
  <si>
    <t>Household composition by religion of HRP (statistical geographies)</t>
  </si>
  <si>
    <t>Household composition by religion or religion brought up in of HRP (administrative geographies)</t>
  </si>
  <si>
    <t>Household composition by religion or religion brought up in of HRP (statistical geographies)</t>
  </si>
  <si>
    <t>Living arrangements by religion by sex (administrative geographies)</t>
  </si>
  <si>
    <t>Living arrangements by religion by sex (statistical geographies)</t>
  </si>
  <si>
    <t>Living arrangements by religion or religion brought up in by sex (administrative geographies)</t>
  </si>
  <si>
    <t>Living arrangements by religion or religion brought up in by sex (statistical geographies)</t>
  </si>
  <si>
    <t>Knowledge of Irish by age by sex (administrative geographies)</t>
  </si>
  <si>
    <t>Knowledge of Ulster-Scots by age by sex (administrative geographies)</t>
  </si>
  <si>
    <t>Religion by broad age bands by sex (administrative geographies)</t>
  </si>
  <si>
    <t>Religion by broad age bands by sex (statistical geographies)</t>
  </si>
  <si>
    <t>Religion or religion brought up in by broad age bands by sex (administrative geographies)</t>
  </si>
  <si>
    <t>Religion or religion brought up in by broad age bands by sex (statistical geographies)</t>
  </si>
  <si>
    <t>Country of birth by ethnic group (administrative geographies)</t>
  </si>
  <si>
    <t>Main language by ethnic group (administrative geographies)</t>
  </si>
  <si>
    <t>Proficiency in English by ethnic group (administrative geographies)</t>
  </si>
  <si>
    <t>Passports held (classification 1) by ethnic group (administrative geographies)</t>
  </si>
  <si>
    <t>Passports held (classification 2) by ethnic group (administrative geographies)</t>
  </si>
  <si>
    <t>National identity (classification 1) by ethnic group (administrative geographies)</t>
  </si>
  <si>
    <t>National identity (classification 2) by ethnic group (administrative geographies)</t>
  </si>
  <si>
    <t>National identity (classification 1) by knowledge of Irish (administrative geographies)</t>
  </si>
  <si>
    <t>National identity (classification 2) by knowledge of Irish (administrative geographies)</t>
  </si>
  <si>
    <t>National identity (classification 1) by knowledge of Ulster-Scots (administrative geographies)</t>
  </si>
  <si>
    <t>National identity (classification 2) by knowledge of Ulster-Scots (administrative geographies)</t>
  </si>
  <si>
    <t>Country of birth by national identity (classification 1) (administrative geographies)</t>
  </si>
  <si>
    <t>Country of birth by national identity (classification 2) (administrative geographies)</t>
  </si>
  <si>
    <t>National identity (classification 1) by main language (administrative geographies)</t>
  </si>
  <si>
    <t>National identity (classification 2) by main language (administrative geographies)</t>
  </si>
  <si>
    <t>National identity (classification 1) by proficiency in English (administrative geographies)</t>
  </si>
  <si>
    <t>National identity (classification 2) by proficiency in English (administrative geographies)</t>
  </si>
  <si>
    <t>National identity (classification 1) by passports held (classification 1) (administrative geographies)</t>
  </si>
  <si>
    <t>National identity (classification 1) by passports held (classification 2) (administrative geographies)</t>
  </si>
  <si>
    <t>National identity (classification 2) by passports held (classification 1) (administrative geographies)</t>
  </si>
  <si>
    <t>National identity (classification 2) by passports held (classification 2) (administrative geographies)</t>
  </si>
  <si>
    <t>Country of birth by main language (administrative geographies)</t>
  </si>
  <si>
    <t>Country of birth by proficiency in English (administrative geographies)</t>
  </si>
  <si>
    <t>Country of birth by passports held (classification 1) (administrative geographies)</t>
  </si>
  <si>
    <t>Country of birth by passports held (classification 2) (administrative geographies)</t>
  </si>
  <si>
    <t>Knowledge of Irish by country of birth by religion or religion brought up in by age</t>
  </si>
  <si>
    <t>Knowledge of Ulster-Scots by country of birth by religion or religion brought up in by age</t>
  </si>
  <si>
    <t>Passports held (classification 1) by knowledge of Irish (administrative geographies)</t>
  </si>
  <si>
    <t>Passports held (classification 2) by knowledge of Irish (administrative geographies)</t>
  </si>
  <si>
    <t>Passports held (classification 1) by knowledge of Ulster-Scots (administrative geographies)</t>
  </si>
  <si>
    <t>Passports held (classification 2) by knowledge of Ulster-Scots (administrative geographies)</t>
  </si>
  <si>
    <t>Proficiency in English by main language (administrative geographies)</t>
  </si>
  <si>
    <t>Passports held (classification 1) by main language (administrative geographies)</t>
  </si>
  <si>
    <t>Passports held (classification 2) by main language (administrative geographies)</t>
  </si>
  <si>
    <t>Proficiency in English by passports held (classification 1) (administrative geographies)</t>
  </si>
  <si>
    <t>Proficiency in English by passports held (classification 2) (administrative geographies)</t>
  </si>
  <si>
    <t>National identity (classification 1) by religion (administrative geographies)</t>
  </si>
  <si>
    <t>National identity (classification 1) by religion or religion brought up in (administrative geographies)</t>
  </si>
  <si>
    <t>National identity (classification 2) by religion (administrative geographies)</t>
  </si>
  <si>
    <t>National identity (classification 2) by religion or religion brought up in (administrative geographies)</t>
  </si>
  <si>
    <t>Country of birth by religion (administrative geographies)</t>
  </si>
  <si>
    <t>Country of birth by religion or religion brought up in (administrative geographies)</t>
  </si>
  <si>
    <t>Knowledge of Irish by religion by age by sex</t>
  </si>
  <si>
    <t>Knowledge of Irish by religion or religion brought up in by age by sex</t>
  </si>
  <si>
    <t>Knowledge of Ulster-Scots by religion by age by sex</t>
  </si>
  <si>
    <t>Knowledge of Ulster-Scots by religion or religion brought up in by age by sex</t>
  </si>
  <si>
    <t>Ethnic group by religion (administrative geographies)</t>
  </si>
  <si>
    <t>Ethnic group by religion (statistical geographies)</t>
  </si>
  <si>
    <t>Ethnic group by religion or religion brought up in (administrative geographies)</t>
  </si>
  <si>
    <t>Ethnic group by religion or religion brought up in (statistical geographies)</t>
  </si>
  <si>
    <t>Passports held (classification 1) by religion (administrative geographies)</t>
  </si>
  <si>
    <t>Passports held (classification 1) by religion (statistical geographies)</t>
  </si>
  <si>
    <t>Passports held (classification 1) by religion or religion brought up in (administrative geographies)</t>
  </si>
  <si>
    <t>Passports held (classification 1) by religion or religion brought up in (statistical geographies)</t>
  </si>
  <si>
    <t>Passports held (classification 2) by religion (administrative geographies)</t>
  </si>
  <si>
    <t>Passports held (classification 2) by religion (statistical geographies)</t>
  </si>
  <si>
    <t>Passports held (classification 2) by religion or religion brought up in (administrative geographies)</t>
  </si>
  <si>
    <t>Passports held (classification 2) by religion or religion brought up in (statistical geographies)</t>
  </si>
  <si>
    <t>Country of birth by religion by age</t>
  </si>
  <si>
    <t>Country of birth by religion or religion brought up in by age</t>
  </si>
  <si>
    <t>General health by ethnic group by age by sex</t>
  </si>
  <si>
    <t>Long-term health problem or disability by ethnic group by age by sex</t>
  </si>
  <si>
    <t>Long-term health problem or disability by general health by ethnic group by age</t>
  </si>
  <si>
    <t>Country of birth by general health by long-term health problem or disability (administrative geographies)</t>
  </si>
  <si>
    <t>Proficiency in English by general health by long-term health problem or disability by age by sex</t>
  </si>
  <si>
    <t>General health by religion by age by sex (administrative geographies)</t>
  </si>
  <si>
    <t>General health by religion or religion brought up in by age by sex (administrative geographies)</t>
  </si>
  <si>
    <t>Long-term health problem or disability by religion by age by sex (administrative geographies)</t>
  </si>
  <si>
    <t>Long-term health problem or disability by religion or religion brought up in by age by sex (administrative geographies)</t>
  </si>
  <si>
    <t>Type of communal establishment by ethnic group by sex</t>
  </si>
  <si>
    <t>Tenure by number of cars or vans by ethnic group of HRP (administrative geographies)</t>
  </si>
  <si>
    <t>Tenure by occupancy rating (rooms) by ethnic group (administrative geographies)</t>
  </si>
  <si>
    <t>Tenure by occupancy rating (rooms) by ethnic group of HRP (administrative geographies)</t>
  </si>
  <si>
    <t>Household size by ethnic group of HRP (administrative geographies)</t>
  </si>
  <si>
    <t>Type of communal establishment by country of birth by sex (administrative geographies)</t>
  </si>
  <si>
    <t>Tenure by occupancy rating (rooms) by country of birth (administrative geographies)</t>
  </si>
  <si>
    <t>Country of birth of HRP by household size (administrative geographies)</t>
  </si>
  <si>
    <t>Type of communal establishment by religion by sex (administrative geographies)</t>
  </si>
  <si>
    <t>Type of communal establishment by religion or religion brought up in by sex (administrative geographies)</t>
  </si>
  <si>
    <t>Tenure by number of cars or vans by religion of HRP (administrative geographies)</t>
  </si>
  <si>
    <t>Tenure by number of cars or vans by religion or religion brought up in of HRP (administrative geographies)</t>
  </si>
  <si>
    <t>Tenure by occupancy rating (rooms) by religion (administrative geographies)</t>
  </si>
  <si>
    <t>Tenure by occupancy rating (rooms) by religion (statistical geographies)</t>
  </si>
  <si>
    <t>Tenure by occupancy rating (rooms) by religion or religion brought up in (administrative geographies)</t>
  </si>
  <si>
    <t>Tenure by occupancy rating (rooms) by religion or religion brought up in (statistical geographies)</t>
  </si>
  <si>
    <t>Tenure by religion of HRP (administrative geographies)</t>
  </si>
  <si>
    <t>Tenure by religion of HRP (statistical geographies)</t>
  </si>
  <si>
    <t>Tenure by religion or religion brought up in of HRP (administrative geographies)</t>
  </si>
  <si>
    <t>Tenure by religion or religion brought up in of HRP (statistical geographies)</t>
  </si>
  <si>
    <t>Household size by religion of HRP (administrative geographies)</t>
  </si>
  <si>
    <t>Household size by religion of HRP (statistical geographies)</t>
  </si>
  <si>
    <t>Household size by religion or religion brought up in of HRP (administrative geographies)</t>
  </si>
  <si>
    <t>Household size by religion or religion brought up in of HRP (statistical geographies)</t>
  </si>
  <si>
    <t>Highest level of qualification by ethnic group by sex</t>
  </si>
  <si>
    <t>Highest level of qualification by ethnic group by age</t>
  </si>
  <si>
    <t>Country of birth by highest level of qualification (administrative geographies)</t>
  </si>
  <si>
    <t>Country of birth by highest level of qualification (statistical geographies)</t>
  </si>
  <si>
    <t>Highest level of qualification by main language (administrative geographies)</t>
  </si>
  <si>
    <t>Highest level of qualification by main language (statistical geographies)</t>
  </si>
  <si>
    <t>Proficiency in English by highest level of qualification by age by sex</t>
  </si>
  <si>
    <t>Highest level of qualification by religion by sex (administrative geographies)</t>
  </si>
  <si>
    <t>Highest level of qualification by religion by sex (statistical geographies)</t>
  </si>
  <si>
    <t>Highest level of qualification by religion or religion brought up in by sex (administrative geographies)</t>
  </si>
  <si>
    <t>Highest level of qualification by religion or religion brought up in by sex (statistical geographies)</t>
  </si>
  <si>
    <t>Highest level of qualification by religion by age by sex</t>
  </si>
  <si>
    <t>Highest level of qualification by religion or religion brought up in by age by sex</t>
  </si>
  <si>
    <t>Economic activity by ethnic group by age by sex</t>
  </si>
  <si>
    <t>Occupation by ethnic group by sex</t>
  </si>
  <si>
    <t>Industry by ethnic group by sex</t>
  </si>
  <si>
    <t>NS-SeC by ethnic group by sex</t>
  </si>
  <si>
    <t>Economic activity by country of birth by age by sex</t>
  </si>
  <si>
    <t>Occupation by country of birth by sex</t>
  </si>
  <si>
    <t>Industry by country of birth by sex</t>
  </si>
  <si>
    <t>Proficiency in English by industry by employment status by hours worked</t>
  </si>
  <si>
    <t>Economic activity by main language (administrative geographies)</t>
  </si>
  <si>
    <t>Economic activity by main language (statistical geographies)</t>
  </si>
  <si>
    <t>Occupation by proficiency in English by sex (administrative geographies)</t>
  </si>
  <si>
    <t>Economic activity by religion by sex (administrative geographies)</t>
  </si>
  <si>
    <t>Economic activity by religion by sex (statistical geographies)</t>
  </si>
  <si>
    <t>Economic activity by religion or religion brought up in by sex (administrative geographies)</t>
  </si>
  <si>
    <t>Economic activity by religion or religion brought up in by sex (statistical geographies)</t>
  </si>
  <si>
    <t>Economic activity by religion by age by sex</t>
  </si>
  <si>
    <t>Economic activity by religion or religion brought up in by age by sex</t>
  </si>
  <si>
    <t>Occupation by religion by sex (administrative geographies)</t>
  </si>
  <si>
    <t>Occupation by religion or religion brought up in by sex (administrative geographies)</t>
  </si>
  <si>
    <t>Industry by religion by sex (administrative geographies)</t>
  </si>
  <si>
    <t>Industry by religion or religion brought up in by sex (administrative geographies)</t>
  </si>
  <si>
    <t>NS-SeC by religion by sex (administrative geographies)</t>
  </si>
  <si>
    <t>NS-SeC by religion by sex (statistical geographies)</t>
  </si>
  <si>
    <t>NS-SeC by religion or religion brought up in by sex (administrative geographies)</t>
  </si>
  <si>
    <t>NS-SeC by religion or religion brought up in by sex (statistical geographies)</t>
  </si>
  <si>
    <t>Economic activity by proficiency in English by age by sex</t>
  </si>
  <si>
    <t>Economic activity by religion by age (administrative geographies)</t>
  </si>
  <si>
    <t>Economic activity by religion or religion brought up in by age (administrative geographies)</t>
  </si>
  <si>
    <t>Type of long-term condition by age by sex (administrative geographies)</t>
  </si>
  <si>
    <t>General health by provision of unpaid care by age by sex</t>
  </si>
  <si>
    <t>Economic activity by general health by provision of unpaid care by sex</t>
  </si>
  <si>
    <t>Long-term health problem or disability by provision of unpaid care by age by sex</t>
  </si>
  <si>
    <t>General health by long-term health problem or disability by age by sex</t>
  </si>
  <si>
    <t>Tenure by general health by long-term health problem or disability by age</t>
  </si>
  <si>
    <t>Number of cars or vans by general health by long-term health problem or disability by age by sex</t>
  </si>
  <si>
    <t>General health by long-term health problem or disability by age by sex - communal establishments</t>
  </si>
  <si>
    <t>Type of long-term condition by general health by long-term health problem or disability (administrative geographies)</t>
  </si>
  <si>
    <t>Type of long-term condition by tenure (administrative geographies)</t>
  </si>
  <si>
    <t>Type of long-term condition by tenure (statistical geographies)</t>
  </si>
  <si>
    <t>Type of long-term condition by adaptation of accommodation (administrative geographies)</t>
  </si>
  <si>
    <t>Provision of unpaid care by hours worked (administrative geographies)</t>
  </si>
  <si>
    <t>Provision of unpaid care by hours worked (statistical geographies)</t>
  </si>
  <si>
    <t>General health by long-term health problem or disability by occupancy rating (rooms) by age</t>
  </si>
  <si>
    <t>General health by NS-SeC by age by sex</t>
  </si>
  <si>
    <t>Economic activity by hours worked by long-term health problem or disability by sex (administrative geographies)</t>
  </si>
  <si>
    <t>Long-term health problem or disability by NS-SeC by age by sex</t>
  </si>
  <si>
    <t>Type of long-term condition by economic activity (administrative geographies)</t>
  </si>
  <si>
    <t>Type of long-term condition by economic activity (statistical geographies)</t>
  </si>
  <si>
    <t>Tenure by household composition (administrative geographies)</t>
  </si>
  <si>
    <t>Household composition by numbers of cars or vans available (administrative geographies)</t>
  </si>
  <si>
    <t>Household composition by numbers of cars or vans available (statistical geographies)</t>
  </si>
  <si>
    <t>Type of communal establishment by resident type by age by sex (administrative geographies)</t>
  </si>
  <si>
    <t>Long-term health problem or disability by type of communal establishment by age by sex (administrative geographies)</t>
  </si>
  <si>
    <t>General health by type of communal establishment by age by sex (administrative geographies)</t>
  </si>
  <si>
    <t>General health by adaptation of accommodation (administrative geographies)</t>
  </si>
  <si>
    <t>Long-term health problem or disability by adaptation of accommodation (administrative geographies)</t>
  </si>
  <si>
    <t>Provision of unpaid care by adaptation of accommodation (administrative geographies)</t>
  </si>
  <si>
    <t>Dwelling type by accommodation type by household space type (administrative geographies)</t>
  </si>
  <si>
    <t>Dwelling type by accommodation type by household space type (statistical geographies)</t>
  </si>
  <si>
    <t>Dwelling type by accommodation type by tenure - households (administrative geographies)</t>
  </si>
  <si>
    <t>Dwelling type by accommodation type by tenure - households (statistical geographies)</t>
  </si>
  <si>
    <t>Dwelling type by accommodation type by tenure - usual residents (administrative geographies)</t>
  </si>
  <si>
    <t>Dwelling type by accommodation type by tenure - usual residents (statistical geographies)</t>
  </si>
  <si>
    <t>Accommodation type by car or van availability by number of usual residents aged 17 or over in the household (administrative geographies)</t>
  </si>
  <si>
    <t>Accommodation type by car or van availability by number of usual residents aged 17 or over in the household (statistical geographies)</t>
  </si>
  <si>
    <t>Tenure by household size by number of rooms (administrative geographies)</t>
  </si>
  <si>
    <t>Tenure by household size by number of rooms (statistical geographies)</t>
  </si>
  <si>
    <t>Tenure by persons per room by accommodation type (administrative geographies)</t>
  </si>
  <si>
    <t>Tenure by persons per room by accommodation type (statistical geographies)</t>
  </si>
  <si>
    <t>Household composition by tenure by occupancy rating (rooms)</t>
  </si>
  <si>
    <t>Tenure by central heating by household composition</t>
  </si>
  <si>
    <t>Tenure by car or van availability by number of usual residents aged 17 or over in the household (administrative geographies)</t>
  </si>
  <si>
    <t>Tenure by car or van availability by number of usual residents aged 17 or over in the household (statistical geographies)</t>
  </si>
  <si>
    <t>Tenure by adaptation of accommodation (administrative geographies)</t>
  </si>
  <si>
    <t>Highest level of qualification by age by sex (administrative geographies)</t>
  </si>
  <si>
    <t>Highest level of qualification by age by sex (statistical geographies)</t>
  </si>
  <si>
    <t>Economic activity by age by sex (administrative geographies)</t>
  </si>
  <si>
    <t>Economic activity by age by sex (statistical geographies)</t>
  </si>
  <si>
    <t>Economic activity by living arrangements by sex (administrative geographies)</t>
  </si>
  <si>
    <t>Economic activity by living arrangements by sex (statistical geographies)</t>
  </si>
  <si>
    <t>Economic activity by household type by tenure by age of full-time students (administrative geographies)</t>
  </si>
  <si>
    <t>Hours worked by age by sex (administrative geographies)</t>
  </si>
  <si>
    <t>Hours worked by age by sex (statistical geographies)</t>
  </si>
  <si>
    <t>Industry by age by sex (administrative geographies)</t>
  </si>
  <si>
    <t>Former industry by age by sex (administrative geographies)</t>
  </si>
  <si>
    <t>Occupation by age by sex (administrative geographies)</t>
  </si>
  <si>
    <t>Former occupation by age by sex (administrative geographies)</t>
  </si>
  <si>
    <t>NS-SeC by age by sex (administrative geographies)</t>
  </si>
  <si>
    <t>NS-SeC of HRP by household composition by sex (administrative geographies)</t>
  </si>
  <si>
    <t>NS-SeC of HRP by household composition by sex (statistical geographies)</t>
  </si>
  <si>
    <t>NS-SeC of HRP by age by sex (administrative geographies)</t>
  </si>
  <si>
    <t>NS-SeC of HRP by age by sex (statistical geographies)</t>
  </si>
  <si>
    <t>NS-SeC of HRP by households with full-time students away from home by age of student</t>
  </si>
  <si>
    <t>Voluntary work by age by sex (administrative geographies)</t>
  </si>
  <si>
    <t>Voluntary work by age by sex (statistical geographies)</t>
  </si>
  <si>
    <t>Approximated social grade by age by sex (administrative geographies)</t>
  </si>
  <si>
    <t>Approximated social grade by adult lifestage (alternative adult definition) (administrative geographies)</t>
  </si>
  <si>
    <t>Approximated social grade by adult lifestage (alternative adult definition) - HRPs (administrative geographies)</t>
  </si>
  <si>
    <t>Approximated social grade by household composition (administrative geographies)</t>
  </si>
  <si>
    <t>Ethnic group by voluntary work (administrative geographies)</t>
  </si>
  <si>
    <t>Religion or religion brought up in by voluntary work (administrative geographies)</t>
  </si>
  <si>
    <t>Religion or religion brought up in by voluntary work (statistical geographies)</t>
  </si>
  <si>
    <t>Approximated social grade by country of birth (administrative geographies)</t>
  </si>
  <si>
    <t>Approximated social grade by national identity (classification 1) (administrative geographies)</t>
  </si>
  <si>
    <t>Approximated social grade by religion (administrative geographies)</t>
  </si>
  <si>
    <t>Approximated social grade by religion or religion brought up in (administrative geographies)</t>
  </si>
  <si>
    <t>Provision of unpaid care by voluntary work (administrative geographies)</t>
  </si>
  <si>
    <t>Provision of unpaid care by voluntary work (statistical geographies)</t>
  </si>
  <si>
    <t>Long-term health problem or disability by general health by voluntary work (administrative geographies)</t>
  </si>
  <si>
    <t>Long-term health problem or disability by general health by voluntary work (statistical geographies)</t>
  </si>
  <si>
    <t>Tenure by economic activity by age of HRP (administrative geographies)</t>
  </si>
  <si>
    <t>Tenure by economic activity by age of HRP (statistical geographies)</t>
  </si>
  <si>
    <t>Tenure by car or van availability by economic activity (administrative geographies)</t>
  </si>
  <si>
    <t>Tenure by car or van availability by economic activity (statistical geographies)</t>
  </si>
  <si>
    <t>NS-SeC of HRP by tenure by sex (administrative geographies)</t>
  </si>
  <si>
    <t>NS-SeC of HRP by tenure by sex (statistical geographies)</t>
  </si>
  <si>
    <t>NS-SeC by tenure (administrative geographies)</t>
  </si>
  <si>
    <t>Approximated social grade by tenure by car or van availability (administrative geographies)</t>
  </si>
  <si>
    <t>Highest level of qualification by economic activity by age by sex</t>
  </si>
  <si>
    <t>Occupation by highest level of qualification by age by sex</t>
  </si>
  <si>
    <t>NS-SeC by highest level of qualification by age by sex</t>
  </si>
  <si>
    <t>Highest level of qualification by voluntary work (administrative geographies)</t>
  </si>
  <si>
    <t>Highest level of qualification by voluntary work (statistical geographies)</t>
  </si>
  <si>
    <t>Economic activity by year last worked by age by sex</t>
  </si>
  <si>
    <t>NS-SeC by economic activity by sex (administrative geographies)</t>
  </si>
  <si>
    <t>Occupation by hours worked by age by sex</t>
  </si>
  <si>
    <t>Industry by employment status by hours worked by age by sex</t>
  </si>
  <si>
    <t>Occupation by industry (administrative geographies)</t>
  </si>
  <si>
    <t>Occupation by employment status by hours worked by age by sex</t>
  </si>
  <si>
    <t>Economic activity by voluntary work (administrative geographies)</t>
  </si>
  <si>
    <t>Economic activity by voluntary work (statistical geographies)</t>
  </si>
  <si>
    <t>Method of travel to work by age by sex (administrative geographies)</t>
  </si>
  <si>
    <t>Distance travelled to work by age by sex (administrative geographies)</t>
  </si>
  <si>
    <t>Method of travel to place of study by age by sex (administrative geographies)</t>
  </si>
  <si>
    <t>Distance travelled to place of study by age by sex (administrative geographies)</t>
  </si>
  <si>
    <t>Ethnic group by method of travel to work</t>
  </si>
  <si>
    <t>Ethnic group by distance travelled to work</t>
  </si>
  <si>
    <t>Religion by distance travelled to work by sex (administrative geographies)</t>
  </si>
  <si>
    <t>Religion or religion brought up in by distance travelled to work by sex (administrative geographies)</t>
  </si>
  <si>
    <t>Religion by distance travelled to place of study by sex (administrative geographies)</t>
  </si>
  <si>
    <t>Religion or religion brought up in by distance travelled to place of study by sex (administrative geographies)</t>
  </si>
  <si>
    <t>Long-term health problem or disability by method of travel to work (administrative geographies)</t>
  </si>
  <si>
    <t>Long-term health problem or disability by distance travelled to work (administrative geographies)</t>
  </si>
  <si>
    <t>Long-term health problem or disability by method of travel to place of study (administrative geographies)</t>
  </si>
  <si>
    <t>Long-term health problem or disability by distance travelled to place of study (administrative geographies)</t>
  </si>
  <si>
    <t>Method of travel to work by car or van availability (administrative geographies)</t>
  </si>
  <si>
    <t>Distance travelled to work by car or van availability (administrative geographies)</t>
  </si>
  <si>
    <t>Method of travel to place of study by car or van availability (administrative geographies)</t>
  </si>
  <si>
    <t>Distance travelled to place of study by car or van availability (administrative geographies)</t>
  </si>
  <si>
    <t>Method of travel to work by highest level of qualification by sex (administrative geographies)</t>
  </si>
  <si>
    <t>Distance travelled to work by highest level of qualification by sex (administrative geographies)</t>
  </si>
  <si>
    <t>Hours worked by method of travel to work by sex (administrative geographies)</t>
  </si>
  <si>
    <t>Hours worked by distance travelled to work by sex (administrative geographies)</t>
  </si>
  <si>
    <t>Industry by method of travel to work (administrative geographies)</t>
  </si>
  <si>
    <t>Industry by distance travelled to work (administrative geographies)</t>
  </si>
  <si>
    <t>Method of travel to work by occupation by sex (administrative geographies)</t>
  </si>
  <si>
    <t>Occupation by distance travelled to work by sex (administrative geographies)</t>
  </si>
  <si>
    <t>NS-SeC by method of travel to work by sex (administrative geographies)</t>
  </si>
  <si>
    <t>NS-SeC by distance travelled to work by sex (administrative geographies)</t>
  </si>
  <si>
    <t>Employment status by distance travelled to work by sex (administrative geographies)</t>
  </si>
  <si>
    <t>Method of travel to work by distance travelled to work (administrative geographies)</t>
  </si>
  <si>
    <t>Method of travel to place of study by distance travelled to place of study (administrative geographies)</t>
  </si>
  <si>
    <t>Country of birth by year of most recent arrival in Northern Ireland by age (born outside Northern Ireland)</t>
  </si>
  <si>
    <t>Year of most recent arrival in Northern Ireland by age by sex (born in Northern Ireland)</t>
  </si>
  <si>
    <t>Country of birth by ethnic group by year of most recent arrival in Northern Ireland (born outside Northern Ireland)</t>
  </si>
  <si>
    <t>Country of birth by year of most recent arrival in Northern Ireland (born outside Northern Ireland)</t>
  </si>
  <si>
    <t>Country of birth by proficiency in English by year of most recent arrival in Northern Ireland (born outside Northern Ireland)</t>
  </si>
  <si>
    <t>Religion by migration (administrative geographies)</t>
  </si>
  <si>
    <t>Religion by migration (statistical geographies)</t>
  </si>
  <si>
    <t>Religion or religion brought up in by migration (administrative geographies)</t>
  </si>
  <si>
    <t>Religion or religion brought up in by migration (statistical geographies)</t>
  </si>
  <si>
    <t>Country of birth by highest level of qualification by year of most recent arrival in Northern Ireland (born outside Northern Ireland)</t>
  </si>
  <si>
    <t>Highest level of qualification by year of most recent arrival in Northern Ireland (born in Northern Ireland)</t>
  </si>
  <si>
    <t>Highest level of qualification by migration (administrative geographies)</t>
  </si>
  <si>
    <t>Highest level of qualification by migration (statistical geographies)</t>
  </si>
  <si>
    <t>Country of birth by economic activity by year of most recent arrival in Northern Ireland (born outside Northern Ireland)</t>
  </si>
  <si>
    <t>Economic activity by year of most recent arrival in Northern Ireland (born in Northern Ireland)</t>
  </si>
  <si>
    <t>Year of most recent arrival in Northern Ireland by age of most recent arrival in Northern Ireland (born outside Northern Ireland)</t>
  </si>
  <si>
    <t>Marital and civil partnership status by age (administrative geographies)</t>
  </si>
  <si>
    <t>Marital and civil partnership status by age (statistical geographies)</t>
  </si>
  <si>
    <t>Marital and civil partnership status by sex (administrative geographies)</t>
  </si>
  <si>
    <t>Marital and civil partnership status by sex (statistical geographies)</t>
  </si>
  <si>
    <t>Marital and civil partnership status by age by sex of HRP (statistical geographies)</t>
  </si>
  <si>
    <t>Living arrangements by age by sex (statistical geographies)</t>
  </si>
  <si>
    <t>Living arrangements by age by sex of HRP (statistical geographies)</t>
  </si>
  <si>
    <t>National identity (classification 1) by age (administrative geographies)</t>
  </si>
  <si>
    <t>National identity (classification 1) by age (statistical geographies)</t>
  </si>
  <si>
    <t>National identity (classification 1) by sex (administrative geographies)</t>
  </si>
  <si>
    <t>National identity (classification 1) by sex (statistical geographies)</t>
  </si>
  <si>
    <t>Country of birth by age (administrative geographies)</t>
  </si>
  <si>
    <t>Country of birth by age (statistical geographies)</t>
  </si>
  <si>
    <t>Country of birth by sex (administrative geographies)</t>
  </si>
  <si>
    <t>Country of birth by sex (statistical geographies)</t>
  </si>
  <si>
    <t>Passports held (classification 1) by age (administrative geographies)</t>
  </si>
  <si>
    <t>Passports held (classification 1) by age (statistical geographies)</t>
  </si>
  <si>
    <t>Passports held (classification 1) by sex (administrative geographies)</t>
  </si>
  <si>
    <t>Passports held (classification 1) by sex (statistical geographies)</t>
  </si>
  <si>
    <t>Main language by age (administrative geographies)</t>
  </si>
  <si>
    <t>Main language by age (statistical geographies)</t>
  </si>
  <si>
    <t>Main language by sex (administrative geographies)</t>
  </si>
  <si>
    <t>Main language by sex (statistical geographies)</t>
  </si>
  <si>
    <t>Religion by sex (administrative geographies)</t>
  </si>
  <si>
    <t>Religion by sex (statistical geographies)</t>
  </si>
  <si>
    <t>Religion or religion brought up in by sex (administrative geographies)</t>
  </si>
  <si>
    <t>Religion or religion brought up in by sex (statistical geographies)</t>
  </si>
  <si>
    <t>Knowledge of Irish by age (administrative geographies)</t>
  </si>
  <si>
    <t>Knowledge of Irish by age (statistical geographies)</t>
  </si>
  <si>
    <t>Knowledge of Ulster-Scots by age (administrative geographies)</t>
  </si>
  <si>
    <t>Knowledge of Ulster-Scots by age (statistical geographies)</t>
  </si>
  <si>
    <t>Knowledge of Irish by sex (administrative geographies)</t>
  </si>
  <si>
    <t>Knowledge of Irish by sex (statistical geographies)</t>
  </si>
  <si>
    <t>Knowledge of Ulster-Scots by sex (administrative geographies)</t>
  </si>
  <si>
    <t>Knowledge of Ulster-Scots by sex (statistical geographies)</t>
  </si>
  <si>
    <t>National identity (classification 1) by religion (statistical geographies)</t>
  </si>
  <si>
    <t>Country of birth by religion (statistical geographies)</t>
  </si>
  <si>
    <t>Country of birth by religion or religion brought up in (statistical geographies)</t>
  </si>
  <si>
    <t>Knowledge of Irish by religion (administrative geographies)</t>
  </si>
  <si>
    <t>Knowledge of Irish by religion (statistical geographies)</t>
  </si>
  <si>
    <t>Knowledge of Ulster-Scots by religion (administrative geographies)</t>
  </si>
  <si>
    <t>Knowledge of Ulster-Scots by religion (statistical geographies)</t>
  </si>
  <si>
    <t>Knowledge of Irish by national identity (classification 1) (administrative geographies)</t>
  </si>
  <si>
    <t>Knowledge of Irish by national identity (classification 1) (statistical geographies)</t>
  </si>
  <si>
    <t>Knowledge of Ulster-Scots by national identity (classification 1) (administrative geographies)</t>
  </si>
  <si>
    <t>Knowledge of Ulster-Scots by national identity (classification 1) (statistical geographies)</t>
  </si>
  <si>
    <t>Knowledge of Irish by passports held (classification 1) (administrative geographies)</t>
  </si>
  <si>
    <t>Knowledge of Irish by passports held (classification 1) (statistical geographies)</t>
  </si>
  <si>
    <t>Knowledge of Ulster-Scots by passports held (classification 1) (administrative geographies)</t>
  </si>
  <si>
    <t>Knowledge of Ulster-Scots by passports held (classification 1) (statistical geographies)</t>
  </si>
  <si>
    <t>National identity (classification 1) by religion or religion brought up in (statistical geographies)</t>
  </si>
  <si>
    <t>Knowledge of Irish by religion or religion brought up in (administrative geographies)</t>
  </si>
  <si>
    <t>Knowledge of Irish by religion or religion brought up in (statistical geographies)</t>
  </si>
  <si>
    <t>Knowledge of Ulster-Scots by religion or religion brought up in (administrative geographies)</t>
  </si>
  <si>
    <t>Knowledge of Ulster-Scots by religion or religion brought up in (statistical geographies)</t>
  </si>
  <si>
    <t>Country of birth by national identity (classification 1) (statistical geographies)</t>
  </si>
  <si>
    <t>General health by religion (administrative geographies)</t>
  </si>
  <si>
    <t>General health by religion (statistical geographies)</t>
  </si>
  <si>
    <t>General health by religion or religion brought up in (administrative geographies)</t>
  </si>
  <si>
    <t>General health by religion or religion brought up in (statistical geographies)</t>
  </si>
  <si>
    <t>Long-term health problem or disability by religion (administrative geographies)</t>
  </si>
  <si>
    <t>Long-term health problem or disability by religion (statistical geographies)</t>
  </si>
  <si>
    <t>Long-term health problem or disability by religion or religion brought up in (administrative geographies)</t>
  </si>
  <si>
    <t>Long-term health problem or disability by religion or religion brought up in (statistical geographies)</t>
  </si>
  <si>
    <t>Tenure by religion (administrative geographies)</t>
  </si>
  <si>
    <t>Tenure by religion (statistical geographies)</t>
  </si>
  <si>
    <t>Tenure by religion or religion brought up in (administrative geographies)</t>
  </si>
  <si>
    <t>Tenure by religion or religion brought up in (statistical geographies)</t>
  </si>
  <si>
    <t>Number of cars or vans by religion of HRP (administrative geographies)</t>
  </si>
  <si>
    <t>Number of cars or vans by religion of HRP (statistical geographies)</t>
  </si>
  <si>
    <t>Number of cars or vans by religion or religion brought up in of HRP (administrative geographies)</t>
  </si>
  <si>
    <t>Number of cars or vans by religion or religion brought up in of HRP (statistical geographies)</t>
  </si>
  <si>
    <t>Country of birth of HRP by household size (statistical geographies)</t>
  </si>
  <si>
    <t>Highest level of qualification by religion (administrative geographies)</t>
  </si>
  <si>
    <t>Highest level of qualification by religion (statistical geographies)</t>
  </si>
  <si>
    <t>Highest level of qualification by religion or religion brought up in (administrative geographies)</t>
  </si>
  <si>
    <t>Highest level of qualification by religion or religion brought up in (statistical geographies)</t>
  </si>
  <si>
    <t>Economic activity by country of birth by age (administrative geographies)</t>
  </si>
  <si>
    <t>Economic activity by country of birth by age (statistical geographies)</t>
  </si>
  <si>
    <t>Economic activity by country of birth by sex (administrative geographies)</t>
  </si>
  <si>
    <t>Economic activity by country of birth by sex (statistical geographies)</t>
  </si>
  <si>
    <t>Economic activity by passports held (classification 1) (administrative geographies)</t>
  </si>
  <si>
    <t>Economic activity by passports held (classification 1) (statistical geographies)</t>
  </si>
  <si>
    <t>NS-SeC by religion (administrative geographies)</t>
  </si>
  <si>
    <t>NS-SeC by religion (statistical geographies)</t>
  </si>
  <si>
    <t>Country of birth by occupation (administrative geographies)</t>
  </si>
  <si>
    <t>Country of birth by occupation (statistical geographies)</t>
  </si>
  <si>
    <t>Economic activity by religion (administrative geographies)</t>
  </si>
  <si>
    <t>Economic activity by religion (statistical geographies)</t>
  </si>
  <si>
    <t>Economic activity by religion or religion brought up in (administrative geographies)</t>
  </si>
  <si>
    <t>Economic activity by religion or religion brought up in (statistical geographies)</t>
  </si>
  <si>
    <t>NS-SeC by religion or religion brought up in (administrative geographies)</t>
  </si>
  <si>
    <t>NS-SeC by religion or religion brought up in (statistical geographies)</t>
  </si>
  <si>
    <t>Occupation by religion (administrative geographies)</t>
  </si>
  <si>
    <t>Occupation by religion (statistical geographies)</t>
  </si>
  <si>
    <t>Occupation by religion or religion brought up in (administrative geographies)</t>
  </si>
  <si>
    <t>Occupation by religion or religion brought up in (statistical geographies)</t>
  </si>
  <si>
    <t>Provision of unpaid care by age (administrative geographies)</t>
  </si>
  <si>
    <t>Provision of unpaid care by age (statistical geographies)</t>
  </si>
  <si>
    <t>Provision of unpaid care by sex (administrative geographies)</t>
  </si>
  <si>
    <t>Provision of unpaid care by sex (statistical geographies)</t>
  </si>
  <si>
    <t>General health by age (administrative geographies)</t>
  </si>
  <si>
    <t>General health by age (statistical geographies)</t>
  </si>
  <si>
    <t>General health by sex (administrative geographies)</t>
  </si>
  <si>
    <t>General health by sex (statistical geographies)</t>
  </si>
  <si>
    <t>Long-term health problem or disability by age (administrative geographies)</t>
  </si>
  <si>
    <t>Long-term health problem or disability by age (statistical geographies)</t>
  </si>
  <si>
    <t>Long-term health problem or disability by sex (administrative geographies)</t>
  </si>
  <si>
    <t>Long-term health problem or disability by sex (statistical geographies)</t>
  </si>
  <si>
    <t>Long-term health problem or disability by general health (administrative geographies)</t>
  </si>
  <si>
    <t>Long-term health problem or disability by general health (statistical geographies)</t>
  </si>
  <si>
    <t>Long-term health problem or disability by provision of unpaid care (administrative geographies)</t>
  </si>
  <si>
    <t>Long-term health problem or disability by provision of unpaid care (statistical geographies)</t>
  </si>
  <si>
    <t>General health by long-term health problem or disability by number of cars of vans (administrative geographies)</t>
  </si>
  <si>
    <t>General health by long-term health problem or disability by number of cars of vans (statistical geographies)</t>
  </si>
  <si>
    <t>Occupancy rating by general health (administrative geographies)</t>
  </si>
  <si>
    <t>Occupancy rating by general health (statistical geographies)</t>
  </si>
  <si>
    <t>Occupancy rating by long-term health problem or disability (administrative geographies)</t>
  </si>
  <si>
    <t>Occupancy rating by long-term health problem or disability (statistical geographies)</t>
  </si>
  <si>
    <t>General health by NS-SeC by sex (administrative geographies)</t>
  </si>
  <si>
    <t>General health by NS-SeC by sex (statistical geographies)</t>
  </si>
  <si>
    <t>Long-term health problem or disability by NS-SeC by sex (administrative geographies)</t>
  </si>
  <si>
    <t>Long-term health problem or disability by NS-SeC by sex (statistical geographies)</t>
  </si>
  <si>
    <t>Economic activity by general health (administrative geographies)</t>
  </si>
  <si>
    <t>Economic activity by general health (statistical geographies)</t>
  </si>
  <si>
    <t>Economic activity by provision of unpaid care (administrative geographies)</t>
  </si>
  <si>
    <t>Economic activity by provision of unpaid care (statistical geographies)</t>
  </si>
  <si>
    <t>Economic activity by long-term health problem or disability (administrative geographies)</t>
  </si>
  <si>
    <t>Economic activity by long-term health problem or disability (statistical geographies)</t>
  </si>
  <si>
    <t>Tenure by age of HRP (administrative geographies)</t>
  </si>
  <si>
    <t>Tenure by age of HRP (statistical geographies)</t>
  </si>
  <si>
    <t>Household composition by tenure (administrative geographies)</t>
  </si>
  <si>
    <t>Household composition by tenure (statistical geographies)</t>
  </si>
  <si>
    <t>Household composition by number of cars or vans available (administrative geographies)</t>
  </si>
  <si>
    <t>Household composition by number of cars or vans available (statistical geographies)</t>
  </si>
  <si>
    <t>Tenure by general health (administrative geographies)</t>
  </si>
  <si>
    <t>Tenure by general health (statistical geographies)</t>
  </si>
  <si>
    <t>Tenure by long-term health problem or disability (administrative geographies)</t>
  </si>
  <si>
    <t>Tenure by long-term health problem or disability (statistical geographies)</t>
  </si>
  <si>
    <t>Central heating by accommodation type (administrative geographies)</t>
  </si>
  <si>
    <t>Central heating by accommodation type (statistical geographies)</t>
  </si>
  <si>
    <t>Number of rooms by tenure (administrative geographies)</t>
  </si>
  <si>
    <t>Number of rooms by tenure (statistical geographies)</t>
  </si>
  <si>
    <t>Accommodation type by tenure (administrative geographies)</t>
  </si>
  <si>
    <t>Accommodation type by tenure (statistical geographies)</t>
  </si>
  <si>
    <t>Central heating by tenure (administrative geographies)</t>
  </si>
  <si>
    <t>Central heating by tenure (statistical geographies)</t>
  </si>
  <si>
    <t>Household size by tenure (administrative geographies)</t>
  </si>
  <si>
    <t>Household size by tenure (statistical geographies)</t>
  </si>
  <si>
    <t>Household size by number of rooms (administrative geographies)</t>
  </si>
  <si>
    <t>Household size by number of rooms (statistical geographies)</t>
  </si>
  <si>
    <t>Accommodation type by household space type (administrative geographies)</t>
  </si>
  <si>
    <t>Accommodation type by household space type (statistical geographies)</t>
  </si>
  <si>
    <t>Car or van availability by accommodation type (administrative geographies)</t>
  </si>
  <si>
    <t>Car or van availability by accommodation type (statistical geographies)</t>
  </si>
  <si>
    <t>Highest level of qualification by age (administrative geographies)</t>
  </si>
  <si>
    <t>Highest level of qualification by age (statistical geographies)</t>
  </si>
  <si>
    <t>Highest level of qualification by sex (administrative geographies)</t>
  </si>
  <si>
    <t>Highest level of qualification by sex (statistical geographies)</t>
  </si>
  <si>
    <t>Industry by age (administrative geographies)</t>
  </si>
  <si>
    <t>Industry by age (statistical geographies)</t>
  </si>
  <si>
    <t>Occupation by age (administrative geographies)</t>
  </si>
  <si>
    <t>Occupation by age (statistical geographies)</t>
  </si>
  <si>
    <t>Occupation by sex (administrative geographies)</t>
  </si>
  <si>
    <t>Occupation by sex (statistical geographies)</t>
  </si>
  <si>
    <t>NS-SeC by age (administrative geographies)</t>
  </si>
  <si>
    <t>NS-SeC by age (statistical geographies)</t>
  </si>
  <si>
    <t>NS-SeC by sex (administrative geographies)</t>
  </si>
  <si>
    <t>NS-SeC by sex (statistical geographies)</t>
  </si>
  <si>
    <t>Economic activity by age (administrative geographies)</t>
  </si>
  <si>
    <t>Economic activity by age (statistical geographies)</t>
  </si>
  <si>
    <t>Economic activity by sex (administrative geographies)</t>
  </si>
  <si>
    <t>Economic activity by sex (statistical geographies)</t>
  </si>
  <si>
    <t>Hours worked by age (administrative geographies)</t>
  </si>
  <si>
    <t>Hours worked by age (statistical geographies)</t>
  </si>
  <si>
    <t>Hours worked by sex (administrative geographies)</t>
  </si>
  <si>
    <t>Hours worked by sex (statistical geographies)</t>
  </si>
  <si>
    <t>NS-SeC of HRP by age (administrative geographies)</t>
  </si>
  <si>
    <t>NS-SeC of HRP by age (statistical geographies)</t>
  </si>
  <si>
    <t>NS-SeC of HRP by sex (administrative geographies)</t>
  </si>
  <si>
    <t>NS-SeC of HRP by sex (statistical geographies)</t>
  </si>
  <si>
    <t>Economic activity by living arrangements (administrative geographies)</t>
  </si>
  <si>
    <t>Economic activity by living arrangements (statistical geographies)</t>
  </si>
  <si>
    <t>Approximated social grade by age by sex (statistical geographies)</t>
  </si>
  <si>
    <t>Approximated social grade by adult lifestage (alternative adult definition) (statistical geographies)</t>
  </si>
  <si>
    <t>Long-term health problem or disability by voluntary work (administrative geographies)</t>
  </si>
  <si>
    <t>Long-term health problem or disability by voluntary work (statistical geographies)</t>
  </si>
  <si>
    <t>General health by voluntary work (administrative geographies)</t>
  </si>
  <si>
    <t>General health by voluntary work (statistical geographies)</t>
  </si>
  <si>
    <t>NS-SeC by tenure (statistical geographies)</t>
  </si>
  <si>
    <t>Tenure by economic activity of HRP (administrative geographies)</t>
  </si>
  <si>
    <t>Tenure by economic activity of HRP (statistical geographies)</t>
  </si>
  <si>
    <t>NS-SeC of HRP by tenure (administrative geographies)</t>
  </si>
  <si>
    <t>NS-SeC of HRP by tenure (statistical geographies)</t>
  </si>
  <si>
    <t>NS-SeC by highest level of qualification (administrative geographies)</t>
  </si>
  <si>
    <t>NS-SeC by highest level of qualification (statistical geographies)</t>
  </si>
  <si>
    <t>Highest level of qualification by economic activity by age (administrative geographies)</t>
  </si>
  <si>
    <t>Highest level of qualification by economic activity by age (statistical geographies)</t>
  </si>
  <si>
    <t>NS-SeC by economic activity by sex (statistical geographies)</t>
  </si>
  <si>
    <t>Occupation by hours worked by sex (administrative geographies)</t>
  </si>
  <si>
    <t>Occupation by hours worked by sex (statistical geographies)</t>
  </si>
  <si>
    <t>Method of travel to work by age (administrative geographies)</t>
  </si>
  <si>
    <t>Method of travel to work by age (statistical geographies)</t>
  </si>
  <si>
    <t>Method of travel to work by sex (administrative geographies)</t>
  </si>
  <si>
    <t>Method of travel to work by sex (statistical geographies)</t>
  </si>
  <si>
    <t>Distance travelled to work by age (administrative geographies)</t>
  </si>
  <si>
    <t>Distance travelled to work by age (statistical geographies)</t>
  </si>
  <si>
    <t>Distance travelled to work by sex (administrative geographies)</t>
  </si>
  <si>
    <t>Distance travelled to work by sex (statistical geographies)</t>
  </si>
  <si>
    <t>Method of travel to work by car or van availability (statistical geographies)</t>
  </si>
  <si>
    <t>Distance travelled to work by car or van availability (statistical geographies)</t>
  </si>
  <si>
    <t>Method of travel to work by highest level of qualification (administrative geographies)</t>
  </si>
  <si>
    <t>Method of travel to work by highest level of qualification (statistical geographies)</t>
  </si>
  <si>
    <t>Distance travelled to work by highest level of qualification (administrative geographies)</t>
  </si>
  <si>
    <t>Distance travelled to work by highest level of qualification (statistical geographies)</t>
  </si>
  <si>
    <t>Hours worked by method of travel to work (administrative geographies)</t>
  </si>
  <si>
    <t>Hours worked by method of travel to work (statistical geographies)</t>
  </si>
  <si>
    <t>Method of travel to work by industry (administrative geographies)</t>
  </si>
  <si>
    <t>Method of travel to work by industry (statistical geographies)</t>
  </si>
  <si>
    <t>Industry by distance travelled to work (statistical geographies)</t>
  </si>
  <si>
    <t>Method of travel to work by occupation (administrative geographies)</t>
  </si>
  <si>
    <t>Method of travel to work by occupation (statistical geographies)</t>
  </si>
  <si>
    <t>Distance travelled to work by occupation (administrative geographies)</t>
  </si>
  <si>
    <t>Distance travelled to work by occupation (statistical geographies)</t>
  </si>
  <si>
    <t>NS-SeC by method of travel to work (administrative geographies)</t>
  </si>
  <si>
    <t>NS-SeC by method of travel to work (statistical geographies)</t>
  </si>
  <si>
    <t>NS-SeC by distance travelled to work (administrative geographies)</t>
  </si>
  <si>
    <t>NS-SeC by distance travelled to work (statistical geographies)</t>
  </si>
  <si>
    <t>Method of travel to work by distance travelled to work (statistical geographies)</t>
  </si>
  <si>
    <t xml:space="preserve">DT101NI </t>
  </si>
  <si>
    <t>Population density (daytime population) (administrative geographies)</t>
  </si>
  <si>
    <t>Population density (daytime population) (statistical geographies)</t>
  </si>
  <si>
    <t xml:space="preserve">DT102NI </t>
  </si>
  <si>
    <t>Components of daytime population (daytime population)</t>
  </si>
  <si>
    <t xml:space="preserve">DT103NI </t>
  </si>
  <si>
    <t>Age by sex (daytime population) (administrative geographies)</t>
  </si>
  <si>
    <t>Age by sex (daytime population) (statistical geographies)</t>
  </si>
  <si>
    <t xml:space="preserve">DT104NI </t>
  </si>
  <si>
    <t>Reconciliation of usual resident and daytime populations (daytime population)</t>
  </si>
  <si>
    <t xml:space="preserve">DT201NI </t>
  </si>
  <si>
    <t>Ethnic group (daytime population) (administrative geographies)</t>
  </si>
  <si>
    <t>Ethnic group (daytime population) (statistical geographies)</t>
  </si>
  <si>
    <t xml:space="preserve">DT202NI </t>
  </si>
  <si>
    <t>Country of birth - intermediate detail (daytime population) (administrative geographies)</t>
  </si>
  <si>
    <t>Country of birth - intermediate detail (daytime population) (statistical geographies)</t>
  </si>
  <si>
    <t xml:space="preserve">DT203NI </t>
  </si>
  <si>
    <t>Main language (daytime population) (administrative geographies)</t>
  </si>
  <si>
    <t>Main language (daytime population) (statistical geographies)</t>
  </si>
  <si>
    <t xml:space="preserve">DT204NI </t>
  </si>
  <si>
    <t>Irish language skills (daytime population) (administrative geographies)</t>
  </si>
  <si>
    <t>Irish language skills (daytime population) (statistical geographies)</t>
  </si>
  <si>
    <t xml:space="preserve">DT205NI </t>
  </si>
  <si>
    <t>Ulster-Scots language skills (daytime population) (administrative geographies)</t>
  </si>
  <si>
    <t>Ulster-Scots language skills (daytime population) (statistical geographies)</t>
  </si>
  <si>
    <t xml:space="preserve">DT206NI </t>
  </si>
  <si>
    <t>Religion (daytime population) (administrative geographies)</t>
  </si>
  <si>
    <t>Religion (daytime population) (statistical geographies)</t>
  </si>
  <si>
    <t xml:space="preserve">DT207NI </t>
  </si>
  <si>
    <t>Religion or religion brought up in (daytime population) (administrative geographies)</t>
  </si>
  <si>
    <t>Religion or religion brought up in (daytime population) (statistical geographies)</t>
  </si>
  <si>
    <t xml:space="preserve">DT208NI </t>
  </si>
  <si>
    <t>Passports held (classification 1) (daytime population) (administrative geographies)</t>
  </si>
  <si>
    <t>Passports held (classification 1) (daytime population) (statistical geographies)</t>
  </si>
  <si>
    <t xml:space="preserve">DT209NI </t>
  </si>
  <si>
    <t>Passports held (classification 2) (daytime population) (administrative geographies)</t>
  </si>
  <si>
    <t>Passports held (classification 2) (daytime population) (statistical geographies)</t>
  </si>
  <si>
    <t xml:space="preserve">DT301NI </t>
  </si>
  <si>
    <t>General health (daytime population) (administrative geographies)</t>
  </si>
  <si>
    <t>General health (daytime population) (statistical geographies)</t>
  </si>
  <si>
    <t xml:space="preserve">DT401NI </t>
  </si>
  <si>
    <t>Tenure (daytime population) (administrative geographies)</t>
  </si>
  <si>
    <t>Tenure (daytime population) (statistical geographies)</t>
  </si>
  <si>
    <t xml:space="preserve">DT501NI </t>
  </si>
  <si>
    <t>Highest level of qualification (daytime population) (administrative geographies)</t>
  </si>
  <si>
    <t>Highest level of qualification (daytime population) (statistical geographies)</t>
  </si>
  <si>
    <t xml:space="preserve">DT601NI </t>
  </si>
  <si>
    <t>Economic activity (daytime population) (administrative geographies)</t>
  </si>
  <si>
    <t>Economic activity (daytime population) (statistical geographies)</t>
  </si>
  <si>
    <t xml:space="preserve">DT602NI </t>
  </si>
  <si>
    <t>Hours worked (daytime population) (administrative geographies)</t>
  </si>
  <si>
    <t>Hours worked (daytime population) (statistical geographies)</t>
  </si>
  <si>
    <t xml:space="preserve">DT603NI </t>
  </si>
  <si>
    <t>Industry of employment (daytime population) (administrative geographies)</t>
  </si>
  <si>
    <t>Industry of employment (daytime population) (statistical geographies)</t>
  </si>
  <si>
    <t xml:space="preserve">DT604NI </t>
  </si>
  <si>
    <t>Occupation - minor groups (daytime population) (administrative geographies)</t>
  </si>
  <si>
    <t>Occupation - minor groups (daytime population) (statistical geographies)</t>
  </si>
  <si>
    <t xml:space="preserve">DT605NI </t>
  </si>
  <si>
    <t xml:space="preserve">DT606NI </t>
  </si>
  <si>
    <t>Approximated social grade (daytime population) (administrative geographies)</t>
  </si>
  <si>
    <t>Approximated social grade (daytime population) (statistical geographies)</t>
  </si>
  <si>
    <t xml:space="preserve">DT701NI </t>
  </si>
  <si>
    <t>Method of travel to work or place of study (daytime population) (administrative geographies)</t>
  </si>
  <si>
    <t>Method of travel to work or place of study (daytime population) (statistical geographies)</t>
  </si>
  <si>
    <t xml:space="preserve">DT702NI </t>
  </si>
  <si>
    <t>Distance travelled to work or place of study (daytime population) (administrative geographies)</t>
  </si>
  <si>
    <t>Distance travelled to work or place of study (daytime population) (statistical geographies)</t>
  </si>
  <si>
    <t xml:space="preserve">ST101NI </t>
  </si>
  <si>
    <t>Residence type (short-term residents)</t>
  </si>
  <si>
    <t xml:space="preserve">ST102NI </t>
  </si>
  <si>
    <t>Population density (short-term residents)</t>
  </si>
  <si>
    <t xml:space="preserve">ST103NI </t>
  </si>
  <si>
    <t>Sex by single year of age (short-term residents)</t>
  </si>
  <si>
    <t xml:space="preserve">ST201NI </t>
  </si>
  <si>
    <t>Ethnic group (short-term residents)</t>
  </si>
  <si>
    <t xml:space="preserve">ST202NI </t>
  </si>
  <si>
    <t>Country of birth - intermediate detail (short-term residents)</t>
  </si>
  <si>
    <t xml:space="preserve">ST203NI </t>
  </si>
  <si>
    <t>Main language (short-term residents)</t>
  </si>
  <si>
    <t xml:space="preserve">ST204NI </t>
  </si>
  <si>
    <t>Religion (short-term residents)</t>
  </si>
  <si>
    <t xml:space="preserve">ST205NI </t>
  </si>
  <si>
    <t>Religion or religion brought up in (short-term residents)</t>
  </si>
  <si>
    <t xml:space="preserve">ST206NI </t>
  </si>
  <si>
    <t>Passports held (classification1) (short-term residents)</t>
  </si>
  <si>
    <t xml:space="preserve">ST207NI </t>
  </si>
  <si>
    <t>Passports held (classification 2) (short-term residents)</t>
  </si>
  <si>
    <t xml:space="preserve">ST301NI </t>
  </si>
  <si>
    <t>Provision of unpaid care (short-term residents)</t>
  </si>
  <si>
    <t xml:space="preserve">ST302NI </t>
  </si>
  <si>
    <t>General health (short-term residents)</t>
  </si>
  <si>
    <t xml:space="preserve">ST401NI </t>
  </si>
  <si>
    <t>Tenure - short-term residents</t>
  </si>
  <si>
    <t xml:space="preserve">ST601NI </t>
  </si>
  <si>
    <t>Economic activity (short-term residents)</t>
  </si>
  <si>
    <t xml:space="preserve">ST602NI </t>
  </si>
  <si>
    <t>Hours worked (short-term residents)</t>
  </si>
  <si>
    <t xml:space="preserve">ST603NI </t>
  </si>
  <si>
    <t>Industry of employment (short-term residents)</t>
  </si>
  <si>
    <t xml:space="preserve">ST604NI </t>
  </si>
  <si>
    <t>Occupation (short-term residents)</t>
  </si>
  <si>
    <t xml:space="preserve">ST605NI </t>
  </si>
  <si>
    <t xml:space="preserve">ST701NI </t>
  </si>
  <si>
    <t>Method of travel to work (short-term residents)</t>
  </si>
  <si>
    <t xml:space="preserve">ST702NI </t>
  </si>
  <si>
    <t>Method of travel to work or place of study (short-term residents)</t>
  </si>
  <si>
    <t xml:space="preserve">WP101NI </t>
  </si>
  <si>
    <t>Population (workplace population) (administrative geographies)</t>
  </si>
  <si>
    <t>Population (workplace population) (statistical geographies)</t>
  </si>
  <si>
    <t xml:space="preserve">WP102NI </t>
  </si>
  <si>
    <t>Population density (workplace population) (administrative geographies)</t>
  </si>
  <si>
    <t>Population density (workplace population) (statistical geographies)</t>
  </si>
  <si>
    <t xml:space="preserve">WP103NI </t>
  </si>
  <si>
    <t>Single year of age by sex (workplace population) (administrative geographies)</t>
  </si>
  <si>
    <t>Single year of age by sex (workplace population) (statistical geographies)</t>
  </si>
  <si>
    <t xml:space="preserve">WP104NI </t>
  </si>
  <si>
    <t>Components of workplace population (workplace population)</t>
  </si>
  <si>
    <t xml:space="preserve">WP201NI </t>
  </si>
  <si>
    <t>Ethnic group (workplace population) (administrative geographies)</t>
  </si>
  <si>
    <t xml:space="preserve">WP202NI </t>
  </si>
  <si>
    <t>Country of birth - intermediate  detail (workplace population) (administrative geographies)</t>
  </si>
  <si>
    <t>Country of birth - intermediate  detail (workplace population) (statistical geographies)</t>
  </si>
  <si>
    <t xml:space="preserve">WP203NI </t>
  </si>
  <si>
    <t>Main language (workplace population) (administrative geographies)</t>
  </si>
  <si>
    <t>Main language (workplace population) (statistical geographies)</t>
  </si>
  <si>
    <t xml:space="preserve">WP204NI </t>
  </si>
  <si>
    <t>Irish language skills (workplace population) (administrative geographies)</t>
  </si>
  <si>
    <t>Irish language skills (workplace population) (statistical geographies)</t>
  </si>
  <si>
    <t xml:space="preserve">WP205NI </t>
  </si>
  <si>
    <t>Ulster-Scots language skills (workplace population) (administrative geographies)</t>
  </si>
  <si>
    <t>Ulster-Scots language skills (workplace population) (statistical geographies)</t>
  </si>
  <si>
    <t xml:space="preserve">WP206NI </t>
  </si>
  <si>
    <t>Religion (workplace population) (administrative geographies)</t>
  </si>
  <si>
    <t>Religion (workplace population) (statistical geographies)</t>
  </si>
  <si>
    <t xml:space="preserve">WP207NI </t>
  </si>
  <si>
    <t>Religion or religion brought up in (workplace population) (administrative geographies)</t>
  </si>
  <si>
    <t>Religion or religion brought up in (workplace population) (statistical geographies)</t>
  </si>
  <si>
    <t xml:space="preserve">WP208NI </t>
  </si>
  <si>
    <t>Passports held (classification 1) (workplace population) (administrative geographies)</t>
  </si>
  <si>
    <t>Passports held (classification 1) (workplace population) (statistical geographies)</t>
  </si>
  <si>
    <t xml:space="preserve">WP209NI </t>
  </si>
  <si>
    <t>Passports held (classification 2) (workplace population) (administrative geographies)</t>
  </si>
  <si>
    <t>Passports held (classification 2) (workplace population) (statistical geographies)</t>
  </si>
  <si>
    <t xml:space="preserve">WP301NI </t>
  </si>
  <si>
    <t>General health (workplace population) (administrative geographies)</t>
  </si>
  <si>
    <t>General health (workplace population) (statistical geographies)</t>
  </si>
  <si>
    <t xml:space="preserve">WP401NI </t>
  </si>
  <si>
    <t>Tenure (workplace population) (administrative geographies)</t>
  </si>
  <si>
    <t>Tenure (workplace population) (statistical geographies)</t>
  </si>
  <si>
    <t xml:space="preserve">WP501NI </t>
  </si>
  <si>
    <t>Highest level of qualification (workplace population) (administrative geographies)</t>
  </si>
  <si>
    <t>Highest level of qualification (workplace population) (statistical geographies)</t>
  </si>
  <si>
    <t xml:space="preserve">WP502NI </t>
  </si>
  <si>
    <t>Occupation by highest level of qualification (workplace population) (administrative geographies)</t>
  </si>
  <si>
    <t xml:space="preserve">WP503NI </t>
  </si>
  <si>
    <t>Highest level of qualification by industry (workplace population) (administrative geographies)</t>
  </si>
  <si>
    <t xml:space="preserve">WP601NI </t>
  </si>
  <si>
    <t>Employment status (workplace population) (administrative geographies)</t>
  </si>
  <si>
    <t>Employment status (workplace population) (statistical geographies)</t>
  </si>
  <si>
    <t xml:space="preserve">WP602NI </t>
  </si>
  <si>
    <t>Hours worked (workplace population) (administrative geographies)</t>
  </si>
  <si>
    <t>Hours worked (workplace population) (statistical geographies)</t>
  </si>
  <si>
    <t xml:space="preserve">WP603NI </t>
  </si>
  <si>
    <t>Industry of employment (workplace population) (administrative geographies)</t>
  </si>
  <si>
    <t>Industry of employment (workplace population) (statistical geographies)</t>
  </si>
  <si>
    <t xml:space="preserve">WP604NI </t>
  </si>
  <si>
    <t>Occupation - minor groups (workplace population) (administrative geographies)</t>
  </si>
  <si>
    <t>Occupation - minor groups (workplace population) (statistical geographies)</t>
  </si>
  <si>
    <t xml:space="preserve">WP605NI </t>
  </si>
  <si>
    <t xml:space="preserve">WP606NI </t>
  </si>
  <si>
    <t>Approximated social grade (workplace population) (administrative geographies)</t>
  </si>
  <si>
    <t>Approximated social grade (workplace population) (statistical geographies)</t>
  </si>
  <si>
    <t xml:space="preserve">WP607NI </t>
  </si>
  <si>
    <t>Occupation by industry (workplace population) (administrative geographies)</t>
  </si>
  <si>
    <t xml:space="preserve">WP608NI </t>
  </si>
  <si>
    <t>Industry by age (workplace population) (administrative geographies)</t>
  </si>
  <si>
    <t xml:space="preserve">WP609NI </t>
  </si>
  <si>
    <t>Occupation by age (workplace population) (administrative geographies)</t>
  </si>
  <si>
    <t xml:space="preserve">WP701NI </t>
  </si>
  <si>
    <t>Method of travel to work (workplace population) (administrative geographies)</t>
  </si>
  <si>
    <t>Method of travel to work (workplace population) (statistical geographies)</t>
  </si>
  <si>
    <t xml:space="preserve">WP702NI </t>
  </si>
  <si>
    <t>Distance travelled to work (workplace population) (administrative geographies)</t>
  </si>
  <si>
    <t>Distance travelled to work (workplace population) (statistical geographies)</t>
  </si>
  <si>
    <t xml:space="preserve">WP703NI </t>
  </si>
  <si>
    <t>Distance travelled to work by industry (workplace population) (administrative geographies)</t>
  </si>
  <si>
    <t xml:space="preserve">WP704NI </t>
  </si>
  <si>
    <t>Distance travelled to work by occupation (workplace population) (administrative geographies)</t>
  </si>
  <si>
    <t xml:space="preserve">WP705NI </t>
  </si>
  <si>
    <t>Method of travel to work by distance travelled to work (workplace population) (administrative geographies)</t>
  </si>
  <si>
    <t xml:space="preserve">WP706NI </t>
  </si>
  <si>
    <t>Method of travel to work by age (workplace population) (administrative geographies)</t>
  </si>
  <si>
    <t xml:space="preserve">WP707NI </t>
  </si>
  <si>
    <t>Distance travelled to work by age (workplace population) (administrative geographies)</t>
  </si>
  <si>
    <t>Download file (Zip, 8.8 MB)</t>
  </si>
  <si>
    <t>Download file (Zip, 12.0 MB)</t>
  </si>
  <si>
    <t>Download file (Zip, 4.4 MB)</t>
  </si>
  <si>
    <t>Download file (Zip, 5.9 MB)</t>
  </si>
  <si>
    <t>Download file (Zip, 515 KB)</t>
  </si>
  <si>
    <t>Download file (Zip, 519 KB)</t>
  </si>
  <si>
    <t>Download file (Zip, 548 KB)</t>
  </si>
  <si>
    <t>Download file (Zip, 550 KB)</t>
  </si>
  <si>
    <t>Download file (Zip, 485 KB)</t>
  </si>
  <si>
    <t>Download file (Zip, 600 KB)</t>
  </si>
  <si>
    <t>Download file (Zip, 652 KB)</t>
  </si>
  <si>
    <t>Download file (Zip, 594 KB)</t>
  </si>
  <si>
    <t>Download file (Zip, 629 KB)</t>
  </si>
  <si>
    <t>Download file (Zip, 533 KB)</t>
  </si>
  <si>
    <t>Download file (Zip, 477 KB)</t>
  </si>
  <si>
    <t>Download file (Zip, 7.4 MB)</t>
  </si>
  <si>
    <t>Download file (Zip, 9.9 MB)</t>
  </si>
  <si>
    <t>Download file (Zip, 8.0 MB)</t>
  </si>
  <si>
    <t>Download file (Zip, 718 KB)</t>
  </si>
  <si>
    <t>Download file (Zip, 5.2 MB)</t>
  </si>
  <si>
    <t>Download file (Zip, 7.1 MB)</t>
  </si>
  <si>
    <t>Download file (Zip, 5.6 MB)</t>
  </si>
  <si>
    <t>Download file (Zip, 7.5 MB)</t>
  </si>
  <si>
    <t>Download file (Zip, 5.4 MB)</t>
  </si>
  <si>
    <t>Download file (Zip, 7.3 MB)</t>
  </si>
  <si>
    <t>Download file (Zip, 5.5 MB)</t>
  </si>
  <si>
    <t>Download file (Zip, 538 KB)</t>
  </si>
  <si>
    <t>Download file (Zip, 573 KB)</t>
  </si>
  <si>
    <t>Download file (Zip, 9.8 MB)</t>
  </si>
  <si>
    <t>Download file (Zip, 13.2 MB)</t>
  </si>
  <si>
    <t>Download file (Zip, 9.5 MB)</t>
  </si>
  <si>
    <t>Download file (Zip, 12.8 MB)</t>
  </si>
  <si>
    <t>Download file (Zip, 10.0 MB)</t>
  </si>
  <si>
    <t>Download file (Excel, 22 KB)</t>
  </si>
  <si>
    <t>Download file (Zip, 5.8 MB)</t>
  </si>
  <si>
    <t>Download file (Zip, 7.9 MB)</t>
  </si>
  <si>
    <t>Download file (Zip, 5.1 MB)</t>
  </si>
  <si>
    <t>Download file (Zip, 7.0 MB)</t>
  </si>
  <si>
    <t>Download file (Zip, 6.4 MB)</t>
  </si>
  <si>
    <t>Download file (Zip, 8.7 MB)</t>
  </si>
  <si>
    <t>Download file (Zip, 476 KB)</t>
  </si>
  <si>
    <t>Download file (Zip, 5.0 MB)</t>
  </si>
  <si>
    <t>Download file (Zip, 6.8 MB)</t>
  </si>
  <si>
    <t>Download file (Zip, 700 KB)</t>
  </si>
  <si>
    <t>Download file (Zip, 467 KB)</t>
  </si>
  <si>
    <t>Download file (Zip, 439 KB)</t>
  </si>
  <si>
    <t>Download file (Zip, 462 KB)</t>
  </si>
  <si>
    <t>Download file (Zip, 454 KB)</t>
  </si>
  <si>
    <t>Download file (Zip, 527 KB)</t>
  </si>
  <si>
    <t>Download file (Zip, 480 KB)</t>
  </si>
  <si>
    <t>Download file (Zip, 464 KB)</t>
  </si>
  <si>
    <t>Download file (Zip, 429 KB)</t>
  </si>
  <si>
    <t>Download file (Zip, 465 KB)</t>
  </si>
  <si>
    <t>Download file (Zip, 432 KB)</t>
  </si>
  <si>
    <t>Download file (Zip, 809 KB)</t>
  </si>
  <si>
    <t>Download file (Zip, 641 KB)</t>
  </si>
  <si>
    <t>Download file (Zip, 442 KB)</t>
  </si>
  <si>
    <t>Download file (Zip, 445 KB)</t>
  </si>
  <si>
    <t>Download file (Zip, 478 KB)</t>
  </si>
  <si>
    <t>Download file (Zip, 463 KB)</t>
  </si>
  <si>
    <t>Download file (Zip, 444 KB)</t>
  </si>
  <si>
    <t>Download file (Zip, 431 KB)</t>
  </si>
  <si>
    <t>Download file (Zip, 605 KB)</t>
  </si>
  <si>
    <t>Download file (Zip, 587 KB)</t>
  </si>
  <si>
    <t>Download file (Zip, 422 KB)</t>
  </si>
  <si>
    <t>Download file (Zip, 418 KB)</t>
  </si>
  <si>
    <t>Download file (Zip, 423 KB)</t>
  </si>
  <si>
    <t>Download file (Zip, 413 KB)</t>
  </si>
  <si>
    <t>Download file (Zip, 427 KB)</t>
  </si>
  <si>
    <t>Download file (Zip, 412 KB)</t>
  </si>
  <si>
    <t>Download file (Zip, 501 KB)</t>
  </si>
  <si>
    <t>Download file (Zip, 447 KB)</t>
  </si>
  <si>
    <t>Download file (Zip, 458 KB)</t>
  </si>
  <si>
    <t>Download file (Zip, 643 KB)</t>
  </si>
  <si>
    <t>Download file (Zip, 543 KB)</t>
  </si>
  <si>
    <t>Download file (Excel, 20 KB)</t>
  </si>
  <si>
    <t>Download file (Zip, 4.7 MB)</t>
  </si>
  <si>
    <t>Download file (Zip, 6.3 MB)</t>
  </si>
  <si>
    <t>Download file (Zip, 4.6 MB)</t>
  </si>
  <si>
    <t>Download file (Zip, 6.2 MB)</t>
  </si>
  <si>
    <t>Download file (Zip, 4.9 MB)</t>
  </si>
  <si>
    <t>Download file (Zip, 6.6 MB)</t>
  </si>
  <si>
    <t>Download file (Zip, 4.5 MB)</t>
  </si>
  <si>
    <t>Download file (Zip, 6.1 MB)</t>
  </si>
  <si>
    <t>Download file (Excel, 32 KB)</t>
  </si>
  <si>
    <t>Download file (Excel, 26 KB)</t>
  </si>
  <si>
    <t>Download file (Excel, 29 KB)</t>
  </si>
  <si>
    <t>Download file (Excel, 25 KB)</t>
  </si>
  <si>
    <t>Download file (Zip, 827 KB)</t>
  </si>
  <si>
    <t>Download file (Excel, 52 KB)</t>
  </si>
  <si>
    <t>Download file (Zip, 692 KB)</t>
  </si>
  <si>
    <t>Download file (Zip, 562 KB)</t>
  </si>
  <si>
    <t>Download file (Zip, 613 KB)</t>
  </si>
  <si>
    <t>Download file (Zip, 518 KB)</t>
  </si>
  <si>
    <t>Download file (Excel, 27 KB)</t>
  </si>
  <si>
    <t>Download file (Zip, 511 KB)</t>
  </si>
  <si>
    <t>Download file (Zip, 545 KB)</t>
  </si>
  <si>
    <t>Download file (Zip, 856 KB)</t>
  </si>
  <si>
    <t>Download file (Zip, 577 KB)</t>
  </si>
  <si>
    <t>Download file (Zip, 619 KB)</t>
  </si>
  <si>
    <t>Download file (Zip, 535 KB)</t>
  </si>
  <si>
    <t>Download file (Zip, 472 KB)</t>
  </si>
  <si>
    <t>Download file (Zip, 6.0 MB)</t>
  </si>
  <si>
    <t>Download file (Zip, 8.2 MB)</t>
  </si>
  <si>
    <t>Download file (Zip, 5.3 MB)</t>
  </si>
  <si>
    <t>Download file (Zip, 7.2 MB)</t>
  </si>
  <si>
    <t>Download file (Zip, 4.8 MB)</t>
  </si>
  <si>
    <t>Download file (Excel, 23 KB)</t>
  </si>
  <si>
    <t>Download file (Zip, 6.7 MB)</t>
  </si>
  <si>
    <t>Download file (Excel, 28 KB)</t>
  </si>
  <si>
    <t>Download file (Excel, 35 KB)</t>
  </si>
  <si>
    <t>Download file (Excel, 43 KB)</t>
  </si>
  <si>
    <t>Download file (Excel, 31 KB)</t>
  </si>
  <si>
    <t>Download file (Zip, 607 KB)</t>
  </si>
  <si>
    <t>Download file (Zip, 6.5 MB)</t>
  </si>
  <si>
    <t>Download file (Zip, 748 KB)</t>
  </si>
  <si>
    <t>Download file (Zip, 596 KB)</t>
  </si>
  <si>
    <t>Download file (Zip, 616 KB)</t>
  </si>
  <si>
    <t>Download file (Zip, 9.0 MB)</t>
  </si>
  <si>
    <t>Download file (Zip, 7.6 MB)</t>
  </si>
  <si>
    <t>Download file (Zip, 744 KB)</t>
  </si>
  <si>
    <t>Download file (Zip, 584 KB)</t>
  </si>
  <si>
    <t>Download file (Zip, 1.3 MB)</t>
  </si>
  <si>
    <t>Download file (Excel, 33 KB)</t>
  </si>
  <si>
    <t>Download file (Excel, 30 KB)</t>
  </si>
  <si>
    <t>Download file (Excel, 36 KB)</t>
  </si>
  <si>
    <t>Download file (Zip, 506 KB)</t>
  </si>
  <si>
    <t>Download file (Zip, 434 KB)</t>
  </si>
  <si>
    <t>Download file (Zip, 475 KB)</t>
  </si>
  <si>
    <t>Download file (Zip, 6.9 MB)</t>
  </si>
  <si>
    <t>Download file (Zip, 644 KB)</t>
  </si>
  <si>
    <t>Download file (Zip, 624 KB)</t>
  </si>
  <si>
    <t>Download file (Zip, 625 KB)</t>
  </si>
  <si>
    <t>Download file (Zip, 397 KB)</t>
  </si>
  <si>
    <t>Download file (Zip, 398 KB)</t>
  </si>
  <si>
    <t>Download file (Zip, 401 KB)</t>
  </si>
  <si>
    <t>Download file (Zip, 5.7 MB)</t>
  </si>
  <si>
    <t>Download file (Zip, 7.7 MB)</t>
  </si>
  <si>
    <t>Download file (Zip, 7.8 MB)</t>
  </si>
  <si>
    <t>Download file (Excel, 24 KB)</t>
  </si>
  <si>
    <t>Download file (Zip, 407 KB)</t>
  </si>
  <si>
    <t>Download file (Zip, 8.5 MB)</t>
  </si>
  <si>
    <t>Download file (Zip, 487 KB)</t>
  </si>
  <si>
    <t>Download file (Zip, 684 KB)</t>
  </si>
  <si>
    <t>Download file (Zip, 1.0 MB)</t>
  </si>
  <si>
    <t>Download file (Zip, 766 KB)</t>
  </si>
  <si>
    <t>Download file (Zip, 10.8 MB)</t>
  </si>
  <si>
    <t>Download file (Zip, 8.4 MB)</t>
  </si>
  <si>
    <t>Download file (Excel, 19 KB)</t>
  </si>
  <si>
    <t>Download file (Zip, 394 KB)</t>
  </si>
  <si>
    <t>Download file (Zip, 368 KB)</t>
  </si>
  <si>
    <t>Download file (Zip, 365 KB)</t>
  </si>
  <si>
    <t>Download file (Zip, 396 KB)</t>
  </si>
  <si>
    <t>Download file (Zip, 415 KB)</t>
  </si>
  <si>
    <t>Download file (Zip, 379 KB)</t>
  </si>
  <si>
    <t>Download file (Zip, 347 KB)</t>
  </si>
  <si>
    <t>Download file (Zip, 372 KB)</t>
  </si>
  <si>
    <t>Download file (Zip, 342 KB)</t>
  </si>
  <si>
    <t>Download file (Zip, 662 KB)</t>
  </si>
  <si>
    <t>Download file (Zip, 450 KB)</t>
  </si>
  <si>
    <t>Download file (Excel, 40 KB)</t>
  </si>
  <si>
    <t>Download file (Excel, 47 KB)</t>
  </si>
  <si>
    <t>Download file (Zip, 571 KB)</t>
  </si>
  <si>
    <t>Download file (Excel, 41 KB)</t>
  </si>
  <si>
    <t>Download file (Excel, 34 KB)</t>
  </si>
  <si>
    <t>Download file (Zip, 612 KB)</t>
  </si>
  <si>
    <t>Download file (Excel, 48 KB)</t>
  </si>
  <si>
    <t>Download file (Zip, 426 KB)</t>
  </si>
  <si>
    <t>Download file (Zip, 428 KB)</t>
  </si>
  <si>
    <t>Download file (Zip, 386 KB)</t>
  </si>
  <si>
    <t>Download file (Zip, 387 KB)</t>
  </si>
  <si>
    <t>Download file (Excel, 17 KB)</t>
  </si>
  <si>
    <t>Download file (Zip, 414 KB)</t>
  </si>
  <si>
    <t>Download file (Zip, 408 KB)</t>
  </si>
  <si>
    <t>Download file (Zip, 376 KB)</t>
  </si>
  <si>
    <t>Download file (Zip, 332 KB)</t>
  </si>
  <si>
    <t>Download file (Zip, 338 KB)</t>
  </si>
  <si>
    <t>Download file (Zip, 333 KB)</t>
  </si>
  <si>
    <t>Download file (Zip, 337 KB)</t>
  </si>
  <si>
    <t>Download file (Zip, 334 KB)</t>
  </si>
  <si>
    <t>Download file (Zip, 430 KB)</t>
  </si>
  <si>
    <t>Download file (Zip, 351 KB)</t>
  </si>
  <si>
    <t>Download file (Zip, 356 KB)</t>
  </si>
  <si>
    <t>Download file (Zip, 402 KB)</t>
  </si>
  <si>
    <t>Download file (Zip, 373 KB)</t>
  </si>
  <si>
    <t>Download file (Zip, 359 KB)</t>
  </si>
  <si>
    <t>Download file (Zip, 357 KB)</t>
  </si>
  <si>
    <t>Download file (Excel, 21 KB)</t>
  </si>
  <si>
    <t>Download file (Excel, 18 KB)</t>
  </si>
  <si>
    <t>Download file (Zip, 36.0 MB)</t>
  </si>
  <si>
    <t>Download file (Zip, 35.0 MB)</t>
  </si>
  <si>
    <t>Download file (Zip, 39.0 MB)</t>
  </si>
  <si>
    <t>Download file (Zip, 40.0 MB)</t>
  </si>
  <si>
    <t>Download file (Zip, 39.2 MB)</t>
  </si>
  <si>
    <t>Download file (Zip, 34.7 MB)</t>
  </si>
  <si>
    <t>Download file (Zip, 35.7 MB)</t>
  </si>
  <si>
    <t>Download file (Zip, 35.2 MB)</t>
  </si>
  <si>
    <t>Download file (Zip, 34.8 MB)</t>
  </si>
  <si>
    <t>Download file (Zip, 36.4 MB)</t>
  </si>
  <si>
    <t>Download file (Zip, 34.0 MB)</t>
  </si>
  <si>
    <t>Download file (Zip, 4.3 MB)</t>
  </si>
  <si>
    <t>Download file (Zip, 33.4 MB)</t>
  </si>
  <si>
    <t>Download file (Zip, 38.6 MB)</t>
  </si>
  <si>
    <t>Download file (Zip, 35.1 MB)</t>
  </si>
  <si>
    <t>Download file (Zip, 38.1 MB)</t>
  </si>
  <si>
    <t>Download file (Zip, 34.6 MB)</t>
  </si>
  <si>
    <t>Download file (Zip, 33.9 MB)</t>
  </si>
  <si>
    <t>Download file (Zip, 38.0 MB)</t>
  </si>
  <si>
    <t>Download file (Zip, 43.8 MB)</t>
  </si>
  <si>
    <t>Download file (Zip, 39.9 MB)</t>
  </si>
  <si>
    <t>Download file (Zip, 37.2 MB)</t>
  </si>
  <si>
    <t>Download file (Zip, 37.5 MB)</t>
  </si>
  <si>
    <t>Download file (Zip, 35.4 MB)</t>
  </si>
  <si>
    <t>Download file (Zip, 35.3 MB)</t>
  </si>
  <si>
    <t>Download file (Zip, 34.4 MB)</t>
  </si>
  <si>
    <t>Download file (Zip, 34.5 MB)</t>
  </si>
  <si>
    <t>Download file (Zip, 34.9 MB)</t>
  </si>
  <si>
    <t>Download file (Zip, 35.5 MB)</t>
  </si>
  <si>
    <t>Download file (Zip, 35.6 MB)</t>
  </si>
  <si>
    <t>Download file (Zip, 38.8 MB)</t>
  </si>
  <si>
    <t>Download file (Zip, 36.6 MB)</t>
  </si>
  <si>
    <t>Download file (Zip, 38.5 MB)</t>
  </si>
  <si>
    <t>Download file (Zip, 38.3 MB)</t>
  </si>
  <si>
    <t>Download file (Zip, 36.2 MB)</t>
  </si>
  <si>
    <t>Download file (Zip, 37.6 MB)</t>
  </si>
  <si>
    <t>Download file (Zip, 38.9 MB)</t>
  </si>
  <si>
    <t>Download file (Zip, 40.3 MB)</t>
  </si>
  <si>
    <t>Download file (Zip, 41.4 MB)</t>
  </si>
  <si>
    <t>Download file (Zip, 38.7 MB)</t>
  </si>
  <si>
    <t>Download file (Zip, 36.8 MB)</t>
  </si>
  <si>
    <t>Download file (Zip, 35.8 MB)</t>
  </si>
  <si>
    <t>Download file (Zip, 36.7 MB)</t>
  </si>
  <si>
    <t>Download file (Zip, 36.1 MB)</t>
  </si>
  <si>
    <t>Download file (Zip, 39.4 MB)</t>
  </si>
  <si>
    <t>Download file (Zip, 35.9 MB)</t>
  </si>
  <si>
    <t>Download file (Zip, 40.8 MB)</t>
  </si>
  <si>
    <t>Download file (Zip, 36.9 MB)</t>
  </si>
  <si>
    <t>Download file (Zip, 33.7 MB)</t>
  </si>
  <si>
    <t>Download file (Zip, 36.3 MB)</t>
  </si>
  <si>
    <t>Download file (Zip, 37.7 MB)</t>
  </si>
  <si>
    <t>Download file (Zip, 34.2 MB)</t>
  </si>
  <si>
    <t>Download file (Zip, 40.5 MB)</t>
  </si>
  <si>
    <t>Download file (Zip, 37.1 MB)</t>
  </si>
  <si>
    <t>Download file (Zip, 39.5 MB)</t>
  </si>
  <si>
    <t>Download file (Zip, 41.0 MB)</t>
  </si>
  <si>
    <t>Download file (Zip, 39.7 MB)</t>
  </si>
  <si>
    <t>Download file (Zip, 4.1 MB)</t>
  </si>
  <si>
    <t>Download file (Zip, 4.2 MB)</t>
  </si>
  <si>
    <t>Download file (Zip, 39.3 MB)</t>
  </si>
  <si>
    <t>Download file (Zip, 39.6 MB)</t>
  </si>
  <si>
    <t>Download file (Zip, 40.4 MB)</t>
  </si>
  <si>
    <t>Download file (ODS, 50 KB)</t>
  </si>
  <si>
    <t>Download file (ODS, 179 KB)</t>
  </si>
  <si>
    <t>Download file (ODS, 28 KB)</t>
  </si>
  <si>
    <t>Download file (Zip, 37.8 MB)</t>
  </si>
  <si>
    <t>Download file (ODS, 29 KB)</t>
  </si>
  <si>
    <t>Download file (ODS, 62 KB)</t>
  </si>
  <si>
    <t>Download file (ODS, 211 KB)</t>
  </si>
  <si>
    <t>Download file (ODS, 773 KB)</t>
  </si>
  <si>
    <t>Download file (ODS, 66 KB)</t>
  </si>
  <si>
    <t>Download file (ODS, 219 KB)</t>
  </si>
  <si>
    <t>Download file (ODS, 63 KB)</t>
  </si>
  <si>
    <t>Download file (ODS, 231 KB)</t>
  </si>
  <si>
    <t>Download file (ODS, 225 KB)</t>
  </si>
  <si>
    <t>Download file (ODS, 71 KB)</t>
  </si>
  <si>
    <t>Download file (ODS, 269 KB)</t>
  </si>
  <si>
    <t>Download file (ODS, 56 KB)</t>
  </si>
  <si>
    <t>Download file (ODS, 202 KB)</t>
  </si>
  <si>
    <t>Download file (ODS, 70 KB)</t>
  </si>
  <si>
    <t>Download file (ODS, 258 KB)</t>
  </si>
  <si>
    <t>Download file (ODS, 68 KB)</t>
  </si>
  <si>
    <t>Download file (ODS, 251 KB)</t>
  </si>
  <si>
    <t>Download file (ODS, 60 KB)</t>
  </si>
  <si>
    <t>Download file (ODS, 221 KB)</t>
  </si>
  <si>
    <t>Download file (ODS, 89 KB)</t>
  </si>
  <si>
    <t>Download file (ODS, 375 KB)</t>
  </si>
  <si>
    <t>Download file (ODS, 69 KB)</t>
  </si>
  <si>
    <t>Download file (ODS, 248 KB)</t>
  </si>
  <si>
    <t>Download file (ODS, 86 KB)</t>
  </si>
  <si>
    <t>Download file (ODS, 98 KB)</t>
  </si>
  <si>
    <t>Download file (ODS, 67 KB)</t>
  </si>
  <si>
    <t>Download file (ODS, 94 KB)</t>
  </si>
  <si>
    <t>Download file (ODS, 102 KB)</t>
  </si>
  <si>
    <t>Download file (ODS, 139 KB)</t>
  </si>
  <si>
    <t>Download file (ODS, 148 KB)</t>
  </si>
  <si>
    <t>Download file (ODS, 181 KB)</t>
  </si>
  <si>
    <t>Download file (ODS, 57 KB)</t>
  </si>
  <si>
    <t>Download file (ODS, 199 KB)</t>
  </si>
  <si>
    <t>Download file (ODS, 78 KB)</t>
  </si>
  <si>
    <t>Download file (ODS, 85 KB)</t>
  </si>
  <si>
    <t>Download file (ODS, 104 KB)</t>
  </si>
  <si>
    <t>Download file (ODS, 111 KB)</t>
  </si>
  <si>
    <t>Download file (ODS, 22 KB)</t>
  </si>
  <si>
    <t>Download file (ODS, 27 KB)</t>
  </si>
  <si>
    <t>Download file (ODS, 24 KB)</t>
  </si>
  <si>
    <t>Download file (ODS, 21 KB)</t>
  </si>
  <si>
    <t>Download file (ODS, 23 KB)</t>
  </si>
  <si>
    <t>Download file (ODS, 40 KB)</t>
  </si>
  <si>
    <t>Download file (ODS, 53 KB)</t>
  </si>
  <si>
    <t>Download file (ODS, 158 KB)</t>
  </si>
  <si>
    <t>Download file (ODS, 170 KB)</t>
  </si>
  <si>
    <t>Download file (ODS, 59 KB)</t>
  </si>
  <si>
    <t>Download file (ODS, 64 KB)</t>
  </si>
  <si>
    <t>Download file (ODS, 73 KB)</t>
  </si>
  <si>
    <t>Download file (ODS, 55 KB)</t>
  </si>
  <si>
    <t>Download file (ODS, 61 KB)</t>
  </si>
  <si>
    <t>Download file (ODS, 65 KB)</t>
  </si>
  <si>
    <t>Download file (ODS, 80 KB)</t>
  </si>
  <si>
    <t>Download file (Zip, 374 KB)</t>
  </si>
  <si>
    <t>Download file (Zip, 383 KB)</t>
  </si>
  <si>
    <t>Download file (ODS, 54 KB)</t>
  </si>
  <si>
    <t>Download file (ODS, 95 KB)</t>
  </si>
  <si>
    <t>Download file (ODS, 132 KB)</t>
  </si>
  <si>
    <t>Download file (ODS, 140 KB)</t>
  </si>
  <si>
    <t>Download file (ODS, 156 KB)</t>
  </si>
  <si>
    <t>Download file (ODS, 167 KB)</t>
  </si>
  <si>
    <t>Download file (Zip, 378 KB)</t>
  </si>
  <si>
    <t>Download file (Zip, 367 KB)</t>
  </si>
  <si>
    <t>Download file (ODS, 76 KB)</t>
  </si>
  <si>
    <t>Download file (ODS, 88 KB)</t>
  </si>
  <si>
    <t>Download file (ODS, 109 KB)</t>
  </si>
  <si>
    <t>Download file (Zip, 362 KB)</t>
  </si>
  <si>
    <t>Download file (Zip, 353 KB)</t>
  </si>
  <si>
    <t>Download file (Zip, 354 KB)</t>
  </si>
  <si>
    <t xml:space="preserve">Electoral Ward, Local Government District </t>
  </si>
  <si>
    <t>Electoral Ward, Assembly Area, Local Government District (1993), Health and Social Care Trust, Education and Library Board, NUTS3, Northern Ireland</t>
  </si>
  <si>
    <t>Local Government District (1993), Health and Social Care Trust, Education and Library Board, NUTS3, Northern Ireland</t>
  </si>
  <si>
    <t>Local Government District (1993), Northern Ireland</t>
  </si>
  <si>
    <t>Super Output Area, Northern Ireland</t>
  </si>
  <si>
    <t>Small Area, Super Output Area, Northern Ireland</t>
  </si>
  <si>
    <t>Download file (Excel, 2.8 MB)</t>
  </si>
  <si>
    <t>Download file (Excel, 5 MB)</t>
  </si>
  <si>
    <t>Download file (Excel, 4.2 MB)</t>
  </si>
  <si>
    <t>Download file (Excel, 1.5 MB)</t>
  </si>
  <si>
    <t>Download file (Excel, 646 KB)</t>
  </si>
  <si>
    <t>Download file (Excel, 436 KB)</t>
  </si>
  <si>
    <t>Download file (Excel, 388 KB)</t>
  </si>
  <si>
    <t>Download file (Excel, 190 KB)</t>
  </si>
  <si>
    <t>https://www.nisra.gov.uk/sites/nisra.gov.uk/files/publications/census-2011-headcount-and-household-estimates-for-settlements.xlsx</t>
  </si>
  <si>
    <t>https://www.nisra.gov.uk/publications/2011-census-headcount-and-household-estimates-postcodes-northern-ireland</t>
  </si>
  <si>
    <t>You can view a list of all the tables, in table identifier order, by selecting the 'List of Tables' tab.</t>
  </si>
  <si>
    <t>population density daytime population administrative geographies</t>
  </si>
  <si>
    <t>population density daytime population statistical geographies</t>
  </si>
  <si>
    <t>main language daytime population administrative geographies</t>
  </si>
  <si>
    <t>main language daytime population statistical geographies</t>
  </si>
  <si>
    <t>irish language skills daytime population administrative geographies</t>
  </si>
  <si>
    <t>irish language skills daytime population statistical geographies</t>
  </si>
  <si>
    <t>ulster-scots language skills daytime population administrative geographies</t>
  </si>
  <si>
    <t>ulster-scots language skills daytime population statistical geographies</t>
  </si>
  <si>
    <t>religion daytime population administrative geographies</t>
  </si>
  <si>
    <t>religion daytime population statistical geographies</t>
  </si>
  <si>
    <t>passports held classification 1 daytime population administrative geographies</t>
  </si>
  <si>
    <t>passports held classification 1 daytime population statistical geographies</t>
  </si>
  <si>
    <t>passports held classification 2 daytime population administrative geographies</t>
  </si>
  <si>
    <t>passports held classification 2 daytime population statistical geographies</t>
  </si>
  <si>
    <t>general health daytime population administrative geographies</t>
  </si>
  <si>
    <t>general health daytime population statistical geographies</t>
  </si>
  <si>
    <t>tenure daytime population administrative geographies</t>
  </si>
  <si>
    <t>tenure daytime population statistical geographies</t>
  </si>
  <si>
    <t>highest level of qualification daytime population administrative geographies</t>
  </si>
  <si>
    <t>highest level of qualification daytime population statistical geographies</t>
  </si>
  <si>
    <t>hours worked daytime population administrative geographies</t>
  </si>
  <si>
    <t>hours worked daytime population statistical geographies</t>
  </si>
  <si>
    <t>industry of employment daytime population administrative geographies</t>
  </si>
  <si>
    <t>industry of employment daytime population statistical geographies</t>
  </si>
  <si>
    <t>national statistics socio-economic classification ns-sec daytime population administrative geographies</t>
  </si>
  <si>
    <t>national statistics socio-economic classification ns-sec daytime population statistical geographies</t>
  </si>
  <si>
    <t>approximated social grade daytime population administrative geographies</t>
  </si>
  <si>
    <t>approximated social grade daytime population statistical geographies</t>
  </si>
  <si>
    <t>method of travel to work or place of study daytime population administrative geographies</t>
  </si>
  <si>
    <t>method of travel to work or place of study daytime population statistical geographies</t>
  </si>
  <si>
    <t>distance travelled to work or place of study daytime population administrative geographies</t>
  </si>
  <si>
    <t>distance travelled to work or place of study daytime population statistical geographies</t>
  </si>
  <si>
    <t>passports held classification1 short-term residents</t>
  </si>
  <si>
    <t>passports held classification 2 short-term residents</t>
  </si>
  <si>
    <t>population workplace population administrative geographies</t>
  </si>
  <si>
    <t>population workplace population statistical geographies</t>
  </si>
  <si>
    <t>population density workplace population administrative geographies</t>
  </si>
  <si>
    <t>population density workplace population statistical geographies</t>
  </si>
  <si>
    <t>components of workplace population workplace population</t>
  </si>
  <si>
    <t>main language workplace population administrative geographies</t>
  </si>
  <si>
    <t>main language workplace population statistical geographies</t>
  </si>
  <si>
    <t>irish language skills workplace population administrative geographies</t>
  </si>
  <si>
    <t>irish language skills workplace population statistical geographies</t>
  </si>
  <si>
    <t>ulster-scots language skills workplace population administrative geographies</t>
  </si>
  <si>
    <t>ulster-scots language skills workplace population statistical geographies</t>
  </si>
  <si>
    <t>religion workplace population administrative geographies</t>
  </si>
  <si>
    <t>religion workplace population statistical geographies</t>
  </si>
  <si>
    <t>passports held classification 1 workplace population administrative geographies</t>
  </si>
  <si>
    <t>passports held classification 1 workplace population statistical geographies</t>
  </si>
  <si>
    <t>passports held classification 2 workplace population administrative geographies</t>
  </si>
  <si>
    <t>passports held classification 2 workplace population statistical geographies</t>
  </si>
  <si>
    <t>general health workplace population administrative geographies</t>
  </si>
  <si>
    <t>general health workplace population statistical geographies</t>
  </si>
  <si>
    <t>tenure workplace population administrative geographies</t>
  </si>
  <si>
    <t>tenure workplace population statistical geographies</t>
  </si>
  <si>
    <t>highest level of qualification workplace population administrative geographies</t>
  </si>
  <si>
    <t>highest level of qualification workplace population statistical geographies</t>
  </si>
  <si>
    <t>employment status workplace population administrative geographies</t>
  </si>
  <si>
    <t>employment status workplace population statistical geographies</t>
  </si>
  <si>
    <t>hours worked workplace population administrative geographies</t>
  </si>
  <si>
    <t>hours worked workplace population statistical geographies</t>
  </si>
  <si>
    <t>industry of employment workplace population administrative geographies</t>
  </si>
  <si>
    <t>industry of employment workplace population statistical geographies</t>
  </si>
  <si>
    <t>national statistics socio-economic classification ns-sec workplace population administrative geographies</t>
  </si>
  <si>
    <t>national statistics socio-economic classification ns-sec workplace population statistical geographies</t>
  </si>
  <si>
    <t>approximated social grade workplace population administrative geographies</t>
  </si>
  <si>
    <t>approximated social grade workplace population statistical geographies</t>
  </si>
  <si>
    <t>method of travel to work workplace population administrative geographies</t>
  </si>
  <si>
    <t>method of travel to work workplace population statistical geographies</t>
  </si>
  <si>
    <t>distance travelled to work workplace population administrative geographies</t>
  </si>
  <si>
    <t>distance travelled to work workplace population statistical geographies</t>
  </si>
  <si>
    <t>religion or religion brought up in community background daytime population administrative geographies</t>
  </si>
  <si>
    <t>religion or religion brought up in community background daytime population statistical geographies</t>
  </si>
  <si>
    <t>religion or religion brought up in community background short-term residents</t>
  </si>
  <si>
    <t>religion or religion brought up in community background workplace population administrative geographies</t>
  </si>
  <si>
    <t>religion or religion brought up in community background workplace population statistical geographies</t>
  </si>
  <si>
    <t>religion or religion brought up in community background of household reference person hrp</t>
  </si>
  <si>
    <t>religion or religion brought up in community background structure of household</t>
  </si>
  <si>
    <t>religion or religion brought up in community background born in northern ireland</t>
  </si>
  <si>
    <t>Usually resident population by single year of age</t>
  </si>
  <si>
    <t>Usually resident population by single year of age and sex</t>
  </si>
  <si>
    <t>Usually resident population by five year age bands and sex</t>
  </si>
  <si>
    <t>Usually resident population by broad age bands and sex</t>
  </si>
  <si>
    <t>Usually resident population, households and average household size</t>
  </si>
  <si>
    <t>Usually resident population</t>
  </si>
  <si>
    <t>Usual resident population</t>
  </si>
  <si>
    <t>Age structure</t>
  </si>
  <si>
    <t>Marital and civil partnership status</t>
  </si>
  <si>
    <t>Living arrangements</t>
  </si>
  <si>
    <t>Household composition</t>
  </si>
  <si>
    <t>All households with: adults not in employment; dependent children; and persons with long-term health problem or disability</t>
  </si>
  <si>
    <t>Lone parent households with dependent children</t>
  </si>
  <si>
    <t>Ethnic group</t>
  </si>
  <si>
    <t>National identity (classification 1)</t>
  </si>
  <si>
    <t>National identity (classification 2)</t>
  </si>
  <si>
    <t>Country of birth</t>
  </si>
  <si>
    <t>Passports held (classification 1)</t>
  </si>
  <si>
    <t>Passports held (classification 2)</t>
  </si>
  <si>
    <t>Main language</t>
  </si>
  <si>
    <t>Household language</t>
  </si>
  <si>
    <t xml:space="preserve">Knowledge of irish </t>
  </si>
  <si>
    <t xml:space="preserve">Knowledge of ulster-scots
</t>
  </si>
  <si>
    <t>Religion or religion brought up in</t>
  </si>
  <si>
    <t>Health and provision of unpaid care</t>
  </si>
  <si>
    <t>Type of long-term condition</t>
  </si>
  <si>
    <t>Dwellings, household spaces and accommodation type</t>
  </si>
  <si>
    <t>Tenure and landlord</t>
  </si>
  <si>
    <t>Household size</t>
  </si>
  <si>
    <t>Central heating</t>
  </si>
  <si>
    <t>Car or van availability</t>
  </si>
  <si>
    <t>Adaptation to accommodation</t>
  </si>
  <si>
    <t>Communal establishment residents and long-term health problem or disability</t>
  </si>
  <si>
    <t>Qualifications and students</t>
  </si>
  <si>
    <t>Economic activity</t>
  </si>
  <si>
    <t>Economic activity - males</t>
  </si>
  <si>
    <t>Economic activity - females</t>
  </si>
  <si>
    <t>Hours worked</t>
  </si>
  <si>
    <t>Industry of employment</t>
  </si>
  <si>
    <t>Industry of employment - males</t>
  </si>
  <si>
    <t>Industry of employment - females</t>
  </si>
  <si>
    <t>Occupation - males</t>
  </si>
  <si>
    <t>Occupation - females</t>
  </si>
  <si>
    <t>Method of travel to work (resident population)</t>
  </si>
  <si>
    <t>Method of travel to work or place of study (resident population)</t>
  </si>
  <si>
    <t>Residence type</t>
  </si>
  <si>
    <t>Population density</t>
  </si>
  <si>
    <t>Age - single year</t>
  </si>
  <si>
    <t>Age - 5 year</t>
  </si>
  <si>
    <t>Schoolchildren and students in full-time education living away from home during term time</t>
  </si>
  <si>
    <t>Adult lifestage (alternative adult definition)</t>
  </si>
  <si>
    <t>Household composition - usual residents</t>
  </si>
  <si>
    <t>Household composition - households</t>
  </si>
  <si>
    <t>Household composition (alternative child and adult definitions) - usual residents</t>
  </si>
  <si>
    <t>Household composition (alternative child and adult definitions) - households</t>
  </si>
  <si>
    <t>All usual residents aged 18  to 64 in single adult households</t>
  </si>
  <si>
    <t>Families with dependent children</t>
  </si>
  <si>
    <t>Number of dependent children - households</t>
  </si>
  <si>
    <t>Number of dependent children - families</t>
  </si>
  <si>
    <t>Ethnic group - full detail</t>
  </si>
  <si>
    <t>Multiple ethnic groups</t>
  </si>
  <si>
    <t>National identity - full detail</t>
  </si>
  <si>
    <t>Country of birth - full detail</t>
  </si>
  <si>
    <t>Country of birth - basic detail</t>
  </si>
  <si>
    <t>Country of birth - intermediate detail</t>
  </si>
  <si>
    <t>Passports held - full detail</t>
  </si>
  <si>
    <t>Main language - full detail</t>
  </si>
  <si>
    <t>Proficiency in english</t>
  </si>
  <si>
    <t>Irish language skills</t>
  </si>
  <si>
    <t>Ulster-scots language skills</t>
  </si>
  <si>
    <t>Knowledge of irish - intermediate detail</t>
  </si>
  <si>
    <t>Knowledge of ulster-scots - intermediate detail</t>
  </si>
  <si>
    <t>Knowledge of irish - full detail</t>
  </si>
  <si>
    <t>Knowledge of ulster-scots - full detail</t>
  </si>
  <si>
    <t>Religion - full detail</t>
  </si>
  <si>
    <t>Religion or religion brought up in structure of household</t>
  </si>
  <si>
    <t>Provision of unpaid care</t>
  </si>
  <si>
    <t>General health</t>
  </si>
  <si>
    <t>Long-term health problem or disability</t>
  </si>
  <si>
    <t>Accommodation type - usual residents</t>
  </si>
  <si>
    <t>Accommodation type - households</t>
  </si>
  <si>
    <t>Tenure - usual residents</t>
  </si>
  <si>
    <t>Tenure - households</t>
  </si>
  <si>
    <t>Number of rooms</t>
  </si>
  <si>
    <t>Occupancy rating - rooms</t>
  </si>
  <si>
    <t>Persons per room - households</t>
  </si>
  <si>
    <t>Persons per room - usual residents</t>
  </si>
  <si>
    <t>Household spaces</t>
  </si>
  <si>
    <t>Position in communal establishment</t>
  </si>
  <si>
    <t>Communal establishment management and type - communal establishments</t>
  </si>
  <si>
    <t>Communal establishment management and type - usual residents</t>
  </si>
  <si>
    <t>Economic activity - full-time students</t>
  </si>
  <si>
    <t>Industry - manufacturing detail</t>
  </si>
  <si>
    <t>Occupation - minor groups</t>
  </si>
  <si>
    <t>Year last worked</t>
  </si>
  <si>
    <t>Headcount and household estimates for postcodes</t>
  </si>
  <si>
    <t>Headcount and household estimates for settlements</t>
  </si>
  <si>
    <t>National Statistics Socio-economic Classification (NS-SeC) (daytime population) (administrative geographies)</t>
  </si>
  <si>
    <t>National Statistics Socio-economic Classification (NS-SeC) (daytime population) (statistical geographies)</t>
  </si>
  <si>
    <t>National Statistics Socio-economic Classification (NS-SeC) (short-term residents)</t>
  </si>
  <si>
    <t>National Statistics Socio-economic Classification (NS-SeC) (workplace population) (administrative geographies)</t>
  </si>
  <si>
    <t>National Statistics Socio-economic Classification (NS-SeC) (workplace population) (statistical geographies)</t>
  </si>
  <si>
    <t>National Statistics Socio-economic Classification (NS-SeC) - males</t>
  </si>
  <si>
    <t>National Statistics Socio-economic Classification (NS-SeC) - females</t>
  </si>
  <si>
    <t>economic activity males economically active economically inactive</t>
  </si>
  <si>
    <t>economic activity females economically active economically inactive</t>
  </si>
  <si>
    <t>industry of employment males</t>
  </si>
  <si>
    <t>industry of employment females</t>
  </si>
  <si>
    <t>occupation groups males</t>
  </si>
  <si>
    <t>occupation groups females</t>
  </si>
  <si>
    <t>national statistics socio-economic classification ns-sec males</t>
  </si>
  <si>
    <t>national statistics socio-economic classification ns-sec females</t>
  </si>
  <si>
    <t>age single year</t>
  </si>
  <si>
    <t>household composition usual residents</t>
  </si>
  <si>
    <t>household composition households</t>
  </si>
  <si>
    <t>household composition alternative child and adult definitions usual residents</t>
  </si>
  <si>
    <t>household composition alternative child and adult definitions households</t>
  </si>
  <si>
    <t>number of dependent children households</t>
  </si>
  <si>
    <t>number of dependent children families</t>
  </si>
  <si>
    <t>ethnic group full detail ethnicity</t>
  </si>
  <si>
    <t>ethnic group of household reference person hrp 6 way classification ethnicity</t>
  </si>
  <si>
    <t>ethnic group of household reference person hrp 12 way classification ethnicity</t>
  </si>
  <si>
    <t>national identity full detail nationality</t>
  </si>
  <si>
    <t>country of birth full detail</t>
  </si>
  <si>
    <t>country of birth basic detail</t>
  </si>
  <si>
    <t>country of birth intermediate detail</t>
  </si>
  <si>
    <t>main language full detail</t>
  </si>
  <si>
    <t>knowledge of irish intermediate detail language</t>
  </si>
  <si>
    <t>knowledge of ulster-scots intermediate detail language</t>
  </si>
  <si>
    <t>knowledge of irish full detail language</t>
  </si>
  <si>
    <t>knowledge of ulster-scots full detail language</t>
  </si>
  <si>
    <t>religion full detail</t>
  </si>
  <si>
    <t>accommodation type usual residents</t>
  </si>
  <si>
    <t>accommodation type households</t>
  </si>
  <si>
    <t>tenure usual residents</t>
  </si>
  <si>
    <t>tenure households</t>
  </si>
  <si>
    <t>occupancy rating rooms</t>
  </si>
  <si>
    <t>persons per room households</t>
  </si>
  <si>
    <t>persons per room usual residents</t>
  </si>
  <si>
    <t>communal establishment management and type communal establishments</t>
  </si>
  <si>
    <t>communal establishment management and type usual residents</t>
  </si>
  <si>
    <t>economic activity full-time students economically active economically inactive</t>
  </si>
  <si>
    <t>industry manufacturing detail</t>
  </si>
  <si>
    <t>occupation minor groups</t>
  </si>
  <si>
    <t>ns-sec of household reference person hrp usual residents aged under 65 national statistics socio-economic classification</t>
  </si>
  <si>
    <t>ns-sec of household reference person hrp usual residents national statistics socio-economic classification</t>
  </si>
  <si>
    <t>ns-sec of household reference person hrp aged under 65 usual residents national statistics socio-economic classification</t>
  </si>
  <si>
    <t>approximated social grade household reference person hrp aged 16 to 64</t>
  </si>
  <si>
    <t>country of birth intermediate detail daytime population administrative geographies</t>
  </si>
  <si>
    <t>country of birth intermediate detail daytime population statistical geographies</t>
  </si>
  <si>
    <t>occupation minor groups daytime population administrative geographies</t>
  </si>
  <si>
    <t>occupation minor groups daytime population statistical geographies</t>
  </si>
  <si>
    <t>country of birth intermediate detail short-term residents</t>
  </si>
  <si>
    <t>tenure short-term residents</t>
  </si>
  <si>
    <t>country of birth intermediate  detail workplace population administrative geographies</t>
  </si>
  <si>
    <t>country of birth intermediate  detail workplace population statistical geographies</t>
  </si>
  <si>
    <t>occupation minor groups workplace population administrative geographies</t>
  </si>
  <si>
    <t>occupation minor groups workplace population statistical geographies</t>
  </si>
  <si>
    <t>age 5 year five year</t>
  </si>
  <si>
    <t>Ethnic group of Household Reference Person (HRP) - 6 way classification</t>
  </si>
  <si>
    <t>Ethnic group of Household Reference Person (HRP) - 12 way classification</t>
  </si>
  <si>
    <t>Religion or religion brought up in of Household Reference Person (HRP)</t>
  </si>
  <si>
    <t>Tenure where Household Reference Person (HRP) aged 65 and over</t>
  </si>
  <si>
    <t>Economic activity of Household Reference Person (HRP)</t>
  </si>
  <si>
    <t>NS-SeC of Household Reference Person (HRP) - usual residents aged under 65</t>
  </si>
  <si>
    <t>NS-SeC of Household Reference Person (HRP) - usual residents</t>
  </si>
  <si>
    <t>NS-SeC of Household Reference Person (HRP) aged under 65 - usual residents</t>
  </si>
  <si>
    <t>Approximated social grade - Household Reference Person (HRP) aged 16 to 64</t>
  </si>
  <si>
    <t>Usual residents born in Northern Ireland who have resided elsewhere, and short-term residents</t>
  </si>
  <si>
    <t>Year of most recent arrival in Northern Ireland (born outside Northern Ireland)</t>
  </si>
  <si>
    <t>Age of most recent arrival in Northern Ireland (born outside Northern Ireland)</t>
  </si>
  <si>
    <t>Country of previous residence (born outside Northern Ireland)</t>
  </si>
  <si>
    <t>Ethnic group (born in Northern Ireland)</t>
  </si>
  <si>
    <t>Religion (born in Northern Ireland)</t>
  </si>
  <si>
    <t>Religion or religion brought up in (born in Northern Ireland)</t>
  </si>
  <si>
    <t>Number and age of dependent children by family type by age of FRP (administrative geographies)</t>
  </si>
  <si>
    <t>usually resident population single year of age</t>
  </si>
  <si>
    <t>usually resident population single year of age and sex</t>
  </si>
  <si>
    <t>usually resident population five year age bands and sex</t>
  </si>
  <si>
    <t>usually resident population broad age bands and sex</t>
  </si>
  <si>
    <t>residence type age sex administrative geographies</t>
  </si>
  <si>
    <t>residence type age sex statistical geographies</t>
  </si>
  <si>
    <t>schoolchildren and students in full-time education living away from home during term time age sex administrative geographies</t>
  </si>
  <si>
    <t>schoolchildren and students in full-time education living away from home during term time age sex statistical geographies</t>
  </si>
  <si>
    <t>marital and civil partnership status age sex administrative geographies</t>
  </si>
  <si>
    <t>marital and civil partnership status age sex of hrp administrative geographies</t>
  </si>
  <si>
    <t>living arrangements age sex administrative geographies</t>
  </si>
  <si>
    <t>living arrangements age sex of hrp administrative geographies</t>
  </si>
  <si>
    <t>marital and civil partnership status age sex communal establishments administrative geographies</t>
  </si>
  <si>
    <t>dependent children household composition age of hrp usual residents administrative geographies</t>
  </si>
  <si>
    <t>number and age of dependent children family type age of frp administrative geographies family reference person</t>
  </si>
  <si>
    <t>dependent children household composition age of hrp households administrative geographies</t>
  </si>
  <si>
    <t>country of birth age sex administrative geographies</t>
  </si>
  <si>
    <t>living arrangements country of birth administrative geographies</t>
  </si>
  <si>
    <t>living arrangements country of birth statistical geographies</t>
  </si>
  <si>
    <t>passports held classification 1 age sex administrative geographies</t>
  </si>
  <si>
    <t>passports held classification 1 age sex statistical geographies</t>
  </si>
  <si>
    <t>passports held classification 2 age sex administrative geographies</t>
  </si>
  <si>
    <t>passports held classification 2 age sex statistical geographies</t>
  </si>
  <si>
    <t>main language age sex administrative geographies</t>
  </si>
  <si>
    <t>main language age sex statistical geographies</t>
  </si>
  <si>
    <t>proficiency in english age sex administrative geographies</t>
  </si>
  <si>
    <t>religion age sex administrative geographies</t>
  </si>
  <si>
    <t>religion age sex statistical geographies</t>
  </si>
  <si>
    <t>religion age administrative geographies</t>
  </si>
  <si>
    <t>religion age statistical geographies</t>
  </si>
  <si>
    <t>religion full detail sex</t>
  </si>
  <si>
    <t>household composition religion of hrp administrative geographies</t>
  </si>
  <si>
    <t>household composition religion of hrp statistical geographies</t>
  </si>
  <si>
    <t>living arrangements religion sex administrative geographies</t>
  </si>
  <si>
    <t>living arrangements religion sex statistical geographies</t>
  </si>
  <si>
    <t>religion broad age bands sex administrative geographies</t>
  </si>
  <si>
    <t>religion broad age bands sex statistical geographies</t>
  </si>
  <si>
    <t>country of birth main language administrative geographies</t>
  </si>
  <si>
    <t>country of birth passports held classification 1 administrative geographies</t>
  </si>
  <si>
    <t>country of birth passports held classification 2 administrative geographies</t>
  </si>
  <si>
    <t>proficiency in english main language administrative geographies</t>
  </si>
  <si>
    <t>passports held classification 1 main language administrative geographies</t>
  </si>
  <si>
    <t>passports held classification 2 main language administrative geographies</t>
  </si>
  <si>
    <t>proficiency in english passports held classification 1 administrative geographies</t>
  </si>
  <si>
    <t>proficiency in english passports held classification 2 administrative geographies</t>
  </si>
  <si>
    <t>country of birth religion administrative geographies</t>
  </si>
  <si>
    <t>passports held classification 1 religion administrative geographies</t>
  </si>
  <si>
    <t>passports held classification 1 religion statistical geographies</t>
  </si>
  <si>
    <t>passports held classification 2 religion administrative geographies</t>
  </si>
  <si>
    <t>passports held classification 2 religion statistical geographies</t>
  </si>
  <si>
    <t>country of birth religion age</t>
  </si>
  <si>
    <t>country of birth general health long-term health problem or disability administrative geographies</t>
  </si>
  <si>
    <t>general health religion age sex administrative geographies</t>
  </si>
  <si>
    <t>long-term health problem or disability religion age sex administrative geographies</t>
  </si>
  <si>
    <t>type of communal establishment country of birth sex administrative geographies</t>
  </si>
  <si>
    <t>tenure occupancy rating rooms country of birth administrative geographies</t>
  </si>
  <si>
    <t>country of birth of hrp household size administrative geographies</t>
  </si>
  <si>
    <t>type of communal establishment religion sex administrative geographies</t>
  </si>
  <si>
    <t>tenure number of cars or vans religion of hrp administrative geographies</t>
  </si>
  <si>
    <t>tenure occupancy rating rooms religion administrative geographies</t>
  </si>
  <si>
    <t>tenure occupancy rating rooms religion statistical geographies</t>
  </si>
  <si>
    <t>tenure religion of hrp administrative geographies</t>
  </si>
  <si>
    <t>tenure religion of hrp statistical geographies</t>
  </si>
  <si>
    <t>household size religion of hrp administrative geographies</t>
  </si>
  <si>
    <t>household size religion of hrp statistical geographies</t>
  </si>
  <si>
    <t>country of birth highest level of qualification administrative geographies</t>
  </si>
  <si>
    <t>country of birth highest level of qualification statistical geographies</t>
  </si>
  <si>
    <t>highest level of qualification main language administrative geographies</t>
  </si>
  <si>
    <t>highest level of qualification main language statistical geographies</t>
  </si>
  <si>
    <t>highest level of qualification religion sex administrative geographies</t>
  </si>
  <si>
    <t>highest level of qualification religion sex statistical geographies</t>
  </si>
  <si>
    <t>highest level of qualification religion age sex</t>
  </si>
  <si>
    <t>occupation country of birth sex</t>
  </si>
  <si>
    <t>industry country of birth sex</t>
  </si>
  <si>
    <t>occupation religion sex administrative geographies</t>
  </si>
  <si>
    <t>industry religion sex administrative geographies</t>
  </si>
  <si>
    <t>ns-sec religion sex administrative geographies</t>
  </si>
  <si>
    <t>ns-sec religion sex statistical geographies</t>
  </si>
  <si>
    <t>general health provision of unpaid care age sex</t>
  </si>
  <si>
    <t>long-term health problem or disability provision of unpaid care age sex</t>
  </si>
  <si>
    <t>general health long-term health problem or disability age sex</t>
  </si>
  <si>
    <t>tenure general health long-term health problem or disability age</t>
  </si>
  <si>
    <t>number of cars or vans general health long-term health problem or disability age sex</t>
  </si>
  <si>
    <t>general health long-term health problem or disability age sex communal establishments</t>
  </si>
  <si>
    <t>type of long-term condition general health long-term health problem or disability administrative geographies</t>
  </si>
  <si>
    <t>provision of unpaid care hours worked administrative geographies</t>
  </si>
  <si>
    <t>provision of unpaid care hours worked statistical geographies</t>
  </si>
  <si>
    <t>general health long-term health problem or disability occupancy rating rooms age</t>
  </si>
  <si>
    <t>general health ns-sec age sex</t>
  </si>
  <si>
    <t>long-term health problem or disability ns-sec age sex</t>
  </si>
  <si>
    <t>tenure household composition administrative geographies</t>
  </si>
  <si>
    <t>household composition numbers of cars or vans available administrative geographies</t>
  </si>
  <si>
    <t>household composition numbers of cars or vans available statistical geographies</t>
  </si>
  <si>
    <t>type of communal establishment resident type age sex administrative geographies</t>
  </si>
  <si>
    <t>long-term health problem or disability type of communal establishment age sex administrative geographies</t>
  </si>
  <si>
    <t>general health type of communal establishment age sex administrative geographies</t>
  </si>
  <si>
    <t>general health adaptation of accommodation administrative geographies</t>
  </si>
  <si>
    <t>long-term health problem or disability adaptation of accommodation administrative geographies</t>
  </si>
  <si>
    <t>provision of unpaid care adaptation of accommodation administrative geographies</t>
  </si>
  <si>
    <t>dwelling type accommodation type household space type administrative geographies</t>
  </si>
  <si>
    <t>dwelling type accommodation type household space type statistical geographies</t>
  </si>
  <si>
    <t>dwelling type accommodation type tenure households administrative geographies</t>
  </si>
  <si>
    <t>dwelling type accommodation type tenure households statistical geographies</t>
  </si>
  <si>
    <t>dwelling type accommodation type tenure usual residents administrative geographies</t>
  </si>
  <si>
    <t>dwelling type accommodation type tenure usual residents statistical geographies</t>
  </si>
  <si>
    <t>accommodation type car or van availability number of usual residents aged 17 or over in the household administrative geographies</t>
  </si>
  <si>
    <t>accommodation type car or van availability number of usual residents aged 17 or over in the household statistical geographies</t>
  </si>
  <si>
    <t>tenure household size number of rooms administrative geographies</t>
  </si>
  <si>
    <t>tenure household size number of rooms statistical geographies</t>
  </si>
  <si>
    <t>tenure persons per room accommodation type administrative geographies</t>
  </si>
  <si>
    <t>tenure persons per room accommodation type statistical geographies</t>
  </si>
  <si>
    <t>household composition tenure occupancy rating rooms</t>
  </si>
  <si>
    <t>tenure central heating household composition</t>
  </si>
  <si>
    <t>tenure car or van availability number of usual residents aged 17 or over in the household administrative geographies</t>
  </si>
  <si>
    <t>tenure car or van availability number of usual residents aged 17 or over in the household statistical geographies</t>
  </si>
  <si>
    <t>tenure adaptation of accommodation administrative geographies</t>
  </si>
  <si>
    <t>highest level of qualification age sex administrative geographies</t>
  </si>
  <si>
    <t>highest level of qualification age sex statistical geographies</t>
  </si>
  <si>
    <t>hours worked age sex administrative geographies</t>
  </si>
  <si>
    <t>hours worked age sex statistical geographies</t>
  </si>
  <si>
    <t>industry age sex administrative geographies</t>
  </si>
  <si>
    <t>former industry age sex administrative geographies</t>
  </si>
  <si>
    <t>occupation age sex administrative geographies</t>
  </si>
  <si>
    <t>former occupation age sex administrative geographies</t>
  </si>
  <si>
    <t>ns-sec age sex administrative geographies</t>
  </si>
  <si>
    <t>ns-sec of hrp household composition sex administrative geographies</t>
  </si>
  <si>
    <t>ns-sec of hrp household composition sex statistical geographies</t>
  </si>
  <si>
    <t>ns-sec of hrp age sex administrative geographies</t>
  </si>
  <si>
    <t>ns-sec of hrp age sex statistical geographies</t>
  </si>
  <si>
    <t>ns-sec of hrp households with full-time students away from home age of student</t>
  </si>
  <si>
    <t>voluntary work age sex administrative geographies</t>
  </si>
  <si>
    <t>voluntary work age sex statistical geographies</t>
  </si>
  <si>
    <t>approximated social grade age sex administrative geographies</t>
  </si>
  <si>
    <t>approximated social grade adult lifestage alternative adult definition administrative geographies</t>
  </si>
  <si>
    <t>approximated social grade adult lifestage alternative adult definition hrps administrative geographies</t>
  </si>
  <si>
    <t>approximated social grade household composition administrative geographies</t>
  </si>
  <si>
    <t>approximated social grade country of birth administrative geographies</t>
  </si>
  <si>
    <t>approximated social grade religion administrative geographies</t>
  </si>
  <si>
    <t>provision of unpaid care voluntary work administrative geographies</t>
  </si>
  <si>
    <t>provision of unpaid care voluntary work statistical geographies</t>
  </si>
  <si>
    <t>long-term health problem or disability general health voluntary work administrative geographies</t>
  </si>
  <si>
    <t>long-term health problem or disability general health voluntary work statistical geographies</t>
  </si>
  <si>
    <t>ns-sec of hrp tenure sex administrative geographies</t>
  </si>
  <si>
    <t>ns-sec of hrp tenure sex statistical geographies</t>
  </si>
  <si>
    <t>ns-sec tenure administrative geographies</t>
  </si>
  <si>
    <t>approximated social grade tenure car or van availability administrative geographies</t>
  </si>
  <si>
    <t>occupation highest level of qualification age sex</t>
  </si>
  <si>
    <t>ns-sec highest level of qualification age sex</t>
  </si>
  <si>
    <t>highest level of qualification voluntary work administrative geographies</t>
  </si>
  <si>
    <t>highest level of qualification voluntary work statistical geographies</t>
  </si>
  <si>
    <t>occupation hours worked age sex</t>
  </si>
  <si>
    <t>industry employment status hours worked age sex</t>
  </si>
  <si>
    <t>occupation industry administrative geographies</t>
  </si>
  <si>
    <t>occupation employment status hours worked age sex</t>
  </si>
  <si>
    <t>method of travel to work age sex administrative geographies</t>
  </si>
  <si>
    <t>distance travelled to work age sex administrative geographies</t>
  </si>
  <si>
    <t>method of travel to place of study age sex administrative geographies</t>
  </si>
  <si>
    <t>distance travelled to place of study age sex administrative geographies</t>
  </si>
  <si>
    <t>religion distance travelled to work sex administrative geographies</t>
  </si>
  <si>
    <t>religion distance travelled to place of study sex administrative geographies</t>
  </si>
  <si>
    <t>long-term health problem or disability method of travel to work administrative geographies</t>
  </si>
  <si>
    <t>long-term health problem or disability distance travelled to work administrative geographies</t>
  </si>
  <si>
    <t>long-term health problem or disability method of travel to place of study administrative geographies</t>
  </si>
  <si>
    <t>long-term health problem or disability distance travelled to place of study administrative geographies</t>
  </si>
  <si>
    <t>method of travel to work car or van availability administrative geographies</t>
  </si>
  <si>
    <t>distance travelled to work car or van availability administrative geographies</t>
  </si>
  <si>
    <t>method of travel to place of study car or van availability administrative geographies</t>
  </si>
  <si>
    <t>distance travelled to place of study car or van availability administrative geographies</t>
  </si>
  <si>
    <t>method of travel to work highest level of qualification sex administrative geographies</t>
  </si>
  <si>
    <t>distance travelled to work highest level of qualification sex administrative geographies</t>
  </si>
  <si>
    <t>hours worked method of travel to work sex administrative geographies</t>
  </si>
  <si>
    <t>hours worked distance travelled to work sex administrative geographies</t>
  </si>
  <si>
    <t>industry method of travel to work administrative geographies</t>
  </si>
  <si>
    <t>industry distance travelled to work administrative geographies</t>
  </si>
  <si>
    <t>method of travel to work occupation sex administrative geographies</t>
  </si>
  <si>
    <t>occupation distance travelled to work sex administrative geographies</t>
  </si>
  <si>
    <t>ns-sec method of travel to work sex administrative geographies</t>
  </si>
  <si>
    <t>ns-sec distance travelled to work sex administrative geographies</t>
  </si>
  <si>
    <t>employment status distance travelled to work sex administrative geographies</t>
  </si>
  <si>
    <t>method of travel to work distance travelled to work administrative geographies</t>
  </si>
  <si>
    <t>method of travel to place of study distance travelled to place of study administrative geographies</t>
  </si>
  <si>
    <t>country of birth year of most recent arrival in northern ireland age born outside northern ireland</t>
  </si>
  <si>
    <t>year of most recent arrival in northern ireland age sex born in northern ireland</t>
  </si>
  <si>
    <t>country of birth year of most recent arrival in northern ireland born outside northern ireland</t>
  </si>
  <si>
    <t>religion migration administrative geographies</t>
  </si>
  <si>
    <t>religion migration statistical geographies</t>
  </si>
  <si>
    <t>country of birth highest level of qualification year of most recent arrival in northern ireland born outside northern ireland</t>
  </si>
  <si>
    <t>highest level of qualification year of most recent arrival in northern ireland born in northern ireland</t>
  </si>
  <si>
    <t>highest level of qualification migration administrative geographies</t>
  </si>
  <si>
    <t>highest level of qualification migration statistical geographies</t>
  </si>
  <si>
    <t>year of most recent arrival in northern ireland age of most recent arrival in northern ireland born outside northern ireland</t>
  </si>
  <si>
    <t>marital and civil partnership status age administrative geographies</t>
  </si>
  <si>
    <t>marital and civil partnership status age statistical geographies</t>
  </si>
  <si>
    <t>marital and civil partnership status sex administrative geographies</t>
  </si>
  <si>
    <t>marital and civil partnership status sex statistical geographies</t>
  </si>
  <si>
    <t>marital and civil partnership status age sex of hrp statistical geographies</t>
  </si>
  <si>
    <t>living arrangements age sex statistical geographies</t>
  </si>
  <si>
    <t>living arrangements age sex of hrp statistical geographies</t>
  </si>
  <si>
    <t>country of birth age administrative geographies</t>
  </si>
  <si>
    <t>country of birth age statistical geographies</t>
  </si>
  <si>
    <t>country of birth sex administrative geographies</t>
  </si>
  <si>
    <t>country of birth sex statistical geographies</t>
  </si>
  <si>
    <t>passports held classification 1 age administrative geographies</t>
  </si>
  <si>
    <t>passports held classification 1 age statistical geographies</t>
  </si>
  <si>
    <t>passports held classification 1 sex administrative geographies</t>
  </si>
  <si>
    <t>passports held classification 1 sex statistical geographies</t>
  </si>
  <si>
    <t>main language age administrative geographies</t>
  </si>
  <si>
    <t>main language age statistical geographies</t>
  </si>
  <si>
    <t>main language sex administrative geographies</t>
  </si>
  <si>
    <t>main language sex statistical geographies</t>
  </si>
  <si>
    <t>religion sex administrative geographies</t>
  </si>
  <si>
    <t>religion sex statistical geographies</t>
  </si>
  <si>
    <t>country of birth religion statistical geographies</t>
  </si>
  <si>
    <t>general health religion administrative geographies</t>
  </si>
  <si>
    <t>general health religion statistical geographies</t>
  </si>
  <si>
    <t>long-term health problem or disability religion administrative geographies</t>
  </si>
  <si>
    <t>long-term health problem or disability religion statistical geographies</t>
  </si>
  <si>
    <t>tenure religion administrative geographies</t>
  </si>
  <si>
    <t>tenure religion statistical geographies</t>
  </si>
  <si>
    <t>number of cars or vans religion of hrp administrative geographies</t>
  </si>
  <si>
    <t>number of cars or vans religion of hrp statistical geographies</t>
  </si>
  <si>
    <t>country of birth of hrp household size statistical geographies</t>
  </si>
  <si>
    <t>highest level of qualification religion administrative geographies</t>
  </si>
  <si>
    <t>highest level of qualification religion statistical geographies</t>
  </si>
  <si>
    <t>ns-sec religion administrative geographies</t>
  </si>
  <si>
    <t>ns-sec religion statistical geographies</t>
  </si>
  <si>
    <t>country of birth occupation administrative geographies</t>
  </si>
  <si>
    <t>country of birth occupation statistical geographies</t>
  </si>
  <si>
    <t>economic activity religion administrative geographies</t>
  </si>
  <si>
    <t>economic activity religion statistical geographies</t>
  </si>
  <si>
    <t>occupation religion administrative geographies</t>
  </si>
  <si>
    <t>occupation religion statistical geographies</t>
  </si>
  <si>
    <t>provision of unpaid care age administrative geographies</t>
  </si>
  <si>
    <t>provision of unpaid care age statistical geographies</t>
  </si>
  <si>
    <t>provision of unpaid care sex administrative geographies</t>
  </si>
  <si>
    <t>provision of unpaid care sex statistical geographies</t>
  </si>
  <si>
    <t>general health age administrative geographies</t>
  </si>
  <si>
    <t>general health age statistical geographies</t>
  </si>
  <si>
    <t>general health sex administrative geographies</t>
  </si>
  <si>
    <t>general health sex statistical geographies</t>
  </si>
  <si>
    <t>long-term health problem or disability age administrative geographies</t>
  </si>
  <si>
    <t>long-term health problem or disability age statistical geographies</t>
  </si>
  <si>
    <t>long-term health problem or disability sex administrative geographies</t>
  </si>
  <si>
    <t>long-term health problem or disability sex statistical geographies</t>
  </si>
  <si>
    <t>long-term health problem or disability general health administrative geographies</t>
  </si>
  <si>
    <t>long-term health problem or disability general health statistical geographies</t>
  </si>
  <si>
    <t>long-term health problem or disability provision of unpaid care administrative geographies</t>
  </si>
  <si>
    <t>long-term health problem or disability provision of unpaid care statistical geographies</t>
  </si>
  <si>
    <t>general health long-term health problem or disability number of cars of vans administrative geographies</t>
  </si>
  <si>
    <t>general health long-term health problem or disability number of cars of vans statistical geographies</t>
  </si>
  <si>
    <t>occupancy rating general health administrative geographies</t>
  </si>
  <si>
    <t>occupancy rating general health statistical geographies</t>
  </si>
  <si>
    <t>occupancy rating long-term health problem or disability administrative geographies</t>
  </si>
  <si>
    <t>occupancy rating long-term health problem or disability statistical geographies</t>
  </si>
  <si>
    <t>general health ns-sec sex administrative geographies</t>
  </si>
  <si>
    <t>general health ns-sec sex statistical geographies</t>
  </si>
  <si>
    <t>long-term health problem or disability ns-sec sex administrative geographies</t>
  </si>
  <si>
    <t>long-term health problem or disability ns-sec sex statistical geographies</t>
  </si>
  <si>
    <t>tenure age of hrp administrative geographies</t>
  </si>
  <si>
    <t>tenure age of hrp statistical geographies</t>
  </si>
  <si>
    <t>household composition tenure administrative geographies</t>
  </si>
  <si>
    <t>household composition tenure statistical geographies</t>
  </si>
  <si>
    <t>household composition number of cars or vans available administrative geographies</t>
  </si>
  <si>
    <t>household composition number of cars or vans available statistical geographies</t>
  </si>
  <si>
    <t>tenure general health administrative geographies</t>
  </si>
  <si>
    <t>tenure general health statistical geographies</t>
  </si>
  <si>
    <t>tenure long-term health problem or disability administrative geographies</t>
  </si>
  <si>
    <t>tenure long-term health problem or disability statistical geographies</t>
  </si>
  <si>
    <t>central heating accommodation type administrative geographies</t>
  </si>
  <si>
    <t>central heating accommodation type statistical geographies</t>
  </si>
  <si>
    <t>number of rooms tenure administrative geographies</t>
  </si>
  <si>
    <t>number of rooms tenure statistical geographies</t>
  </si>
  <si>
    <t>accommodation type tenure administrative geographies</t>
  </si>
  <si>
    <t>accommodation type tenure statistical geographies</t>
  </si>
  <si>
    <t>central heating tenure administrative geographies</t>
  </si>
  <si>
    <t>central heating tenure statistical geographies</t>
  </si>
  <si>
    <t>household size tenure administrative geographies</t>
  </si>
  <si>
    <t>household size tenure statistical geographies</t>
  </si>
  <si>
    <t>household size number of rooms administrative geographies</t>
  </si>
  <si>
    <t>household size number of rooms statistical geographies</t>
  </si>
  <si>
    <t>accommodation type household space type administrative geographies</t>
  </si>
  <si>
    <t>accommodation type household space type statistical geographies</t>
  </si>
  <si>
    <t>car or van availability accommodation type administrative geographies</t>
  </si>
  <si>
    <t>car or van availability accommodation type statistical geographies</t>
  </si>
  <si>
    <t>highest level of qualification age administrative geographies</t>
  </si>
  <si>
    <t>highest level of qualification age statistical geographies</t>
  </si>
  <si>
    <t>highest level of qualification sex administrative geographies</t>
  </si>
  <si>
    <t>highest level of qualification sex statistical geographies</t>
  </si>
  <si>
    <t>industry age administrative geographies</t>
  </si>
  <si>
    <t>industry age statistical geographies</t>
  </si>
  <si>
    <t>occupation age administrative geographies</t>
  </si>
  <si>
    <t>occupation age statistical geographies</t>
  </si>
  <si>
    <t>occupation sex administrative geographies</t>
  </si>
  <si>
    <t>occupation sex statistical geographies</t>
  </si>
  <si>
    <t>ns-sec age administrative geographies</t>
  </si>
  <si>
    <t>ns-sec age statistical geographies</t>
  </si>
  <si>
    <t>ns-sec sex administrative geographies</t>
  </si>
  <si>
    <t>ns-sec sex statistical geographies</t>
  </si>
  <si>
    <t>hours worked age administrative geographies</t>
  </si>
  <si>
    <t>hours worked age statistical geographies</t>
  </si>
  <si>
    <t>hours worked sex administrative geographies</t>
  </si>
  <si>
    <t>hours worked sex statistical geographies</t>
  </si>
  <si>
    <t>ns-sec of hrp age administrative geographies</t>
  </si>
  <si>
    <t>ns-sec of hrp age statistical geographies</t>
  </si>
  <si>
    <t>ns-sec of hrp sex administrative geographies</t>
  </si>
  <si>
    <t>ns-sec of hrp sex statistical geographies</t>
  </si>
  <si>
    <t>approximated social grade age sex statistical geographies</t>
  </si>
  <si>
    <t>approximated social grade adult lifestage alternative adult definition statistical geographies</t>
  </si>
  <si>
    <t>long-term health problem or disability voluntary work administrative geographies</t>
  </si>
  <si>
    <t>long-term health problem or disability voluntary work statistical geographies</t>
  </si>
  <si>
    <t>general health voluntary work administrative geographies</t>
  </si>
  <si>
    <t>general health voluntary work statistical geographies</t>
  </si>
  <si>
    <t>ns-sec tenure statistical geographies</t>
  </si>
  <si>
    <t>ns-sec of hrp tenure administrative geographies</t>
  </si>
  <si>
    <t>ns-sec of hrp tenure statistical geographies</t>
  </si>
  <si>
    <t>ns-sec highest level of qualification administrative geographies</t>
  </si>
  <si>
    <t>ns-sec highest level of qualification statistical geographies</t>
  </si>
  <si>
    <t>occupation hours worked sex administrative geographies</t>
  </si>
  <si>
    <t>occupation hours worked sex statistical geographies</t>
  </si>
  <si>
    <t>method of travel to work age administrative geographies</t>
  </si>
  <si>
    <t>method of travel to work age statistical geographies</t>
  </si>
  <si>
    <t>method of travel to work sex administrative geographies</t>
  </si>
  <si>
    <t>method of travel to work sex statistical geographies</t>
  </si>
  <si>
    <t>distance travelled to work age administrative geographies</t>
  </si>
  <si>
    <t>distance travelled to work age statistical geographies</t>
  </si>
  <si>
    <t>distance travelled to work sex administrative geographies</t>
  </si>
  <si>
    <t>distance travelled to work sex statistical geographies</t>
  </si>
  <si>
    <t>method of travel to work car or van availability statistical geographies</t>
  </si>
  <si>
    <t>distance travelled to work car or van availability statistical geographies</t>
  </si>
  <si>
    <t>method of travel to work highest level of qualification administrative geographies</t>
  </si>
  <si>
    <t>method of travel to work highest level of qualification statistical geographies</t>
  </si>
  <si>
    <t>distance travelled to work highest level of qualification administrative geographies</t>
  </si>
  <si>
    <t>distance travelled to work highest level of qualification statistical geographies</t>
  </si>
  <si>
    <t>hours worked method of travel to work administrative geographies</t>
  </si>
  <si>
    <t>hours worked method of travel to work statistical geographies</t>
  </si>
  <si>
    <t>method of travel to work industry administrative geographies</t>
  </si>
  <si>
    <t>method of travel to work industry statistical geographies</t>
  </si>
  <si>
    <t>industry distance travelled to work statistical geographies</t>
  </si>
  <si>
    <t>method of travel to work occupation administrative geographies</t>
  </si>
  <si>
    <t>method of travel to work occupation statistical geographies</t>
  </si>
  <si>
    <t>distance travelled to work occupation administrative geographies</t>
  </si>
  <si>
    <t>distance travelled to work occupation statistical geographies</t>
  </si>
  <si>
    <t>ns-sec method of travel to work administrative geographies</t>
  </si>
  <si>
    <t>ns-sec method of travel to work statistical geographies</t>
  </si>
  <si>
    <t>ns-sec distance travelled to work administrative geographies</t>
  </si>
  <si>
    <t>ns-sec distance travelled to work statistical geographies</t>
  </si>
  <si>
    <t>method of travel to work distance travelled to work statistical geographies</t>
  </si>
  <si>
    <t>age sex daytime population administrative geographies</t>
  </si>
  <si>
    <t>age sex daytime population statistical geographies</t>
  </si>
  <si>
    <t>sex single year of age short-term residents</t>
  </si>
  <si>
    <t>single year of age sex workplace population administrative geographies</t>
  </si>
  <si>
    <t>single year of age sex workplace population statistical geographies</t>
  </si>
  <si>
    <t>occupation highest level of qualification workplace population administrative geographies</t>
  </si>
  <si>
    <t>highest level of qualification industry workplace population administrative geographies</t>
  </si>
  <si>
    <t>occupation industry workplace population administrative geographies</t>
  </si>
  <si>
    <t>industry age workplace population administrative geographies</t>
  </si>
  <si>
    <t>occupation age workplace population administrative geographies</t>
  </si>
  <si>
    <t>distance travelled to work industry workplace population administrative geographies</t>
  </si>
  <si>
    <t>distance travelled to work occupation workplace population administrative geographies</t>
  </si>
  <si>
    <t>method of travel to work distance travelled to work workplace population administrative geographies</t>
  </si>
  <si>
    <t>method of travel to work age workplace population administrative geographies</t>
  </si>
  <si>
    <t>distance travelled to work age workplace population administrative geographies</t>
  </si>
  <si>
    <t>ethnic group ethnicity age sex administrative geographies</t>
  </si>
  <si>
    <t>household composition ethnic group ethnicity of hrp administrative geographies</t>
  </si>
  <si>
    <t>living arrangements ethnic group ethnicity administrative geographies</t>
  </si>
  <si>
    <t>country of birth ethnic group ethnicity administrative geographies</t>
  </si>
  <si>
    <t>main language ethnic group ethnicity administrative geographies</t>
  </si>
  <si>
    <t>passports held classification 1 ethnic group ethnicity administrative geographies</t>
  </si>
  <si>
    <t>passports held classification 2 ethnic group ethnicity administrative geographies</t>
  </si>
  <si>
    <t>ethnic group ethnicity religion administrative geographies</t>
  </si>
  <si>
    <t>ethnic group ethnicity religion statistical geographies</t>
  </si>
  <si>
    <t>general health ethnic group ethnicity age sex</t>
  </si>
  <si>
    <t>long-term health problem or disability ethnic group ethnicity age sex</t>
  </si>
  <si>
    <t>long-term health problem or disability general health ethnic group ethnicity age</t>
  </si>
  <si>
    <t>type of communal establishment ethnic group ethnicity sex</t>
  </si>
  <si>
    <t>tenure number of cars or vans ethnic group ethnicity of hrp administrative geographies</t>
  </si>
  <si>
    <t>tenure occupancy rating rooms ethnic group ethnicity administrative geographies</t>
  </si>
  <si>
    <t>tenure occupancy rating rooms ethnic group ethnicity of hrp administrative geographies</t>
  </si>
  <si>
    <t>household size ethnic group ethnicity of hrp administrative geographies</t>
  </si>
  <si>
    <t>highest level of qualification ethnic group ethnicity sex</t>
  </si>
  <si>
    <t>highest level of qualification ethnic group ethnicity age</t>
  </si>
  <si>
    <t>occupation ethnic group ethnicity sex</t>
  </si>
  <si>
    <t>industry ethnic group ethnicity sex</t>
  </si>
  <si>
    <t>ns-sec ethnic group ethnicity sex</t>
  </si>
  <si>
    <t>ethnic group ethnicity voluntary work administrative geographies</t>
  </si>
  <si>
    <t>ethnic group ethnicity method of travel to work</t>
  </si>
  <si>
    <t>ethnic group ethnicity distance travelled to work</t>
  </si>
  <si>
    <t>country of birth ethnic group ethnicity year of most recent arrival in northern ireland born outside northern ireland</t>
  </si>
  <si>
    <t>ethnic group ethnicity daytime population administrative geographies</t>
  </si>
  <si>
    <t>ethnic group ethnicity daytime population statistical geographies</t>
  </si>
  <si>
    <t>ethnic group ethnicity short-term residents</t>
  </si>
  <si>
    <t>ethnic group ethnicity workplace population administrative geographies</t>
  </si>
  <si>
    <t>national identity nationality classification 1 age sex administrative geographies</t>
  </si>
  <si>
    <t>national identity nationality classification 1 age sex statistical geographies</t>
  </si>
  <si>
    <t>national identity nationality classification 2 age sex administrative geographies</t>
  </si>
  <si>
    <t>national identity nationality classification 2 age sex statistical geographies</t>
  </si>
  <si>
    <t>national identity nationality classification 1 ethnic group ethnicity administrative geographies</t>
  </si>
  <si>
    <t>national identity nationality classification 2 ethnic group ethnicity administrative geographies</t>
  </si>
  <si>
    <t>country of birth national identity nationality classification 1 administrative geographies</t>
  </si>
  <si>
    <t>country of birth national identity nationality classification 2 administrative geographies</t>
  </si>
  <si>
    <t>national identity nationality classification 1 main language administrative geographies</t>
  </si>
  <si>
    <t>national identity nationality classification 2 main language administrative geographies</t>
  </si>
  <si>
    <t>national identity nationality classification 1 passports held classification 1 administrative geographies</t>
  </si>
  <si>
    <t>national identity nationality classification 1 passports held classification 2 administrative geographies</t>
  </si>
  <si>
    <t>national identity nationality classification 2 passports held classification 1 administrative geographies</t>
  </si>
  <si>
    <t>national identity nationality classification 2 passports held classification 2 administrative geographies</t>
  </si>
  <si>
    <t>national identity nationality classification 1 religion administrative geographies</t>
  </si>
  <si>
    <t>national identity nationality classification 2 religion administrative geographies</t>
  </si>
  <si>
    <t>approximated social grade national identity nationality classification 1 administrative geographies</t>
  </si>
  <si>
    <t>national identity nationality classification 1 age administrative geographies</t>
  </si>
  <si>
    <t>national identity nationality classification 1 age statistical geographies</t>
  </si>
  <si>
    <t>national identity nationality classification 1 sex administrative geographies</t>
  </si>
  <si>
    <t>national identity nationality classification 1 sex statistical geographies</t>
  </si>
  <si>
    <t>national identity nationality classification 1 religion statistical geographies</t>
  </si>
  <si>
    <t>country of birth national identity nationality classification 1 statistical geographies</t>
  </si>
  <si>
    <t>national identity nationality classification 1 religion or religion brought up in community background administrative geographies</t>
  </si>
  <si>
    <t>national identity nationality classification 1 religion or religion brought up in community background statistical geographies</t>
  </si>
  <si>
    <t>national identity nationality classification 2 religion or religion brought up in community background administrative geographies</t>
  </si>
  <si>
    <t>All usual residents born in Northern Ireland and who have lived outside Northern Ireland</t>
  </si>
  <si>
    <t>All usual residents aged 16 and over born in Northern Ireland and who have lived outside Northern Ireland</t>
  </si>
  <si>
    <t>All usual residents aged 16 to 74 born in Northern Ireland and who have lived outside Northern Ireland</t>
  </si>
  <si>
    <t>All usual residents aged 16 to 74 (excluding students) in employment and currently working in the area</t>
  </si>
  <si>
    <t>All usual residents in households aged 16 to 74 (excluding students) in employment and currently working in the area</t>
  </si>
  <si>
    <t>passports held full detail</t>
  </si>
  <si>
    <t>headcount and household estimates for settlements settlement 2015 headcounts</t>
  </si>
  <si>
    <t>type of communal establishment proficiency in english sex administrative geographies language</t>
  </si>
  <si>
    <t>religion or religion brought up in community background age sex administrative geographies</t>
  </si>
  <si>
    <t>religion or religion brought up in community background age sex statistical geographies</t>
  </si>
  <si>
    <t>religion or religion brought up in community background age administrative geographies</t>
  </si>
  <si>
    <t>religion or religion brought up in community background age statistical geographies</t>
  </si>
  <si>
    <t>household composition religion or religion brought up in community background of hrp administrative geographies</t>
  </si>
  <si>
    <t>household composition religion or religion brought up in community background of hrp statistical geographies</t>
  </si>
  <si>
    <t>living arrangements religion or religion brought up in community background sex administrative geographies</t>
  </si>
  <si>
    <t>living arrangements religion or religion brought up in community background sex statistical geographies</t>
  </si>
  <si>
    <t>knowledge of irish age sex administrative geographies language</t>
  </si>
  <si>
    <t>knowledge of ulster-scots age sex administrative geographies language</t>
  </si>
  <si>
    <t>religion or religion brought up in community background broad age bands sex administrative geographies</t>
  </si>
  <si>
    <t>religion or religion brought up in community background broad age bands sex statistical geographies</t>
  </si>
  <si>
    <t>proficiency in english ethnic group ethnicity administrative geographies language</t>
  </si>
  <si>
    <t>national identity nationality classification 1 knowledge of irish administrative geographies language</t>
  </si>
  <si>
    <t>national identity nationality classification 2 knowledge of irish administrative geographies language</t>
  </si>
  <si>
    <t>national identity nationality classification 1 knowledge of ulster-scots administrative geographies language</t>
  </si>
  <si>
    <t>national identity nationality classification 2 knowledge of ulster-scots administrative geographies language</t>
  </si>
  <si>
    <t>national identity nationality classification 1 proficiency in english administrative geographies language</t>
  </si>
  <si>
    <t>national identity nationality classification 2 proficiency in english administrative geographies language</t>
  </si>
  <si>
    <t>country of birth proficiency in english administrative geographies language</t>
  </si>
  <si>
    <t>knowledge of irish country of birth religion or religion brought up in community background age language</t>
  </si>
  <si>
    <t>knowledge of ulster-scots country of birth religion or religion brought up in community background age language</t>
  </si>
  <si>
    <t>passports held classification 1 knowledge of irish administrative geographies language</t>
  </si>
  <si>
    <t>passports held classification 2 knowledge of irish administrative geographies language</t>
  </si>
  <si>
    <t>passports held classification 1 knowledge of ulster-scots administrative geographies language</t>
  </si>
  <si>
    <t>passports held classification 2 knowledge of ulster-scots administrative geographies language</t>
  </si>
  <si>
    <t>country of birth religion or religion brought up in community background administrative geographies</t>
  </si>
  <si>
    <t>knowledge of irish religion age sex language</t>
  </si>
  <si>
    <t>knowledge of irish religion or religion brought up in community background age sex language</t>
  </si>
  <si>
    <t>knowledge of ulster-scots religion age sex language</t>
  </si>
  <si>
    <t>knowledge of ulster-scots religion or religion brought up in community background age sex language</t>
  </si>
  <si>
    <t>ethnic group etninicity religion or religion brought up in community background administrative geographies</t>
  </si>
  <si>
    <t>ethnic group ethnicity religion or religion brought up in community background statistical geographies</t>
  </si>
  <si>
    <t>passports held classification 1 religion or religion brought up in community background administrative geographies</t>
  </si>
  <si>
    <t>passports held classification 1 religion or religion brought up in community background statistical geographies</t>
  </si>
  <si>
    <t>passports held classification 2 religion or religion brought up in community background administrative geographies</t>
  </si>
  <si>
    <t>passports held classification 2 religion or religion brought up in community background statistical geographies</t>
  </si>
  <si>
    <t>country of birth religion or religion brought up in community background age</t>
  </si>
  <si>
    <t>proficiency in english general health long-term health problem or disability age sex language</t>
  </si>
  <si>
    <t>general health religion or religion brought up in community background age sex administrative geographies</t>
  </si>
  <si>
    <t>long-term health problem or disability religion or religion brought up in community background age sex administrative geographies</t>
  </si>
  <si>
    <t>type of communal establishment religion or religion brought up in community background sex administrative geographies</t>
  </si>
  <si>
    <t>tenure number of cars or vans religion or religion brought up in community background of hrp administrative geographies</t>
  </si>
  <si>
    <t>tenure occupancy rating rooms religion or religion brought up in community background administrative geographies</t>
  </si>
  <si>
    <t>tenure occupancy rating rooms religion or religion brought up in community background statistical geographies</t>
  </si>
  <si>
    <t>tenure religion or religion brought up in community background of hrp administrative geographies</t>
  </si>
  <si>
    <t>tenure religion or religion brought up in community background of hrp statistical geographies</t>
  </si>
  <si>
    <t>household size religion or religion brought up in community background of hrp administrative geographies</t>
  </si>
  <si>
    <t>household size religion or religion brought up in community background of hrp statistical geographies</t>
  </si>
  <si>
    <t>proficiency in english highest level of qualification age sex language</t>
  </si>
  <si>
    <t>highest level of qualification religion or religion brought up in community background sex administrative geographies</t>
  </si>
  <si>
    <t>highest level of qualification religion or religion brought up in community background sex statistical geographies</t>
  </si>
  <si>
    <t>highest level of qualification religion or religion brought up in community background age sex</t>
  </si>
  <si>
    <t>economic activity ethnic group ethnicity age sex economically active economically inactive</t>
  </si>
  <si>
    <t>economic activity country of birth age sex economically active economically inactive</t>
  </si>
  <si>
    <t>proficiency in english industry employment status hours worked language</t>
  </si>
  <si>
    <t>economic activity main language administrative geographies economically active economically inactive</t>
  </si>
  <si>
    <t>economic activity main language statistical geographies economically active economically inactive</t>
  </si>
  <si>
    <t>occupation proficiency in english sex administrative geographies language</t>
  </si>
  <si>
    <t>economic activity religion sex administrative geographies economically active economically inactive</t>
  </si>
  <si>
    <t>economic activity religion sex statistical geographies economically active economically inactive</t>
  </si>
  <si>
    <t>economic activity religion or religion brought up in community background sex administrative geographies economically active economically inactive</t>
  </si>
  <si>
    <t>economic activity religion or religion brought up in community background sex statistical geographies economically active economically inactive</t>
  </si>
  <si>
    <t>economic activity religion age sex economically active economically inactive</t>
  </si>
  <si>
    <t>economic activity religion or religion brought up in community background age sex economically active economically inactive</t>
  </si>
  <si>
    <t>occupation religion or religion brought up in community background sex administrative geographies</t>
  </si>
  <si>
    <t>industry religion or religion brought up in community background sex administrative geographies</t>
  </si>
  <si>
    <t>ns-sec religion or religion brought up in community background sex administrative geographies</t>
  </si>
  <si>
    <t>ns-sec religion or religion brought up in community background sex statistical geographies</t>
  </si>
  <si>
    <t>economic activity proficiency in english age sex economically active economically inactive language</t>
  </si>
  <si>
    <t>economic activity religion age administrative geographies economically active economically inactive</t>
  </si>
  <si>
    <t>economic activity religion or religion brought up in community background age administrative geographies economically active economically inactive</t>
  </si>
  <si>
    <t>economic activity general health provision of unpaid care sex economically active economically inactive</t>
  </si>
  <si>
    <t>type of long-term condition age sex administrative geographies health disability</t>
  </si>
  <si>
    <t>type of long-term condition tenure administrative geographies health disability</t>
  </si>
  <si>
    <t>type of long-term condition tenure statistical geographies health disability</t>
  </si>
  <si>
    <t>type of long-term condition adaptation of accommodation administrative geographies health disability</t>
  </si>
  <si>
    <t>economic activity hours worked long-term health problem or disability sex administrative geographies economically active economically inactive</t>
  </si>
  <si>
    <t>type of long-term condition economic activity administrative geographies economically active economically inactive health disability</t>
  </si>
  <si>
    <t>type of long-term condition economic activity statistical geographies economically active economically inactive health disability</t>
  </si>
  <si>
    <t>economic activity age sex administrative geographies economically active economically inactive</t>
  </si>
  <si>
    <t>economic activity age sex statistical geographies economically active economically inactive</t>
  </si>
  <si>
    <t xml:space="preserve"> economic activity living arrangements sex administrative geographies economically active economically inactive</t>
  </si>
  <si>
    <t>economic activity living arrangements sex statistical geographies economically active economically inactive</t>
  </si>
  <si>
    <t>economic activity household type tenure age of full-time students administrative geographies economically active economically inactive</t>
  </si>
  <si>
    <t>religion or religion brought up in community background voluntary work administrative geographies</t>
  </si>
  <si>
    <t>religion or religion brought up in community background voluntary work statistical geographies</t>
  </si>
  <si>
    <t>approximated social grade religion or religion brought up in community background administrative geographies</t>
  </si>
  <si>
    <t>tenure economic activity age of hrp administrative geographies economically active economically inactive</t>
  </si>
  <si>
    <t>tenure economic activity age of hrp statistical geographies economically active economically inactive</t>
  </si>
  <si>
    <t>tenure car or van availability economic activity administrative geographies economically active economically inactive</t>
  </si>
  <si>
    <t>tenure car or van availability economic activity statistical geographies economically active economically inactive</t>
  </si>
  <si>
    <t>highest level of qualification economic activity age sex economically active economically inactive</t>
  </si>
  <si>
    <t>economic activity year last worked age sex economically active economically inactive</t>
  </si>
  <si>
    <t>ns-sec economic activity sex administrative geographies economically active economically inactive</t>
  </si>
  <si>
    <t>economic activity voluntary work administrative geographies economically active economically inactive</t>
  </si>
  <si>
    <t>economic activity voluntary work statistical geographies economically active economically inactive</t>
  </si>
  <si>
    <t>religion or religion brought up in community background distance travelled to work sex administrative geographies</t>
  </si>
  <si>
    <t>religion or religion brought up in community background distance travelled to place of study sex administrative geographies</t>
  </si>
  <si>
    <t>country of birth proficiency in english year of most recent arrival in northern ireland born outside northern ireland language</t>
  </si>
  <si>
    <t>religion or religion brought up in community background migration administrative geographies</t>
  </si>
  <si>
    <t>religion or religion brought up in community background migration statistical geographies</t>
  </si>
  <si>
    <t>country of birth economic activity year of most recent arrival in northern ireland born outside northern ireland economically active economically inactive</t>
  </si>
  <si>
    <t>economic activity year of most recent arrival in northern ireland born in northern ireland economically active economically inactive</t>
  </si>
  <si>
    <t>religion or religion brought up in community background sex administrative geographies</t>
  </si>
  <si>
    <t>religion or religion brought up in community background sex statistical geographies</t>
  </si>
  <si>
    <t>knowledge of irish age administrative geographies language</t>
  </si>
  <si>
    <t>knowledge of irish age statistical geographies language</t>
  </si>
  <si>
    <t>knowledge of ulster-scots age administrative geographies language</t>
  </si>
  <si>
    <t>knowledge of ulster-scots age statistical geographies language</t>
  </si>
  <si>
    <t>knowledge of irish sex administrative geographies language</t>
  </si>
  <si>
    <t>knowledge of irish sex statistical geographies language</t>
  </si>
  <si>
    <t>knowledge of ulster-scots sex administrative geographies language</t>
  </si>
  <si>
    <t>knowledge of ulster-scots sex statistical geographies language</t>
  </si>
  <si>
    <t>country of birth religion or religion brought up in community background statistical geographies</t>
  </si>
  <si>
    <t>knowledge of irish religion administrative geographies language</t>
  </si>
  <si>
    <t>knowledge of irish religion statistical geographies language</t>
  </si>
  <si>
    <t>knowledge of ulster-scots religion administrative geographies language</t>
  </si>
  <si>
    <t>knowledge of ulster-scots religion statistical geographies language</t>
  </si>
  <si>
    <t>knowledge of irish national identity nationality classification 1 administrative geographies language</t>
  </si>
  <si>
    <t>knowledge of irish national identity nationality classification 1 statistical geographies language</t>
  </si>
  <si>
    <t>knowledge of ulster-scots national identity nationality classification 1 administrative geographies language</t>
  </si>
  <si>
    <t>knowledge of ulster-scots national identity nationality classification 1 statistical geographies language</t>
  </si>
  <si>
    <t>knowledge of irish passports held classification 1 administrative geographies language</t>
  </si>
  <si>
    <t>knowledge of irish passports held classification 1 statistical geographies language</t>
  </si>
  <si>
    <t>knowledge of ulster-scots passports held classification 1 administrative geographies language</t>
  </si>
  <si>
    <t>knowledge of ulster-scots passports held classification 1 statistical geographies language</t>
  </si>
  <si>
    <t>knowledge of irish religion or religion brought up in community background administrative geographies language</t>
  </si>
  <si>
    <t>knowledge of irish religion or religion brought up in community background statistical geographies language</t>
  </si>
  <si>
    <t>knowledge of ulster-scots religion or religion brought up in community background administrative geographies language</t>
  </si>
  <si>
    <t>knowledge of ulster-scots religion or religion brought up in community background statistical geographies language</t>
  </si>
  <si>
    <t>general health religion or religion brought up in community background administrative geographies</t>
  </si>
  <si>
    <t>general health religion or religion brought up in community background statistical geographies</t>
  </si>
  <si>
    <t>long-term health problem or disability religion or religion brought up in community background administrative geographies</t>
  </si>
  <si>
    <t>long-term health problem or disability religion or religion brought up in community background statistical geographies</t>
  </si>
  <si>
    <t>tenure religion or religion brought up in community background administrative geographies</t>
  </si>
  <si>
    <t>tenure religion or religion brought up in community background statistical geographies</t>
  </si>
  <si>
    <t>number of cars or vans religion or religion brought up in community background of hrp administrative geographies</t>
  </si>
  <si>
    <t>number of cars or vans religion or religion brought up in community background of hrp statistical geographies</t>
  </si>
  <si>
    <t>highest level of qualification religion or religion brought up in community background administrative geographies</t>
  </si>
  <si>
    <t>highest level of qualification religion or religion brought up in community background statistical geographies</t>
  </si>
  <si>
    <t>economic activity country of birth age administrative geographies economically active economically inactive</t>
  </si>
  <si>
    <t>economic activity country of birth age statistical geographies economically active economically inactive</t>
  </si>
  <si>
    <t>economic activity country of birth sex administrative geographies economically active economically inactive</t>
  </si>
  <si>
    <t>economic activity country of birth sex statistical geographies economically active economically inactive</t>
  </si>
  <si>
    <t>economic activity passports held classification 1 administrative geographies economically active economically inactive</t>
  </si>
  <si>
    <t>economic activity passports held classification 1 statistical geographies economically active economically inactive</t>
  </si>
  <si>
    <t>economic activity religion or religion brought up in community background administrative geographies</t>
  </si>
  <si>
    <t>economic activity religion or religion brought up in community background statistical geographies</t>
  </si>
  <si>
    <t>ns-sec religion or religion brought up in community background administrative geographies</t>
  </si>
  <si>
    <t>ns-sec religion or religion brought up in community background statistical geographies</t>
  </si>
  <si>
    <t>occupation religion or religion brought up in community background administrative geographies</t>
  </si>
  <si>
    <t>occupation religion or religion brought up in community background statistical geographies</t>
  </si>
  <si>
    <t>economic activity general health administrative geographies economically active economically inactive</t>
  </si>
  <si>
    <t>economic activity general health statistical geographies economically active economically inactive</t>
  </si>
  <si>
    <t>economic activity provision of unpaid care administrative geographies economically active economically inactive</t>
  </si>
  <si>
    <t>economic activity provision of unpaid care statistical geographies economically active economically inactive</t>
  </si>
  <si>
    <t>economic activity long-term health problem or disability administrative geographies economically active economically inactive</t>
  </si>
  <si>
    <t>economic activity long-term health problem or disability statistical geographies economically active economically inactive</t>
  </si>
  <si>
    <t>economic activity age administrative geographies economically active economically inactive</t>
  </si>
  <si>
    <t>economic activity age statistical geographies economically active economically inactive</t>
  </si>
  <si>
    <t>economic activity sex administrative geographies economically active economically inactive</t>
  </si>
  <si>
    <t>economic activity sex statistical geographies economically active economically inactive</t>
  </si>
  <si>
    <t>economic activity living arrangements administrative geographies economically active economically inactive</t>
  </si>
  <si>
    <t>economic activity living arrangements statistical geographies economically active economically inactive</t>
  </si>
  <si>
    <t>tenure economic activity of hrp administrative geographies economically active economically inactive</t>
  </si>
  <si>
    <t>tenure economic activity of hrp statistical geographies economically active economically inactive</t>
  </si>
  <si>
    <t>highest level of qualification economic activity age administrative geographies economically active economically inactive</t>
  </si>
  <si>
    <t>highest level of qualification economic activity age statistical geographies economically active economically inactive</t>
  </si>
  <si>
    <t>ns-sec economic activity sex statistical geographies economically active economically inactive</t>
  </si>
  <si>
    <t>economic activity daytime population administrative geographies economically active economically inactive</t>
  </si>
  <si>
    <t>economic activity daytime population statistical geographies economically active economically inactive</t>
  </si>
  <si>
    <t>economic activity short-term residents economically active economically 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</si>
</sst>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1"/>
      <color theme="1"/>
      <name val="Calibri"/>
      <family val="2"/>
      <scheme val="minor"/>
    </font>
    <font>
      <sz val="11"/>
      <color theme="1"/>
      <name val="Calibri"/>
      <family val="2"/>
      <scheme val="minor"/>
    </font>
    <font>
      <b/>
      <sz val="10"/>
      <name val="Arial"/>
      <family val="2"/>
    </font>
    <font>
      <b/>
      <i/>
      <sz val="10"/>
      <name val="Arial"/>
      <family val="2"/>
    </font>
    <font>
      <sz val="10"/>
      <name val="Arial"/>
      <family val="2"/>
    </font>
    <font>
      <b/>
      <sz val="12"/>
      <name val="Arial"/>
      <family val="2"/>
    </font>
    <font>
      <sz val="12"/>
      <name val="Arial"/>
      <family val="2"/>
    </font>
    <font>
      <sz val="12"/>
      <color indexed="8"/>
      <name val="Arial"/>
      <family val="2"/>
    </font>
    <font>
      <sz val="12"/>
      <color theme="1"/>
      <name val="Arial"/>
      <family val="2"/>
    </font>
    <font>
      <u/>
      <sz val="10"/>
      <color theme="10"/>
      <name val="Arial"/>
      <family val="2"/>
    </font>
    <font>
      <b/>
      <sz val="11"/>
      <color indexed="9"/>
      <name val="Arial"/>
      <family val="2"/>
    </font>
    <font>
      <sz val="11"/>
      <name val="Arial"/>
      <family val="2"/>
    </font>
    <font>
      <b/>
      <sz val="11"/>
      <name val="Arial"/>
      <family val="2"/>
    </font>
    <font>
      <u/>
      <sz val="11"/>
      <color theme="10"/>
      <name val="Arial"/>
      <family val="2"/>
    </font>
    <font>
      <b/>
      <sz val="11"/>
      <color theme="0"/>
      <name val="Arial"/>
      <family val="2"/>
    </font>
    <font>
      <sz val="11"/>
      <color indexed="8"/>
      <name val="Arial"/>
      <family val="2"/>
    </font>
    <font>
      <b/>
      <i/>
      <sz val="11"/>
      <name val="Arial"/>
      <family val="2"/>
    </font>
    <font>
      <b/>
      <sz val="15"/>
      <name val="Arial"/>
      <family val="2"/>
    </font>
    <font>
      <b/>
      <sz val="15"/>
      <color rgb="FF6E2585"/>
      <name val="Arial"/>
      <family val="2"/>
    </font>
    <font>
      <b/>
      <sz val="12"/>
      <color theme="0"/>
      <name val="Arial"/>
      <family val="2"/>
    </font>
    <font>
      <sz val="12"/>
      <color rgb="FF6E2585"/>
      <name val="Arial"/>
      <family val="2"/>
    </font>
  </fonts>
  <fills count="3">
    <fill>
      <patternFill patternType="none"/>
    </fill>
    <fill>
      <patternFill patternType="gray125"/>
    </fill>
    <fill>
      <patternFill patternType="solid">
        <fgColor rgb="FF6E25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6">
    <xf numFmtId="0" fontId="0" fillId="0" borderId="0"/>
    <xf numFmtId="0" fontId="5" fillId="0" borderId="0"/>
    <xf numFmtId="0" fontId="2" fillId="0" borderId="0"/>
    <xf numFmtId="0" fontId="1" fillId="0" borderId="0"/>
    <xf numFmtId="0" fontId="10" fillId="0" borderId="0" applyNumberFormat="0" applyFill="0" applyBorder="0" applyAlignment="0" applyProtection="0">
      <alignment vertical="top"/>
      <protection locked="0"/>
    </xf>
    <xf numFmtId="0" fontId="18" fillId="0" borderId="2" applyNumberFormat="0" applyFill="0" applyBorder="0" applyAlignment="0" applyProtection="0"/>
  </cellStyleXfs>
  <cellXfs count="68">
    <xf numFmtId="0" fontId="0" fillId="0" borderId="0" xfId="0"/>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6" fillId="0" borderId="0" xfId="0" applyFont="1"/>
    <xf numFmtId="0" fontId="7" fillId="0" borderId="0" xfId="0" applyFont="1"/>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7" fillId="0" borderId="0" xfId="0" applyFont="1" applyBorder="1" applyAlignment="1"/>
    <xf numFmtId="0" fontId="8"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protection locked="0"/>
    </xf>
    <xf numFmtId="0" fontId="8" fillId="0" borderId="0" xfId="1" applyFont="1" applyFill="1" applyBorder="1" applyAlignment="1" applyProtection="1">
      <alignment vertical="center"/>
      <protection locked="0"/>
    </xf>
    <xf numFmtId="0" fontId="7" fillId="0" borderId="0" xfId="3" applyFont="1" applyFill="1" applyBorder="1"/>
    <xf numFmtId="0" fontId="9" fillId="0" borderId="0" xfId="3" applyFont="1" applyFill="1" applyBorder="1"/>
    <xf numFmtId="0" fontId="7" fillId="0" borderId="0" xfId="0" applyFont="1" applyFill="1" applyBorder="1" applyAlignment="1">
      <alignment vertical="center"/>
    </xf>
    <xf numFmtId="0" fontId="7" fillId="0" borderId="0" xfId="0" applyFont="1" applyFill="1" applyBorder="1"/>
    <xf numFmtId="0" fontId="6" fillId="0" borderId="0" xfId="0" applyFont="1" applyFill="1" applyBorder="1" applyAlignment="1" applyProtection="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xf numFmtId="0" fontId="12" fillId="0" borderId="1" xfId="0" applyFont="1" applyBorder="1" applyAlignment="1">
      <alignment vertical="center" wrapText="1"/>
    </xf>
    <xf numFmtId="0" fontId="11" fillId="2" borderId="1" xfId="0" applyFont="1" applyFill="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0" xfId="0" applyFont="1" applyFill="1" applyBorder="1" applyAlignment="1" applyProtection="1">
      <alignment vertical="center" wrapText="1"/>
    </xf>
    <xf numFmtId="0" fontId="7" fillId="0" borderId="0" xfId="0" applyFont="1" applyFill="1" applyBorder="1" applyAlignment="1">
      <alignment horizontal="left"/>
    </xf>
    <xf numFmtId="0" fontId="7" fillId="0" borderId="0" xfId="0" applyFont="1" applyFill="1" applyBorder="1" applyAlignment="1" applyProtection="1">
      <alignment horizontal="left" vertical="center"/>
      <protection locked="0"/>
    </xf>
    <xf numFmtId="0" fontId="7" fillId="0" borderId="0" xfId="0" applyFont="1" applyBorder="1" applyAlignment="1">
      <alignment horizontal="left"/>
    </xf>
    <xf numFmtId="0" fontId="7" fillId="0" borderId="0" xfId="0" applyFont="1" applyAlignment="1">
      <alignment horizontal="left"/>
    </xf>
    <xf numFmtId="0" fontId="6" fillId="0" borderId="0" xfId="0" applyFont="1" applyFill="1" applyBorder="1" applyAlignment="1" applyProtection="1">
      <alignment horizontal="left" vertical="center" wrapText="1"/>
    </xf>
    <xf numFmtId="0" fontId="7" fillId="0" borderId="0" xfId="0" applyFont="1" applyAlignment="1">
      <alignment vertical="center" wrapText="1"/>
    </xf>
    <xf numFmtId="0" fontId="18" fillId="0" borderId="0" xfId="5" applyFont="1" applyBorder="1"/>
    <xf numFmtId="0" fontId="18" fillId="0" borderId="0" xfId="5" applyBorder="1" applyAlignment="1">
      <alignment horizontal="left"/>
    </xf>
    <xf numFmtId="0" fontId="7" fillId="0" borderId="0" xfId="0" applyFont="1" applyAlignment="1">
      <alignment horizontal="left" wrapText="1"/>
    </xf>
    <xf numFmtId="0" fontId="7" fillId="0" borderId="0" xfId="3" applyFont="1" applyFill="1" applyBorder="1" applyAlignment="1">
      <alignment horizontal="left"/>
    </xf>
    <xf numFmtId="0" fontId="9" fillId="0" borderId="0" xfId="3" applyFont="1" applyFill="1" applyBorder="1" applyAlignment="1">
      <alignment horizontal="left"/>
    </xf>
    <xf numFmtId="0" fontId="7"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Alignment="1">
      <alignment vertical="center"/>
    </xf>
    <xf numFmtId="0" fontId="6" fillId="0" borderId="0" xfId="0" applyFont="1" applyAlignment="1">
      <alignment vertical="center"/>
    </xf>
    <xf numFmtId="0" fontId="13" fillId="0" borderId="0" xfId="0" applyFont="1" applyFill="1" applyBorder="1" applyAlignment="1" applyProtection="1">
      <alignment vertical="center" wrapText="1"/>
    </xf>
    <xf numFmtId="0" fontId="12" fillId="0" borderId="0" xfId="1" applyFont="1" applyFill="1" applyBorder="1" applyAlignment="1" applyProtection="1">
      <alignment horizontal="center" vertical="center" wrapText="1"/>
      <protection locked="0"/>
    </xf>
    <xf numFmtId="0" fontId="12" fillId="0" borderId="0" xfId="0" quotePrefix="1" applyFont="1" applyFill="1" applyBorder="1" applyAlignment="1" applyProtection="1">
      <alignment vertical="center" wrapText="1"/>
    </xf>
    <xf numFmtId="0" fontId="17"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2" fillId="0" borderId="0" xfId="1" applyFont="1" applyFill="1" applyBorder="1" applyAlignment="1" applyProtection="1">
      <alignment horizontal="left" vertical="center" wrapText="1"/>
      <protection locked="0"/>
    </xf>
    <xf numFmtId="0" fontId="19" fillId="0" borderId="0" xfId="5" applyFont="1" applyFill="1" applyBorder="1" applyAlignment="1">
      <alignment vertical="top"/>
    </xf>
    <xf numFmtId="0" fontId="15" fillId="0" borderId="0" xfId="0" applyFont="1" applyFill="1" applyAlignment="1">
      <alignment vertical="top"/>
    </xf>
    <xf numFmtId="0" fontId="12" fillId="0" borderId="0" xfId="0" applyFont="1" applyFill="1" applyBorder="1" applyAlignment="1">
      <alignment vertical="top"/>
    </xf>
    <xf numFmtId="0" fontId="12" fillId="0" borderId="0" xfId="0" applyFont="1" applyFill="1" applyAlignment="1">
      <alignment vertical="top"/>
    </xf>
    <xf numFmtId="0" fontId="14" fillId="0" borderId="1" xfId="4" applyFont="1" applyFill="1" applyBorder="1" applyAlignment="1" applyProtection="1">
      <alignment vertical="center" wrapText="1"/>
    </xf>
    <xf numFmtId="0" fontId="20" fillId="2" borderId="1" xfId="0" applyFont="1" applyFill="1" applyBorder="1" applyAlignment="1">
      <alignment vertical="center"/>
    </xf>
    <xf numFmtId="0" fontId="7" fillId="0" borderId="0" xfId="0" applyFont="1" applyAlignment="1">
      <alignment horizontal="left" vertical="center"/>
    </xf>
    <xf numFmtId="0" fontId="16"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16" fillId="0" borderId="0"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left" vertical="center" wrapText="1"/>
      <protection locked="0"/>
    </xf>
    <xf numFmtId="0" fontId="16" fillId="0" borderId="0" xfId="1" applyFont="1" applyFill="1" applyBorder="1" applyAlignment="1" applyProtection="1">
      <alignment vertical="center" wrapText="1"/>
      <protection locked="0"/>
    </xf>
    <xf numFmtId="0" fontId="0" fillId="0" borderId="0" xfId="0" applyFill="1"/>
    <xf numFmtId="0" fontId="21" fillId="0" borderId="1" xfId="0" applyFont="1" applyFill="1" applyBorder="1" applyAlignment="1">
      <alignment vertical="center"/>
    </xf>
    <xf numFmtId="0" fontId="7" fillId="0" borderId="0" xfId="0" applyFont="1" applyFill="1" applyAlignment="1">
      <alignment vertical="center"/>
    </xf>
    <xf numFmtId="0" fontId="12" fillId="0" borderId="0" xfId="0" applyFont="1" applyAlignment="1">
      <alignment vertical="center" wrapText="1"/>
    </xf>
  </cellXfs>
  <cellStyles count="6">
    <cellStyle name="Heading 1" xfId="5" builtinId="16" customBuiltin="1"/>
    <cellStyle name="Hyperlink" xfId="4" builtinId="8"/>
    <cellStyle name="Normal" xfId="0" builtinId="0"/>
    <cellStyle name="Normal 2" xfId="1"/>
    <cellStyle name="Normal 4" xfId="2"/>
    <cellStyle name="Normal 4 2" xfId="3"/>
  </cellStyles>
  <dxfs count="102">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ill>
        <patternFill>
          <bgColor rgb="FF92D050"/>
        </patternFill>
      </fill>
    </dxf>
    <dxf>
      <fill>
        <patternFill>
          <bgColor rgb="FF92D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ill>
        <patternFill>
          <bgColor rgb="FF92D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2"/>
        <color auto="1"/>
        <name val="Arial"/>
        <scheme val="none"/>
      </font>
      <alignment horizontal="general" vertical="center" textRotation="0" wrapText="0" indent="0" justifyLastLine="0" shrinkToFit="0" readingOrder="0"/>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2D050"/>
        </patternFill>
      </fill>
    </dxf>
    <dxf>
      <fill>
        <patternFill>
          <bgColor rgb="FF92D050"/>
        </patternFill>
      </fill>
    </dxf>
    <dxf>
      <fill>
        <patternFill>
          <bgColor rgb="FF92D050"/>
        </patternFill>
      </fill>
    </dxf>
  </dxfs>
  <tableStyles count="0" defaultPivotStyle="PivotStyleLight16"/>
  <colors>
    <mruColors>
      <color rgb="FF6E2585"/>
      <color rgb="FFD4BEDA"/>
      <color rgb="FF7D7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55954/RECORDS-NI_7.1.2/Offline%20Records%20(RN)/Other%20~%20DoF%20-%20Census%20Office%20-%20Census%202021%20-%20Outputs%20Dissemination/Census%20Matrix%20Table%20lookup%20(Version%203%20-%20For%20Cens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Final)"/>
    </sheetNames>
    <sheetDataSet>
      <sheetData sheetId="0">
        <row r="9">
          <cell r="G9" t="str">
            <v>663 KB</v>
          </cell>
        </row>
        <row r="10">
          <cell r="G10" t="str">
            <v>1.7 MB</v>
          </cell>
        </row>
        <row r="11">
          <cell r="G11" t="str">
            <v>839 KB</v>
          </cell>
        </row>
        <row r="12">
          <cell r="G12" t="str">
            <v>918 KB</v>
          </cell>
        </row>
        <row r="13">
          <cell r="G13" t="str">
            <v>1.4 MB</v>
          </cell>
        </row>
        <row r="14">
          <cell r="G14" t="str">
            <v>841 KB</v>
          </cell>
        </row>
        <row r="15">
          <cell r="G15" t="str">
            <v>997 KB</v>
          </cell>
        </row>
        <row r="16">
          <cell r="G16" t="str">
            <v>1 MB</v>
          </cell>
        </row>
        <row r="17">
          <cell r="G17" t="str">
            <v>970 KB</v>
          </cell>
        </row>
        <row r="18">
          <cell r="G18" t="str">
            <v>893 KB</v>
          </cell>
        </row>
        <row r="19">
          <cell r="G19" t="str">
            <v>933 KB</v>
          </cell>
        </row>
        <row r="20">
          <cell r="G20" t="str">
            <v>1.1 MB</v>
          </cell>
        </row>
        <row r="21">
          <cell r="G21" t="str">
            <v>951 KB</v>
          </cell>
        </row>
        <row r="22">
          <cell r="G22" t="str">
            <v>1.1 MB</v>
          </cell>
        </row>
        <row r="23">
          <cell r="G23" t="str">
            <v>641 KB</v>
          </cell>
        </row>
        <row r="24">
          <cell r="G24" t="str">
            <v>883 KB</v>
          </cell>
        </row>
        <row r="25">
          <cell r="G25" t="str">
            <v>871 KB</v>
          </cell>
        </row>
        <row r="26">
          <cell r="G26" t="str">
            <v>987 KB</v>
          </cell>
        </row>
        <row r="27">
          <cell r="G27" t="str">
            <v>701 KB</v>
          </cell>
        </row>
        <row r="28">
          <cell r="G28" t="str">
            <v>1.6 MB</v>
          </cell>
        </row>
        <row r="29">
          <cell r="G29" t="str">
            <v>1.3 MB</v>
          </cell>
        </row>
        <row r="30">
          <cell r="G30" t="str">
            <v>1016 KB</v>
          </cell>
        </row>
        <row r="31">
          <cell r="G31" t="str">
            <v>962 KB</v>
          </cell>
        </row>
        <row r="32">
          <cell r="G32" t="str">
            <v>998 KB</v>
          </cell>
        </row>
        <row r="33">
          <cell r="G33" t="str">
            <v>862 KB</v>
          </cell>
        </row>
        <row r="34">
          <cell r="G34" t="str">
            <v>798 KB</v>
          </cell>
        </row>
        <row r="35">
          <cell r="G35" t="str">
            <v>780 KB</v>
          </cell>
        </row>
        <row r="36">
          <cell r="G36" t="str">
            <v>972 KB</v>
          </cell>
        </row>
        <row r="37">
          <cell r="G37" t="str">
            <v>1.2 MB</v>
          </cell>
        </row>
        <row r="38">
          <cell r="G38" t="str">
            <v>1.5 MB</v>
          </cell>
        </row>
        <row r="39">
          <cell r="G39" t="str">
            <v>1.5 MB</v>
          </cell>
        </row>
        <row r="40">
          <cell r="G40" t="str">
            <v>1.4 MB</v>
          </cell>
        </row>
        <row r="41">
          <cell r="G41" t="str">
            <v>1.4 MB</v>
          </cell>
        </row>
        <row r="42">
          <cell r="G42" t="str">
            <v>1.7 MB</v>
          </cell>
        </row>
        <row r="43">
          <cell r="G43" t="str">
            <v>1.6 MB</v>
          </cell>
        </row>
        <row r="44">
          <cell r="G44" t="str">
            <v>1.6 MB</v>
          </cell>
        </row>
        <row r="45">
          <cell r="G45" t="str">
            <v>1 MB</v>
          </cell>
        </row>
        <row r="46">
          <cell r="G46" t="str">
            <v>1 MB</v>
          </cell>
        </row>
        <row r="47">
          <cell r="G47" t="str">
            <v>1 MB</v>
          </cell>
        </row>
        <row r="48">
          <cell r="G48" t="str">
            <v>1.2 MB</v>
          </cell>
        </row>
        <row r="49">
          <cell r="G49" t="str">
            <v>1.2 MB</v>
          </cell>
        </row>
        <row r="50">
          <cell r="G50" t="str">
            <v>1.2 MB</v>
          </cell>
        </row>
        <row r="51">
          <cell r="G51" t="str">
            <v>1.4 MB</v>
          </cell>
        </row>
        <row r="52">
          <cell r="G52" t="str">
            <v>1.4 MB</v>
          </cell>
        </row>
        <row r="53">
          <cell r="G53" t="str">
            <v>700 KB</v>
          </cell>
        </row>
        <row r="54">
          <cell r="G54" t="str">
            <v>418 KB</v>
          </cell>
        </row>
        <row r="55">
          <cell r="G55" t="str">
            <v>441 KB</v>
          </cell>
        </row>
        <row r="56">
          <cell r="G56" t="str">
            <v>2.7 MB</v>
          </cell>
        </row>
        <row r="57">
          <cell r="G57" t="str">
            <v>907 KB</v>
          </cell>
        </row>
        <row r="58">
          <cell r="G58" t="str">
            <v>426 KB</v>
          </cell>
        </row>
        <row r="59">
          <cell r="G59" t="str">
            <v>397 KB</v>
          </cell>
        </row>
        <row r="60">
          <cell r="G60" t="str">
            <v>679 KB</v>
          </cell>
        </row>
        <row r="61">
          <cell r="G61" t="str">
            <v>1.1 MB</v>
          </cell>
        </row>
        <row r="62">
          <cell r="G62" t="str">
            <v>822 KB</v>
          </cell>
        </row>
        <row r="63">
          <cell r="G63" t="str">
            <v>1.1 MB</v>
          </cell>
        </row>
        <row r="64">
          <cell r="G64" t="str">
            <v>1.1 MB</v>
          </cell>
        </row>
        <row r="65">
          <cell r="G65" t="str">
            <v>698 KB</v>
          </cell>
        </row>
        <row r="66">
          <cell r="G66" t="str">
            <v>682 KB</v>
          </cell>
        </row>
        <row r="67">
          <cell r="G67" t="str">
            <v>426 KB</v>
          </cell>
        </row>
        <row r="68">
          <cell r="G68" t="str">
            <v>665 KB</v>
          </cell>
        </row>
        <row r="69">
          <cell r="G69" t="str">
            <v>498 KB</v>
          </cell>
        </row>
        <row r="70">
          <cell r="G70" t="str">
            <v>494 KB</v>
          </cell>
        </row>
        <row r="71">
          <cell r="G71" t="str">
            <v>156 KB</v>
          </cell>
        </row>
        <row r="72">
          <cell r="G72" t="str">
            <v>498 KB</v>
          </cell>
        </row>
        <row r="73">
          <cell r="G73" t="str">
            <v>620 KB</v>
          </cell>
        </row>
        <row r="74">
          <cell r="G74" t="str">
            <v>492 KB</v>
          </cell>
        </row>
        <row r="75">
          <cell r="G75" t="str">
            <v>161 KB</v>
          </cell>
        </row>
        <row r="76">
          <cell r="G76" t="str">
            <v>160 KB</v>
          </cell>
        </row>
        <row r="77">
          <cell r="G77" t="str">
            <v>920 KB</v>
          </cell>
        </row>
        <row r="78">
          <cell r="G78" t="str">
            <v>2.1 MB</v>
          </cell>
        </row>
        <row r="79">
          <cell r="G79" t="str">
            <v>161 KB</v>
          </cell>
        </row>
        <row r="80">
          <cell r="G80" t="str">
            <v>157 KB</v>
          </cell>
        </row>
        <row r="81">
          <cell r="G81" t="str">
            <v>494 KB</v>
          </cell>
        </row>
        <row r="82">
          <cell r="G82" t="str">
            <v>505 KB</v>
          </cell>
        </row>
        <row r="83">
          <cell r="G83" t="str">
            <v>498 KB</v>
          </cell>
        </row>
        <row r="84">
          <cell r="G84" t="str">
            <v>601 KB</v>
          </cell>
        </row>
        <row r="85">
          <cell r="G85" t="str">
            <v>594 KB</v>
          </cell>
        </row>
        <row r="86">
          <cell r="G86" t="str">
            <v>155 KB</v>
          </cell>
        </row>
        <row r="87">
          <cell r="G87" t="str">
            <v>155 KB</v>
          </cell>
        </row>
        <row r="88">
          <cell r="G88" t="str">
            <v>157 KB</v>
          </cell>
        </row>
        <row r="89">
          <cell r="G89" t="str">
            <v>581 KB</v>
          </cell>
        </row>
        <row r="90">
          <cell r="G90" t="str">
            <v>472 KB</v>
          </cell>
        </row>
        <row r="91">
          <cell r="G91" t="str">
            <v>813 KB</v>
          </cell>
        </row>
        <row r="92">
          <cell r="G92" t="str">
            <v>479 KB</v>
          </cell>
        </row>
        <row r="93">
          <cell r="G93" t="str">
            <v>508 KB</v>
          </cell>
        </row>
        <row r="94">
          <cell r="G94" t="str">
            <v>462 KB</v>
          </cell>
        </row>
        <row r="95">
          <cell r="G95" t="str">
            <v>670 KB</v>
          </cell>
        </row>
        <row r="96">
          <cell r="G96" t="str">
            <v>654 KB</v>
          </cell>
        </row>
        <row r="97">
          <cell r="G97" t="str">
            <v>752 KB</v>
          </cell>
        </row>
        <row r="98">
          <cell r="G98" t="str">
            <v>503 KB</v>
          </cell>
        </row>
        <row r="99">
          <cell r="G99" t="str">
            <v>731 KB</v>
          </cell>
        </row>
        <row r="100">
          <cell r="G100" t="str">
            <v>605 KB</v>
          </cell>
        </row>
        <row r="101">
          <cell r="G101" t="str">
            <v>498 KB</v>
          </cell>
        </row>
        <row r="102">
          <cell r="G102" t="str">
            <v>470 KB</v>
          </cell>
        </row>
        <row r="103">
          <cell r="G103" t="str">
            <v>481 KB</v>
          </cell>
        </row>
        <row r="104">
          <cell r="G104" t="str">
            <v>416 KB</v>
          </cell>
        </row>
        <row r="105">
          <cell r="G105" t="str">
            <v>407 KB</v>
          </cell>
        </row>
        <row r="106">
          <cell r="G106" t="str">
            <v>410 KB</v>
          </cell>
        </row>
        <row r="107">
          <cell r="G107" t="str">
            <v>838 KB</v>
          </cell>
        </row>
        <row r="108">
          <cell r="G108" t="str">
            <v>845 KB</v>
          </cell>
        </row>
        <row r="109">
          <cell r="G109" t="str">
            <v>807 KB</v>
          </cell>
        </row>
        <row r="110">
          <cell r="G110" t="str">
            <v>779 KB</v>
          </cell>
        </row>
        <row r="111">
          <cell r="G111" t="str">
            <v>435 KB</v>
          </cell>
        </row>
        <row r="112">
          <cell r="G112" t="str">
            <v>1.1 MB</v>
          </cell>
        </row>
        <row r="113">
          <cell r="G113" t="str">
            <v>1.3 MB</v>
          </cell>
        </row>
        <row r="114">
          <cell r="G114" t="str">
            <v>1.7 MB</v>
          </cell>
        </row>
        <row r="115">
          <cell r="G115" t="str">
            <v>745 KB</v>
          </cell>
        </row>
        <row r="116">
          <cell r="G116" t="str">
            <v>747 KB</v>
          </cell>
        </row>
        <row r="117">
          <cell r="G117" t="str">
            <v>743 KB</v>
          </cell>
        </row>
        <row r="118">
          <cell r="G118" t="str">
            <v>678 KB</v>
          </cell>
        </row>
        <row r="119">
          <cell r="G119" t="str">
            <v>481 KB</v>
          </cell>
        </row>
        <row r="120">
          <cell r="G120" t="str">
            <v>170 KB</v>
          </cell>
        </row>
        <row r="121">
          <cell r="G121" t="str">
            <v>168 KB</v>
          </cell>
        </row>
        <row r="122">
          <cell r="G122" t="str">
            <v>191 KB</v>
          </cell>
        </row>
        <row r="123">
          <cell r="G123" t="str">
            <v>166 KB</v>
          </cell>
        </row>
        <row r="124">
          <cell r="G124" t="str">
            <v>168 KB</v>
          </cell>
        </row>
        <row r="125">
          <cell r="G125" t="str">
            <v>166 KB</v>
          </cell>
        </row>
      </sheetData>
    </sheetDataSet>
  </externalBook>
</externalLink>
</file>

<file path=xl/tables/table1.xml><?xml version="1.0" encoding="utf-8"?>
<table xmlns="http://schemas.openxmlformats.org/spreadsheetml/2006/main" id="1" name="Table1" displayName="Table1" ref="A2:A7" totalsRowShown="0" headerRowDxfId="91" dataDxfId="90">
  <autoFilter ref="A2:A7">
    <filterColumn colId="0" hiddenButton="1"/>
  </autoFilter>
  <tableColumns count="1">
    <tableColumn id="1" name="Table titles" dataDxfId="89"/>
  </tableColumns>
  <tableStyleInfo showFirstColumn="0" showLastColumn="0" showRowStripes="1" showColumnStripes="0"/>
</table>
</file>

<file path=xl/tables/table2.xml><?xml version="1.0" encoding="utf-8"?>
<table xmlns="http://schemas.openxmlformats.org/spreadsheetml/2006/main" id="2" name="Table2" displayName="Table2" ref="A2:B47" totalsRowShown="0" headerRowDxfId="88" dataDxfId="87">
  <autoFilter ref="A2:B47">
    <filterColumn colId="0" hiddenButton="1"/>
    <filterColumn colId="1" hiddenButton="1"/>
  </autoFilter>
  <tableColumns count="2">
    <tableColumn id="1" name="Table number" dataDxfId="86"/>
    <tableColumn id="2" name="Table title" dataDxfId="85"/>
  </tableColumns>
  <tableStyleInfo showFirstColumn="0" showLastColumn="0" showRowStripes="1" showColumnStripes="0"/>
</table>
</file>

<file path=xl/tables/table3.xml><?xml version="1.0" encoding="utf-8"?>
<table xmlns="http://schemas.openxmlformats.org/spreadsheetml/2006/main" id="3" name="Table3" displayName="Table3" ref="A2:B74" totalsRowShown="0" dataDxfId="84" dataCellStyle="Normal 2">
  <autoFilter ref="A2:B74">
    <filterColumn colId="0" hiddenButton="1"/>
    <filterColumn colId="1" hiddenButton="1"/>
  </autoFilter>
  <tableColumns count="2">
    <tableColumn id="1" name="Table number" dataDxfId="83" dataCellStyle="Normal 2"/>
    <tableColumn id="2" name="Table title" dataDxfId="82" dataCellStyle="Normal 2"/>
  </tableColumns>
  <tableStyleInfo showFirstColumn="0" showLastColumn="0" showRowStripes="1" showColumnStripes="0"/>
</table>
</file>

<file path=xl/tables/table4.xml><?xml version="1.0" encoding="utf-8"?>
<table xmlns="http://schemas.openxmlformats.org/spreadsheetml/2006/main" id="4" name="Table4" displayName="Table4" ref="A2:B269" totalsRowShown="0">
  <autoFilter ref="A2:B269">
    <filterColumn colId="0" hiddenButton="1"/>
    <filterColumn colId="1" hiddenButton="1"/>
  </autoFilter>
  <tableColumns count="2">
    <tableColumn id="1" name="Table number" dataDxfId="46"/>
    <tableColumn id="2" name="Table title" dataDxfId="45"/>
  </tableColumns>
  <tableStyleInfo showFirstColumn="0" showLastColumn="0" showRowStripes="1" showColumnStripes="0"/>
</table>
</file>

<file path=xl/tables/table5.xml><?xml version="1.0" encoding="utf-8"?>
<table xmlns="http://schemas.openxmlformats.org/spreadsheetml/2006/main" id="5" name="Table5" displayName="Table5" ref="A2:B146" totalsRowShown="0">
  <autoFilter ref="A2:B146">
    <filterColumn colId="0" hiddenButton="1"/>
    <filterColumn colId="1" hiddenButton="1"/>
  </autoFilter>
  <tableColumns count="2">
    <tableColumn id="1" name="Table number" dataDxfId="17"/>
    <tableColumn id="2" name="Table title" dataDxfId="16"/>
  </tableColumns>
  <tableStyleInfo showFirstColumn="0" showLastColumn="0" showRowStripes="1" showColumnStripes="0"/>
</table>
</file>

<file path=xl/tables/table6.xml><?xml version="1.0" encoding="utf-8"?>
<table xmlns="http://schemas.openxmlformats.org/spreadsheetml/2006/main" id="6" name="Table6" displayName="Table6" ref="A2:A3" totalsRowShown="0" headerRowDxfId="15" dataDxfId="14">
  <autoFilter ref="A2:A3">
    <filterColumn colId="0" hiddenButton="1"/>
  </autoFilter>
  <tableColumns count="1">
    <tableColumn id="1" name="Table title" dataDxfId="13"/>
  </tableColumns>
  <tableStyleInfo showFirstColumn="0" showLastColumn="0" showRowStripes="1" showColumnStripes="0"/>
</table>
</file>

<file path=xl/tables/table7.xml><?xml version="1.0" encoding="utf-8"?>
<table xmlns="http://schemas.openxmlformats.org/spreadsheetml/2006/main" id="7" name="Table7" displayName="Table7" ref="A2:B80" totalsRowShown="0">
  <autoFilter ref="A2:B80">
    <filterColumn colId="0" hiddenButton="1"/>
    <filterColumn colId="1" hiddenButton="1"/>
  </autoFilter>
  <tableColumns count="2">
    <tableColumn id="1" name="Table number" dataDxfId="4"/>
    <tableColumn id="2" name="Table title" dataDxfId="3"/>
  </tableColumns>
  <tableStyleInfo showFirstColumn="0" showLastColumn="0" showRowStripes="1" showColumnStripes="0"/>
</table>
</file>

<file path=xl/tables/table8.xml><?xml version="1.0" encoding="utf-8"?>
<table xmlns="http://schemas.openxmlformats.org/spreadsheetml/2006/main" id="8" name="Table8" displayName="Table8" ref="A2:A3" totalsRowShown="0" headerRowDxfId="2" dataDxfId="1">
  <autoFilter ref="A2:A3">
    <filterColumn colId="0" hiddenButton="1"/>
  </autoFilter>
  <tableColumns count="1">
    <tableColumn id="1" name="Table 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sra.gov.uk/system/files/statistics/census-2011-usually-resident-population-by-single-year-of-age-table.xlsx"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87"/>
  <sheetViews>
    <sheetView tabSelected="1" zoomScale="80" zoomScaleNormal="80" workbookViewId="0">
      <pane ySplit="13" topLeftCell="A14" activePane="bottomLeft" state="frozen"/>
      <selection pane="bottomLeft" activeCell="B8" sqref="B8"/>
    </sheetView>
  </sheetViews>
  <sheetFormatPr defaultColWidth="9.140625" defaultRowHeight="14.25" x14ac:dyDescent="0.2"/>
  <cols>
    <col min="1" max="1" width="13" style="19" customWidth="1"/>
    <col min="2" max="2" width="77.7109375" style="19" customWidth="1"/>
    <col min="3" max="3" width="43.140625" style="19" customWidth="1"/>
    <col min="4" max="4" width="80.28515625" style="19" customWidth="1"/>
    <col min="5" max="5" width="16" style="19" customWidth="1"/>
    <col min="6" max="6" width="9.140625" style="18" customWidth="1"/>
    <col min="7" max="7" width="9.140625" style="17" hidden="1" customWidth="1"/>
    <col min="8" max="8" width="0" style="17" hidden="1" customWidth="1"/>
    <col min="9" max="16384" width="9.140625" style="19"/>
  </cols>
  <sheetData>
    <row r="1" spans="1:21" s="52" customFormat="1" ht="21.95" customHeight="1" x14ac:dyDescent="0.2">
      <c r="A1" s="49" t="s">
        <v>54</v>
      </c>
      <c r="B1" s="50"/>
      <c r="C1" s="50"/>
      <c r="D1" s="50"/>
      <c r="E1" s="50"/>
      <c r="F1" s="51"/>
    </row>
    <row r="2" spans="1:21" s="17" customFormat="1" ht="20.100000000000001" customHeight="1" x14ac:dyDescent="0.2">
      <c r="A2" s="40" t="s">
        <v>1388</v>
      </c>
      <c r="F2" s="18"/>
    </row>
    <row r="3" spans="1:21" s="17" customFormat="1" ht="20.100000000000001" customHeight="1" x14ac:dyDescent="0.2">
      <c r="A3" s="55" t="s">
        <v>3376</v>
      </c>
      <c r="B3" s="23"/>
      <c r="C3" s="23"/>
      <c r="D3" s="23"/>
      <c r="E3" s="23"/>
      <c r="F3" s="18"/>
    </row>
    <row r="4" spans="1:21" s="17" customFormat="1" ht="20.100000000000001" customHeight="1" x14ac:dyDescent="0.2">
      <c r="A4" s="40" t="s">
        <v>1397</v>
      </c>
      <c r="F4" s="18"/>
    </row>
    <row r="5" spans="1:21" s="17" customFormat="1" ht="20.100000000000001" customHeight="1" x14ac:dyDescent="0.2">
      <c r="A5" s="55" t="s">
        <v>1522</v>
      </c>
      <c r="B5" s="22"/>
      <c r="C5" s="22"/>
      <c r="D5" s="22"/>
      <c r="E5" s="23"/>
      <c r="F5" s="18"/>
    </row>
    <row r="6" spans="1:21" s="17" customFormat="1" ht="20.100000000000001" customHeight="1" x14ac:dyDescent="0.2">
      <c r="A6" s="66" t="s">
        <v>1526</v>
      </c>
      <c r="B6" s="67"/>
      <c r="C6" s="67"/>
      <c r="D6" s="67"/>
      <c r="E6" s="67"/>
      <c r="F6" s="18"/>
    </row>
    <row r="7" spans="1:21" s="17" customFormat="1" ht="15.6" customHeight="1" x14ac:dyDescent="0.2">
      <c r="A7" s="55"/>
      <c r="B7" s="22"/>
      <c r="C7" s="23"/>
      <c r="D7" s="23"/>
      <c r="E7" s="23"/>
      <c r="F7" s="18"/>
    </row>
    <row r="8" spans="1:21" s="17" customFormat="1" ht="20.100000000000001" customHeight="1" x14ac:dyDescent="0.2">
      <c r="A8" s="54" t="s">
        <v>11</v>
      </c>
      <c r="B8" s="65"/>
      <c r="F8" s="18"/>
      <c r="U8" s="17" t="str">
        <f>LOWER(B8)</f>
        <v/>
      </c>
    </row>
    <row r="9" spans="1:21" s="17" customFormat="1" ht="20.100000000000001" customHeight="1" x14ac:dyDescent="0.2">
      <c r="A9" s="54" t="s">
        <v>12</v>
      </c>
      <c r="B9" s="65"/>
      <c r="F9" s="18"/>
      <c r="U9" s="17" t="str">
        <f>LOWER(B9)</f>
        <v/>
      </c>
    </row>
    <row r="10" spans="1:21" s="17" customFormat="1" ht="20.100000000000001" customHeight="1" x14ac:dyDescent="0.2">
      <c r="A10" s="54" t="s">
        <v>13</v>
      </c>
      <c r="B10" s="65"/>
      <c r="F10" s="18"/>
      <c r="U10" s="17" t="str">
        <f>LOWER(B10)</f>
        <v/>
      </c>
    </row>
    <row r="11" spans="1:21" s="17" customFormat="1" ht="20.100000000000001" customHeight="1" x14ac:dyDescent="0.2">
      <c r="A11" s="54" t="s">
        <v>26</v>
      </c>
      <c r="B11" s="65"/>
      <c r="F11" s="18"/>
      <c r="U11" s="17" t="str">
        <f>LOWER(B11)</f>
        <v/>
      </c>
    </row>
    <row r="12" spans="1:21" s="17" customFormat="1" ht="15.6" customHeight="1" x14ac:dyDescent="0.2">
      <c r="A12" s="5"/>
      <c r="B12" s="19"/>
      <c r="F12" s="18"/>
    </row>
    <row r="13" spans="1:21" ht="30" x14ac:dyDescent="0.2">
      <c r="A13" s="21" t="s">
        <v>14</v>
      </c>
      <c r="B13" s="21" t="s">
        <v>15</v>
      </c>
      <c r="C13" s="21" t="s">
        <v>1387</v>
      </c>
      <c r="D13" s="21" t="s">
        <v>25</v>
      </c>
      <c r="E13" s="21" t="s">
        <v>1525</v>
      </c>
      <c r="F13" s="17"/>
      <c r="G13" s="18"/>
    </row>
    <row r="14" spans="1:21" ht="45" customHeight="1" x14ac:dyDescent="0.2">
      <c r="A14" s="21" t="str">
        <f>IF(ISNA(VLOOKUP((ROW(A16)-15),'List of tables'!$A$4:$H$900,2,FALSE))," ",VLOOKUP((ROW(A16)-15),'List of tables'!$A$4:$H$900,2,FALSE))</f>
        <v>-</v>
      </c>
      <c r="B14" s="20" t="str">
        <f>IF(ISNA(VLOOKUP((ROW(B16)-15),'List of tables'!$A$4:$H$900,3,FALSE))," ",VLOOKUP((ROW(B16)-15),'List of tables'!$A$4:$H$900,3,FALSE))</f>
        <v>Usually resident population by single year of age</v>
      </c>
      <c r="C14" s="20" t="str">
        <f>IF(ISNA(VLOOKUP((ROW(H16)-15),'List of tables'!$A$4:$H$900,8,FALSE))," ",VLOOKUP((ROW(H16)-15),'List of tables'!$A$4:$H$900,8,FALSE))</f>
        <v>All usual residents</v>
      </c>
      <c r="D14" s="20" t="str">
        <f>IF(ISNA(VLOOKUP((ROW(D16)-15),'List of tables'!$A$4:$H$900,5,FALSE))," ",VLOOKUP((ROW(D16)-15),'List of tables'!$A$4:$H$900,5,FALSE))</f>
        <v>Small Area, Super Output Area, Electoral Ward, Local Government District, Local Government District (2014), Assembly Area, NUTS3, Education and Library Board, Health and Social Care Trust, Northern Ireland</v>
      </c>
      <c r="E14" s="53" t="str">
        <f>IF(LEN(G14)&lt;10,"",HYPERLINK(G14,H14))</f>
        <v>Download file (Excel, 2.8 MB)</v>
      </c>
      <c r="G14" s="18" t="str">
        <f>IF(ISNA(VLOOKUP((ROW(G16)-15),'List of tables'!$A$4:$H$900,6,FALSE))," ",VLOOKUP((ROW(G16)-15),'List of tables'!$A$4:$H$900,6,FALSE))</f>
        <v>https://www.nisra.gov.uk/system/files/statistics/census-2011-usually-resident-population-by-single-year-of-age-table.xlsx</v>
      </c>
      <c r="H14" s="18" t="str">
        <f>IF(ISNA(VLOOKUP((ROW(H16)-15),'List of tables'!$A$4:$H$900,7,FALSE))," ",VLOOKUP((ROW(H16)-15),'List of tables'!$A$4:$H$900,7,FALSE))</f>
        <v>Download file (Excel, 2.8 MB)</v>
      </c>
    </row>
    <row r="15" spans="1:21" ht="45" customHeight="1" x14ac:dyDescent="0.2">
      <c r="A15" s="21" t="str">
        <f>IF(ISNA(VLOOKUP((ROW(A17)-15),'List of tables'!$A$4:$H$900,2,FALSE))," ",VLOOKUP((ROW(A17)-15),'List of tables'!$A$4:$H$900,2,FALSE))</f>
        <v>-</v>
      </c>
      <c r="B15" s="20" t="str">
        <f>IF(ISNA(VLOOKUP((ROW(B17)-15),'List of tables'!$A$4:$H$900,3,FALSE))," ",VLOOKUP((ROW(B17)-15),'List of tables'!$A$4:$H$900,3,FALSE))</f>
        <v>Usually resident population by single year of age and sex</v>
      </c>
      <c r="C15" s="20" t="str">
        <f>IF(ISNA(VLOOKUP((ROW(H17)-15),'List of tables'!$A$4:$H$900,8,FALSE))," ",VLOOKUP((ROW(H17)-15),'List of tables'!$A$4:$H$900,8,FALSE))</f>
        <v>All usual residents</v>
      </c>
      <c r="D15" s="20" t="str">
        <f>IF(ISNA(VLOOKUP((ROW(D17)-15),'List of tables'!$A$4:$H$900,5,FALSE))," ",VLOOKUP((ROW(D17)-15),'List of tables'!$A$4:$H$900,5,FALSE))</f>
        <v>Small Area, Super Output Area, Electoral Ward, Local Government District, Local Government District (2014), Assembly Area, NUTS3, Education and Library Board, Health and Social Care Trust, Northern Ireland</v>
      </c>
      <c r="E15" s="53" t="str">
        <f t="shared" ref="E15:E78" si="0">IF(LEN(G15)&lt;10,"",HYPERLINK(G15,H15))</f>
        <v>Download file (Excel, 5 MB)</v>
      </c>
      <c r="G15" s="18" t="str">
        <f>IF(ISNA(VLOOKUP((ROW(G17)-15),'List of tables'!$A$4:$H$900,6,FALSE))," ",VLOOKUP((ROW(G17)-15),'List of tables'!$A$4:$H$900,6,FALSE))</f>
        <v>https://www.nisra.gov.uk/system/files/statistics/census-2011-usually-resident-population-by-single-year-of-age-and-sex-table.xlsx</v>
      </c>
      <c r="H15" s="18" t="str">
        <f>IF(ISNA(VLOOKUP((ROW(H17)-15),'List of tables'!$A$4:$H$900,7,FALSE))," ",VLOOKUP((ROW(H17)-15),'List of tables'!$A$4:$H$900,7,FALSE))</f>
        <v>Download file (Excel, 5 MB)</v>
      </c>
    </row>
    <row r="16" spans="1:21" ht="45" customHeight="1" x14ac:dyDescent="0.2">
      <c r="A16" s="21" t="str">
        <f>IF(ISNA(VLOOKUP((ROW(A18)-15),'List of tables'!$A$4:$H$900,2,FALSE))," ",VLOOKUP((ROW(A18)-15),'List of tables'!$A$4:$H$900,2,FALSE))</f>
        <v>-</v>
      </c>
      <c r="B16" s="20" t="str">
        <f>IF(ISNA(VLOOKUP((ROW(B18)-15),'List of tables'!$A$4:$H$900,3,FALSE))," ",VLOOKUP((ROW(B18)-15),'List of tables'!$A$4:$H$900,3,FALSE))</f>
        <v>Usually resident population by five year age bands and sex</v>
      </c>
      <c r="C16" s="20" t="str">
        <f>IF(ISNA(VLOOKUP((ROW(H18)-15),'List of tables'!$A$4:$H$900,8,FALSE))," ",VLOOKUP((ROW(H18)-15),'List of tables'!$A$4:$H$900,8,FALSE))</f>
        <v>All usual residents</v>
      </c>
      <c r="D16" s="20" t="str">
        <f>IF(ISNA(VLOOKUP((ROW(D18)-15),'List of tables'!$A$4:$H$900,5,FALSE))," ",VLOOKUP((ROW(D18)-15),'List of tables'!$A$4:$H$900,5,FALSE))</f>
        <v>Small Area, Super Output Area, Electoral Ward, Local Government District, Local Government District (2014), Assembly Area, NUTS3, Education and Library Board, Health and Social Care Trust, Northern Ireland</v>
      </c>
      <c r="E16" s="53" t="str">
        <f t="shared" si="0"/>
        <v>Download file (Excel, 4.2 MB)</v>
      </c>
      <c r="G16" s="18" t="str">
        <f>IF(ISNA(VLOOKUP((ROW(G18)-15),'List of tables'!$A$4:$H$900,6,FALSE))," ",VLOOKUP((ROW(G18)-15),'List of tables'!$A$4:$H$900,6,FALSE))</f>
        <v>https://www.nisra.gov.uk/system/files/statistics/census-2011-usually-resident-population-by-five-year-age-bands-and-sex-table.xlsx</v>
      </c>
      <c r="H16" s="18" t="str">
        <f>IF(ISNA(VLOOKUP((ROW(H18)-15),'List of tables'!$A$4:$H$900,7,FALSE))," ",VLOOKUP((ROW(H18)-15),'List of tables'!$A$4:$H$900,7,FALSE))</f>
        <v>Download file (Excel, 4.2 MB)</v>
      </c>
    </row>
    <row r="17" spans="1:8" ht="45" customHeight="1" x14ac:dyDescent="0.2">
      <c r="A17" s="21" t="str">
        <f>IF(ISNA(VLOOKUP((ROW(A19)-15),'List of tables'!$A$4:$H$900,2,FALSE))," ",VLOOKUP((ROW(A19)-15),'List of tables'!$A$4:$H$900,2,FALSE))</f>
        <v>-</v>
      </c>
      <c r="B17" s="20" t="str">
        <f>IF(ISNA(VLOOKUP((ROW(B19)-15),'List of tables'!$A$4:$H$900,3,FALSE))," ",VLOOKUP((ROW(B19)-15),'List of tables'!$A$4:$H$900,3,FALSE))</f>
        <v>Usually resident population by broad age bands and sex</v>
      </c>
      <c r="C17" s="20" t="str">
        <f>IF(ISNA(VLOOKUP((ROW(H19)-15),'List of tables'!$A$4:$H$900,8,FALSE))," ",VLOOKUP((ROW(H19)-15),'List of tables'!$A$4:$H$900,8,FALSE))</f>
        <v>All usual residents</v>
      </c>
      <c r="D17" s="20" t="str">
        <f>IF(ISNA(VLOOKUP((ROW(D19)-15),'List of tables'!$A$4:$H$900,5,FALSE))," ",VLOOKUP((ROW(D19)-15),'List of tables'!$A$4:$H$900,5,FALSE))</f>
        <v>Small Area, Super Output Area, Electoral Ward, Local Government District, Local Government District (2014), Assembly Area, NUTS3, Education and Library Board, Health and Social Care Trust, Northern Ireland</v>
      </c>
      <c r="E17" s="53" t="str">
        <f t="shared" si="0"/>
        <v>Download file (Excel, 1.5 MB)</v>
      </c>
      <c r="G17" s="18" t="str">
        <f>IF(ISNA(VLOOKUP((ROW(G19)-15),'List of tables'!$A$4:$H$900,6,FALSE))," ",VLOOKUP((ROW(G19)-15),'List of tables'!$A$4:$H$900,6,FALSE))</f>
        <v>https://www.nisra.gov.uk/system/files/statistics/census-2011-usually-resident-population-by-broad-age-bands-and-sex-table.xlsx</v>
      </c>
      <c r="H17" s="18" t="str">
        <f>IF(ISNA(VLOOKUP((ROW(H19)-15),'List of tables'!$A$4:$H$900,7,FALSE))," ",VLOOKUP((ROW(H19)-15),'List of tables'!$A$4:$H$900,7,FALSE))</f>
        <v>Download file (Excel, 1.5 MB)</v>
      </c>
    </row>
    <row r="18" spans="1:8" ht="45" customHeight="1" x14ac:dyDescent="0.2">
      <c r="A18" s="21" t="str">
        <f>IF(ISNA(VLOOKUP((ROW(A20)-15),'List of tables'!$A$4:$H$900,2,FALSE))," ",VLOOKUP((ROW(A20)-15),'List of tables'!$A$4:$H$900,2,FALSE))</f>
        <v>-</v>
      </c>
      <c r="B18" s="20" t="str">
        <f>IF(ISNA(VLOOKUP((ROW(B20)-15),'List of tables'!$A$4:$H$900,3,FALSE))," ",VLOOKUP((ROW(B20)-15),'List of tables'!$A$4:$H$900,3,FALSE))</f>
        <v>Usually resident population, households and average household size</v>
      </c>
      <c r="C18" s="20" t="str">
        <f>IF(ISNA(VLOOKUP((ROW(H20)-15),'List of tables'!$A$4:$H$900,8,FALSE))," ",VLOOKUP((ROW(H20)-15),'List of tables'!$A$4:$H$900,8,FALSE))</f>
        <v>All usual residents; All households</v>
      </c>
      <c r="D18" s="20" t="str">
        <f>IF(ISNA(VLOOKUP((ROW(D20)-15),'List of tables'!$A$4:$H$900,5,FALSE))," ",VLOOKUP((ROW(D20)-15),'List of tables'!$A$4:$H$900,5,FALSE))</f>
        <v>Small Area, Super Output Area, Electoral Ward, Local Government District, Local Government District (2014), Assembly Area, NUTS3, Education and Library Board, Health and Social Care Trust, Northern Ireland</v>
      </c>
      <c r="E18" s="53" t="str">
        <f t="shared" si="0"/>
        <v>Download file (Excel, 646 KB)</v>
      </c>
      <c r="G18" s="18" t="str">
        <f>IF(ISNA(VLOOKUP((ROW(G20)-15),'List of tables'!$A$4:$H$900,6,FALSE))," ",VLOOKUP((ROW(G20)-15),'List of tables'!$A$4:$H$900,6,FALSE))</f>
        <v>https://www.nisra.gov.uk/system/files/statistics/census-2011-usually-resident-population-households-and-average-household-size-table.xlsx</v>
      </c>
      <c r="H18" s="18" t="str">
        <f>IF(ISNA(VLOOKUP((ROW(H20)-15),'List of tables'!$A$4:$H$900,7,FALSE))," ",VLOOKUP((ROW(H20)-15),'List of tables'!$A$4:$H$900,7,FALSE))</f>
        <v>Download file (Excel, 646 KB)</v>
      </c>
    </row>
    <row r="19" spans="1:8" ht="45" customHeight="1" x14ac:dyDescent="0.2">
      <c r="A19" s="21" t="str">
        <f>IF(ISNA(VLOOKUP((ROW(A21)-15),'List of tables'!$A$4:$H$900,2,FALSE))," ",VLOOKUP((ROW(A21)-15),'List of tables'!$A$4:$H$900,2,FALSE))</f>
        <v>-</v>
      </c>
      <c r="B19" s="20" t="str">
        <f>IF(ISNA(VLOOKUP((ROW(B21)-15),'List of tables'!$A$4:$H$900,3,FALSE))," ",VLOOKUP((ROW(B21)-15),'List of tables'!$A$4:$H$900,3,FALSE))</f>
        <v>Usually resident population</v>
      </c>
      <c r="C19" s="20" t="str">
        <f>IF(ISNA(VLOOKUP((ROW(H21)-15),'List of tables'!$A$4:$H$900,8,FALSE))," ",VLOOKUP((ROW(H21)-15),'List of tables'!$A$4:$H$900,8,FALSE))</f>
        <v>All usual residents</v>
      </c>
      <c r="D19" s="20" t="str">
        <f>IF(ISNA(VLOOKUP((ROW(D21)-15),'List of tables'!$A$4:$H$900,5,FALSE))," ",VLOOKUP((ROW(D21)-15),'List of tables'!$A$4:$H$900,5,FALSE))</f>
        <v>Small Area, Super Output Area, Electoral Ward, Local Government District, Local Government District (2014), Assembly Area, NUTS3, Education and Library Board, Health and Social Care Trust, Northern Ireland</v>
      </c>
      <c r="E19" s="53" t="str">
        <f t="shared" si="0"/>
        <v>Download file (Excel, 436 KB)</v>
      </c>
      <c r="G19" s="18" t="str">
        <f>IF(ISNA(VLOOKUP((ROW(G21)-15),'List of tables'!$A$4:$H$900,6,FALSE))," ",VLOOKUP((ROW(G21)-15),'List of tables'!$A$4:$H$900,6,FALSE))</f>
        <v>https://www.nisra.gov.uk/system/files/statistics/census-2011-usually-resident-population-table.xlsx</v>
      </c>
      <c r="H19" s="18" t="str">
        <f>IF(ISNA(VLOOKUP((ROW(H21)-15),'List of tables'!$A$4:$H$900,7,FALSE))," ",VLOOKUP((ROW(H21)-15),'List of tables'!$A$4:$H$900,7,FALSE))</f>
        <v>Download file (Excel, 436 KB)</v>
      </c>
    </row>
    <row r="20" spans="1:8" ht="45" customHeight="1" x14ac:dyDescent="0.2">
      <c r="A20" s="21" t="str">
        <f>IF(ISNA(VLOOKUP((ROW(A22)-15),'List of tables'!$A$4:$H$900,2,FALSE))," ",VLOOKUP((ROW(A22)-15),'List of tables'!$A$4:$H$900,2,FALSE))</f>
        <v>-</v>
      </c>
      <c r="B20" s="20" t="str">
        <f>IF(ISNA(VLOOKUP((ROW(B22)-15),'List of tables'!$A$4:$H$900,3,FALSE))," ",VLOOKUP((ROW(B22)-15),'List of tables'!$A$4:$H$900,3,FALSE))</f>
        <v>Households</v>
      </c>
      <c r="C20" s="20" t="str">
        <f>IF(ISNA(VLOOKUP((ROW(H22)-15),'List of tables'!$A$4:$H$900,8,FALSE))," ",VLOOKUP((ROW(H22)-15),'List of tables'!$A$4:$H$900,8,FALSE))</f>
        <v>All households</v>
      </c>
      <c r="D20" s="20" t="str">
        <f>IF(ISNA(VLOOKUP((ROW(D22)-15),'List of tables'!$A$4:$H$900,5,FALSE))," ",VLOOKUP((ROW(D22)-15),'List of tables'!$A$4:$H$900,5,FALSE))</f>
        <v>Small Area, Super Output Area, Electoral Ward, Local Government District, Local Government District (2014), Assembly Area, NUTS3, Education and Library Board, Health and Social Care Trust, Northern Ireland</v>
      </c>
      <c r="E20" s="53" t="str">
        <f t="shared" si="0"/>
        <v>Download file (Excel, 388 KB)</v>
      </c>
      <c r="G20" s="18" t="str">
        <f>IF(ISNA(VLOOKUP((ROW(G22)-15),'List of tables'!$A$4:$H$900,6,FALSE))," ",VLOOKUP((ROW(G22)-15),'List of tables'!$A$4:$H$900,6,FALSE))</f>
        <v>https://www.nisra.gov.uk/system/files/statistics/census-2011-households-table.xlsx</v>
      </c>
      <c r="H20" s="18" t="str">
        <f>IF(ISNA(VLOOKUP((ROW(H22)-15),'List of tables'!$A$4:$H$900,7,FALSE))," ",VLOOKUP((ROW(H22)-15),'List of tables'!$A$4:$H$900,7,FALSE))</f>
        <v>Download file (Excel, 388 KB)</v>
      </c>
    </row>
    <row r="21" spans="1:8" ht="60" customHeight="1" x14ac:dyDescent="0.2">
      <c r="A21" s="21" t="str">
        <f>IF(ISNA(VLOOKUP((ROW(A23)-15),'List of tables'!$A$4:$H$900,2,FALSE))," ",VLOOKUP((ROW(A23)-15),'List of tables'!$A$4:$H$900,2,FALSE))</f>
        <v>KS101NI</v>
      </c>
      <c r="B21" s="20" t="str">
        <f>IF(ISNA(VLOOKUP((ROW(B23)-15),'List of tables'!$A$4:$H$900,3,FALSE))," ",VLOOKUP((ROW(B23)-15),'List of tables'!$A$4:$H$900,3,FALSE))</f>
        <v>Usual resident population</v>
      </c>
      <c r="C21" s="20" t="str">
        <f>IF(ISNA(VLOOKUP((ROW(H23)-15),'List of tables'!$A$4:$H$900,8,FALSE))," ",VLOOKUP((ROW(H23)-15),'List of tables'!$A$4:$H$900,8,FALSE))</f>
        <v>All usual residents</v>
      </c>
      <c r="D21" s="20" t="str">
        <f>IF(ISNA(VLOOKUP((ROW(D23)-15),'List of tables'!$A$4:$H$900,5,FALSE))," ",VLOOKUP((ROW(D23)-15),'List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1" s="53" t="str">
        <f t="shared" si="0"/>
        <v>Download file (Excel, 663 KB)</v>
      </c>
      <c r="G21" s="18" t="str">
        <f>IF(ISNA(VLOOKUP((ROW(G23)-15),'List of tables'!$A$4:$H$900,6,FALSE))," ",VLOOKUP((ROW(G23)-15),'List of tables'!$A$4:$H$900,6,FALSE))</f>
        <v>https://www.nisra.gov.uk/system/files/statistics/census-2011-ks101ni.xlsx</v>
      </c>
      <c r="H21" s="18" t="str">
        <f>IF(ISNA(VLOOKUP((ROW(H23)-15),'List of tables'!$A$4:$H$900,7,FALSE))," ",VLOOKUP((ROW(H23)-15),'List of tables'!$A$4:$H$900,7,FALSE))</f>
        <v>Download file (Excel, 663 KB)</v>
      </c>
    </row>
    <row r="22" spans="1:8" ht="60" customHeight="1" x14ac:dyDescent="0.2">
      <c r="A22" s="21" t="str">
        <f>IF(ISNA(VLOOKUP((ROW(A24)-15),'List of tables'!$A$4:$H$900,2,FALSE))," ",VLOOKUP((ROW(A24)-15),'List of tables'!$A$4:$H$900,2,FALSE))</f>
        <v>KS102NI</v>
      </c>
      <c r="B22" s="20" t="str">
        <f>IF(ISNA(VLOOKUP((ROW(B24)-15),'List of tables'!$A$4:$H$900,3,FALSE))," ",VLOOKUP((ROW(B24)-15),'List of tables'!$A$4:$H$900,3,FALSE))</f>
        <v>Age structure</v>
      </c>
      <c r="C22" s="20" t="str">
        <f>IF(ISNA(VLOOKUP((ROW(H24)-15),'List of tables'!$A$4:$H$900,8,FALSE))," ",VLOOKUP((ROW(H24)-15),'List of tables'!$A$4:$H$900,8,FALSE))</f>
        <v>All usual residents</v>
      </c>
      <c r="D22" s="20" t="str">
        <f>IF(ISNA(VLOOKUP((ROW(D24)-15),'List of tables'!$A$4:$H$900,5,FALSE))," ",VLOOKUP((ROW(D24)-15),'List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2" s="53" t="str">
        <f t="shared" si="0"/>
        <v>Download file (Excel, 1.7 MB)</v>
      </c>
      <c r="G22" s="18" t="str">
        <f>IF(ISNA(VLOOKUP((ROW(G24)-15),'List of tables'!$A$4:$H$900,6,FALSE))," ",VLOOKUP((ROW(G24)-15),'List of tables'!$A$4:$H$900,6,FALSE))</f>
        <v>https://www.nisra.gov.uk/system/files/statistics/census-2011-ks102ni.xlsx</v>
      </c>
      <c r="H22" s="18" t="str">
        <f>IF(ISNA(VLOOKUP((ROW(H24)-15),'List of tables'!$A$4:$H$900,7,FALSE))," ",VLOOKUP((ROW(H24)-15),'List of tables'!$A$4:$H$900,7,FALSE))</f>
        <v>Download file (Excel, 1.7 MB)</v>
      </c>
    </row>
    <row r="23" spans="1:8" ht="60" customHeight="1" x14ac:dyDescent="0.2">
      <c r="A23" s="21" t="str">
        <f>IF(ISNA(VLOOKUP((ROW(A25)-15),'List of tables'!$A$4:$H$900,2,FALSE))," ",VLOOKUP((ROW(A25)-15),'List of tables'!$A$4:$H$900,2,FALSE))</f>
        <v>KS103NI</v>
      </c>
      <c r="B23" s="20" t="str">
        <f>IF(ISNA(VLOOKUP((ROW(B25)-15),'List of tables'!$A$4:$H$900,3,FALSE))," ",VLOOKUP((ROW(B25)-15),'List of tables'!$A$4:$H$900,3,FALSE))</f>
        <v>Marital and civil partnership status</v>
      </c>
      <c r="C23" s="20" t="str">
        <f>IF(ISNA(VLOOKUP((ROW(H25)-15),'List of tables'!$A$4:$H$900,8,FALSE))," ",VLOOKUP((ROW(H25)-15),'List of tables'!$A$4:$H$900,8,FALSE))</f>
        <v>All usual residents aged 16 and over</v>
      </c>
      <c r="D23" s="20" t="str">
        <f>IF(ISNA(VLOOKUP((ROW(D25)-15),'List of tables'!$A$4:$H$900,5,FALSE))," ",VLOOKUP((ROW(D25)-15),'List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3" s="53" t="str">
        <f t="shared" si="0"/>
        <v>Download file (Excel, 839 KB)</v>
      </c>
      <c r="G23" s="18" t="str">
        <f>IF(ISNA(VLOOKUP((ROW(G25)-15),'List of tables'!$A$4:$H$900,6,FALSE))," ",VLOOKUP((ROW(G25)-15),'List of tables'!$A$4:$H$900,6,FALSE))</f>
        <v>https://www.nisra.gov.uk/system/files/statistics/census-2011-ks103ni.xlsx</v>
      </c>
      <c r="H23" s="18" t="str">
        <f>IF(ISNA(VLOOKUP((ROW(H25)-15),'List of tables'!$A$4:$H$900,7,FALSE))," ",VLOOKUP((ROW(H25)-15),'List of tables'!$A$4:$H$900,7,FALSE))</f>
        <v>Download file (Excel, 839 KB)</v>
      </c>
    </row>
    <row r="24" spans="1:8" ht="60" customHeight="1" x14ac:dyDescent="0.2">
      <c r="A24" s="21" t="str">
        <f>IF(ISNA(VLOOKUP((ROW(A26)-15),'List of tables'!$A$4:$H$900,2,FALSE))," ",VLOOKUP((ROW(A26)-15),'List of tables'!$A$4:$H$900,2,FALSE))</f>
        <v>KS104NI</v>
      </c>
      <c r="B24" s="20" t="str">
        <f>IF(ISNA(VLOOKUP((ROW(B26)-15),'List of tables'!$A$4:$H$900,3,FALSE))," ",VLOOKUP((ROW(B26)-15),'List of tables'!$A$4:$H$900,3,FALSE))</f>
        <v>Living arrangements</v>
      </c>
      <c r="C24" s="20" t="str">
        <f>IF(ISNA(VLOOKUP((ROW(H26)-15),'List of tables'!$A$4:$H$900,8,FALSE))," ",VLOOKUP((ROW(H26)-15),'List of tables'!$A$4:$H$900,8,FALSE))</f>
        <v>All usual residents aged 16 and over in households</v>
      </c>
      <c r="D24" s="20" t="str">
        <f>IF(ISNA(VLOOKUP((ROW(D26)-15),'List of tables'!$A$4:$H$900,5,FALSE))," ",VLOOKUP((ROW(D26)-15),'List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4" s="53" t="str">
        <f t="shared" si="0"/>
        <v>Download file (Excel, 918 KB)</v>
      </c>
      <c r="G24" s="18" t="str">
        <f>IF(ISNA(VLOOKUP((ROW(G26)-15),'List of tables'!$A$4:$H$900,6,FALSE))," ",VLOOKUP((ROW(G26)-15),'List of tables'!$A$4:$H$900,6,FALSE))</f>
        <v>https://www.nisra.gov.uk/system/files/statistics/census-2011-ks104ni.xlsx</v>
      </c>
      <c r="H24" s="18" t="str">
        <f>IF(ISNA(VLOOKUP((ROW(H26)-15),'List of tables'!$A$4:$H$900,7,FALSE))," ",VLOOKUP((ROW(H26)-15),'List of tables'!$A$4:$H$900,7,FALSE))</f>
        <v>Download file (Excel, 918 KB)</v>
      </c>
    </row>
    <row r="25" spans="1:8" ht="60" customHeight="1" x14ac:dyDescent="0.2">
      <c r="A25" s="21" t="str">
        <f>IF(ISNA(VLOOKUP((ROW(A27)-15),'List of tables'!$A$4:$H$900,2,FALSE))," ",VLOOKUP((ROW(A27)-15),'List of tables'!$A$4:$H$900,2,FALSE))</f>
        <v>KS105NI</v>
      </c>
      <c r="B25" s="20" t="str">
        <f>IF(ISNA(VLOOKUP((ROW(B27)-15),'List of tables'!$A$4:$H$900,3,FALSE))," ",VLOOKUP((ROW(B27)-15),'List of tables'!$A$4:$H$900,3,FALSE))</f>
        <v>Household composition</v>
      </c>
      <c r="C25" s="20" t="str">
        <f>IF(ISNA(VLOOKUP((ROW(H27)-15),'List of tables'!$A$4:$H$900,8,FALSE))," ",VLOOKUP((ROW(H27)-15),'List of tables'!$A$4:$H$900,8,FALSE))</f>
        <v>All households</v>
      </c>
      <c r="D25" s="20" t="str">
        <f>IF(ISNA(VLOOKUP((ROW(D27)-15),'List of tables'!$A$4:$H$900,5,FALSE))," ",VLOOKUP((ROW(D27)-15),'List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5" s="53" t="str">
        <f t="shared" si="0"/>
        <v>Download file (Excel, 1.4 MB)</v>
      </c>
      <c r="G25" s="18" t="str">
        <f>IF(ISNA(VLOOKUP((ROW(G27)-15),'List of tables'!$A$4:$H$900,6,FALSE))," ",VLOOKUP((ROW(G27)-15),'List of tables'!$A$4:$H$900,6,FALSE))</f>
        <v>https://www.nisra.gov.uk/system/files/statistics/census-2011-ks105ni.xlsx</v>
      </c>
      <c r="H25" s="18" t="str">
        <f>IF(ISNA(VLOOKUP((ROW(H27)-15),'List of tables'!$A$4:$H$900,7,FALSE))," ",VLOOKUP((ROW(H27)-15),'List of tables'!$A$4:$H$900,7,FALSE))</f>
        <v>Download file (Excel, 1.4 MB)</v>
      </c>
    </row>
    <row r="26" spans="1:8" ht="60" customHeight="1" x14ac:dyDescent="0.2">
      <c r="A26" s="21" t="str">
        <f>IF(ISNA(VLOOKUP((ROW(A28)-15),'List of tables'!$A$4:$H$900,2,FALSE))," ",VLOOKUP((ROW(A28)-15),'List of tables'!$A$4:$H$900,2,FALSE))</f>
        <v>KS106NI</v>
      </c>
      <c r="B26" s="20" t="str">
        <f>IF(ISNA(VLOOKUP((ROW(B28)-15),'List of tables'!$A$4:$H$900,3,FALSE))," ",VLOOKUP((ROW(B28)-15),'List of tables'!$A$4:$H$900,3,FALSE))</f>
        <v>All households with: adults not in employment; dependent children; and persons with long-term health problem or disability</v>
      </c>
      <c r="C26" s="20" t="str">
        <f>IF(ISNA(VLOOKUP((ROW(H28)-15),'List of tables'!$A$4:$H$900,8,FALSE))," ",VLOOKUP((ROW(H28)-15),'List of tables'!$A$4:$H$900,8,FALSE))</f>
        <v>All households</v>
      </c>
      <c r="D26" s="20" t="str">
        <f>IF(ISNA(VLOOKUP((ROW(D28)-15),'List of tables'!$A$4:$H$900,5,FALSE))," ",VLOOKUP((ROW(D28)-15),'List of tables'!$A$4:$H$900,5,FALSE))</f>
        <v>Settlement2015, Small Area, Super Output Area, Electoral Ward, Local Government District, District Electoral Area (2014), Local Government District (2014), Assembly Area, NUTS3, Education and Library Board, Health and Social Care Trust, Northern Ireland</v>
      </c>
      <c r="E26" s="53" t="str">
        <f t="shared" si="0"/>
        <v>Download file (Excel, 841 KB)</v>
      </c>
      <c r="G26" s="18" t="str">
        <f>IF(ISNA(VLOOKUP((ROW(G28)-15),'List of tables'!$A$4:$H$900,6,FALSE))," ",VLOOKUP((ROW(G28)-15),'List of tables'!$A$4:$H$900,6,FALSE))</f>
        <v>https://www.nisra.gov.uk/system/files/statistics/census-2011-ks106ni.xlsx</v>
      </c>
      <c r="H26" s="18" t="str">
        <f>IF(ISNA(VLOOKUP((ROW(H28)-15),'List of tables'!$A$4:$H$900,7,FALSE))," ",VLOOKUP((ROW(H28)-15),'List of tables'!$A$4:$H$900,7,FALSE))</f>
        <v>Download file (Excel, 841 KB)</v>
      </c>
    </row>
    <row r="27" spans="1:8" ht="60" customHeight="1" x14ac:dyDescent="0.2">
      <c r="A27" s="21" t="str">
        <f>IF(ISNA(VLOOKUP((ROW(A29)-15),'List of tables'!$A$4:$H$900,2,FALSE))," ",VLOOKUP((ROW(A29)-15),'List of tables'!$A$4:$H$900,2,FALSE))</f>
        <v>KS107NI</v>
      </c>
      <c r="B27" s="20" t="str">
        <f>IF(ISNA(VLOOKUP((ROW(B29)-15),'List of tables'!$A$4:$H$900,3,FALSE))," ",VLOOKUP((ROW(B29)-15),'List of tables'!$A$4:$H$900,3,FALSE))</f>
        <v>Lone parent households with dependent children</v>
      </c>
      <c r="C27" s="20" t="str">
        <f>IF(ISNA(VLOOKUP((ROW(H29)-15),'List of tables'!$A$4:$H$900,8,FALSE))," ",VLOOKUP((ROW(H29)-15),'List of tables'!$A$4:$H$900,8,FALSE))</f>
        <v>All lone parent households with dependent children where the lone parent is aged 16 to 74</v>
      </c>
      <c r="D27" s="20" t="str">
        <f>IF(ISNA(VLOOKUP((ROW(D29)-15),'List of tables'!$A$4:$H$900,5,FALSE))," ",VLOOKUP((ROW(D29)-15),'List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27" s="53" t="str">
        <f t="shared" si="0"/>
        <v>Download file (Excel, 997 KB)</v>
      </c>
      <c r="G27" s="18" t="str">
        <f>IF(ISNA(VLOOKUP((ROW(G29)-15),'List of tables'!$A$4:$H$900,6,FALSE))," ",VLOOKUP((ROW(G29)-15),'List of tables'!$A$4:$H$900,6,FALSE))</f>
        <v>https://www.nisra.gov.uk/system/files/statistics/census-2011-ks107ni.xlsx</v>
      </c>
      <c r="H27" s="18" t="str">
        <f>IF(ISNA(VLOOKUP((ROW(H29)-15),'List of tables'!$A$4:$H$900,7,FALSE))," ",VLOOKUP((ROW(H29)-15),'List of tables'!$A$4:$H$900,7,FALSE))</f>
        <v>Download file (Excel, 997 KB)</v>
      </c>
    </row>
    <row r="28" spans="1:8" ht="60" customHeight="1" x14ac:dyDescent="0.2">
      <c r="A28" s="21" t="str">
        <f>IF(ISNA(VLOOKUP((ROW(A30)-15),'List of tables'!$A$4:$H$900,2,FALSE))," ",VLOOKUP((ROW(A30)-15),'List of tables'!$A$4:$H$900,2,FALSE))</f>
        <v>KS201NI</v>
      </c>
      <c r="B28" s="20" t="str">
        <f>IF(ISNA(VLOOKUP((ROW(B30)-15),'List of tables'!$A$4:$H$900,3,FALSE))," ",VLOOKUP((ROW(B30)-15),'List of tables'!$A$4:$H$900,3,FALSE))</f>
        <v>Ethnic group</v>
      </c>
      <c r="C28" s="20" t="str">
        <f>IF(ISNA(VLOOKUP((ROW(H30)-15),'List of tables'!$A$4:$H$900,8,FALSE))," ",VLOOKUP((ROW(H30)-15),'List of tables'!$A$4:$H$900,8,FALSE))</f>
        <v>All usual residents</v>
      </c>
      <c r="D28" s="20" t="str">
        <f>IF(ISNA(VLOOKUP((ROW(D30)-15),'List of tables'!$A$4:$H$900,5,FALSE))," ",VLOOKUP((ROW(D30)-15),'List of tables'!$A$4:$H$900,5,FALSE))</f>
        <v>Settlement2015, Small Area, Super Output Area, Electoral Ward, Local Government District, District Electoral Area (2014), Local Government District (2014), Assembly Area, NUTS3, Education and Library Board, Health and Social Care Trust, Northern Ireland</v>
      </c>
      <c r="E28" s="53" t="str">
        <f t="shared" si="0"/>
        <v>Download file (Excel, 1 MB)</v>
      </c>
      <c r="G28" s="18" t="str">
        <f>IF(ISNA(VLOOKUP((ROW(G30)-15),'List of tables'!$A$4:$H$900,6,FALSE))," ",VLOOKUP((ROW(G30)-15),'List of tables'!$A$4:$H$900,6,FALSE))</f>
        <v>https://www.nisra.gov.uk/system/files/statistics/census-2011-ks201ni.xlsx</v>
      </c>
      <c r="H28" s="18" t="str">
        <f>IF(ISNA(VLOOKUP((ROW(H30)-15),'List of tables'!$A$4:$H$900,7,FALSE))," ",VLOOKUP((ROW(H30)-15),'List of tables'!$A$4:$H$900,7,FALSE))</f>
        <v>Download file (Excel, 1 MB)</v>
      </c>
    </row>
    <row r="29" spans="1:8" ht="60" customHeight="1" x14ac:dyDescent="0.2">
      <c r="A29" s="21" t="str">
        <f>IF(ISNA(VLOOKUP((ROW(A31)-15),'List of tables'!$A$4:$H$900,2,FALSE))," ",VLOOKUP((ROW(A31)-15),'List of tables'!$A$4:$H$900,2,FALSE))</f>
        <v>KS202NI</v>
      </c>
      <c r="B29" s="20" t="str">
        <f>IF(ISNA(VLOOKUP((ROW(B31)-15),'List of tables'!$A$4:$H$900,3,FALSE))," ",VLOOKUP((ROW(B31)-15),'List of tables'!$A$4:$H$900,3,FALSE))</f>
        <v>National identity (classification 1)</v>
      </c>
      <c r="C29" s="20" t="str">
        <f>IF(ISNA(VLOOKUP((ROW(H31)-15),'List of tables'!$A$4:$H$900,8,FALSE))," ",VLOOKUP((ROW(H31)-15),'List of tables'!$A$4:$H$900,8,FALSE))</f>
        <v xml:space="preserve">All usual residents </v>
      </c>
      <c r="D29" s="20" t="str">
        <f>IF(ISNA(VLOOKUP((ROW(D31)-15),'List of tables'!$A$4:$H$900,5,FALSE))," ",VLOOKUP((ROW(D31)-15),'List of tables'!$A$4:$H$900,5,FALSE))</f>
        <v>Settlement2015, Small Area, Super Output Area, Electoral Ward, Local Government District, District Electoral Area (2014), Local Government District (2014), Assembly Area, NUTS3, Education and Library Board, Health and Social Care Trust, Northern Ireland</v>
      </c>
      <c r="E29" s="53" t="str">
        <f t="shared" si="0"/>
        <v>Download file (Excel, 970 KB)</v>
      </c>
      <c r="G29" s="18" t="str">
        <f>IF(ISNA(VLOOKUP((ROW(G31)-15),'List of tables'!$A$4:$H$900,6,FALSE))," ",VLOOKUP((ROW(G31)-15),'List of tables'!$A$4:$H$900,6,FALSE))</f>
        <v>https://www.nisra.gov.uk/system/files/statistics/census-2011-ks202ni.xlsx</v>
      </c>
      <c r="H29" s="18" t="str">
        <f>IF(ISNA(VLOOKUP((ROW(H31)-15),'List of tables'!$A$4:$H$900,7,FALSE))," ",VLOOKUP((ROW(H31)-15),'List of tables'!$A$4:$H$900,7,FALSE))</f>
        <v>Download file (Excel, 970 KB)</v>
      </c>
    </row>
    <row r="30" spans="1:8" ht="60" customHeight="1" x14ac:dyDescent="0.2">
      <c r="A30" s="21" t="str">
        <f>IF(ISNA(VLOOKUP((ROW(A32)-15),'List of tables'!$A$4:$H$900,2,FALSE))," ",VLOOKUP((ROW(A32)-15),'List of tables'!$A$4:$H$900,2,FALSE))</f>
        <v>KS203NI</v>
      </c>
      <c r="B30" s="20" t="str">
        <f>IF(ISNA(VLOOKUP((ROW(B32)-15),'List of tables'!$A$4:$H$900,3,FALSE))," ",VLOOKUP((ROW(B32)-15),'List of tables'!$A$4:$H$900,3,FALSE))</f>
        <v>National identity (classification 2)</v>
      </c>
      <c r="C30" s="20" t="str">
        <f>IF(ISNA(VLOOKUP((ROW(H32)-15),'List of tables'!$A$4:$H$900,8,FALSE))," ",VLOOKUP((ROW(H32)-15),'List of tables'!$A$4:$H$900,8,FALSE))</f>
        <v>All usual residents</v>
      </c>
      <c r="D30" s="20" t="str">
        <f>IF(ISNA(VLOOKUP((ROW(D32)-15),'List of tables'!$A$4:$H$900,5,FALSE))," ",VLOOKUP((ROW(D32)-15),'List of tables'!$A$4:$H$900,5,FALSE))</f>
        <v>Settlement2015, Small Area, Super Output Area, Electoral Ward, Local Government District, District Electoral Area (2014), Local Government District (2014), Assembly Area, NUTS3, Education and Library Board, Health and Social Care Trust, Northern Ireland</v>
      </c>
      <c r="E30" s="53" t="str">
        <f t="shared" si="0"/>
        <v>Download file (Excel, 893 KB)</v>
      </c>
      <c r="G30" s="18" t="str">
        <f>IF(ISNA(VLOOKUP((ROW(G32)-15),'List of tables'!$A$4:$H$900,6,FALSE))," ",VLOOKUP((ROW(G32)-15),'List of tables'!$A$4:$H$900,6,FALSE))</f>
        <v>https://www.nisra.gov.uk/system/files/statistics/census-2011-ks203ni.xlsx</v>
      </c>
      <c r="H30" s="18" t="str">
        <f>IF(ISNA(VLOOKUP((ROW(H32)-15),'List of tables'!$A$4:$H$900,7,FALSE))," ",VLOOKUP((ROW(H32)-15),'List of tables'!$A$4:$H$900,7,FALSE))</f>
        <v>Download file (Excel, 893 KB)</v>
      </c>
    </row>
    <row r="31" spans="1:8" ht="60" customHeight="1" x14ac:dyDescent="0.2">
      <c r="A31" s="21" t="str">
        <f>IF(ISNA(VLOOKUP((ROW(A33)-15),'List of tables'!$A$4:$H$900,2,FALSE))," ",VLOOKUP((ROW(A33)-15),'List of tables'!$A$4:$H$900,2,FALSE))</f>
        <v>KS204NI</v>
      </c>
      <c r="B31" s="20" t="str">
        <f>IF(ISNA(VLOOKUP((ROW(B33)-15),'List of tables'!$A$4:$H$900,3,FALSE))," ",VLOOKUP((ROW(B33)-15),'List of tables'!$A$4:$H$900,3,FALSE))</f>
        <v>Country of birth</v>
      </c>
      <c r="C31" s="20" t="str">
        <f>IF(ISNA(VLOOKUP((ROW(H33)-15),'List of tables'!$A$4:$H$900,8,FALSE))," ",VLOOKUP((ROW(H33)-15),'List of tables'!$A$4:$H$900,8,FALSE))</f>
        <v>All usual residents</v>
      </c>
      <c r="D31" s="20" t="str">
        <f>IF(ISNA(VLOOKUP((ROW(D33)-15),'List of tables'!$A$4:$H$900,5,FALSE))," ",VLOOKUP((ROW(D33)-15),'List of tables'!$A$4:$H$900,5,FALSE))</f>
        <v>Settlement2015, Small Area, Super Output Area, Electoral Ward, Local Government District, District Electoral Area (2014), Local Government District (2014), Assembly Area, NUTS3, Education and Library Board, Health and Social Care Trust, Northern Ireland</v>
      </c>
      <c r="E31" s="53" t="str">
        <f t="shared" si="0"/>
        <v>Download file (Excel, 933 KB)</v>
      </c>
      <c r="G31" s="18" t="str">
        <f>IF(ISNA(VLOOKUP((ROW(G33)-15),'List of tables'!$A$4:$H$900,6,FALSE))," ",VLOOKUP((ROW(G33)-15),'List of tables'!$A$4:$H$900,6,FALSE))</f>
        <v>https://www.nisra.gov.uk/system/files/statistics/census-2011-ks204ni.xlsx</v>
      </c>
      <c r="H31" s="18" t="str">
        <f>IF(ISNA(VLOOKUP((ROW(H33)-15),'List of tables'!$A$4:$H$900,7,FALSE))," ",VLOOKUP((ROW(H33)-15),'List of tables'!$A$4:$H$900,7,FALSE))</f>
        <v>Download file (Excel, 933 KB)</v>
      </c>
    </row>
    <row r="32" spans="1:8" ht="60" customHeight="1" x14ac:dyDescent="0.2">
      <c r="A32" s="21" t="str">
        <f>IF(ISNA(VLOOKUP((ROW(A34)-15),'List of tables'!$A$4:$H$900,2,FALSE))," ",VLOOKUP((ROW(A34)-15),'List of tables'!$A$4:$H$900,2,FALSE))</f>
        <v>KS205NI</v>
      </c>
      <c r="B32" s="20" t="str">
        <f>IF(ISNA(VLOOKUP((ROW(B34)-15),'List of tables'!$A$4:$H$900,3,FALSE))," ",VLOOKUP((ROW(B34)-15),'List of tables'!$A$4:$H$900,3,FALSE))</f>
        <v>Passports held (classification 1)</v>
      </c>
      <c r="C32" s="20" t="str">
        <f>IF(ISNA(VLOOKUP((ROW(H34)-15),'List of tables'!$A$4:$H$900,8,FALSE))," ",VLOOKUP((ROW(H34)-15),'List of tables'!$A$4:$H$900,8,FALSE))</f>
        <v>All usual residents</v>
      </c>
      <c r="D32" s="20" t="str">
        <f>IF(ISNA(VLOOKUP((ROW(D34)-15),'List of tables'!$A$4:$H$900,5,FALSE))," ",VLOOKUP((ROW(D34)-15),'List of tables'!$A$4:$H$900,5,FALSE))</f>
        <v>Settlement2015, Small Area, Super Output Area, Electoral Ward, Local Government District, District Electoral Area (2014), Local Government District (2014), Assembly Area, NUTS3, Education and Library Board, Health and Social Care Trust, Northern Ireland</v>
      </c>
      <c r="E32" s="53" t="str">
        <f t="shared" si="0"/>
        <v>Download file (Excel, 1.1 MB)</v>
      </c>
      <c r="G32" s="18" t="str">
        <f>IF(ISNA(VLOOKUP((ROW(G34)-15),'List of tables'!$A$4:$H$900,6,FALSE))," ",VLOOKUP((ROW(G34)-15),'List of tables'!$A$4:$H$900,6,FALSE))</f>
        <v>https://www.nisra.gov.uk/system/files/statistics/census-2011-ks205ni.xlsx</v>
      </c>
      <c r="H32" s="18" t="str">
        <f>IF(ISNA(VLOOKUP((ROW(H34)-15),'List of tables'!$A$4:$H$900,7,FALSE))," ",VLOOKUP((ROW(H34)-15),'List of tables'!$A$4:$H$900,7,FALSE))</f>
        <v>Download file (Excel, 1.1 MB)</v>
      </c>
    </row>
    <row r="33" spans="1:8" ht="60" customHeight="1" x14ac:dyDescent="0.2">
      <c r="A33" s="21" t="str">
        <f>IF(ISNA(VLOOKUP((ROW(A35)-15),'List of tables'!$A$4:$H$900,2,FALSE))," ",VLOOKUP((ROW(A35)-15),'List of tables'!$A$4:$H$900,2,FALSE))</f>
        <v>KS206NI</v>
      </c>
      <c r="B33" s="20" t="str">
        <f>IF(ISNA(VLOOKUP((ROW(B35)-15),'List of tables'!$A$4:$H$900,3,FALSE))," ",VLOOKUP((ROW(B35)-15),'List of tables'!$A$4:$H$900,3,FALSE))</f>
        <v>Passports held (classification 2)</v>
      </c>
      <c r="C33" s="20" t="str">
        <f>IF(ISNA(VLOOKUP((ROW(H35)-15),'List of tables'!$A$4:$H$900,8,FALSE))," ",VLOOKUP((ROW(H35)-15),'List of tables'!$A$4:$H$900,8,FALSE))</f>
        <v>All usual residents</v>
      </c>
      <c r="D33" s="20" t="str">
        <f>IF(ISNA(VLOOKUP((ROW(D35)-15),'List of tables'!$A$4:$H$900,5,FALSE))," ",VLOOKUP((ROW(D35)-15),'List of tables'!$A$4:$H$900,5,FALSE))</f>
        <v>Settlement2015, Small Area, Super Output Area, Electoral Ward, Local Government District, District Electoral Area (2014), Local Government District (2014), Assembly Area, NUTS3, Education and Library Board, Health and Social Care Trust, Northern Ireland</v>
      </c>
      <c r="E33" s="53" t="str">
        <f t="shared" si="0"/>
        <v>Download file (Excel, 951 KB)</v>
      </c>
      <c r="G33" s="18" t="str">
        <f>IF(ISNA(VLOOKUP((ROW(G35)-15),'List of tables'!$A$4:$H$900,6,FALSE))," ",VLOOKUP((ROW(G35)-15),'List of tables'!$A$4:$H$900,6,FALSE))</f>
        <v>https://www.nisra.gov.uk/system/files/statistics/census-2011-ks206ni.xlsx</v>
      </c>
      <c r="H33" s="18" t="str">
        <f>IF(ISNA(VLOOKUP((ROW(H35)-15),'List of tables'!$A$4:$H$900,7,FALSE))," ",VLOOKUP((ROW(H35)-15),'List of tables'!$A$4:$H$900,7,FALSE))</f>
        <v>Download file (Excel, 951 KB)</v>
      </c>
    </row>
    <row r="34" spans="1:8" ht="60" customHeight="1" x14ac:dyDescent="0.2">
      <c r="A34" s="21" t="str">
        <f>IF(ISNA(VLOOKUP((ROW(A36)-15),'List of tables'!$A$4:$H$900,2,FALSE))," ",VLOOKUP((ROW(A36)-15),'List of tables'!$A$4:$H$900,2,FALSE))</f>
        <v>KS207NI</v>
      </c>
      <c r="B34" s="20" t="str">
        <f>IF(ISNA(VLOOKUP((ROW(B36)-15),'List of tables'!$A$4:$H$900,3,FALSE))," ",VLOOKUP((ROW(B36)-15),'List of tables'!$A$4:$H$900,3,FALSE))</f>
        <v>Main language</v>
      </c>
      <c r="C34" s="20" t="str">
        <f>IF(ISNA(VLOOKUP((ROW(H36)-15),'List of tables'!$A$4:$H$900,8,FALSE))," ",VLOOKUP((ROW(H36)-15),'List of tables'!$A$4:$H$900,8,FALSE))</f>
        <v>All usual residents aged 3 and over</v>
      </c>
      <c r="D34" s="20" t="str">
        <f>IF(ISNA(VLOOKUP((ROW(D36)-15),'List of tables'!$A$4:$H$900,5,FALSE))," ",VLOOKUP((ROW(D36)-15),'List of tables'!$A$4:$H$900,5,FALSE))</f>
        <v>Settlement2015, Small Area, Super Output Area, Electoral Ward, Local Government District, District Electoral Area (2014), Local Government District (2014), Assembly Area, NUTS3, Education and Library Board, Health and Social Care Trust, Northern Ireland</v>
      </c>
      <c r="E34" s="53" t="str">
        <f t="shared" si="0"/>
        <v>Download file (Excel, 1.1 MB)</v>
      </c>
      <c r="G34" s="18" t="str">
        <f>IF(ISNA(VLOOKUP((ROW(G36)-15),'List of tables'!$A$4:$H$900,6,FALSE))," ",VLOOKUP((ROW(G36)-15),'List of tables'!$A$4:$H$900,6,FALSE))</f>
        <v>https://www.nisra.gov.uk/system/files/statistics/census-2011-ks207ni.xlsx</v>
      </c>
      <c r="H34" s="18" t="str">
        <f>IF(ISNA(VLOOKUP((ROW(H36)-15),'List of tables'!$A$4:$H$900,7,FALSE))," ",VLOOKUP((ROW(H36)-15),'List of tables'!$A$4:$H$900,7,FALSE))</f>
        <v>Download file (Excel, 1.1 MB)</v>
      </c>
    </row>
    <row r="35" spans="1:8" ht="60" customHeight="1" x14ac:dyDescent="0.2">
      <c r="A35" s="21" t="str">
        <f>IF(ISNA(VLOOKUP((ROW(A37)-15),'List of tables'!$A$4:$H$900,2,FALSE))," ",VLOOKUP((ROW(A37)-15),'List of tables'!$A$4:$H$900,2,FALSE))</f>
        <v>KS208NI</v>
      </c>
      <c r="B35" s="20" t="str">
        <f>IF(ISNA(VLOOKUP((ROW(B37)-15),'List of tables'!$A$4:$H$900,3,FALSE))," ",VLOOKUP((ROW(B37)-15),'List of tables'!$A$4:$H$900,3,FALSE))</f>
        <v>Household language</v>
      </c>
      <c r="C35" s="20" t="str">
        <f>IF(ISNA(VLOOKUP((ROW(H37)-15),'List of tables'!$A$4:$H$900,8,FALSE))," ",VLOOKUP((ROW(H37)-15),'List of tables'!$A$4:$H$900,8,FALSE))</f>
        <v>All households</v>
      </c>
      <c r="D35" s="20" t="str">
        <f>IF(ISNA(VLOOKUP((ROW(D37)-15),'List of tables'!$A$4:$H$900,5,FALSE))," ",VLOOKUP((ROW(D37)-15),'List of tables'!$A$4:$H$900,5,FALSE))</f>
        <v>Settlement2015, Small Area, Super Output Area, Electoral Ward, Local Government District, District Electoral Area (2014), Local Government District (2014), Assembly Area, NUTS3, Education and Library Board, Health and Social Care Trust, Northern Ireland</v>
      </c>
      <c r="E35" s="53" t="str">
        <f t="shared" si="0"/>
        <v>Download file (Excel, 641 KB)</v>
      </c>
      <c r="G35" s="18" t="str">
        <f>IF(ISNA(VLOOKUP((ROW(G37)-15),'List of tables'!$A$4:$H$900,6,FALSE))," ",VLOOKUP((ROW(G37)-15),'List of tables'!$A$4:$H$900,6,FALSE))</f>
        <v>https://www.nisra.gov.uk/system/files/statistics/census-2011-ks208ni.xlsx</v>
      </c>
      <c r="H35" s="18" t="str">
        <f>IF(ISNA(VLOOKUP((ROW(H37)-15),'List of tables'!$A$4:$H$900,7,FALSE))," ",VLOOKUP((ROW(H37)-15),'List of tables'!$A$4:$H$900,7,FALSE))</f>
        <v>Download file (Excel, 641 KB)</v>
      </c>
    </row>
    <row r="36" spans="1:8" ht="60" customHeight="1" x14ac:dyDescent="0.2">
      <c r="A36" s="21" t="str">
        <f>IF(ISNA(VLOOKUP((ROW(A38)-15),'List of tables'!$A$4:$H$900,2,FALSE))," ",VLOOKUP((ROW(A38)-15),'List of tables'!$A$4:$H$900,2,FALSE))</f>
        <v>KS209NI</v>
      </c>
      <c r="B36" s="20" t="str">
        <f>IF(ISNA(VLOOKUP((ROW(B38)-15),'List of tables'!$A$4:$H$900,3,FALSE))," ",VLOOKUP((ROW(B38)-15),'List of tables'!$A$4:$H$900,3,FALSE))</f>
        <v xml:space="preserve">Knowledge of irish </v>
      </c>
      <c r="C36" s="20" t="str">
        <f>IF(ISNA(VLOOKUP((ROW(H38)-15),'List of tables'!$A$4:$H$900,8,FALSE))," ",VLOOKUP((ROW(H38)-15),'List of tables'!$A$4:$H$900,8,FALSE))</f>
        <v>All usual residents aged 3 and over</v>
      </c>
      <c r="D36" s="20" t="str">
        <f>IF(ISNA(VLOOKUP((ROW(D38)-15),'List of tables'!$A$4:$H$900,5,FALSE))," ",VLOOKUP((ROW(D38)-15),'List of tables'!$A$4:$H$900,5,FALSE))</f>
        <v>Settlement2015, Small Area, Super Output Area, Electoral Ward, Local Government District, District Electoral Area (2014), Local Government District (2014), Assembly Area, NUTS3, Education and Library Board, Health and Social Care Trust, Northern Ireland</v>
      </c>
      <c r="E36" s="53" t="str">
        <f t="shared" si="0"/>
        <v>Download file (Excel, 883 KB)</v>
      </c>
      <c r="G36" s="18" t="str">
        <f>IF(ISNA(VLOOKUP((ROW(G38)-15),'List of tables'!$A$4:$H$900,6,FALSE))," ",VLOOKUP((ROW(G38)-15),'List of tables'!$A$4:$H$900,6,FALSE))</f>
        <v>https://www.nisra.gov.uk/system/files/statistics/census-2011-ks209ni.xlsx</v>
      </c>
      <c r="H36" s="18" t="str">
        <f>IF(ISNA(VLOOKUP((ROW(H38)-15),'List of tables'!$A$4:$H$900,7,FALSE))," ",VLOOKUP((ROW(H38)-15),'List of tables'!$A$4:$H$900,7,FALSE))</f>
        <v>Download file (Excel, 883 KB)</v>
      </c>
    </row>
    <row r="37" spans="1:8" ht="60" customHeight="1" x14ac:dyDescent="0.2">
      <c r="A37" s="21" t="str">
        <f>IF(ISNA(VLOOKUP((ROW(A39)-15),'List of tables'!$A$4:$H$900,2,FALSE))," ",VLOOKUP((ROW(A39)-15),'List of tables'!$A$4:$H$900,2,FALSE))</f>
        <v>KS210NI</v>
      </c>
      <c r="B37" s="20" t="str">
        <f>IF(ISNA(VLOOKUP((ROW(B39)-15),'List of tables'!$A$4:$H$900,3,FALSE))," ",VLOOKUP((ROW(B39)-15),'List of tables'!$A$4:$H$900,3,FALSE))</f>
        <v xml:space="preserve">Knowledge of ulster-scots
</v>
      </c>
      <c r="C37" s="20" t="str">
        <f>IF(ISNA(VLOOKUP((ROW(H39)-15),'List of tables'!$A$4:$H$900,8,FALSE))," ",VLOOKUP((ROW(H39)-15),'List of tables'!$A$4:$H$900,8,FALSE))</f>
        <v>All usual residents aged 3 and over</v>
      </c>
      <c r="D37" s="20" t="str">
        <f>IF(ISNA(VLOOKUP((ROW(D39)-15),'List of tables'!$A$4:$H$900,5,FALSE))," ",VLOOKUP((ROW(D39)-15),'List of tables'!$A$4:$H$900,5,FALSE))</f>
        <v>Settlement2015, Small Area, Super Output Area, Electoral Ward, Local Government District, District Electoral Area (2014), Local Government District (2014), Assembly Area, NUTS3, Education and Library Board, Health and Social Care Trust, Northern Ireland</v>
      </c>
      <c r="E37" s="53" t="str">
        <f t="shared" si="0"/>
        <v>Download file (Excel, 871 KB)</v>
      </c>
      <c r="G37" s="18" t="str">
        <f>IF(ISNA(VLOOKUP((ROW(G39)-15),'List of tables'!$A$4:$H$900,6,FALSE))," ",VLOOKUP((ROW(G39)-15),'List of tables'!$A$4:$H$900,6,FALSE))</f>
        <v>https://www.nisra.gov.uk/system/files/statistics/census-2011-ks210ni.xlsx</v>
      </c>
      <c r="H37" s="18" t="str">
        <f>IF(ISNA(VLOOKUP((ROW(H39)-15),'List of tables'!$A$4:$H$900,7,FALSE))," ",VLOOKUP((ROW(H39)-15),'List of tables'!$A$4:$H$900,7,FALSE))</f>
        <v>Download file (Excel, 871 KB)</v>
      </c>
    </row>
    <row r="38" spans="1:8" ht="60" customHeight="1" x14ac:dyDescent="0.2">
      <c r="A38" s="21" t="str">
        <f>IF(ISNA(VLOOKUP((ROW(A40)-15),'List of tables'!$A$4:$H$900,2,FALSE))," ",VLOOKUP((ROW(A40)-15),'List of tables'!$A$4:$H$900,2,FALSE))</f>
        <v>KS211NI</v>
      </c>
      <c r="B38" s="20" t="str">
        <f>IF(ISNA(VLOOKUP((ROW(B40)-15),'List of tables'!$A$4:$H$900,3,FALSE))," ",VLOOKUP((ROW(B40)-15),'List of tables'!$A$4:$H$900,3,FALSE))</f>
        <v>Religion</v>
      </c>
      <c r="C38" s="20" t="str">
        <f>IF(ISNA(VLOOKUP((ROW(H40)-15),'List of tables'!$A$4:$H$900,8,FALSE))," ",VLOOKUP((ROW(H40)-15),'List of tables'!$A$4:$H$900,8,FALSE))</f>
        <v>All usual residents</v>
      </c>
      <c r="D38" s="20" t="str">
        <f>IF(ISNA(VLOOKUP((ROW(D40)-15),'List of tables'!$A$4:$H$900,5,FALSE))," ",VLOOKUP((ROW(D40)-15),'List of tables'!$A$4:$H$900,5,FALSE))</f>
        <v>Settlement2015, Small Area, Super Output Area, Electoral Ward, Local Government District, District Electoral Area (2014), Local Government District (2014), Assembly Area, NUTS3, Education and Library Board, Health and Social Care Trust, Northern Ireland</v>
      </c>
      <c r="E38" s="53" t="str">
        <f t="shared" si="0"/>
        <v>Download file (Excel, 987 KB)</v>
      </c>
      <c r="G38" s="18" t="str">
        <f>IF(ISNA(VLOOKUP((ROW(G40)-15),'List of tables'!$A$4:$H$900,6,FALSE))," ",VLOOKUP((ROW(G40)-15),'List of tables'!$A$4:$H$900,6,FALSE))</f>
        <v>https://www.nisra.gov.uk/system/files/statistics/census-2011-ks211ni.xlsx</v>
      </c>
      <c r="H38" s="18" t="str">
        <f>IF(ISNA(VLOOKUP((ROW(H40)-15),'List of tables'!$A$4:$H$900,7,FALSE))," ",VLOOKUP((ROW(H40)-15),'List of tables'!$A$4:$H$900,7,FALSE))</f>
        <v>Download file (Excel, 987 KB)</v>
      </c>
    </row>
    <row r="39" spans="1:8" ht="60" customHeight="1" x14ac:dyDescent="0.2">
      <c r="A39" s="21" t="str">
        <f>IF(ISNA(VLOOKUP((ROW(A41)-15),'List of tables'!$A$4:$H$900,2,FALSE))," ",VLOOKUP((ROW(A41)-15),'List of tables'!$A$4:$H$900,2,FALSE))</f>
        <v>KS212NI</v>
      </c>
      <c r="B39" s="20" t="str">
        <f>IF(ISNA(VLOOKUP((ROW(B41)-15),'List of tables'!$A$4:$H$900,3,FALSE))," ",VLOOKUP((ROW(B41)-15),'List of tables'!$A$4:$H$900,3,FALSE))</f>
        <v>Religion or religion brought up in</v>
      </c>
      <c r="C39" s="20" t="str">
        <f>IF(ISNA(VLOOKUP((ROW(H41)-15),'List of tables'!$A$4:$H$900,8,FALSE))," ",VLOOKUP((ROW(H41)-15),'List of tables'!$A$4:$H$900,8,FALSE))</f>
        <v>All usual residents</v>
      </c>
      <c r="D39" s="20" t="str">
        <f>IF(ISNA(VLOOKUP((ROW(D41)-15),'List of tables'!$A$4:$H$900,5,FALSE))," ",VLOOKUP((ROW(D41)-15),'List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39" s="53" t="str">
        <f t="shared" si="0"/>
        <v>Download file (Excel, 701 KB)</v>
      </c>
      <c r="G39" s="18" t="str">
        <f>IF(ISNA(VLOOKUP((ROW(G41)-15),'List of tables'!$A$4:$H$900,6,FALSE))," ",VLOOKUP((ROW(G41)-15),'List of tables'!$A$4:$H$900,6,FALSE))</f>
        <v>https://www.nisra.gov.uk/system/files/statistics/census-2011-ks212ni.xlsx</v>
      </c>
      <c r="H39" s="18" t="str">
        <f>IF(ISNA(VLOOKUP((ROW(H41)-15),'List of tables'!$A$4:$H$900,7,FALSE))," ",VLOOKUP((ROW(H41)-15),'List of tables'!$A$4:$H$900,7,FALSE))</f>
        <v>Download file (Excel, 701 KB)</v>
      </c>
    </row>
    <row r="40" spans="1:8" ht="60" customHeight="1" x14ac:dyDescent="0.2">
      <c r="A40" s="21" t="str">
        <f>IF(ISNA(VLOOKUP((ROW(A42)-15),'List of tables'!$A$4:$H$900,2,FALSE))," ",VLOOKUP((ROW(A42)-15),'List of tables'!$A$4:$H$900,2,FALSE))</f>
        <v>KS301NI</v>
      </c>
      <c r="B40" s="20" t="str">
        <f>IF(ISNA(VLOOKUP((ROW(B42)-15),'List of tables'!$A$4:$H$900,3,FALSE))," ",VLOOKUP((ROW(B42)-15),'List of tables'!$A$4:$H$900,3,FALSE))</f>
        <v>Health and provision of unpaid care</v>
      </c>
      <c r="C40" s="20" t="str">
        <f>IF(ISNA(VLOOKUP((ROW(H42)-15),'List of tables'!$A$4:$H$900,8,FALSE))," ",VLOOKUP((ROW(H42)-15),'List of tables'!$A$4:$H$900,8,FALSE))</f>
        <v>All usual residents</v>
      </c>
      <c r="D40" s="20" t="str">
        <f>IF(ISNA(VLOOKUP((ROW(D42)-15),'List of tables'!$A$4:$H$900,5,FALSE))," ",VLOOKUP((ROW(D42)-15),'List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40" s="53" t="str">
        <f t="shared" si="0"/>
        <v>Download file (Excel, 1.6 MB)</v>
      </c>
      <c r="G40" s="18" t="str">
        <f>IF(ISNA(VLOOKUP((ROW(G42)-15),'List of tables'!$A$4:$H$900,6,FALSE))," ",VLOOKUP((ROW(G42)-15),'List of tables'!$A$4:$H$900,6,FALSE))</f>
        <v>https://www.nisra.gov.uk/system/files/statistics/census-2011-ks301ni.xlsx</v>
      </c>
      <c r="H40" s="18" t="str">
        <f>IF(ISNA(VLOOKUP((ROW(H42)-15),'List of tables'!$A$4:$H$900,7,FALSE))," ",VLOOKUP((ROW(H42)-15),'List of tables'!$A$4:$H$900,7,FALSE))</f>
        <v>Download file (Excel, 1.6 MB)</v>
      </c>
    </row>
    <row r="41" spans="1:8" ht="60" customHeight="1" x14ac:dyDescent="0.2">
      <c r="A41" s="21" t="str">
        <f>IF(ISNA(VLOOKUP((ROW(A43)-15),'List of tables'!$A$4:$H$900,2,FALSE))," ",VLOOKUP((ROW(A43)-15),'List of tables'!$A$4:$H$900,2,FALSE))</f>
        <v>KS302NI</v>
      </c>
      <c r="B41" s="20" t="str">
        <f>IF(ISNA(VLOOKUP((ROW(B43)-15),'List of tables'!$A$4:$H$900,3,FALSE))," ",VLOOKUP((ROW(B43)-15),'List of tables'!$A$4:$H$900,3,FALSE))</f>
        <v>Type of long-term condition</v>
      </c>
      <c r="C41" s="20" t="str">
        <f>IF(ISNA(VLOOKUP((ROW(H43)-15),'List of tables'!$A$4:$H$900,8,FALSE))," ",VLOOKUP((ROW(H43)-15),'List of tables'!$A$4:$H$900,8,FALSE))</f>
        <v>All usual residents</v>
      </c>
      <c r="D41" s="20" t="str">
        <f>IF(ISNA(VLOOKUP((ROW(D43)-15),'List of tables'!$A$4:$H$900,5,FALSE))," ",VLOOKUP((ROW(D43)-15),'List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41" s="53" t="str">
        <f t="shared" si="0"/>
        <v>Download file (Excel, 1.3 MB)</v>
      </c>
      <c r="G41" s="18" t="str">
        <f>IF(ISNA(VLOOKUP((ROW(G43)-15),'List of tables'!$A$4:$H$900,6,FALSE))," ",VLOOKUP((ROW(G43)-15),'List of tables'!$A$4:$H$900,6,FALSE))</f>
        <v>https://www.nisra.gov.uk/system/files/statistics/census-2011-ks302ni.xlsx</v>
      </c>
      <c r="H41" s="18" t="str">
        <f>IF(ISNA(VLOOKUP((ROW(H43)-15),'List of tables'!$A$4:$H$900,7,FALSE))," ",VLOOKUP((ROW(H43)-15),'List of tables'!$A$4:$H$900,7,FALSE))</f>
        <v>Download file (Excel, 1.3 MB)</v>
      </c>
    </row>
    <row r="42" spans="1:8" ht="60" customHeight="1" x14ac:dyDescent="0.2">
      <c r="A42" s="21" t="str">
        <f>IF(ISNA(VLOOKUP((ROW(A44)-15),'List of tables'!$A$4:$H$900,2,FALSE))," ",VLOOKUP((ROW(A44)-15),'List of tables'!$A$4:$H$900,2,FALSE))</f>
        <v>KS401NI</v>
      </c>
      <c r="B42" s="20" t="str">
        <f>IF(ISNA(VLOOKUP((ROW(B44)-15),'List of tables'!$A$4:$H$900,3,FALSE))," ",VLOOKUP((ROW(B44)-15),'List of tables'!$A$4:$H$900,3,FALSE))</f>
        <v>Dwellings, household spaces and accommodation type</v>
      </c>
      <c r="C42" s="20" t="str">
        <f>IF(ISNA(VLOOKUP((ROW(H44)-15),'List of tables'!$A$4:$H$900,8,FALSE))," ",VLOOKUP((ROW(H44)-15),'List of tables'!$A$4:$H$900,8,FALSE))</f>
        <v>All dwellings; All household spaces</v>
      </c>
      <c r="D42" s="20" t="str">
        <f>IF(ISNA(VLOOKUP((ROW(D44)-15),'List of tables'!$A$4:$H$900,5,FALSE))," ",VLOOKUP((ROW(D44)-15),'List of tables'!$A$4:$H$900,5,FALSE))</f>
        <v>Settlement2015, Small Area, Super Output Area, Electoral Ward, Local Government District, District Electoral Area (2014), Local Government District (2014), Assembly Area, NUTS3, Education and Library Board, Health and Social Care Trust, Northern Ireland</v>
      </c>
      <c r="E42" s="53" t="str">
        <f t="shared" si="0"/>
        <v>Download file (Excel, 1016 KB)</v>
      </c>
      <c r="G42" s="18" t="str">
        <f>IF(ISNA(VLOOKUP((ROW(G44)-15),'List of tables'!$A$4:$H$900,6,FALSE))," ",VLOOKUP((ROW(G44)-15),'List of tables'!$A$4:$H$900,6,FALSE))</f>
        <v>https://www.nisra.gov.uk/system/files/statistics/census-2011-ks401ni.xlsx</v>
      </c>
      <c r="H42" s="18" t="str">
        <f>IF(ISNA(VLOOKUP((ROW(H44)-15),'List of tables'!$A$4:$H$900,7,FALSE))," ",VLOOKUP((ROW(H44)-15),'List of tables'!$A$4:$H$900,7,FALSE))</f>
        <v>Download file (Excel, 1016 KB)</v>
      </c>
    </row>
    <row r="43" spans="1:8" ht="60" customHeight="1" x14ac:dyDescent="0.2">
      <c r="A43" s="21" t="str">
        <f>IF(ISNA(VLOOKUP((ROW(A45)-15),'List of tables'!$A$4:$H$900,2,FALSE))," ",VLOOKUP((ROW(A45)-15),'List of tables'!$A$4:$H$900,2,FALSE))</f>
        <v>KS402NI</v>
      </c>
      <c r="B43" s="20" t="str">
        <f>IF(ISNA(VLOOKUP((ROW(B45)-15),'List of tables'!$A$4:$H$900,3,FALSE))," ",VLOOKUP((ROW(B45)-15),'List of tables'!$A$4:$H$900,3,FALSE))</f>
        <v>Tenure and landlord</v>
      </c>
      <c r="C43" s="20" t="str">
        <f>IF(ISNA(VLOOKUP((ROW(H45)-15),'List of tables'!$A$4:$H$900,8,FALSE))," ",VLOOKUP((ROW(H45)-15),'List of tables'!$A$4:$H$900,8,FALSE))</f>
        <v>All households</v>
      </c>
      <c r="D43" s="20" t="str">
        <f>IF(ISNA(VLOOKUP((ROW(D45)-15),'List of tables'!$A$4:$H$900,5,FALSE))," ",VLOOKUP((ROW(D45)-15),'List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43" s="53" t="str">
        <f t="shared" si="0"/>
        <v>Download file (Excel, 962 KB)</v>
      </c>
      <c r="G43" s="18" t="str">
        <f>IF(ISNA(VLOOKUP((ROW(G45)-15),'List of tables'!$A$4:$H$900,6,FALSE))," ",VLOOKUP((ROW(G45)-15),'List of tables'!$A$4:$H$900,6,FALSE))</f>
        <v>https://www.nisra.gov.uk/system/files/statistics/census-2011-ks402ni.xlsx</v>
      </c>
      <c r="H43" s="18" t="str">
        <f>IF(ISNA(VLOOKUP((ROW(H45)-15),'List of tables'!$A$4:$H$900,7,FALSE))," ",VLOOKUP((ROW(H45)-15),'List of tables'!$A$4:$H$900,7,FALSE))</f>
        <v>Download file (Excel, 962 KB)</v>
      </c>
    </row>
    <row r="44" spans="1:8" ht="60" customHeight="1" x14ac:dyDescent="0.2">
      <c r="A44" s="21" t="str">
        <f>IF(ISNA(VLOOKUP((ROW(A46)-15),'List of tables'!$A$4:$H$900,2,FALSE))," ",VLOOKUP((ROW(A46)-15),'List of tables'!$A$4:$H$900,2,FALSE))</f>
        <v>KS403NI</v>
      </c>
      <c r="B44" s="20" t="str">
        <f>IF(ISNA(VLOOKUP((ROW(B46)-15),'List of tables'!$A$4:$H$900,3,FALSE))," ",VLOOKUP((ROW(B46)-15),'List of tables'!$A$4:$H$900,3,FALSE))</f>
        <v>Household size</v>
      </c>
      <c r="C44" s="20" t="str">
        <f>IF(ISNA(VLOOKUP((ROW(H46)-15),'List of tables'!$A$4:$H$900,8,FALSE))," ",VLOOKUP((ROW(H46)-15),'List of tables'!$A$4:$H$900,8,FALSE))</f>
        <v>All households</v>
      </c>
      <c r="D44" s="20" t="str">
        <f>IF(ISNA(VLOOKUP((ROW(D46)-15),'List of tables'!$A$4:$H$900,5,FALSE))," ",VLOOKUP((ROW(D46)-15),'List of tables'!$A$4:$H$900,5,FALSE))</f>
        <v>Settlement2015, Small Area, Super Output Area, Electoral Ward, Local Government District, District Electoral Area (2014), Local Government District (2014), Assembly Area, NUTS3, Education and Library Board, Health and Social Care Trust, Northern Ireland</v>
      </c>
      <c r="E44" s="53" t="str">
        <f t="shared" si="0"/>
        <v>Download file (Excel, 998 KB)</v>
      </c>
      <c r="G44" s="18" t="str">
        <f>IF(ISNA(VLOOKUP((ROW(G46)-15),'List of tables'!$A$4:$H$900,6,FALSE))," ",VLOOKUP((ROW(G46)-15),'List of tables'!$A$4:$H$900,6,FALSE))</f>
        <v>https://www.nisra.gov.uk/system/files/statistics/census-2011-ks403ni.xlsx</v>
      </c>
      <c r="H44" s="18" t="str">
        <f>IF(ISNA(VLOOKUP((ROW(H46)-15),'List of tables'!$A$4:$H$900,7,FALSE))," ",VLOOKUP((ROW(H46)-15),'List of tables'!$A$4:$H$900,7,FALSE))</f>
        <v>Download file (Excel, 998 KB)</v>
      </c>
    </row>
    <row r="45" spans="1:8" ht="60" customHeight="1" x14ac:dyDescent="0.2">
      <c r="A45" s="21" t="str">
        <f>IF(ISNA(VLOOKUP((ROW(A47)-15),'List of tables'!$A$4:$H$900,2,FALSE))," ",VLOOKUP((ROW(A47)-15),'List of tables'!$A$4:$H$900,2,FALSE))</f>
        <v>KS404NI</v>
      </c>
      <c r="B45" s="20" t="str">
        <f>IF(ISNA(VLOOKUP((ROW(B47)-15),'List of tables'!$A$4:$H$900,3,FALSE))," ",VLOOKUP((ROW(B47)-15),'List of tables'!$A$4:$H$900,3,FALSE))</f>
        <v>Central heating</v>
      </c>
      <c r="C45" s="20" t="str">
        <f>IF(ISNA(VLOOKUP((ROW(H47)-15),'List of tables'!$A$4:$H$900,8,FALSE))," ",VLOOKUP((ROW(H47)-15),'List of tables'!$A$4:$H$900,8,FALSE))</f>
        <v>All households</v>
      </c>
      <c r="D45" s="20" t="str">
        <f>IF(ISNA(VLOOKUP((ROW(D47)-15),'List of tables'!$A$4:$H$900,5,FALSE))," ",VLOOKUP((ROW(D47)-15),'List of tables'!$A$4:$H$900,5,FALSE))</f>
        <v>Settlement2015, Small Area, Super Output Area, Electoral Ward, Local Government District, District Electoral Area (2014), Local Government District (2014), Assembly Area, NUTS3, Education and Library Board, Health and Social Care Trust, Northern Ireland</v>
      </c>
      <c r="E45" s="53" t="str">
        <f t="shared" si="0"/>
        <v>Download file (Excel, 862 KB)</v>
      </c>
      <c r="G45" s="18" t="str">
        <f>IF(ISNA(VLOOKUP((ROW(G47)-15),'List of tables'!$A$4:$H$900,6,FALSE))," ",VLOOKUP((ROW(G47)-15),'List of tables'!$A$4:$H$900,6,FALSE))</f>
        <v>https://www.nisra.gov.uk/system/files/statistics/census-2011-ks404ni.xlsx</v>
      </c>
      <c r="H45" s="18" t="str">
        <f>IF(ISNA(VLOOKUP((ROW(H47)-15),'List of tables'!$A$4:$H$900,7,FALSE))," ",VLOOKUP((ROW(H47)-15),'List of tables'!$A$4:$H$900,7,FALSE))</f>
        <v>Download file (Excel, 862 KB)</v>
      </c>
    </row>
    <row r="46" spans="1:8" ht="60" customHeight="1" x14ac:dyDescent="0.2">
      <c r="A46" s="21" t="str">
        <f>IF(ISNA(VLOOKUP((ROW(A48)-15),'List of tables'!$A$4:$H$900,2,FALSE))," ",VLOOKUP((ROW(A48)-15),'List of tables'!$A$4:$H$900,2,FALSE))</f>
        <v>KS405NI</v>
      </c>
      <c r="B46" s="20" t="str">
        <f>IF(ISNA(VLOOKUP((ROW(B48)-15),'List of tables'!$A$4:$H$900,3,FALSE))," ",VLOOKUP((ROW(B48)-15),'List of tables'!$A$4:$H$900,3,FALSE))</f>
        <v>Car or van availability</v>
      </c>
      <c r="C46" s="20" t="str">
        <f>IF(ISNA(VLOOKUP((ROW(H48)-15),'List of tables'!$A$4:$H$900,8,FALSE))," ",VLOOKUP((ROW(H48)-15),'List of tables'!$A$4:$H$900,8,FALSE))</f>
        <v>All households</v>
      </c>
      <c r="D46" s="20" t="str">
        <f>IF(ISNA(VLOOKUP((ROW(D48)-15),'List of tables'!$A$4:$H$900,5,FALSE))," ",VLOOKUP((ROW(D48)-15),'List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46" s="53" t="str">
        <f t="shared" si="0"/>
        <v>Download file (Excel, 798 KB)</v>
      </c>
      <c r="G46" s="18" t="str">
        <f>IF(ISNA(VLOOKUP((ROW(G48)-15),'List of tables'!$A$4:$H$900,6,FALSE))," ",VLOOKUP((ROW(G48)-15),'List of tables'!$A$4:$H$900,6,FALSE))</f>
        <v>https://www.nisra.gov.uk/system/files/statistics/census-2011-ks405ni.xlsx</v>
      </c>
      <c r="H46" s="18" t="str">
        <f>IF(ISNA(VLOOKUP((ROW(H48)-15),'List of tables'!$A$4:$H$900,7,FALSE))," ",VLOOKUP((ROW(H48)-15),'List of tables'!$A$4:$H$900,7,FALSE))</f>
        <v>Download file (Excel, 798 KB)</v>
      </c>
    </row>
    <row r="47" spans="1:8" ht="60" customHeight="1" x14ac:dyDescent="0.2">
      <c r="A47" s="21" t="str">
        <f>IF(ISNA(VLOOKUP((ROW(A49)-15),'List of tables'!$A$4:$H$900,2,FALSE))," ",VLOOKUP((ROW(A49)-15),'List of tables'!$A$4:$H$900,2,FALSE))</f>
        <v>KS406NI</v>
      </c>
      <c r="B47" s="20" t="str">
        <f>IF(ISNA(VLOOKUP((ROW(B49)-15),'List of tables'!$A$4:$H$900,3,FALSE))," ",VLOOKUP((ROW(B49)-15),'List of tables'!$A$4:$H$900,3,FALSE))</f>
        <v>Adaptation to accommodation</v>
      </c>
      <c r="C47" s="20" t="str">
        <f>IF(ISNA(VLOOKUP((ROW(H49)-15),'List of tables'!$A$4:$H$900,8,FALSE))," ",VLOOKUP((ROW(H49)-15),'List of tables'!$A$4:$H$900,8,FALSE))</f>
        <v>All households</v>
      </c>
      <c r="D47" s="20" t="str">
        <f>IF(ISNA(VLOOKUP((ROW(D49)-15),'List of tables'!$A$4:$H$900,5,FALSE))," ",VLOOKUP((ROW(D49)-15),'List of tables'!$A$4:$H$900,5,FALSE))</f>
        <v>Settlement2015, Small Area, Super Output Area, Electoral Ward, Local Government District, District Electoral Area (2014), Local Government District (2014), Assembly Area, NUTS3, Education and Library Board, Health and Social Care Trust, Northern Ireland</v>
      </c>
      <c r="E47" s="53" t="str">
        <f t="shared" si="0"/>
        <v>Download file (Excel, 780 KB)</v>
      </c>
      <c r="G47" s="18" t="str">
        <f>IF(ISNA(VLOOKUP((ROW(G49)-15),'List of tables'!$A$4:$H$900,6,FALSE))," ",VLOOKUP((ROW(G49)-15),'List of tables'!$A$4:$H$900,6,FALSE))</f>
        <v>https://www.nisra.gov.uk/system/files/statistics/census-2011-ks406ni.xlsx</v>
      </c>
      <c r="H47" s="18" t="str">
        <f>IF(ISNA(VLOOKUP((ROW(H49)-15),'List of tables'!$A$4:$H$900,7,FALSE))," ",VLOOKUP((ROW(H49)-15),'List of tables'!$A$4:$H$900,7,FALSE))</f>
        <v>Download file (Excel, 780 KB)</v>
      </c>
    </row>
    <row r="48" spans="1:8" ht="60" customHeight="1" x14ac:dyDescent="0.2">
      <c r="A48" s="21" t="str">
        <f>IF(ISNA(VLOOKUP((ROW(A50)-15),'List of tables'!$A$4:$H$900,2,FALSE))," ",VLOOKUP((ROW(A50)-15),'List of tables'!$A$4:$H$900,2,FALSE))</f>
        <v>KS407NI</v>
      </c>
      <c r="B48" s="20" t="str">
        <f>IF(ISNA(VLOOKUP((ROW(B50)-15),'List of tables'!$A$4:$H$900,3,FALSE))," ",VLOOKUP((ROW(B50)-15),'List of tables'!$A$4:$H$900,3,FALSE))</f>
        <v>Communal establishment residents and long-term health problem or disability</v>
      </c>
      <c r="C48" s="20" t="str">
        <f>IF(ISNA(VLOOKUP((ROW(H50)-15),'List of tables'!$A$4:$H$900,8,FALSE))," ",VLOOKUP((ROW(H50)-15),'List of tables'!$A$4:$H$900,8,FALSE))</f>
        <v>All communal establishments</v>
      </c>
      <c r="D48" s="20" t="str">
        <f>IF(ISNA(VLOOKUP((ROW(D50)-15),'List of tables'!$A$4:$H$900,5,FALSE))," ",VLOOKUP((ROW(D50)-15),'List of tables'!$A$4:$H$900,5,FALSE))</f>
        <v>Settlement2015, Small Area, Super Output Area, Electoral Ward, Local Government District, District Electoral Area (2014), Local Government District (2014), Assembly Area, NUTS3, Education and Library Board, Health and Social Care Trust, Northern Ireland</v>
      </c>
      <c r="E48" s="53" t="str">
        <f t="shared" si="0"/>
        <v>Download file (Excel, 972 KB)</v>
      </c>
      <c r="G48" s="18" t="str">
        <f>IF(ISNA(VLOOKUP((ROW(G50)-15),'List of tables'!$A$4:$H$900,6,FALSE))," ",VLOOKUP((ROW(G50)-15),'List of tables'!$A$4:$H$900,6,FALSE))</f>
        <v>https://www.nisra.gov.uk/system/files/statistics/census-2011-ks407ni.xlsx</v>
      </c>
      <c r="H48" s="18" t="str">
        <f>IF(ISNA(VLOOKUP((ROW(H50)-15),'List of tables'!$A$4:$H$900,7,FALSE))," ",VLOOKUP((ROW(H50)-15),'List of tables'!$A$4:$H$900,7,FALSE))</f>
        <v>Download file (Excel, 972 KB)</v>
      </c>
    </row>
    <row r="49" spans="1:8" ht="60" customHeight="1" x14ac:dyDescent="0.2">
      <c r="A49" s="21" t="str">
        <f>IF(ISNA(VLOOKUP((ROW(A51)-15),'List of tables'!$A$4:$H$900,2,FALSE))," ",VLOOKUP((ROW(A51)-15),'List of tables'!$A$4:$H$900,2,FALSE))</f>
        <v>KS501NI</v>
      </c>
      <c r="B49" s="20" t="str">
        <f>IF(ISNA(VLOOKUP((ROW(B51)-15),'List of tables'!$A$4:$H$900,3,FALSE))," ",VLOOKUP((ROW(B51)-15),'List of tables'!$A$4:$H$900,3,FALSE))</f>
        <v>Qualifications and students</v>
      </c>
      <c r="C49" s="20" t="str">
        <f>IF(ISNA(VLOOKUP((ROW(H51)-15),'List of tables'!$A$4:$H$900,8,FALSE))," ",VLOOKUP((ROW(H51)-15),'List of tables'!$A$4:$H$900,8,FALSE))</f>
        <v xml:space="preserve">All usual residents aged 16 and over </v>
      </c>
      <c r="D49" s="20" t="str">
        <f>IF(ISNA(VLOOKUP((ROW(D51)-15),'List of tables'!$A$4:$H$900,5,FALSE))," ",VLOOKUP((ROW(D51)-15),'List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49" s="53" t="str">
        <f t="shared" si="0"/>
        <v>Download file (Excel, 1.2 MB)</v>
      </c>
      <c r="G49" s="18" t="str">
        <f>IF(ISNA(VLOOKUP((ROW(G51)-15),'List of tables'!$A$4:$H$900,6,FALSE))," ",VLOOKUP((ROW(G51)-15),'List of tables'!$A$4:$H$900,6,FALSE))</f>
        <v>https://www.nisra.gov.uk/system/files/statistics/census-2011-ks501ni.xlsx</v>
      </c>
      <c r="H49" s="18" t="str">
        <f>IF(ISNA(VLOOKUP((ROW(H51)-15),'List of tables'!$A$4:$H$900,7,FALSE))," ",VLOOKUP((ROW(H51)-15),'List of tables'!$A$4:$H$900,7,FALSE))</f>
        <v>Download file (Excel, 1.2 MB)</v>
      </c>
    </row>
    <row r="50" spans="1:8" ht="60" customHeight="1" x14ac:dyDescent="0.2">
      <c r="A50" s="21" t="str">
        <f>IF(ISNA(VLOOKUP((ROW(A52)-15),'List of tables'!$A$4:$H$900,2,FALSE))," ",VLOOKUP((ROW(A52)-15),'List of tables'!$A$4:$H$900,2,FALSE))</f>
        <v>KS601NI</v>
      </c>
      <c r="B50" s="20" t="str">
        <f>IF(ISNA(VLOOKUP((ROW(B52)-15),'List of tables'!$A$4:$H$900,3,FALSE))," ",VLOOKUP((ROW(B52)-15),'List of tables'!$A$4:$H$900,3,FALSE))</f>
        <v>Economic activity</v>
      </c>
      <c r="C50" s="20" t="str">
        <f>IF(ISNA(VLOOKUP((ROW(H52)-15),'List of tables'!$A$4:$H$900,8,FALSE))," ",VLOOKUP((ROW(H52)-15),'List of tables'!$A$4:$H$900,8,FALSE))</f>
        <v>All usual residents aged 16 to 74</v>
      </c>
      <c r="D50" s="20" t="str">
        <f>IF(ISNA(VLOOKUP((ROW(D52)-15),'List of tables'!$A$4:$H$900,5,FALSE))," ",VLOOKUP((ROW(D52)-15),'List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50" s="53" t="str">
        <f t="shared" si="0"/>
        <v>Download file (Excel, 1.5 MB)</v>
      </c>
      <c r="G50" s="18" t="str">
        <f>IF(ISNA(VLOOKUP((ROW(G52)-15),'List of tables'!$A$4:$H$900,6,FALSE))," ",VLOOKUP((ROW(G52)-15),'List of tables'!$A$4:$H$900,6,FALSE))</f>
        <v>https://www.nisra.gov.uk/system/files/statistics/census-2011-ks601ni.xlsx</v>
      </c>
      <c r="H50" s="18" t="str">
        <f>IF(ISNA(VLOOKUP((ROW(H52)-15),'List of tables'!$A$4:$H$900,7,FALSE))," ",VLOOKUP((ROW(H52)-15),'List of tables'!$A$4:$H$900,7,FALSE))</f>
        <v>Download file (Excel, 1.5 MB)</v>
      </c>
    </row>
    <row r="51" spans="1:8" ht="60" customHeight="1" x14ac:dyDescent="0.2">
      <c r="A51" s="21" t="str">
        <f>IF(ISNA(VLOOKUP((ROW(A53)-15),'List of tables'!$A$4:$H$900,2,FALSE))," ",VLOOKUP((ROW(A53)-15),'List of tables'!$A$4:$H$900,2,FALSE))</f>
        <v>KS602NI</v>
      </c>
      <c r="B51" s="20" t="str">
        <f>IF(ISNA(VLOOKUP((ROW(B53)-15),'List of tables'!$A$4:$H$900,3,FALSE))," ",VLOOKUP((ROW(B53)-15),'List of tables'!$A$4:$H$900,3,FALSE))</f>
        <v>Economic activity - males</v>
      </c>
      <c r="C51" s="20" t="str">
        <f>IF(ISNA(VLOOKUP((ROW(H53)-15),'List of tables'!$A$4:$H$900,8,FALSE))," ",VLOOKUP((ROW(H53)-15),'List of tables'!$A$4:$H$900,8,FALSE))</f>
        <v>All male usual residents aged 16 to 74</v>
      </c>
      <c r="D51" s="20" t="str">
        <f>IF(ISNA(VLOOKUP((ROW(D53)-15),'List of tables'!$A$4:$H$900,5,FALSE))," ",VLOOKUP((ROW(D53)-15),'List of tables'!$A$4:$H$900,5,FALSE))</f>
        <v>Settlement2015, Small Area, Super Output Area, Electoral Ward, Local Government District, District Electoral Area (2014), Local Government District (2014), Assembly Area, NUTS3, Education and Library Board, Health and Social Care Trust, Northern Ireland</v>
      </c>
      <c r="E51" s="53" t="str">
        <f t="shared" si="0"/>
        <v>Download file (Excel, 1.5 MB)</v>
      </c>
      <c r="G51" s="18" t="str">
        <f>IF(ISNA(VLOOKUP((ROW(G53)-15),'List of tables'!$A$4:$H$900,6,FALSE))," ",VLOOKUP((ROW(G53)-15),'List of tables'!$A$4:$H$900,6,FALSE))</f>
        <v>https://www.nisra.gov.uk/system/files/statistics/census-2011-ks602ni.xlsx</v>
      </c>
      <c r="H51" s="18" t="str">
        <f>IF(ISNA(VLOOKUP((ROW(H53)-15),'List of tables'!$A$4:$H$900,7,FALSE))," ",VLOOKUP((ROW(H53)-15),'List of tables'!$A$4:$H$900,7,FALSE))</f>
        <v>Download file (Excel, 1.5 MB)</v>
      </c>
    </row>
    <row r="52" spans="1:8" ht="60" customHeight="1" x14ac:dyDescent="0.2">
      <c r="A52" s="21" t="str">
        <f>IF(ISNA(VLOOKUP((ROW(A54)-15),'List of tables'!$A$4:$H$900,2,FALSE))," ",VLOOKUP((ROW(A54)-15),'List of tables'!$A$4:$H$900,2,FALSE))</f>
        <v>KS603NI</v>
      </c>
      <c r="B52" s="20" t="str">
        <f>IF(ISNA(VLOOKUP((ROW(B54)-15),'List of tables'!$A$4:$H$900,3,FALSE))," ",VLOOKUP((ROW(B54)-15),'List of tables'!$A$4:$H$900,3,FALSE))</f>
        <v>Economic activity - females</v>
      </c>
      <c r="C52" s="20" t="str">
        <f>IF(ISNA(VLOOKUP((ROW(H54)-15),'List of tables'!$A$4:$H$900,8,FALSE))," ",VLOOKUP((ROW(H54)-15),'List of tables'!$A$4:$H$900,8,FALSE))</f>
        <v>All female usual residents aged 16 to 74</v>
      </c>
      <c r="D52" s="20" t="str">
        <f>IF(ISNA(VLOOKUP((ROW(D54)-15),'List of tables'!$A$4:$H$900,5,FALSE))," ",VLOOKUP((ROW(D54)-15),'List of tables'!$A$4:$H$900,5,FALSE))</f>
        <v>Settlement2015, Small Area, Super Output Area, Electoral Ward, Local Government District, District Electoral Area (2014), Local Government District (2014), Assembly Area, NUTS3, Education and Library Board, Health and Social Care Trust, Northern Ireland</v>
      </c>
      <c r="E52" s="53" t="str">
        <f t="shared" si="0"/>
        <v>Download file (Excel, 1.4 MB)</v>
      </c>
      <c r="G52" s="18" t="str">
        <f>IF(ISNA(VLOOKUP((ROW(G54)-15),'List of tables'!$A$4:$H$900,6,FALSE))," ",VLOOKUP((ROW(G54)-15),'List of tables'!$A$4:$H$900,6,FALSE))</f>
        <v>https://www.nisra.gov.uk/system/files/statistics/census-2011-ks603ni.xlsx</v>
      </c>
      <c r="H52" s="18" t="str">
        <f>IF(ISNA(VLOOKUP((ROW(H54)-15),'List of tables'!$A$4:$H$900,7,FALSE))," ",VLOOKUP((ROW(H54)-15),'List of tables'!$A$4:$H$900,7,FALSE))</f>
        <v>Download file (Excel, 1.4 MB)</v>
      </c>
    </row>
    <row r="53" spans="1:8" ht="60" customHeight="1" x14ac:dyDescent="0.2">
      <c r="A53" s="21" t="str">
        <f>IF(ISNA(VLOOKUP((ROW(A55)-15),'List of tables'!$A$4:$H$900,2,FALSE))," ",VLOOKUP((ROW(A55)-15),'List of tables'!$A$4:$H$900,2,FALSE))</f>
        <v>KS604NI</v>
      </c>
      <c r="B53" s="20" t="str">
        <f>IF(ISNA(VLOOKUP((ROW(B55)-15),'List of tables'!$A$4:$H$900,3,FALSE))," ",VLOOKUP((ROW(B55)-15),'List of tables'!$A$4:$H$900,3,FALSE))</f>
        <v>Hours worked</v>
      </c>
      <c r="C53" s="20" t="str">
        <f>IF(ISNA(VLOOKUP((ROW(H55)-15),'List of tables'!$A$4:$H$900,8,FALSE))," ",VLOOKUP((ROW(H55)-15),'List of tables'!$A$4:$H$900,8,FALSE))</f>
        <v>All usual residents aged 16 to 74 in employment</v>
      </c>
      <c r="D53" s="20" t="str">
        <f>IF(ISNA(VLOOKUP((ROW(D55)-15),'List of tables'!$A$4:$H$900,5,FALSE))," ",VLOOKUP((ROW(D55)-15),'List of tables'!$A$4:$H$900,5,FALSE))</f>
        <v>Settlement2015, Small Area, Super Output Area, Electoral Ward, Local Government District, District Electoral Area (2014), Local Government District (2014), Assembly Area, NUTS3, Education and Library Board, Health and Social Care Trust, Northern Ireland</v>
      </c>
      <c r="E53" s="53" t="str">
        <f t="shared" si="0"/>
        <v>Download file (Excel, 1.4 MB)</v>
      </c>
      <c r="G53" s="18" t="str">
        <f>IF(ISNA(VLOOKUP((ROW(G55)-15),'List of tables'!$A$4:$H$900,6,FALSE))," ",VLOOKUP((ROW(G55)-15),'List of tables'!$A$4:$H$900,6,FALSE))</f>
        <v>https://www.nisra.gov.uk/system/files/statistics/census-2011-ks604ni.xlsx</v>
      </c>
      <c r="H53" s="18" t="str">
        <f>IF(ISNA(VLOOKUP((ROW(H55)-15),'List of tables'!$A$4:$H$900,7,FALSE))," ",VLOOKUP((ROW(H55)-15),'List of tables'!$A$4:$H$900,7,FALSE))</f>
        <v>Download file (Excel, 1.4 MB)</v>
      </c>
    </row>
    <row r="54" spans="1:8" ht="60" customHeight="1" x14ac:dyDescent="0.2">
      <c r="A54" s="21" t="str">
        <f>IF(ISNA(VLOOKUP((ROW(A56)-15),'List of tables'!$A$4:$H$900,2,FALSE))," ",VLOOKUP((ROW(A56)-15),'List of tables'!$A$4:$H$900,2,FALSE))</f>
        <v>KS605NI</v>
      </c>
      <c r="B54" s="20" t="str">
        <f>IF(ISNA(VLOOKUP((ROW(B56)-15),'List of tables'!$A$4:$H$900,3,FALSE))," ",VLOOKUP((ROW(B56)-15),'List of tables'!$A$4:$H$900,3,FALSE))</f>
        <v>Industry of employment</v>
      </c>
      <c r="C54" s="20" t="str">
        <f>IF(ISNA(VLOOKUP((ROW(H56)-15),'List of tables'!$A$4:$H$900,8,FALSE))," ",VLOOKUP((ROW(H56)-15),'List of tables'!$A$4:$H$900,8,FALSE))</f>
        <v xml:space="preserve">All usual residents aged 16 to 74 in employment </v>
      </c>
      <c r="D54" s="20" t="str">
        <f>IF(ISNA(VLOOKUP((ROW(D56)-15),'List of tables'!$A$4:$H$900,5,FALSE))," ",VLOOKUP((ROW(D56)-15),'List of tables'!$A$4:$H$900,5,FALSE))</f>
        <v>Settlement2015, Small Area, Super Output Area, Electoral Ward, Local Government District, District Electoral Area (2014), Local Government District (2014), Assembly Area, NUTS3, Education and Library Board, Health and Social Care Trust, Northern Ireland</v>
      </c>
      <c r="E54" s="53" t="str">
        <f t="shared" si="0"/>
        <v>Download file (Excel, 1.7 MB)</v>
      </c>
      <c r="G54" s="18" t="str">
        <f>IF(ISNA(VLOOKUP((ROW(G56)-15),'List of tables'!$A$4:$H$900,6,FALSE))," ",VLOOKUP((ROW(G56)-15),'List of tables'!$A$4:$H$900,6,FALSE))</f>
        <v>https://www.nisra.gov.uk/system/files/statistics/census-2011-ks605ni.xlsx</v>
      </c>
      <c r="H54" s="18" t="str">
        <f>IF(ISNA(VLOOKUP((ROW(H56)-15),'List of tables'!$A$4:$H$900,7,FALSE))," ",VLOOKUP((ROW(H56)-15),'List of tables'!$A$4:$H$900,7,FALSE))</f>
        <v>Download file (Excel, 1.7 MB)</v>
      </c>
    </row>
    <row r="55" spans="1:8" ht="60" customHeight="1" x14ac:dyDescent="0.2">
      <c r="A55" s="21" t="str">
        <f>IF(ISNA(VLOOKUP((ROW(A57)-15),'List of tables'!$A$4:$H$900,2,FALSE))," ",VLOOKUP((ROW(A57)-15),'List of tables'!$A$4:$H$900,2,FALSE))</f>
        <v>KS606NI</v>
      </c>
      <c r="B55" s="20" t="str">
        <f>IF(ISNA(VLOOKUP((ROW(B57)-15),'List of tables'!$A$4:$H$900,3,FALSE))," ",VLOOKUP((ROW(B57)-15),'List of tables'!$A$4:$H$900,3,FALSE))</f>
        <v>Industry of employment - males</v>
      </c>
      <c r="C55" s="20" t="str">
        <f>IF(ISNA(VLOOKUP((ROW(H57)-15),'List of tables'!$A$4:$H$900,8,FALSE))," ",VLOOKUP((ROW(H57)-15),'List of tables'!$A$4:$H$900,8,FALSE))</f>
        <v xml:space="preserve">All male usual residents aged 16 to 74 in employment </v>
      </c>
      <c r="D55" s="20" t="str">
        <f>IF(ISNA(VLOOKUP((ROW(D57)-15),'List of tables'!$A$4:$H$900,5,FALSE))," ",VLOOKUP((ROW(D57)-15),'List of tables'!$A$4:$H$900,5,FALSE))</f>
        <v>Settlement2015, Small Area, Super Output Area, Electoral Ward, Local Government District, District Electoral Area (2014), Local Government District (2014), Assembly Area, NUTS3, Education and Library Board, Health and Social Care Trust, Northern Ireland</v>
      </c>
      <c r="E55" s="53" t="str">
        <f t="shared" si="0"/>
        <v>Download file (Excel, 1.6 MB)</v>
      </c>
      <c r="G55" s="18" t="str">
        <f>IF(ISNA(VLOOKUP((ROW(G57)-15),'List of tables'!$A$4:$H$900,6,FALSE))," ",VLOOKUP((ROW(G57)-15),'List of tables'!$A$4:$H$900,6,FALSE))</f>
        <v>https://www.nisra.gov.uk/system/files/statistics/census-2011-ks606ni.xlsx</v>
      </c>
      <c r="H55" s="18" t="str">
        <f>IF(ISNA(VLOOKUP((ROW(H57)-15),'List of tables'!$A$4:$H$900,7,FALSE))," ",VLOOKUP((ROW(H57)-15),'List of tables'!$A$4:$H$900,7,FALSE))</f>
        <v>Download file (Excel, 1.6 MB)</v>
      </c>
    </row>
    <row r="56" spans="1:8" ht="60" customHeight="1" x14ac:dyDescent="0.2">
      <c r="A56" s="21" t="str">
        <f>IF(ISNA(VLOOKUP((ROW(A58)-15),'List of tables'!$A$4:$H$900,2,FALSE))," ",VLOOKUP((ROW(A58)-15),'List of tables'!$A$4:$H$900,2,FALSE))</f>
        <v>KS607NI</v>
      </c>
      <c r="B56" s="20" t="str">
        <f>IF(ISNA(VLOOKUP((ROW(B58)-15),'List of tables'!$A$4:$H$900,3,FALSE))," ",VLOOKUP((ROW(B58)-15),'List of tables'!$A$4:$H$900,3,FALSE))</f>
        <v>Industry of employment - females</v>
      </c>
      <c r="C56" s="20" t="str">
        <f>IF(ISNA(VLOOKUP((ROW(H58)-15),'List of tables'!$A$4:$H$900,8,FALSE))," ",VLOOKUP((ROW(H58)-15),'List of tables'!$A$4:$H$900,8,FALSE))</f>
        <v xml:space="preserve">All female usual residents aged 16 to 74 in employment </v>
      </c>
      <c r="D56" s="20" t="str">
        <f>IF(ISNA(VLOOKUP((ROW(D58)-15),'List of tables'!$A$4:$H$900,5,FALSE))," ",VLOOKUP((ROW(D58)-15),'List of tables'!$A$4:$H$900,5,FALSE))</f>
        <v>Settlement2015, Small Area, Super Output Area, Electoral Ward, Local Government District, District Electoral Area (2014), Local Government District (2014), Assembly Area, NUTS3, Education and Library Board, Health and Social Care Trust, Northern Ireland</v>
      </c>
      <c r="E56" s="53" t="str">
        <f t="shared" si="0"/>
        <v>Download file (Excel, 1.6 MB)</v>
      </c>
      <c r="G56" s="18" t="str">
        <f>IF(ISNA(VLOOKUP((ROW(G58)-15),'List of tables'!$A$4:$H$900,6,FALSE))," ",VLOOKUP((ROW(G58)-15),'List of tables'!$A$4:$H$900,6,FALSE))</f>
        <v>https://www.nisra.gov.uk/system/files/statistics/census-2011-ks607ni.xlsx</v>
      </c>
      <c r="H56" s="18" t="str">
        <f>IF(ISNA(VLOOKUP((ROW(H58)-15),'List of tables'!$A$4:$H$900,7,FALSE))," ",VLOOKUP((ROW(H58)-15),'List of tables'!$A$4:$H$900,7,FALSE))</f>
        <v>Download file (Excel, 1.6 MB)</v>
      </c>
    </row>
    <row r="57" spans="1:8" ht="60" customHeight="1" x14ac:dyDescent="0.2">
      <c r="A57" s="21" t="str">
        <f>IF(ISNA(VLOOKUP((ROW(A59)-15),'List of tables'!$A$4:$H$900,2,FALSE))," ",VLOOKUP((ROW(A59)-15),'List of tables'!$A$4:$H$900,2,FALSE))</f>
        <v>KS608NI</v>
      </c>
      <c r="B57" s="20" t="str">
        <f>IF(ISNA(VLOOKUP((ROW(B59)-15),'List of tables'!$A$4:$H$900,3,FALSE))," ",VLOOKUP((ROW(B59)-15),'List of tables'!$A$4:$H$900,3,FALSE))</f>
        <v>Occupation</v>
      </c>
      <c r="C57" s="20" t="str">
        <f>IF(ISNA(VLOOKUP((ROW(H59)-15),'List of tables'!$A$4:$H$900,8,FALSE))," ",VLOOKUP((ROW(H59)-15),'List of tables'!$A$4:$H$900,8,FALSE))</f>
        <v xml:space="preserve">All usual residents aged 16 to 74 in employment </v>
      </c>
      <c r="D57" s="20" t="str">
        <f>IF(ISNA(VLOOKUP((ROW(D59)-15),'List of tables'!$A$4:$H$900,5,FALSE))," ",VLOOKUP((ROW(D59)-15),'List of tables'!$A$4:$H$900,5,FALSE))</f>
        <v>Settlement2015, Small Area, Super Output Area, Electoral Ward, Local Government District, District Electoral Area (2014), Local Government District (2014), Assembly Area, NUTS3, Education and Library Board, Health and Social Care Trust, Northern Ireland</v>
      </c>
      <c r="E57" s="53" t="str">
        <f t="shared" si="0"/>
        <v>Download file (Excel, 1 MB)</v>
      </c>
      <c r="G57" s="18" t="str">
        <f>IF(ISNA(VLOOKUP((ROW(G59)-15),'List of tables'!$A$4:$H$900,6,FALSE))," ",VLOOKUP((ROW(G59)-15),'List of tables'!$A$4:$H$900,6,FALSE))</f>
        <v>https://www.nisra.gov.uk/system/files/statistics/census-2011-ks608ni.xlsx</v>
      </c>
      <c r="H57" s="18" t="str">
        <f>IF(ISNA(VLOOKUP((ROW(H59)-15),'List of tables'!$A$4:$H$900,7,FALSE))," ",VLOOKUP((ROW(H59)-15),'List of tables'!$A$4:$H$900,7,FALSE))</f>
        <v>Download file (Excel, 1 MB)</v>
      </c>
    </row>
    <row r="58" spans="1:8" ht="60" customHeight="1" x14ac:dyDescent="0.2">
      <c r="A58" s="21" t="str">
        <f>IF(ISNA(VLOOKUP((ROW(A60)-15),'List of tables'!$A$4:$H$900,2,FALSE))," ",VLOOKUP((ROW(A60)-15),'List of tables'!$A$4:$H$900,2,FALSE))</f>
        <v>KS609NI</v>
      </c>
      <c r="B58" s="20" t="str">
        <f>IF(ISNA(VLOOKUP((ROW(B60)-15),'List of tables'!$A$4:$H$900,3,FALSE))," ",VLOOKUP((ROW(B60)-15),'List of tables'!$A$4:$H$900,3,FALSE))</f>
        <v>Occupation - males</v>
      </c>
      <c r="C58" s="20" t="str">
        <f>IF(ISNA(VLOOKUP((ROW(H60)-15),'List of tables'!$A$4:$H$900,8,FALSE))," ",VLOOKUP((ROW(H60)-15),'List of tables'!$A$4:$H$900,8,FALSE))</f>
        <v xml:space="preserve">All male usual residents aged 16 to 74 in employment </v>
      </c>
      <c r="D58" s="20" t="str">
        <f>IF(ISNA(VLOOKUP((ROW(D60)-15),'List of tables'!$A$4:$H$900,5,FALSE))," ",VLOOKUP((ROW(D60)-15),'List of tables'!$A$4:$H$900,5,FALSE))</f>
        <v>Settlement2015, Small Area, Super Output Area, Electoral Ward, Local Government District, District Electoral Area (2014), Local Government District (2014), Assembly Area, NUTS3, Education and Library Board, Health and Social Care Trust, Northern Ireland</v>
      </c>
      <c r="E58" s="53" t="str">
        <f t="shared" si="0"/>
        <v>Download file (Excel, 1 MB)</v>
      </c>
      <c r="G58" s="18" t="str">
        <f>IF(ISNA(VLOOKUP((ROW(G60)-15),'List of tables'!$A$4:$H$900,6,FALSE))," ",VLOOKUP((ROW(G60)-15),'List of tables'!$A$4:$H$900,6,FALSE))</f>
        <v>https://www.nisra.gov.uk/system/files/statistics/census-2011-ks609ni.xlsx</v>
      </c>
      <c r="H58" s="18" t="str">
        <f>IF(ISNA(VLOOKUP((ROW(H60)-15),'List of tables'!$A$4:$H$900,7,FALSE))," ",VLOOKUP((ROW(H60)-15),'List of tables'!$A$4:$H$900,7,FALSE))</f>
        <v>Download file (Excel, 1 MB)</v>
      </c>
    </row>
    <row r="59" spans="1:8" ht="60" customHeight="1" x14ac:dyDescent="0.2">
      <c r="A59" s="21" t="str">
        <f>IF(ISNA(VLOOKUP((ROW(A61)-15),'List of tables'!$A$4:$H$900,2,FALSE))," ",VLOOKUP((ROW(A61)-15),'List of tables'!$A$4:$H$900,2,FALSE))</f>
        <v>KS610NI</v>
      </c>
      <c r="B59" s="20" t="str">
        <f>IF(ISNA(VLOOKUP((ROW(B61)-15),'List of tables'!$A$4:$H$900,3,FALSE))," ",VLOOKUP((ROW(B61)-15),'List of tables'!$A$4:$H$900,3,FALSE))</f>
        <v>Occupation - females</v>
      </c>
      <c r="C59" s="20" t="str">
        <f>IF(ISNA(VLOOKUP((ROW(H61)-15),'List of tables'!$A$4:$H$900,8,FALSE))," ",VLOOKUP((ROW(H61)-15),'List of tables'!$A$4:$H$900,8,FALSE))</f>
        <v>All female usual residents aged 16 to 74 in employment</v>
      </c>
      <c r="D59" s="20" t="str">
        <f>IF(ISNA(VLOOKUP((ROW(D61)-15),'List of tables'!$A$4:$H$900,5,FALSE))," ",VLOOKUP((ROW(D61)-15),'List of tables'!$A$4:$H$900,5,FALSE))</f>
        <v>Settlement2015, Small Area, Super Output Area, Electoral Ward, Local Government District, District Electoral Area (2014), Local Government District (2014), Assembly Area, NUTS3, Education and Library Board, Health and Social Care Trust, Northern Ireland</v>
      </c>
      <c r="E59" s="53" t="str">
        <f t="shared" si="0"/>
        <v>Download file (Excel, 1 MB)</v>
      </c>
      <c r="G59" s="18" t="str">
        <f>IF(ISNA(VLOOKUP((ROW(G61)-15),'List of tables'!$A$4:$H$900,6,FALSE))," ",VLOOKUP((ROW(G61)-15),'List of tables'!$A$4:$H$900,6,FALSE))</f>
        <v>https://www.nisra.gov.uk/system/files/statistics/census-2011-ks610ni.xlsx</v>
      </c>
      <c r="H59" s="18" t="str">
        <f>IF(ISNA(VLOOKUP((ROW(H61)-15),'List of tables'!$A$4:$H$900,7,FALSE))," ",VLOOKUP((ROW(H61)-15),'List of tables'!$A$4:$H$900,7,FALSE))</f>
        <v>Download file (Excel, 1 MB)</v>
      </c>
    </row>
    <row r="60" spans="1:8" ht="60" customHeight="1" x14ac:dyDescent="0.2">
      <c r="A60" s="21" t="str">
        <f>IF(ISNA(VLOOKUP((ROW(A62)-15),'List of tables'!$A$4:$H$900,2,FALSE))," ",VLOOKUP((ROW(A62)-15),'List of tables'!$A$4:$H$900,2,FALSE))</f>
        <v>KS611NI</v>
      </c>
      <c r="B60" s="20" t="str">
        <f>IF(ISNA(VLOOKUP((ROW(B62)-15),'List of tables'!$A$4:$H$900,3,FALSE))," ",VLOOKUP((ROW(B62)-15),'List of tables'!$A$4:$H$900,3,FALSE))</f>
        <v>National Statistics Socio-economic Classification (NS-SeC)</v>
      </c>
      <c r="C60" s="20" t="str">
        <f>IF(ISNA(VLOOKUP((ROW(H62)-15),'List of tables'!$A$4:$H$900,8,FALSE))," ",VLOOKUP((ROW(H62)-15),'List of tables'!$A$4:$H$900,8,FALSE))</f>
        <v>All usual residents aged 16 to 74</v>
      </c>
      <c r="D60" s="20" t="str">
        <f>IF(ISNA(VLOOKUP((ROW(D62)-15),'List of tables'!$A$4:$H$900,5,FALSE))," ",VLOOKUP((ROW(D62)-15),'List of tables'!$A$4:$H$900,5,FALSE))</f>
        <v>Neighbourhood Renewal Area, Delivery Office, Settlement2015, Small Area, Super Output Area, Electoral Ward, Local Government District, District Electoral Area (2014), Local Government District (2014), Assembly Area, NUTS3, Education and Library Board, Health and Social Care Trust, Northern Ireland</v>
      </c>
      <c r="E60" s="53" t="str">
        <f t="shared" si="0"/>
        <v>Download file (Excel, 1.2 MB)</v>
      </c>
      <c r="G60" s="18" t="str">
        <f>IF(ISNA(VLOOKUP((ROW(G62)-15),'List of tables'!$A$4:$H$900,6,FALSE))," ",VLOOKUP((ROW(G62)-15),'List of tables'!$A$4:$H$900,6,FALSE))</f>
        <v>https://www.nisra.gov.uk/system/files/statistics/census-2011-ks611ni.xlsx</v>
      </c>
      <c r="H60" s="18" t="str">
        <f>IF(ISNA(VLOOKUP((ROW(H62)-15),'List of tables'!$A$4:$H$900,7,FALSE))," ",VLOOKUP((ROW(H62)-15),'List of tables'!$A$4:$H$900,7,FALSE))</f>
        <v>Download file (Excel, 1.2 MB)</v>
      </c>
    </row>
    <row r="61" spans="1:8" ht="60" customHeight="1" x14ac:dyDescent="0.2">
      <c r="A61" s="21" t="str">
        <f>IF(ISNA(VLOOKUP((ROW(A63)-15),'List of tables'!$A$4:$H$900,2,FALSE))," ",VLOOKUP((ROW(A63)-15),'List of tables'!$A$4:$H$900,2,FALSE))</f>
        <v>KS612NI</v>
      </c>
      <c r="B61" s="20" t="str">
        <f>IF(ISNA(VLOOKUP((ROW(B63)-15),'List of tables'!$A$4:$H$900,3,FALSE))," ",VLOOKUP((ROW(B63)-15),'List of tables'!$A$4:$H$900,3,FALSE))</f>
        <v>National Statistics Socio-economic Classification (NS-SeC) - males</v>
      </c>
      <c r="C61" s="20" t="str">
        <f>IF(ISNA(VLOOKUP((ROW(H63)-15),'List of tables'!$A$4:$H$900,8,FALSE))," ",VLOOKUP((ROW(H63)-15),'List of tables'!$A$4:$H$900,8,FALSE))</f>
        <v>All male usual residents aged 16 to 74</v>
      </c>
      <c r="D61" s="20" t="str">
        <f>IF(ISNA(VLOOKUP((ROW(D63)-15),'List of tables'!$A$4:$H$900,5,FALSE))," ",VLOOKUP((ROW(D63)-15),'List of tables'!$A$4:$H$900,5,FALSE))</f>
        <v>Settlement2015, Small Area, Super Output Area, Electoral Ward, Local Government District, District Electoral Area (2014), Local Government District (2014), Assembly Area, NUTS3, Education and Library Board, Health and Social Care Trust, Northern Ireland</v>
      </c>
      <c r="E61" s="53" t="str">
        <f t="shared" si="0"/>
        <v>Download file (Excel, 1.2 MB)</v>
      </c>
      <c r="G61" s="18" t="str">
        <f>IF(ISNA(VLOOKUP((ROW(G63)-15),'List of tables'!$A$4:$H$900,6,FALSE))," ",VLOOKUP((ROW(G63)-15),'List of tables'!$A$4:$H$900,6,FALSE))</f>
        <v>https://www.nisra.gov.uk/system/files/statistics/census-2011-ks612ni.xlsx</v>
      </c>
      <c r="H61" s="18" t="str">
        <f>IF(ISNA(VLOOKUP((ROW(H63)-15),'List of tables'!$A$4:$H$900,7,FALSE))," ",VLOOKUP((ROW(H63)-15),'List of tables'!$A$4:$H$900,7,FALSE))</f>
        <v>Download file (Excel, 1.2 MB)</v>
      </c>
    </row>
    <row r="62" spans="1:8" ht="60" customHeight="1" x14ac:dyDescent="0.2">
      <c r="A62" s="21" t="str">
        <f>IF(ISNA(VLOOKUP((ROW(A64)-15),'List of tables'!$A$4:$H$900,2,FALSE))," ",VLOOKUP((ROW(A64)-15),'List of tables'!$A$4:$H$900,2,FALSE))</f>
        <v>KS613NI</v>
      </c>
      <c r="B62" s="20" t="str">
        <f>IF(ISNA(VLOOKUP((ROW(B64)-15),'List of tables'!$A$4:$H$900,3,FALSE))," ",VLOOKUP((ROW(B64)-15),'List of tables'!$A$4:$H$900,3,FALSE))</f>
        <v>National Statistics Socio-economic Classification (NS-SeC) - females</v>
      </c>
      <c r="C62" s="20" t="str">
        <f>IF(ISNA(VLOOKUP((ROW(H64)-15),'List of tables'!$A$4:$H$900,8,FALSE))," ",VLOOKUP((ROW(H64)-15),'List of tables'!$A$4:$H$900,8,FALSE))</f>
        <v>All female usual residents aged 16 to 74</v>
      </c>
      <c r="D62" s="20" t="str">
        <f>IF(ISNA(VLOOKUP((ROW(D64)-15),'List of tables'!$A$4:$H$900,5,FALSE))," ",VLOOKUP((ROW(D64)-15),'List of tables'!$A$4:$H$900,5,FALSE))</f>
        <v>Settlement2015, Small Area, Super Output Area, Electoral Ward, Local Government District, District Electoral Area (2014), Local Government District (2014), Assembly Area, NUTS3, Education and Library Board, Health and Social Care Trust, Northern Ireland</v>
      </c>
      <c r="E62" s="53" t="str">
        <f t="shared" si="0"/>
        <v>Download file (Excel, 1.2 MB)</v>
      </c>
      <c r="G62" s="18" t="str">
        <f>IF(ISNA(VLOOKUP((ROW(G64)-15),'List of tables'!$A$4:$H$900,6,FALSE))," ",VLOOKUP((ROW(G64)-15),'List of tables'!$A$4:$H$900,6,FALSE))</f>
        <v>https://www.nisra.gov.uk/system/files/statistics/census-2011-ks613ni.xlsx</v>
      </c>
      <c r="H62" s="18" t="str">
        <f>IF(ISNA(VLOOKUP((ROW(H64)-15),'List of tables'!$A$4:$H$900,7,FALSE))," ",VLOOKUP((ROW(H64)-15),'List of tables'!$A$4:$H$900,7,FALSE))</f>
        <v>Download file (Excel, 1.2 MB)</v>
      </c>
    </row>
    <row r="63" spans="1:8" ht="60" customHeight="1" x14ac:dyDescent="0.2">
      <c r="A63" s="21" t="str">
        <f>IF(ISNA(VLOOKUP((ROW(A65)-15),'List of tables'!$A$4:$H$900,2,FALSE))," ",VLOOKUP((ROW(A65)-15),'List of tables'!$A$4:$H$900,2,FALSE))</f>
        <v>KS701NI</v>
      </c>
      <c r="B63" s="20" t="str">
        <f>IF(ISNA(VLOOKUP((ROW(B65)-15),'List of tables'!$A$4:$H$900,3,FALSE))," ",VLOOKUP((ROW(B65)-15),'List of tables'!$A$4:$H$900,3,FALSE))</f>
        <v>Method of travel to work (resident population)</v>
      </c>
      <c r="C63" s="20" t="str">
        <f>IF(ISNA(VLOOKUP((ROW(H65)-15),'List of tables'!$A$4:$H$900,8,FALSE))," ",VLOOKUP((ROW(H65)-15),'List of tables'!$A$4:$H$900,8,FALSE))</f>
        <v>All usual residents aged 16 to 74 (excluding students) in employment and currently working</v>
      </c>
      <c r="D63" s="20" t="str">
        <f>IF(ISNA(VLOOKUP((ROW(D65)-15),'List of tables'!$A$4:$H$900,5,FALSE))," ",VLOOKUP((ROW(D65)-15),'List of tables'!$A$4:$H$900,5,FALSE))</f>
        <v>Settlement2015, Small Area, Super Output Area, Electoral Ward, Local Government District, District Electoral Area (2014), Local Government District (2014), Assembly Area, NUTS3, Education and Library Board, Health and Social Care Trust, Northern Ireland</v>
      </c>
      <c r="E63" s="53" t="str">
        <f t="shared" si="0"/>
        <v>Download file (Excel, 1.4 MB)</v>
      </c>
      <c r="G63" s="18" t="str">
        <f>IF(ISNA(VLOOKUP((ROW(G65)-15),'List of tables'!$A$4:$H$900,6,FALSE))," ",VLOOKUP((ROW(G65)-15),'List of tables'!$A$4:$H$900,6,FALSE))</f>
        <v>https://www.nisra.gov.uk/system/files/statistics/census-2011-ks701ni.xlsx</v>
      </c>
      <c r="H63" s="18" t="str">
        <f>IF(ISNA(VLOOKUP((ROW(H65)-15),'List of tables'!$A$4:$H$900,7,FALSE))," ",VLOOKUP((ROW(H65)-15),'List of tables'!$A$4:$H$900,7,FALSE))</f>
        <v>Download file (Excel, 1.4 MB)</v>
      </c>
    </row>
    <row r="64" spans="1:8" ht="60" customHeight="1" x14ac:dyDescent="0.2">
      <c r="A64" s="21" t="str">
        <f>IF(ISNA(VLOOKUP((ROW(A66)-15),'List of tables'!$A$4:$H$900,2,FALSE))," ",VLOOKUP((ROW(A66)-15),'List of tables'!$A$4:$H$900,2,FALSE))</f>
        <v>KS702NI</v>
      </c>
      <c r="B64" s="20" t="str">
        <f>IF(ISNA(VLOOKUP((ROW(B66)-15),'List of tables'!$A$4:$H$900,3,FALSE))," ",VLOOKUP((ROW(B66)-15),'List of tables'!$A$4:$H$900,3,FALSE))</f>
        <v>Method of travel to work or place of study (resident population)</v>
      </c>
      <c r="C64" s="20" t="str">
        <f>IF(ISNA(VLOOKUP((ROW(H66)-15),'List of tables'!$A$4:$H$900,8,FALSE))," ",VLOOKUP((ROW(H66)-15),'List of tables'!$A$4:$H$900,8,FALSE))</f>
        <v xml:space="preserve">All usual residents of primary school age and over in full-time education or aged 16 to 74 in employment and currently working </v>
      </c>
      <c r="D64" s="20" t="str">
        <f>IF(ISNA(VLOOKUP((ROW(D66)-15),'List of tables'!$A$4:$H$900,5,FALSE))," ",VLOOKUP((ROW(D66)-15),'List of tables'!$A$4:$H$900,5,FALSE))</f>
        <v>Settlement2015, Small Area, Super Output Area, Electoral Ward, Local Government District, District Electoral Area (2014), Local Government District (2014), Assembly Area, NUTS3, Education and Library Board, Health and Social Care Trust, Northern Ireland</v>
      </c>
      <c r="E64" s="53" t="str">
        <f t="shared" si="0"/>
        <v>Download file (Excel, 1.4 MB)</v>
      </c>
      <c r="G64" s="18" t="str">
        <f>IF(ISNA(VLOOKUP((ROW(G66)-15),'List of tables'!$A$4:$H$900,6,FALSE))," ",VLOOKUP((ROW(G66)-15),'List of tables'!$A$4:$H$900,6,FALSE))</f>
        <v>https://www.nisra.gov.uk/system/files/statistics/census-2011-ks702ni.xlsx</v>
      </c>
      <c r="H64" s="18" t="str">
        <f>IF(ISNA(VLOOKUP((ROW(H66)-15),'List of tables'!$A$4:$H$900,7,FALSE))," ",VLOOKUP((ROW(H66)-15),'List of tables'!$A$4:$H$900,7,FALSE))</f>
        <v>Download file (Excel, 1.4 MB)</v>
      </c>
    </row>
    <row r="65" spans="1:8" ht="60" customHeight="1" x14ac:dyDescent="0.2">
      <c r="A65" s="21" t="str">
        <f>IF(ISNA(VLOOKUP((ROW(A67)-15),'List of tables'!$A$4:$H$900,2,FALSE))," ",VLOOKUP((ROW(A67)-15),'List of tables'!$A$4:$H$900,2,FALSE))</f>
        <v>KS801NI</v>
      </c>
      <c r="B65" s="20" t="str">
        <f>IF(ISNA(VLOOKUP((ROW(B67)-15),'List of tables'!$A$4:$H$900,3,FALSE))," ",VLOOKUP((ROW(B67)-15),'List of tables'!$A$4:$H$900,3,FALSE))</f>
        <v>Usual residents born in Northern Ireland who have resided elsewhere, and short-term residents</v>
      </c>
      <c r="C65" s="20" t="str">
        <f>IF(ISNA(VLOOKUP((ROW(H67)-15),'List of tables'!$A$4:$H$900,8,FALSE))," ",VLOOKUP((ROW(H67)-15),'List of tables'!$A$4:$H$900,8,FALSE))</f>
        <v>All usual residents born in Northern Ireland and short-term residents</v>
      </c>
      <c r="D65" s="20" t="str">
        <f>IF(ISNA(VLOOKUP((ROW(D67)-15),'List of tables'!$A$4:$H$900,5,FALSE))," ",VLOOKUP((ROW(D67)-15),'List of tables'!$A$4:$H$900,5,FALSE))</f>
        <v>Settlement2015, Small Area, Super Output Area, Electoral Ward, Local Government District, District Electoral Area (2014), Local Government District (2014), Assembly Area, NUTS3, Education and Library Board, Health and Social Care Trust, Northern Ireland</v>
      </c>
      <c r="E65" s="53" t="str">
        <f t="shared" si="0"/>
        <v>Download file (Excel, 700 KB)</v>
      </c>
      <c r="G65" s="18" t="str">
        <f>IF(ISNA(VLOOKUP((ROW(G67)-15),'List of tables'!$A$4:$H$900,6,FALSE))," ",VLOOKUP((ROW(G67)-15),'List of tables'!$A$4:$H$900,6,FALSE))</f>
        <v>https://www.nisra.gov.uk/system/files/statistics/census-2011-ks801ni.xlsx</v>
      </c>
      <c r="H65" s="18" t="str">
        <f>IF(ISNA(VLOOKUP((ROW(H67)-15),'List of tables'!$A$4:$H$900,7,FALSE))," ",VLOOKUP((ROW(H67)-15),'List of tables'!$A$4:$H$900,7,FALSE))</f>
        <v>Download file (Excel, 700 KB)</v>
      </c>
    </row>
    <row r="66" spans="1:8" ht="45" customHeight="1" x14ac:dyDescent="0.2">
      <c r="A66" s="21" t="str">
        <f>IF(ISNA(VLOOKUP((ROW(A68)-15),'List of tables'!$A$4:$H$900,2,FALSE))," ",VLOOKUP((ROW(A68)-15),'List of tables'!$A$4:$H$900,2,FALSE))</f>
        <v>QS101NI</v>
      </c>
      <c r="B66" s="20" t="str">
        <f>IF(ISNA(VLOOKUP((ROW(B68)-15),'List of tables'!$A$4:$H$900,3,FALSE))," ",VLOOKUP((ROW(B68)-15),'List of tables'!$A$4:$H$900,3,FALSE))</f>
        <v>Residence type</v>
      </c>
      <c r="C66" s="20" t="str">
        <f>IF(ISNA(VLOOKUP((ROW(H68)-15),'List of tables'!$A$4:$H$900,8,FALSE))," ",VLOOKUP((ROW(H68)-15),'List of tables'!$A$4:$H$900,8,FALSE))</f>
        <v>All usual residents</v>
      </c>
      <c r="D66" s="20" t="str">
        <f>IF(ISNA(VLOOKUP((ROW(D68)-15),'List of tables'!$A$4:$H$900,5,FALSE))," ",VLOOKUP((ROW(D68)-15),'List of tables'!$A$4:$H$900,5,FALSE))</f>
        <v>Small Area, Super Output Area, Electoral Ward, Local Government District, Assembly Area, NUTS3, Education and Library Board, Health and Social Care Trust, Northern Ireland</v>
      </c>
      <c r="E66" s="53" t="str">
        <f t="shared" si="0"/>
        <v>Download file (Excel, 418 KB)</v>
      </c>
      <c r="G66" s="18" t="str">
        <f>IF(ISNA(VLOOKUP((ROW(G68)-15),'List of tables'!$A$4:$H$900,6,FALSE))," ",VLOOKUP((ROW(G68)-15),'List of tables'!$A$4:$H$900,6,FALSE))</f>
        <v>https://www.nisra.gov.uk/system/files/statistics/census-2011-qs101ni.xlsx</v>
      </c>
      <c r="H66" s="18" t="str">
        <f>IF(ISNA(VLOOKUP((ROW(H68)-15),'List of tables'!$A$4:$H$900,7,FALSE))," ",VLOOKUP((ROW(H68)-15),'List of tables'!$A$4:$H$900,7,FALSE))</f>
        <v>Download file (Excel, 418 KB)</v>
      </c>
    </row>
    <row r="67" spans="1:8" ht="45" customHeight="1" x14ac:dyDescent="0.2">
      <c r="A67" s="21" t="str">
        <f>IF(ISNA(VLOOKUP((ROW(A69)-15),'List of tables'!$A$4:$H$900,2,FALSE))," ",VLOOKUP((ROW(A69)-15),'List of tables'!$A$4:$H$900,2,FALSE))</f>
        <v>QS102NI</v>
      </c>
      <c r="B67" s="20" t="str">
        <f>IF(ISNA(VLOOKUP((ROW(B69)-15),'List of tables'!$A$4:$H$900,3,FALSE))," ",VLOOKUP((ROW(B69)-15),'List of tables'!$A$4:$H$900,3,FALSE))</f>
        <v>Population density</v>
      </c>
      <c r="C67" s="20" t="str">
        <f>IF(ISNA(VLOOKUP((ROW(H69)-15),'List of tables'!$A$4:$H$900,8,FALSE))," ",VLOOKUP((ROW(H69)-15),'List of tables'!$A$4:$H$900,8,FALSE))</f>
        <v>All usual residents</v>
      </c>
      <c r="D67" s="20" t="str">
        <f>IF(ISNA(VLOOKUP((ROW(D69)-15),'List of tables'!$A$4:$H$900,5,FALSE))," ",VLOOKUP((ROW(D69)-15),'List of tables'!$A$4:$H$900,5,FALSE))</f>
        <v>Small Area, Super Output Area, Electoral Ward, Local Government District, Local Government District (2014), Assembly Area, NUTS3, Education and Library Board, Health and Social Care Trust, Northern Ireland</v>
      </c>
      <c r="E67" s="53" t="str">
        <f t="shared" si="0"/>
        <v>Download file (Excel, 441 KB)</v>
      </c>
      <c r="G67" s="18" t="str">
        <f>IF(ISNA(VLOOKUP((ROW(G69)-15),'List of tables'!$A$4:$H$900,6,FALSE))," ",VLOOKUP((ROW(G69)-15),'List of tables'!$A$4:$H$900,6,FALSE))</f>
        <v>https://www.nisra.gov.uk/system/files/statistics/census-2011-qs102ni.xlsx</v>
      </c>
      <c r="H67" s="18" t="str">
        <f>IF(ISNA(VLOOKUP((ROW(H69)-15),'List of tables'!$A$4:$H$900,7,FALSE))," ",VLOOKUP((ROW(H69)-15),'List of tables'!$A$4:$H$900,7,FALSE))</f>
        <v>Download file (Excel, 441 KB)</v>
      </c>
    </row>
    <row r="68" spans="1:8" ht="45" customHeight="1" x14ac:dyDescent="0.2">
      <c r="A68" s="21" t="str">
        <f>IF(ISNA(VLOOKUP((ROW(A70)-15),'List of tables'!$A$4:$H$900,2,FALSE))," ",VLOOKUP((ROW(A70)-15),'List of tables'!$A$4:$H$900,2,FALSE))</f>
        <v>QS103NI</v>
      </c>
      <c r="B68" s="20" t="str">
        <f>IF(ISNA(VLOOKUP((ROW(B70)-15),'List of tables'!$A$4:$H$900,3,FALSE))," ",VLOOKUP((ROW(B70)-15),'List of tables'!$A$4:$H$900,3,FALSE))</f>
        <v>Age - single year</v>
      </c>
      <c r="C68" s="20" t="str">
        <f>IF(ISNA(VLOOKUP((ROW(H70)-15),'List of tables'!$A$4:$H$900,8,FALSE))," ",VLOOKUP((ROW(H70)-15),'List of tables'!$A$4:$H$900,8,FALSE))</f>
        <v>All usual residents</v>
      </c>
      <c r="D68" s="20" t="str">
        <f>IF(ISNA(VLOOKUP((ROW(D70)-15),'List of tables'!$A$4:$H$900,5,FALSE))," ",VLOOKUP((ROW(D70)-15),'List of tables'!$A$4:$H$900,5,FALSE))</f>
        <v>Small Area, Super Output Area, Electoral Ward, Local Government District, Assembly Area, NUTS3, Education and Library Board, Health and Social Care Trust, Northern Ireland</v>
      </c>
      <c r="E68" s="53" t="str">
        <f t="shared" si="0"/>
        <v>Download file (Excel, 2.7 MB)</v>
      </c>
      <c r="G68" s="18" t="str">
        <f>IF(ISNA(VLOOKUP((ROW(G70)-15),'List of tables'!$A$4:$H$900,6,FALSE))," ",VLOOKUP((ROW(G70)-15),'List of tables'!$A$4:$H$900,6,FALSE))</f>
        <v>https://www.nisra.gov.uk/system/files/statistics/census-2011-qs103ni.xlsx</v>
      </c>
      <c r="H68" s="18" t="str">
        <f>IF(ISNA(VLOOKUP((ROW(H70)-15),'List of tables'!$A$4:$H$900,7,FALSE))," ",VLOOKUP((ROW(H70)-15),'List of tables'!$A$4:$H$900,7,FALSE))</f>
        <v>Download file (Excel, 2.7 MB)</v>
      </c>
    </row>
    <row r="69" spans="1:8" ht="45" customHeight="1" x14ac:dyDescent="0.2">
      <c r="A69" s="21" t="str">
        <f>IF(ISNA(VLOOKUP((ROW(A71)-15),'List of tables'!$A$4:$H$900,2,FALSE))," ",VLOOKUP((ROW(A71)-15),'List of tables'!$A$4:$H$900,2,FALSE))</f>
        <v>QS104NI</v>
      </c>
      <c r="B69" s="20" t="str">
        <f>IF(ISNA(VLOOKUP((ROW(B71)-15),'List of tables'!$A$4:$H$900,3,FALSE))," ",VLOOKUP((ROW(B71)-15),'List of tables'!$A$4:$H$900,3,FALSE))</f>
        <v>Age - 5 year</v>
      </c>
      <c r="C69" s="20" t="str">
        <f>IF(ISNA(VLOOKUP((ROW(H71)-15),'List of tables'!$A$4:$H$900,8,FALSE))," ",VLOOKUP((ROW(H71)-15),'List of tables'!$A$4:$H$900,8,FALSE))</f>
        <v>All usual residents</v>
      </c>
      <c r="D69" s="20" t="str">
        <f>IF(ISNA(VLOOKUP((ROW(D71)-15),'List of tables'!$A$4:$H$900,5,FALSE))," ",VLOOKUP((ROW(D71)-15),'List of tables'!$A$4:$H$900,5,FALSE))</f>
        <v>Small Area, Super Output Area, Electoral Ward, Local Government District, Assembly Area, NUTS3, Education and Library Board, Health and Social Care Trust, Northern Ireland</v>
      </c>
      <c r="E69" s="53" t="str">
        <f t="shared" si="0"/>
        <v>Download file (Excel, 907 KB)</v>
      </c>
      <c r="G69" s="18" t="str">
        <f>IF(ISNA(VLOOKUP((ROW(G71)-15),'List of tables'!$A$4:$H$900,6,FALSE))," ",VLOOKUP((ROW(G71)-15),'List of tables'!$A$4:$H$900,6,FALSE))</f>
        <v>https://www.nisra.gov.uk/system/files/statistics/census-2011-qs104ni.xlsx</v>
      </c>
      <c r="H69" s="18" t="str">
        <f>IF(ISNA(VLOOKUP((ROW(H71)-15),'List of tables'!$A$4:$H$900,7,FALSE))," ",VLOOKUP((ROW(H71)-15),'List of tables'!$A$4:$H$900,7,FALSE))</f>
        <v>Download file (Excel, 907 KB)</v>
      </c>
    </row>
    <row r="70" spans="1:8" ht="45" customHeight="1" x14ac:dyDescent="0.2">
      <c r="A70" s="21" t="str">
        <f>IF(ISNA(VLOOKUP((ROW(A72)-15),'List of tables'!$A$4:$H$900,2,FALSE))," ",VLOOKUP((ROW(A72)-15),'List of tables'!$A$4:$H$900,2,FALSE))</f>
        <v>QS105NI</v>
      </c>
      <c r="B70" s="20" t="str">
        <f>IF(ISNA(VLOOKUP((ROW(B72)-15),'List of tables'!$A$4:$H$900,3,FALSE))," ",VLOOKUP((ROW(B72)-15),'List of tables'!$A$4:$H$900,3,FALSE))</f>
        <v>Sex</v>
      </c>
      <c r="C70" s="20" t="str">
        <f>IF(ISNA(VLOOKUP((ROW(H72)-15),'List of tables'!$A$4:$H$900,8,FALSE))," ",VLOOKUP((ROW(H72)-15),'List of tables'!$A$4:$H$900,8,FALSE))</f>
        <v>All usual residents</v>
      </c>
      <c r="D70" s="20" t="str">
        <f>IF(ISNA(VLOOKUP((ROW(D72)-15),'List of tables'!$A$4:$H$900,5,FALSE))," ",VLOOKUP((ROW(D72)-15),'List of tables'!$A$4:$H$900,5,FALSE))</f>
        <v>Small Area, Super Output Area, Electoral Ward, Local Government District, Assembly Area, NUTS3, Education and Library Board, Health and Social Care Trust, Northern Ireland</v>
      </c>
      <c r="E70" s="53" t="str">
        <f t="shared" si="0"/>
        <v>Download file (Excel, 426 KB)</v>
      </c>
      <c r="G70" s="18" t="str">
        <f>IF(ISNA(VLOOKUP((ROW(G72)-15),'List of tables'!$A$4:$H$900,6,FALSE))," ",VLOOKUP((ROW(G72)-15),'List of tables'!$A$4:$H$900,6,FALSE))</f>
        <v>https://www.nisra.gov.uk/system/files/statistics/census-2011-qs105ni.xlsx</v>
      </c>
      <c r="H70" s="18" t="str">
        <f>IF(ISNA(VLOOKUP((ROW(H72)-15),'List of tables'!$A$4:$H$900,7,FALSE))," ",VLOOKUP((ROW(H72)-15),'List of tables'!$A$4:$H$900,7,FALSE))</f>
        <v>Download file (Excel, 426 KB)</v>
      </c>
    </row>
    <row r="71" spans="1:8" ht="45" customHeight="1" x14ac:dyDescent="0.2">
      <c r="A71" s="21" t="str">
        <f>IF(ISNA(VLOOKUP((ROW(A73)-15),'List of tables'!$A$4:$H$900,2,FALSE))," ",VLOOKUP((ROW(A73)-15),'List of tables'!$A$4:$H$900,2,FALSE))</f>
        <v>QS106NI</v>
      </c>
      <c r="B71" s="20" t="str">
        <f>IF(ISNA(VLOOKUP((ROW(B73)-15),'List of tables'!$A$4:$H$900,3,FALSE))," ",VLOOKUP((ROW(B73)-15),'List of tables'!$A$4:$H$900,3,FALSE))</f>
        <v>Schoolchildren and students in full-time education living away from home during term time</v>
      </c>
      <c r="C71" s="20" t="str">
        <f>IF(ISNA(VLOOKUP((ROW(H73)-15),'List of tables'!$A$4:$H$900,8,FALSE))," ",VLOOKUP((ROW(H73)-15),'List of tables'!$A$4:$H$900,8,FALSE))</f>
        <v>All full-time students and schoolchildren aged 4 and over living away from home during term time</v>
      </c>
      <c r="D71" s="20" t="str">
        <f>IF(ISNA(VLOOKUP((ROW(D73)-15),'List of tables'!$A$4:$H$900,5,FALSE))," ",VLOOKUP((ROW(D73)-15),'List of tables'!$A$4:$H$900,5,FALSE))</f>
        <v>Small Area, Super Output Area, Electoral Ward, Local Government District, Assembly Area, NUTS3, Education and Library Board, Health and Social Care Trust, Northern Ireland</v>
      </c>
      <c r="E71" s="53" t="str">
        <f t="shared" si="0"/>
        <v>Download file (Excel, 397 KB)</v>
      </c>
      <c r="G71" s="18" t="str">
        <f>IF(ISNA(VLOOKUP((ROW(G73)-15),'List of tables'!$A$4:$H$900,6,FALSE))," ",VLOOKUP((ROW(G73)-15),'List of tables'!$A$4:$H$900,6,FALSE))</f>
        <v>https://www.nisra.gov.uk/system/files/statistics/census-2011-qs106ni.xlsx</v>
      </c>
      <c r="H71" s="18" t="str">
        <f>IF(ISNA(VLOOKUP((ROW(H73)-15),'List of tables'!$A$4:$H$900,7,FALSE))," ",VLOOKUP((ROW(H73)-15),'List of tables'!$A$4:$H$900,7,FALSE))</f>
        <v>Download file (Excel, 397 KB)</v>
      </c>
    </row>
    <row r="72" spans="1:8" ht="45" customHeight="1" x14ac:dyDescent="0.2">
      <c r="A72" s="21" t="str">
        <f>IF(ISNA(VLOOKUP((ROW(A74)-15),'List of tables'!$A$4:$H$900,2,FALSE))," ",VLOOKUP((ROW(A74)-15),'List of tables'!$A$4:$H$900,2,FALSE))</f>
        <v>QS107NI</v>
      </c>
      <c r="B72" s="20" t="str">
        <f>IF(ISNA(VLOOKUP((ROW(B74)-15),'List of tables'!$A$4:$H$900,3,FALSE))," ",VLOOKUP((ROW(B74)-15),'List of tables'!$A$4:$H$900,3,FALSE))</f>
        <v>Living arrangements</v>
      </c>
      <c r="C72" s="20" t="str">
        <f>IF(ISNA(VLOOKUP((ROW(H74)-15),'List of tables'!$A$4:$H$900,8,FALSE))," ",VLOOKUP((ROW(H74)-15),'List of tables'!$A$4:$H$900,8,FALSE))</f>
        <v>All usual residents aged 16 and over in households</v>
      </c>
      <c r="D72" s="20" t="str">
        <f>IF(ISNA(VLOOKUP((ROW(D74)-15),'List of tables'!$A$4:$H$900,5,FALSE))," ",VLOOKUP((ROW(D74)-15),'List of tables'!$A$4:$H$900,5,FALSE))</f>
        <v>Small Area, Super Output Area, Electoral Ward, Local Government District, Assembly Area, NUTS3, Education and Library Board, Health and Social Care Trust, Northern Ireland</v>
      </c>
      <c r="E72" s="53" t="str">
        <f t="shared" si="0"/>
        <v>Download file (Excel, 679 KB)</v>
      </c>
      <c r="G72" s="18" t="str">
        <f>IF(ISNA(VLOOKUP((ROW(G74)-15),'List of tables'!$A$4:$H$900,6,FALSE))," ",VLOOKUP((ROW(G74)-15),'List of tables'!$A$4:$H$900,6,FALSE))</f>
        <v>https://www.nisra.gov.uk/system/files/statistics/census-2011-qs107ni.xlsx</v>
      </c>
      <c r="H72" s="18" t="str">
        <f>IF(ISNA(VLOOKUP((ROW(H74)-15),'List of tables'!$A$4:$H$900,7,FALSE))," ",VLOOKUP((ROW(H74)-15),'List of tables'!$A$4:$H$900,7,FALSE))</f>
        <v>Download file (Excel, 679 KB)</v>
      </c>
    </row>
    <row r="73" spans="1:8" ht="45" customHeight="1" x14ac:dyDescent="0.2">
      <c r="A73" s="21" t="str">
        <f>IF(ISNA(VLOOKUP((ROW(A75)-15),'List of tables'!$A$4:$H$900,2,FALSE))," ",VLOOKUP((ROW(A75)-15),'List of tables'!$A$4:$H$900,2,FALSE))</f>
        <v>QS108NI</v>
      </c>
      <c r="B73" s="20" t="str">
        <f>IF(ISNA(VLOOKUP((ROW(B75)-15),'List of tables'!$A$4:$H$900,3,FALSE))," ",VLOOKUP((ROW(B75)-15),'List of tables'!$A$4:$H$900,3,FALSE))</f>
        <v>Adult lifestage (alternative adult definition)</v>
      </c>
      <c r="C73" s="20" t="str">
        <f>IF(ISNA(VLOOKUP((ROW(H75)-15),'List of tables'!$A$4:$H$900,8,FALSE))," ",VLOOKUP((ROW(H75)-15),'List of tables'!$A$4:$H$900,8,FALSE))</f>
        <v>All usual residents aged 16 and over in households</v>
      </c>
      <c r="D73" s="20" t="str">
        <f>IF(ISNA(VLOOKUP((ROW(D75)-15),'List of tables'!$A$4:$H$900,5,FALSE))," ",VLOOKUP((ROW(D75)-15),'List of tables'!$A$4:$H$900,5,FALSE))</f>
        <v>Small Area, Super Output Area, Electoral Ward, Local Government District, Assembly Area, NUTS3, Education and Library Board, Health and Social Care Trust, Northern Ireland</v>
      </c>
      <c r="E73" s="53" t="str">
        <f t="shared" si="0"/>
        <v>Download file (Excel, 1.1 MB)</v>
      </c>
      <c r="G73" s="18" t="str">
        <f>IF(ISNA(VLOOKUP((ROW(G75)-15),'List of tables'!$A$4:$H$900,6,FALSE))," ",VLOOKUP((ROW(G75)-15),'List of tables'!$A$4:$H$900,6,FALSE))</f>
        <v>https://www.nisra.gov.uk/system/files/statistics/census-2011-qs108ni.xlsx</v>
      </c>
      <c r="H73" s="18" t="str">
        <f>IF(ISNA(VLOOKUP((ROW(H75)-15),'List of tables'!$A$4:$H$900,7,FALSE))," ",VLOOKUP((ROW(H75)-15),'List of tables'!$A$4:$H$900,7,FALSE))</f>
        <v>Download file (Excel, 1.1 MB)</v>
      </c>
    </row>
    <row r="74" spans="1:8" ht="45" customHeight="1" x14ac:dyDescent="0.2">
      <c r="A74" s="21" t="str">
        <f>IF(ISNA(VLOOKUP((ROW(A76)-15),'List of tables'!$A$4:$H$900,2,FALSE))," ",VLOOKUP((ROW(A76)-15),'List of tables'!$A$4:$H$900,2,FALSE))</f>
        <v>QS109NI</v>
      </c>
      <c r="B74" s="20" t="str">
        <f>IF(ISNA(VLOOKUP((ROW(B76)-15),'List of tables'!$A$4:$H$900,3,FALSE))," ",VLOOKUP((ROW(B76)-15),'List of tables'!$A$4:$H$900,3,FALSE))</f>
        <v>Household lifestage</v>
      </c>
      <c r="C74" s="20" t="str">
        <f>IF(ISNA(VLOOKUP((ROW(H76)-15),'List of tables'!$A$4:$H$900,8,FALSE))," ",VLOOKUP((ROW(H76)-15),'List of tables'!$A$4:$H$900,8,FALSE))</f>
        <v>All households</v>
      </c>
      <c r="D74" s="20" t="str">
        <f>IF(ISNA(VLOOKUP((ROW(D76)-15),'List of tables'!$A$4:$H$900,5,FALSE))," ",VLOOKUP((ROW(D76)-15),'List of tables'!$A$4:$H$900,5,FALSE))</f>
        <v>Small Area, Super Output Area, Electoral Ward, Local Government District, Assembly Area, NUTS3, Education and Library Board, Health and Social Care Trust, Northern Ireland</v>
      </c>
      <c r="E74" s="53" t="str">
        <f t="shared" si="0"/>
        <v>Download file (Excel, 822 KB)</v>
      </c>
      <c r="G74" s="18" t="str">
        <f>IF(ISNA(VLOOKUP((ROW(G76)-15),'List of tables'!$A$4:$H$900,6,FALSE))," ",VLOOKUP((ROW(G76)-15),'List of tables'!$A$4:$H$900,6,FALSE))</f>
        <v>https://www.nisra.gov.uk/system/files/statistics/census-2011-qs109ni.xlsx</v>
      </c>
      <c r="H74" s="18" t="str">
        <f>IF(ISNA(VLOOKUP((ROW(H76)-15),'List of tables'!$A$4:$H$900,7,FALSE))," ",VLOOKUP((ROW(H76)-15),'List of tables'!$A$4:$H$900,7,FALSE))</f>
        <v>Download file (Excel, 822 KB)</v>
      </c>
    </row>
    <row r="75" spans="1:8" ht="45" customHeight="1" x14ac:dyDescent="0.2">
      <c r="A75" s="21" t="str">
        <f>IF(ISNA(VLOOKUP((ROW(A77)-15),'List of tables'!$A$4:$H$900,2,FALSE))," ",VLOOKUP((ROW(A77)-15),'List of tables'!$A$4:$H$900,2,FALSE))</f>
        <v>QS110NI</v>
      </c>
      <c r="B75" s="20" t="str">
        <f>IF(ISNA(VLOOKUP((ROW(B77)-15),'List of tables'!$A$4:$H$900,3,FALSE))," ",VLOOKUP((ROW(B77)-15),'List of tables'!$A$4:$H$900,3,FALSE))</f>
        <v>Household composition - usual residents</v>
      </c>
      <c r="C75" s="20" t="str">
        <f>IF(ISNA(VLOOKUP((ROW(H77)-15),'List of tables'!$A$4:$H$900,8,FALSE))," ",VLOOKUP((ROW(H77)-15),'List of tables'!$A$4:$H$900,8,FALSE))</f>
        <v>All usual residents in households</v>
      </c>
      <c r="D75" s="20" t="str">
        <f>IF(ISNA(VLOOKUP((ROW(D77)-15),'List of tables'!$A$4:$H$900,5,FALSE))," ",VLOOKUP((ROW(D77)-15),'List of tables'!$A$4:$H$900,5,FALSE))</f>
        <v>Small Area, Super Output Area, Electoral Ward, Local Government District, Assembly Area, NUTS3, Education and Library Board, Health and Social Care Trust, Northern Ireland</v>
      </c>
      <c r="E75" s="53" t="str">
        <f t="shared" si="0"/>
        <v>Download file (Excel, 1.1 MB)</v>
      </c>
      <c r="G75" s="18" t="str">
        <f>IF(ISNA(VLOOKUP((ROW(G77)-15),'List of tables'!$A$4:$H$900,6,FALSE))," ",VLOOKUP((ROW(G77)-15),'List of tables'!$A$4:$H$900,6,FALSE))</f>
        <v>https://www.nisra.gov.uk/system/files/statistics/census-2011-qs110ni.xlsx</v>
      </c>
      <c r="H75" s="18" t="str">
        <f>IF(ISNA(VLOOKUP((ROW(H77)-15),'List of tables'!$A$4:$H$900,7,FALSE))," ",VLOOKUP((ROW(H77)-15),'List of tables'!$A$4:$H$900,7,FALSE))</f>
        <v>Download file (Excel, 1.1 MB)</v>
      </c>
    </row>
    <row r="76" spans="1:8" ht="45" customHeight="1" x14ac:dyDescent="0.2">
      <c r="A76" s="21" t="str">
        <f>IF(ISNA(VLOOKUP((ROW(A78)-15),'List of tables'!$A$4:$H$900,2,FALSE))," ",VLOOKUP((ROW(A78)-15),'List of tables'!$A$4:$H$900,2,FALSE))</f>
        <v>QS111NI</v>
      </c>
      <c r="B76" s="20" t="str">
        <f>IF(ISNA(VLOOKUP((ROW(B78)-15),'List of tables'!$A$4:$H$900,3,FALSE))," ",VLOOKUP((ROW(B78)-15),'List of tables'!$A$4:$H$900,3,FALSE))</f>
        <v>Household composition - households</v>
      </c>
      <c r="C76" s="20" t="str">
        <f>IF(ISNA(VLOOKUP((ROW(H78)-15),'List of tables'!$A$4:$H$900,8,FALSE))," ",VLOOKUP((ROW(H78)-15),'List of tables'!$A$4:$H$900,8,FALSE))</f>
        <v>All households</v>
      </c>
      <c r="D76" s="20" t="str">
        <f>IF(ISNA(VLOOKUP((ROW(D78)-15),'List of tables'!$A$4:$H$900,5,FALSE))," ",VLOOKUP((ROW(D78)-15),'List of tables'!$A$4:$H$900,5,FALSE))</f>
        <v>Small Area, Super Output Area, Electoral Ward, Local Government District, Assembly Area, NUTS3, Education and Library Board, Health and Social Care Trust, Northern Ireland</v>
      </c>
      <c r="E76" s="53" t="str">
        <f t="shared" si="0"/>
        <v>Download file (Excel, 1.1 MB)</v>
      </c>
      <c r="G76" s="18" t="str">
        <f>IF(ISNA(VLOOKUP((ROW(G78)-15),'List of tables'!$A$4:$H$900,6,FALSE))," ",VLOOKUP((ROW(G78)-15),'List of tables'!$A$4:$H$900,6,FALSE))</f>
        <v>https://www.nisra.gov.uk/system/files/statistics/census-2011-qs111ni.xlsx</v>
      </c>
      <c r="H76" s="18" t="str">
        <f>IF(ISNA(VLOOKUP((ROW(H78)-15),'List of tables'!$A$4:$H$900,7,FALSE))," ",VLOOKUP((ROW(H78)-15),'List of tables'!$A$4:$H$900,7,FALSE))</f>
        <v>Download file (Excel, 1.1 MB)</v>
      </c>
    </row>
    <row r="77" spans="1:8" ht="45" customHeight="1" x14ac:dyDescent="0.2">
      <c r="A77" s="21" t="str">
        <f>IF(ISNA(VLOOKUP((ROW(A79)-15),'List of tables'!$A$4:$H$900,2,FALSE))," ",VLOOKUP((ROW(A79)-15),'List of tables'!$A$4:$H$900,2,FALSE))</f>
        <v>QS112NI</v>
      </c>
      <c r="B77" s="20" t="str">
        <f>IF(ISNA(VLOOKUP((ROW(B79)-15),'List of tables'!$A$4:$H$900,3,FALSE))," ",VLOOKUP((ROW(B79)-15),'List of tables'!$A$4:$H$900,3,FALSE))</f>
        <v>Household composition (alternative child and adult definitions) - usual residents</v>
      </c>
      <c r="C77" s="20" t="str">
        <f>IF(ISNA(VLOOKUP((ROW(H79)-15),'List of tables'!$A$4:$H$900,8,FALSE))," ",VLOOKUP((ROW(H79)-15),'List of tables'!$A$4:$H$900,8,FALSE))</f>
        <v>All usual residents in households</v>
      </c>
      <c r="D77" s="20" t="str">
        <f>IF(ISNA(VLOOKUP((ROW(D79)-15),'List of tables'!$A$4:$H$900,5,FALSE))," ",VLOOKUP((ROW(D79)-15),'List of tables'!$A$4:$H$900,5,FALSE))</f>
        <v>Small Area, Super Output Area, Electoral Ward, Local Government District, Assembly Area, NUTS3, Education and Library Board, Health and Social Care Trust, Northern Ireland</v>
      </c>
      <c r="E77" s="53" t="str">
        <f t="shared" si="0"/>
        <v>Download file (Excel, 698 KB)</v>
      </c>
      <c r="G77" s="18" t="str">
        <f>IF(ISNA(VLOOKUP((ROW(G79)-15),'List of tables'!$A$4:$H$900,6,FALSE))," ",VLOOKUP((ROW(G79)-15),'List of tables'!$A$4:$H$900,6,FALSE))</f>
        <v>https://www.nisra.gov.uk/system/files/statistics/census-2011-qs112ni.xlsx</v>
      </c>
      <c r="H77" s="18" t="str">
        <f>IF(ISNA(VLOOKUP((ROW(H79)-15),'List of tables'!$A$4:$H$900,7,FALSE))," ",VLOOKUP((ROW(H79)-15),'List of tables'!$A$4:$H$900,7,FALSE))</f>
        <v>Download file (Excel, 698 KB)</v>
      </c>
    </row>
    <row r="78" spans="1:8" ht="45" customHeight="1" x14ac:dyDescent="0.2">
      <c r="A78" s="21" t="str">
        <f>IF(ISNA(VLOOKUP((ROW(A80)-15),'List of tables'!$A$4:$H$900,2,FALSE))," ",VLOOKUP((ROW(A80)-15),'List of tables'!$A$4:$H$900,2,FALSE))</f>
        <v>QS113NI</v>
      </c>
      <c r="B78" s="20" t="str">
        <f>IF(ISNA(VLOOKUP((ROW(B80)-15),'List of tables'!$A$4:$H$900,3,FALSE))," ",VLOOKUP((ROW(B80)-15),'List of tables'!$A$4:$H$900,3,FALSE))</f>
        <v>Household composition (alternative child and adult definitions) - households</v>
      </c>
      <c r="C78" s="20" t="str">
        <f>IF(ISNA(VLOOKUP((ROW(H80)-15),'List of tables'!$A$4:$H$900,8,FALSE))," ",VLOOKUP((ROW(H80)-15),'List of tables'!$A$4:$H$900,8,FALSE))</f>
        <v>All households</v>
      </c>
      <c r="D78" s="20" t="str">
        <f>IF(ISNA(VLOOKUP((ROW(D80)-15),'List of tables'!$A$4:$H$900,5,FALSE))," ",VLOOKUP((ROW(D80)-15),'List of tables'!$A$4:$H$900,5,FALSE))</f>
        <v>Small Area, Super Output Area, Electoral Ward, Local Government District, Assembly Area, NUTS3, Education and Library Board, Health and Social Care Trust, Northern Ireland</v>
      </c>
      <c r="E78" s="53" t="str">
        <f t="shared" si="0"/>
        <v>Download file (Excel, 682 KB)</v>
      </c>
      <c r="G78" s="18" t="str">
        <f>IF(ISNA(VLOOKUP((ROW(G80)-15),'List of tables'!$A$4:$H$900,6,FALSE))," ",VLOOKUP((ROW(G80)-15),'List of tables'!$A$4:$H$900,6,FALSE))</f>
        <v>https://www.nisra.gov.uk/system/files/statistics/census-2011-qs113ni.xlsx</v>
      </c>
      <c r="H78" s="18" t="str">
        <f>IF(ISNA(VLOOKUP((ROW(H80)-15),'List of tables'!$A$4:$H$900,7,FALSE))," ",VLOOKUP((ROW(H80)-15),'List of tables'!$A$4:$H$900,7,FALSE))</f>
        <v>Download file (Excel, 682 KB)</v>
      </c>
    </row>
    <row r="79" spans="1:8" ht="45" customHeight="1" x14ac:dyDescent="0.2">
      <c r="A79" s="21" t="str">
        <f>IF(ISNA(VLOOKUP((ROW(A81)-15),'List of tables'!$A$4:$H$900,2,FALSE))," ",VLOOKUP((ROW(A81)-15),'List of tables'!$A$4:$H$900,2,FALSE))</f>
        <v>QS114NI</v>
      </c>
      <c r="B79" s="20" t="str">
        <f>IF(ISNA(VLOOKUP((ROW(B81)-15),'List of tables'!$A$4:$H$900,3,FALSE))," ",VLOOKUP((ROW(B81)-15),'List of tables'!$A$4:$H$900,3,FALSE))</f>
        <v>All usual residents aged 18  to 64 in single adult households</v>
      </c>
      <c r="C79" s="20" t="str">
        <f>IF(ISNA(VLOOKUP((ROW(H81)-15),'List of tables'!$A$4:$H$900,8,FALSE))," ",VLOOKUP((ROW(H81)-15),'List of tables'!$A$4:$H$900,8,FALSE))</f>
        <v>All usual residents aged 18 to 64 in households</v>
      </c>
      <c r="D79" s="20" t="str">
        <f>IF(ISNA(VLOOKUP((ROW(D81)-15),'List of tables'!$A$4:$H$900,5,FALSE))," ",VLOOKUP((ROW(D81)-15),'List of tables'!$A$4:$H$900,5,FALSE))</f>
        <v>Small Area, Super Output Area, Electoral Ward, Local Government District, Assembly Area, NUTS3, Education and Library Board, Health and Social Care Trust, Northern Ireland</v>
      </c>
      <c r="E79" s="53" t="str">
        <f t="shared" ref="E79:E137" si="1">IF(LEN(G79)&lt;10,"",HYPERLINK(G79,H79))</f>
        <v>Download file (Excel, 426 KB)</v>
      </c>
      <c r="G79" s="18" t="str">
        <f>IF(ISNA(VLOOKUP((ROW(G81)-15),'List of tables'!$A$4:$H$900,6,FALSE))," ",VLOOKUP((ROW(G81)-15),'List of tables'!$A$4:$H$900,6,FALSE))</f>
        <v>https://www.nisra.gov.uk/system/files/statistics/census-2011-qs114ni.xlsx</v>
      </c>
      <c r="H79" s="18" t="str">
        <f>IF(ISNA(VLOOKUP((ROW(H81)-15),'List of tables'!$A$4:$H$900,7,FALSE))," ",VLOOKUP((ROW(H81)-15),'List of tables'!$A$4:$H$900,7,FALSE))</f>
        <v>Download file (Excel, 426 KB)</v>
      </c>
    </row>
    <row r="80" spans="1:8" ht="45" customHeight="1" x14ac:dyDescent="0.2">
      <c r="A80" s="21" t="str">
        <f>IF(ISNA(VLOOKUP((ROW(A82)-15),'List of tables'!$A$4:$H$900,2,FALSE))," ",VLOOKUP((ROW(A82)-15),'List of tables'!$A$4:$H$900,2,FALSE))</f>
        <v>QS115NI</v>
      </c>
      <c r="B80" s="20" t="str">
        <f>IF(ISNA(VLOOKUP((ROW(B82)-15),'List of tables'!$A$4:$H$900,3,FALSE))," ",VLOOKUP((ROW(B82)-15),'List of tables'!$A$4:$H$900,3,FALSE))</f>
        <v>Families with dependent children</v>
      </c>
      <c r="C80" s="20" t="str">
        <f>IF(ISNA(VLOOKUP((ROW(H82)-15),'List of tables'!$A$4:$H$900,8,FALSE))," ",VLOOKUP((ROW(H82)-15),'List of tables'!$A$4:$H$900,8,FALSE))</f>
        <v>All families in households; All dependent children in families</v>
      </c>
      <c r="D80" s="20" t="str">
        <f>IF(ISNA(VLOOKUP((ROW(D82)-15),'List of tables'!$A$4:$H$900,5,FALSE))," ",VLOOKUP((ROW(D82)-15),'List of tables'!$A$4:$H$900,5,FALSE))</f>
        <v>Small Area, Super Output Area, Electoral Ward, Local Government District, Assembly Area, NUTS3, Education and Library Board, Health and Social Care Trust, Northern Ireland</v>
      </c>
      <c r="E80" s="53" t="str">
        <f t="shared" si="1"/>
        <v>Download file (Excel, 665 KB)</v>
      </c>
      <c r="G80" s="18" t="str">
        <f>IF(ISNA(VLOOKUP((ROW(G82)-15),'List of tables'!$A$4:$H$900,6,FALSE))," ",VLOOKUP((ROW(G82)-15),'List of tables'!$A$4:$H$900,6,FALSE))</f>
        <v>https://www.nisra.gov.uk/system/files/statistics/census-2011-qs115ni.xlsx</v>
      </c>
      <c r="H80" s="18" t="str">
        <f>IF(ISNA(VLOOKUP((ROW(H82)-15),'List of tables'!$A$4:$H$900,7,FALSE))," ",VLOOKUP((ROW(H82)-15),'List of tables'!$A$4:$H$900,7,FALSE))</f>
        <v>Download file (Excel, 665 KB)</v>
      </c>
    </row>
    <row r="81" spans="1:8" ht="45" customHeight="1" x14ac:dyDescent="0.2">
      <c r="A81" s="21" t="str">
        <f>IF(ISNA(VLOOKUP((ROW(A83)-15),'List of tables'!$A$4:$H$900,2,FALSE))," ",VLOOKUP((ROW(A83)-15),'List of tables'!$A$4:$H$900,2,FALSE))</f>
        <v>QS116NI</v>
      </c>
      <c r="B81" s="20" t="str">
        <f>IF(ISNA(VLOOKUP((ROW(B83)-15),'List of tables'!$A$4:$H$900,3,FALSE))," ",VLOOKUP((ROW(B83)-15),'List of tables'!$A$4:$H$900,3,FALSE))</f>
        <v>Number of dependent children - households</v>
      </c>
      <c r="C81" s="20" t="str">
        <f>IF(ISNA(VLOOKUP((ROW(H83)-15),'List of tables'!$A$4:$H$900,8,FALSE))," ",VLOOKUP((ROW(H83)-15),'List of tables'!$A$4:$H$900,8,FALSE))</f>
        <v>All households</v>
      </c>
      <c r="D81" s="20" t="str">
        <f>IF(ISNA(VLOOKUP((ROW(D83)-15),'List of tables'!$A$4:$H$900,5,FALSE))," ",VLOOKUP((ROW(D83)-15),'List of tables'!$A$4:$H$900,5,FALSE))</f>
        <v>Small Area, Super Output Area, Electoral Ward, Local Government District, Assembly Area, NUTS3, Education and Library Board, Health and Social Care Trust, Northern Ireland</v>
      </c>
      <c r="E81" s="53" t="str">
        <f t="shared" si="1"/>
        <v>Download file (Excel, 498 KB)</v>
      </c>
      <c r="G81" s="18" t="str">
        <f>IF(ISNA(VLOOKUP((ROW(G83)-15),'List of tables'!$A$4:$H$900,6,FALSE))," ",VLOOKUP((ROW(G83)-15),'List of tables'!$A$4:$H$900,6,FALSE))</f>
        <v>https://www.nisra.gov.uk/system/files/statistics/census-2011-qs116ni.xlsx</v>
      </c>
      <c r="H81" s="18" t="str">
        <f>IF(ISNA(VLOOKUP((ROW(H83)-15),'List of tables'!$A$4:$H$900,7,FALSE))," ",VLOOKUP((ROW(H83)-15),'List of tables'!$A$4:$H$900,7,FALSE))</f>
        <v>Download file (Excel, 498 KB)</v>
      </c>
    </row>
    <row r="82" spans="1:8" ht="45" customHeight="1" x14ac:dyDescent="0.2">
      <c r="A82" s="21" t="str">
        <f>IF(ISNA(VLOOKUP((ROW(A84)-15),'List of tables'!$A$4:$H$900,2,FALSE))," ",VLOOKUP((ROW(A84)-15),'List of tables'!$A$4:$H$900,2,FALSE))</f>
        <v>QS117NI</v>
      </c>
      <c r="B82" s="20" t="str">
        <f>IF(ISNA(VLOOKUP((ROW(B84)-15),'List of tables'!$A$4:$H$900,3,FALSE))," ",VLOOKUP((ROW(B84)-15),'List of tables'!$A$4:$H$900,3,FALSE))</f>
        <v>Number of dependent children - families</v>
      </c>
      <c r="C82" s="20" t="str">
        <f>IF(ISNA(VLOOKUP((ROW(H84)-15),'List of tables'!$A$4:$H$900,8,FALSE))," ",VLOOKUP((ROW(H84)-15),'List of tables'!$A$4:$H$900,8,FALSE))</f>
        <v>All families in households</v>
      </c>
      <c r="D82" s="20" t="str">
        <f>IF(ISNA(VLOOKUP((ROW(D84)-15),'List of tables'!$A$4:$H$900,5,FALSE))," ",VLOOKUP((ROW(D84)-15),'List of tables'!$A$4:$H$900,5,FALSE))</f>
        <v>Small Area, Super Output Area, Electoral Ward, Local Government District, Assembly Area, NUTS3, Education and Library Board, Health and Social Care Trust, Northern Ireland</v>
      </c>
      <c r="E82" s="53" t="str">
        <f t="shared" si="1"/>
        <v>Download file (Excel, 494 KB)</v>
      </c>
      <c r="G82" s="18" t="str">
        <f>IF(ISNA(VLOOKUP((ROW(G84)-15),'List of tables'!$A$4:$H$900,6,FALSE))," ",VLOOKUP((ROW(G84)-15),'List of tables'!$A$4:$H$900,6,FALSE))</f>
        <v>https://www.nisra.gov.uk/system/files/statistics/census-2011-qs117ni.xlsx</v>
      </c>
      <c r="H82" s="18" t="str">
        <f>IF(ISNA(VLOOKUP((ROW(H84)-15),'List of tables'!$A$4:$H$900,7,FALSE))," ",VLOOKUP((ROW(H84)-15),'List of tables'!$A$4:$H$900,7,FALSE))</f>
        <v>Download file (Excel, 494 KB)</v>
      </c>
    </row>
    <row r="83" spans="1:8" ht="45" customHeight="1" x14ac:dyDescent="0.2">
      <c r="A83" s="21" t="str">
        <f>IF(ISNA(VLOOKUP((ROW(A85)-15),'List of tables'!$A$4:$H$900,2,FALSE))," ",VLOOKUP((ROW(A85)-15),'List of tables'!$A$4:$H$900,2,FALSE))</f>
        <v>QS201NI</v>
      </c>
      <c r="B83" s="20" t="str">
        <f>IF(ISNA(VLOOKUP((ROW(B85)-15),'List of tables'!$A$4:$H$900,3,FALSE))," ",VLOOKUP((ROW(B85)-15),'List of tables'!$A$4:$H$900,3,FALSE))</f>
        <v>Ethnic group - full detail</v>
      </c>
      <c r="C83" s="20" t="str">
        <f>IF(ISNA(VLOOKUP((ROW(H85)-15),'List of tables'!$A$4:$H$900,8,FALSE))," ",VLOOKUP((ROW(H85)-15),'List of tables'!$A$4:$H$900,8,FALSE))</f>
        <v>All usual residents</v>
      </c>
      <c r="D83" s="20" t="str">
        <f>IF(ISNA(VLOOKUP((ROW(D85)-15),'List of tables'!$A$4:$H$900,5,FALSE))," ",VLOOKUP((ROW(D85)-15),'List of tables'!$A$4:$H$900,5,FALSE))</f>
        <v>Northern Ireland</v>
      </c>
      <c r="E83" s="53" t="str">
        <f t="shared" si="1"/>
        <v>Download file (Excel, 156 KB)</v>
      </c>
      <c r="G83" s="18" t="str">
        <f>IF(ISNA(VLOOKUP((ROW(G85)-15),'List of tables'!$A$4:$H$900,6,FALSE))," ",VLOOKUP((ROW(G85)-15),'List of tables'!$A$4:$H$900,6,FALSE))</f>
        <v>https://www.nisra.gov.uk/system/files/statistics/census-2011-qs201ni.xlsx</v>
      </c>
      <c r="H83" s="18" t="str">
        <f>IF(ISNA(VLOOKUP((ROW(H85)-15),'List of tables'!$A$4:$H$900,7,FALSE))," ",VLOOKUP((ROW(H85)-15),'List of tables'!$A$4:$H$900,7,FALSE))</f>
        <v>Download file (Excel, 156 KB)</v>
      </c>
    </row>
    <row r="84" spans="1:8" ht="45" customHeight="1" x14ac:dyDescent="0.2">
      <c r="A84" s="21" t="str">
        <f>IF(ISNA(VLOOKUP((ROW(A86)-15),'List of tables'!$A$4:$H$900,2,FALSE))," ",VLOOKUP((ROW(A86)-15),'List of tables'!$A$4:$H$900,2,FALSE))</f>
        <v>QS202NI</v>
      </c>
      <c r="B84" s="20" t="str">
        <f>IF(ISNA(VLOOKUP((ROW(B86)-15),'List of tables'!$A$4:$H$900,3,FALSE))," ",VLOOKUP((ROW(B86)-15),'List of tables'!$A$4:$H$900,3,FALSE))</f>
        <v>Ethnic group of Household Reference Person (HRP) - 6 way classification</v>
      </c>
      <c r="C84" s="20" t="str">
        <f>IF(ISNA(VLOOKUP((ROW(H86)-15),'List of tables'!$A$4:$H$900,8,FALSE))," ",VLOOKUP((ROW(H86)-15),'List of tables'!$A$4:$H$900,8,FALSE))</f>
        <v>All Household Reference Persons (HRPs)</v>
      </c>
      <c r="D84" s="20" t="str">
        <f>IF(ISNA(VLOOKUP((ROW(D86)-15),'List of tables'!$A$4:$H$900,5,FALSE))," ",VLOOKUP((ROW(D86)-15),'List of tables'!$A$4:$H$900,5,FALSE))</f>
        <v>Small Area, Super Output Area, Electoral Ward, Local Government District, Assembly Area, NUTS3, Education and Library Board, Health and Social Care Trust, Northern Ireland</v>
      </c>
      <c r="E84" s="53" t="str">
        <f t="shared" si="1"/>
        <v>Download file (Excel, 498 KB)</v>
      </c>
      <c r="G84" s="18" t="str">
        <f>IF(ISNA(VLOOKUP((ROW(G86)-15),'List of tables'!$A$4:$H$900,6,FALSE))," ",VLOOKUP((ROW(G86)-15),'List of tables'!$A$4:$H$900,6,FALSE))</f>
        <v>https://www.nisra.gov.uk/system/files/statistics/census-2011-qs202ni.xlsx</v>
      </c>
      <c r="H84" s="18" t="str">
        <f>IF(ISNA(VLOOKUP((ROW(H86)-15),'List of tables'!$A$4:$H$900,7,FALSE))," ",VLOOKUP((ROW(H86)-15),'List of tables'!$A$4:$H$900,7,FALSE))</f>
        <v>Download file (Excel, 498 KB)</v>
      </c>
    </row>
    <row r="85" spans="1:8" ht="45" customHeight="1" x14ac:dyDescent="0.2">
      <c r="A85" s="21" t="str">
        <f>IF(ISNA(VLOOKUP((ROW(A87)-15),'List of tables'!$A$4:$H$900,2,FALSE))," ",VLOOKUP((ROW(A87)-15),'List of tables'!$A$4:$H$900,2,FALSE))</f>
        <v>QS203NI</v>
      </c>
      <c r="B85" s="20" t="str">
        <f>IF(ISNA(VLOOKUP((ROW(B87)-15),'List of tables'!$A$4:$H$900,3,FALSE))," ",VLOOKUP((ROW(B87)-15),'List of tables'!$A$4:$H$900,3,FALSE))</f>
        <v>Ethnic group of Household Reference Person (HRP) - 12 way classification</v>
      </c>
      <c r="C85" s="20" t="str">
        <f>IF(ISNA(VLOOKUP((ROW(H87)-15),'List of tables'!$A$4:$H$900,8,FALSE))," ",VLOOKUP((ROW(H87)-15),'List of tables'!$A$4:$H$900,8,FALSE))</f>
        <v>All Household Reference Persons (HRPs)</v>
      </c>
      <c r="D85" s="20" t="str">
        <f>IF(ISNA(VLOOKUP((ROW(D87)-15),'List of tables'!$A$4:$H$900,5,FALSE))," ",VLOOKUP((ROW(D87)-15),'List of tables'!$A$4:$H$900,5,FALSE))</f>
        <v>Small Area, Super Output Area, Electoral Ward, Local Government District, Assembly Area, NUTS3, Education and Library Board, Health and Social Care Trust, Northern Ireland</v>
      </c>
      <c r="E85" s="53" t="str">
        <f t="shared" si="1"/>
        <v>Download file (Excel, 620 KB)</v>
      </c>
      <c r="G85" s="18" t="str">
        <f>IF(ISNA(VLOOKUP((ROW(G87)-15),'List of tables'!$A$4:$H$900,6,FALSE))," ",VLOOKUP((ROW(G87)-15),'List of tables'!$A$4:$H$900,6,FALSE))</f>
        <v>https://www.nisra.gov.uk/system/files/statistics/census-2011-qs203ni.xlsx</v>
      </c>
      <c r="H85" s="18" t="str">
        <f>IF(ISNA(VLOOKUP((ROW(H87)-15),'List of tables'!$A$4:$H$900,7,FALSE))," ",VLOOKUP((ROW(H87)-15),'List of tables'!$A$4:$H$900,7,FALSE))</f>
        <v>Download file (Excel, 620 KB)</v>
      </c>
    </row>
    <row r="86" spans="1:8" ht="45" customHeight="1" x14ac:dyDescent="0.2">
      <c r="A86" s="21" t="str">
        <f>IF(ISNA(VLOOKUP((ROW(A88)-15),'List of tables'!$A$4:$H$900,2,FALSE))," ",VLOOKUP((ROW(A88)-15),'List of tables'!$A$4:$H$900,2,FALSE))</f>
        <v>QS204NI</v>
      </c>
      <c r="B86" s="20" t="str">
        <f>IF(ISNA(VLOOKUP((ROW(B88)-15),'List of tables'!$A$4:$H$900,3,FALSE))," ",VLOOKUP((ROW(B88)-15),'List of tables'!$A$4:$H$900,3,FALSE))</f>
        <v>Multiple ethnic groups</v>
      </c>
      <c r="C86" s="20" t="str">
        <f>IF(ISNA(VLOOKUP((ROW(H88)-15),'List of tables'!$A$4:$H$900,8,FALSE))," ",VLOOKUP((ROW(H88)-15),'List of tables'!$A$4:$H$900,8,FALSE))</f>
        <v>All Households</v>
      </c>
      <c r="D86" s="20" t="str">
        <f>IF(ISNA(VLOOKUP((ROW(D88)-15),'List of tables'!$A$4:$H$900,5,FALSE))," ",VLOOKUP((ROW(D88)-15),'List of tables'!$A$4:$H$900,5,FALSE))</f>
        <v>Small Area, Super Output Area, Electoral Ward, Local Government District, Assembly Area, NUTS3, Education and Library Board, Health and Social Care Trust, Northern Ireland</v>
      </c>
      <c r="E86" s="53" t="str">
        <f t="shared" si="1"/>
        <v>Download file (Excel, 492 KB)</v>
      </c>
      <c r="G86" s="18" t="str">
        <f>IF(ISNA(VLOOKUP((ROW(G88)-15),'List of tables'!$A$4:$H$900,6,FALSE))," ",VLOOKUP((ROW(G88)-15),'List of tables'!$A$4:$H$900,6,FALSE))</f>
        <v>https://www.nisra.gov.uk/system/files/statistics/census-2011-qs204ni.xlsx</v>
      </c>
      <c r="H86" s="18" t="str">
        <f>IF(ISNA(VLOOKUP((ROW(H88)-15),'List of tables'!$A$4:$H$900,7,FALSE))," ",VLOOKUP((ROW(H88)-15),'List of tables'!$A$4:$H$900,7,FALSE))</f>
        <v>Download file (Excel, 492 KB)</v>
      </c>
    </row>
    <row r="87" spans="1:8" ht="45" customHeight="1" x14ac:dyDescent="0.2">
      <c r="A87" s="21" t="str">
        <f>IF(ISNA(VLOOKUP((ROW(A89)-15),'List of tables'!$A$4:$H$900,2,FALSE))," ",VLOOKUP((ROW(A89)-15),'List of tables'!$A$4:$H$900,2,FALSE))</f>
        <v>QS205NI</v>
      </c>
      <c r="B87" s="20" t="str">
        <f>IF(ISNA(VLOOKUP((ROW(B89)-15),'List of tables'!$A$4:$H$900,3,FALSE))," ",VLOOKUP((ROW(B89)-15),'List of tables'!$A$4:$H$900,3,FALSE))</f>
        <v>National identity - full detail</v>
      </c>
      <c r="C87" s="20" t="str">
        <f>IF(ISNA(VLOOKUP((ROW(H89)-15),'List of tables'!$A$4:$H$900,8,FALSE))," ",VLOOKUP((ROW(H89)-15),'List of tables'!$A$4:$H$900,8,FALSE))</f>
        <v>All usual residents</v>
      </c>
      <c r="D87" s="20" t="str">
        <f>IF(ISNA(VLOOKUP((ROW(D89)-15),'List of tables'!$A$4:$H$900,5,FALSE))," ",VLOOKUP((ROW(D89)-15),'List of tables'!$A$4:$H$900,5,FALSE))</f>
        <v>Northern Ireland</v>
      </c>
      <c r="E87" s="53" t="str">
        <f t="shared" si="1"/>
        <v>Download file (Excel, 161 KB)</v>
      </c>
      <c r="G87" s="18" t="str">
        <f>IF(ISNA(VLOOKUP((ROW(G89)-15),'List of tables'!$A$4:$H$900,6,FALSE))," ",VLOOKUP((ROW(G89)-15),'List of tables'!$A$4:$H$900,6,FALSE))</f>
        <v>https://www.nisra.gov.uk/system/files/statistics/census-2011-qs205ni.xlsx</v>
      </c>
      <c r="H87" s="18" t="str">
        <f>IF(ISNA(VLOOKUP((ROW(H89)-15),'List of tables'!$A$4:$H$900,7,FALSE))," ",VLOOKUP((ROW(H89)-15),'List of tables'!$A$4:$H$900,7,FALSE))</f>
        <v>Download file (Excel, 161 KB)</v>
      </c>
    </row>
    <row r="88" spans="1:8" ht="45" customHeight="1" x14ac:dyDescent="0.2">
      <c r="A88" s="21" t="str">
        <f>IF(ISNA(VLOOKUP((ROW(A90)-15),'List of tables'!$A$4:$H$900,2,FALSE))," ",VLOOKUP((ROW(A90)-15),'List of tables'!$A$4:$H$900,2,FALSE))</f>
        <v>QS206NI</v>
      </c>
      <c r="B88" s="20" t="str">
        <f>IF(ISNA(VLOOKUP((ROW(B90)-15),'List of tables'!$A$4:$H$900,3,FALSE))," ",VLOOKUP((ROW(B90)-15),'List of tables'!$A$4:$H$900,3,FALSE))</f>
        <v>Country of birth - full detail</v>
      </c>
      <c r="C88" s="20" t="str">
        <f>IF(ISNA(VLOOKUP((ROW(H90)-15),'List of tables'!$A$4:$H$900,8,FALSE))," ",VLOOKUP((ROW(H90)-15),'List of tables'!$A$4:$H$900,8,FALSE))</f>
        <v>All usual residents</v>
      </c>
      <c r="D88" s="20" t="str">
        <f>IF(ISNA(VLOOKUP((ROW(D90)-15),'List of tables'!$A$4:$H$900,5,FALSE))," ",VLOOKUP((ROW(D90)-15),'List of tables'!$A$4:$H$900,5,FALSE))</f>
        <v>Northern Ireland</v>
      </c>
      <c r="E88" s="53" t="str">
        <f t="shared" si="1"/>
        <v>Download file (Excel, 160 KB)</v>
      </c>
      <c r="G88" s="18" t="str">
        <f>IF(ISNA(VLOOKUP((ROW(G90)-15),'List of tables'!$A$4:$H$900,6,FALSE))," ",VLOOKUP((ROW(G90)-15),'List of tables'!$A$4:$H$900,6,FALSE))</f>
        <v>https://www.nisra.gov.uk/system/files/statistics/census-2011-qs206ni.xlsx</v>
      </c>
      <c r="H88" s="18" t="str">
        <f>IF(ISNA(VLOOKUP((ROW(H90)-15),'List of tables'!$A$4:$H$900,7,FALSE))," ",VLOOKUP((ROW(H90)-15),'List of tables'!$A$4:$H$900,7,FALSE))</f>
        <v>Download file (Excel, 160 KB)</v>
      </c>
    </row>
    <row r="89" spans="1:8" ht="45" customHeight="1" x14ac:dyDescent="0.2">
      <c r="A89" s="21" t="str">
        <f>IF(ISNA(VLOOKUP((ROW(A91)-15),'List of tables'!$A$4:$H$900,2,FALSE))," ",VLOOKUP((ROW(A91)-15),'List of tables'!$A$4:$H$900,2,FALSE))</f>
        <v>QS207NI</v>
      </c>
      <c r="B89" s="20" t="str">
        <f>IF(ISNA(VLOOKUP((ROW(B91)-15),'List of tables'!$A$4:$H$900,3,FALSE))," ",VLOOKUP((ROW(B91)-15),'List of tables'!$A$4:$H$900,3,FALSE))</f>
        <v>Country of birth - basic detail</v>
      </c>
      <c r="C89" s="20" t="str">
        <f>IF(ISNA(VLOOKUP((ROW(H91)-15),'List of tables'!$A$4:$H$900,8,FALSE))," ",VLOOKUP((ROW(H91)-15),'List of tables'!$A$4:$H$900,8,FALSE))</f>
        <v>All usual residents</v>
      </c>
      <c r="D89" s="20" t="str">
        <f>IF(ISNA(VLOOKUP((ROW(D91)-15),'List of tables'!$A$4:$H$900,5,FALSE))," ",VLOOKUP((ROW(D91)-15),'List of tables'!$A$4:$H$900,5,FALSE))</f>
        <v>Small Area, Super Output Area, Electoral Ward, Local Government District, Assembly Area, NUTS3, Education and Library Board, Health and Social Care Trust, Northern Ireland</v>
      </c>
      <c r="E89" s="53" t="str">
        <f t="shared" si="1"/>
        <v>Download file (Excel, 920 KB)</v>
      </c>
      <c r="G89" s="18" t="str">
        <f>IF(ISNA(VLOOKUP((ROW(G91)-15),'List of tables'!$A$4:$H$900,6,FALSE))," ",VLOOKUP((ROW(G91)-15),'List of tables'!$A$4:$H$900,6,FALSE))</f>
        <v>https://www.nisra.gov.uk/system/files/statistics/census-2011-qs207ni.xlsx</v>
      </c>
      <c r="H89" s="18" t="str">
        <f>IF(ISNA(VLOOKUP((ROW(H91)-15),'List of tables'!$A$4:$H$900,7,FALSE))," ",VLOOKUP((ROW(H91)-15),'List of tables'!$A$4:$H$900,7,FALSE))</f>
        <v>Download file (Excel, 920 KB)</v>
      </c>
    </row>
    <row r="90" spans="1:8" ht="45" customHeight="1" x14ac:dyDescent="0.2">
      <c r="A90" s="21" t="str">
        <f>IF(ISNA(VLOOKUP((ROW(A92)-15),'List of tables'!$A$4:$H$900,2,FALSE))," ",VLOOKUP((ROW(A92)-15),'List of tables'!$A$4:$H$900,2,FALSE))</f>
        <v>QS208NI</v>
      </c>
      <c r="B90" s="20" t="str">
        <f>IF(ISNA(VLOOKUP((ROW(B92)-15),'List of tables'!$A$4:$H$900,3,FALSE))," ",VLOOKUP((ROW(B92)-15),'List of tables'!$A$4:$H$900,3,FALSE))</f>
        <v>Country of birth - intermediate detail</v>
      </c>
      <c r="C90" s="20" t="str">
        <f>IF(ISNA(VLOOKUP((ROW(H92)-15),'List of tables'!$A$4:$H$900,8,FALSE))," ",VLOOKUP((ROW(H92)-15),'List of tables'!$A$4:$H$900,8,FALSE))</f>
        <v>All usual residents</v>
      </c>
      <c r="D90" s="20" t="str">
        <f>IF(ISNA(VLOOKUP((ROW(D92)-15),'List of tables'!$A$4:$H$900,5,FALSE))," ",VLOOKUP((ROW(D92)-15),'List of tables'!$A$4:$H$900,5,FALSE))</f>
        <v>Small Area, Super Output Area, Electoral Ward, Local Government District, Assembly Area, NUTS3, Education and Library Board, Health and Social Care Trust, Northern Ireland</v>
      </c>
      <c r="E90" s="53" t="str">
        <f t="shared" si="1"/>
        <v>Download file (Excel, 2.1 MB)</v>
      </c>
      <c r="G90" s="18" t="str">
        <f>IF(ISNA(VLOOKUP((ROW(G92)-15),'List of tables'!$A$4:$H$900,6,FALSE))," ",VLOOKUP((ROW(G92)-15),'List of tables'!$A$4:$H$900,6,FALSE))</f>
        <v>https://www.nisra.gov.uk/system/files/statistics/census-2011-qs208ni.xlsx</v>
      </c>
      <c r="H90" s="18" t="str">
        <f>IF(ISNA(VLOOKUP((ROW(H92)-15),'List of tables'!$A$4:$H$900,7,FALSE))," ",VLOOKUP((ROW(H92)-15),'List of tables'!$A$4:$H$900,7,FALSE))</f>
        <v>Download file (Excel, 2.1 MB)</v>
      </c>
    </row>
    <row r="91" spans="1:8" ht="45" customHeight="1" x14ac:dyDescent="0.2">
      <c r="A91" s="21" t="str">
        <f>IF(ISNA(VLOOKUP((ROW(A93)-15),'List of tables'!$A$4:$H$900,2,FALSE))," ",VLOOKUP((ROW(A93)-15),'List of tables'!$A$4:$H$900,2,FALSE))</f>
        <v>QS209NI</v>
      </c>
      <c r="B91" s="20" t="str">
        <f>IF(ISNA(VLOOKUP((ROW(B93)-15),'List of tables'!$A$4:$H$900,3,FALSE))," ",VLOOKUP((ROW(B93)-15),'List of tables'!$A$4:$H$900,3,FALSE))</f>
        <v>Passports held - full detail</v>
      </c>
      <c r="C91" s="20" t="str">
        <f>IF(ISNA(VLOOKUP((ROW(H93)-15),'List of tables'!$A$4:$H$900,8,FALSE))," ",VLOOKUP((ROW(H93)-15),'List of tables'!$A$4:$H$900,8,FALSE))</f>
        <v>All usual residents</v>
      </c>
      <c r="D91" s="20" t="str">
        <f>IF(ISNA(VLOOKUP((ROW(D93)-15),'List of tables'!$A$4:$H$900,5,FALSE))," ",VLOOKUP((ROW(D93)-15),'List of tables'!$A$4:$H$900,5,FALSE))</f>
        <v>Northern Ireland</v>
      </c>
      <c r="E91" s="53" t="str">
        <f t="shared" si="1"/>
        <v>Download file (Excel, 161 KB)</v>
      </c>
      <c r="G91" s="18" t="str">
        <f>IF(ISNA(VLOOKUP((ROW(G93)-15),'List of tables'!$A$4:$H$900,6,FALSE))," ",VLOOKUP((ROW(G93)-15),'List of tables'!$A$4:$H$900,6,FALSE))</f>
        <v>https://www.nisra.gov.uk/system/files/statistics/census-2011-qs209ni.xlsx</v>
      </c>
      <c r="H91" s="18" t="str">
        <f>IF(ISNA(VLOOKUP((ROW(H93)-15),'List of tables'!$A$4:$H$900,7,FALSE))," ",VLOOKUP((ROW(H93)-15),'List of tables'!$A$4:$H$900,7,FALSE))</f>
        <v>Download file (Excel, 161 KB)</v>
      </c>
    </row>
    <row r="92" spans="1:8" ht="45" customHeight="1" x14ac:dyDescent="0.2">
      <c r="A92" s="21" t="str">
        <f>IF(ISNA(VLOOKUP((ROW(A94)-15),'List of tables'!$A$4:$H$900,2,FALSE))," ",VLOOKUP((ROW(A94)-15),'List of tables'!$A$4:$H$900,2,FALSE))</f>
        <v>QS210NI</v>
      </c>
      <c r="B92" s="20" t="str">
        <f>IF(ISNA(VLOOKUP((ROW(B94)-15),'List of tables'!$A$4:$H$900,3,FALSE))," ",VLOOKUP((ROW(B94)-15),'List of tables'!$A$4:$H$900,3,FALSE))</f>
        <v>Main language - full detail</v>
      </c>
      <c r="C92" s="20" t="str">
        <f>IF(ISNA(VLOOKUP((ROW(H94)-15),'List of tables'!$A$4:$H$900,8,FALSE))," ",VLOOKUP((ROW(H94)-15),'List of tables'!$A$4:$H$900,8,FALSE))</f>
        <v>All usual residents aged 3 and over</v>
      </c>
      <c r="D92" s="20" t="str">
        <f>IF(ISNA(VLOOKUP((ROW(D94)-15),'List of tables'!$A$4:$H$900,5,FALSE))," ",VLOOKUP((ROW(D94)-15),'List of tables'!$A$4:$H$900,5,FALSE))</f>
        <v>Northern Ireland</v>
      </c>
      <c r="E92" s="53" t="str">
        <f t="shared" si="1"/>
        <v>Download file (Excel, 157 KB)</v>
      </c>
      <c r="G92" s="18" t="str">
        <f>IF(ISNA(VLOOKUP((ROW(G94)-15),'List of tables'!$A$4:$H$900,6,FALSE))," ",VLOOKUP((ROW(G94)-15),'List of tables'!$A$4:$H$900,6,FALSE))</f>
        <v>https://www.nisra.gov.uk/system/files/statistics/census-2011-qs210ni.xlsx</v>
      </c>
      <c r="H92" s="18" t="str">
        <f>IF(ISNA(VLOOKUP((ROW(H94)-15),'List of tables'!$A$4:$H$900,7,FALSE))," ",VLOOKUP((ROW(H94)-15),'List of tables'!$A$4:$H$900,7,FALSE))</f>
        <v>Download file (Excel, 157 KB)</v>
      </c>
    </row>
    <row r="93" spans="1:8" ht="45" customHeight="1" x14ac:dyDescent="0.2">
      <c r="A93" s="21" t="str">
        <f>IF(ISNA(VLOOKUP((ROW(A95)-15),'List of tables'!$A$4:$H$900,2,FALSE))," ",VLOOKUP((ROW(A95)-15),'List of tables'!$A$4:$H$900,2,FALSE))</f>
        <v>QS211NI</v>
      </c>
      <c r="B93" s="20" t="str">
        <f>IF(ISNA(VLOOKUP((ROW(B95)-15),'List of tables'!$A$4:$H$900,3,FALSE))," ",VLOOKUP((ROW(B95)-15),'List of tables'!$A$4:$H$900,3,FALSE))</f>
        <v>Proficiency in english</v>
      </c>
      <c r="C93" s="20" t="str">
        <f>IF(ISNA(VLOOKUP((ROW(H95)-15),'List of tables'!$A$4:$H$900,8,FALSE))," ",VLOOKUP((ROW(H95)-15),'List of tables'!$A$4:$H$900,8,FALSE))</f>
        <v>All usual residents aged 3 and over</v>
      </c>
      <c r="D93" s="20" t="str">
        <f>IF(ISNA(VLOOKUP((ROW(D95)-15),'List of tables'!$A$4:$H$900,5,FALSE))," ",VLOOKUP((ROW(D95)-15),'List of tables'!$A$4:$H$900,5,FALSE))</f>
        <v>Small Area, Super Output Area, Electoral Ward, Local Government District, Assembly Area, NUTS3, Education and Library Board, Health and Social Care Trust, Northern Ireland</v>
      </c>
      <c r="E93" s="53" t="str">
        <f t="shared" si="1"/>
        <v>Download file (Excel, 494 KB)</v>
      </c>
      <c r="G93" s="18" t="str">
        <f>IF(ISNA(VLOOKUP((ROW(G95)-15),'List of tables'!$A$4:$H$900,6,FALSE))," ",VLOOKUP((ROW(G95)-15),'List of tables'!$A$4:$H$900,6,FALSE))</f>
        <v>https://www.nisra.gov.uk/system/files/statistics/census-2011-qs211ni.xlsx</v>
      </c>
      <c r="H93" s="18" t="str">
        <f>IF(ISNA(VLOOKUP((ROW(H95)-15),'List of tables'!$A$4:$H$900,7,FALSE))," ",VLOOKUP((ROW(H95)-15),'List of tables'!$A$4:$H$900,7,FALSE))</f>
        <v>Download file (Excel, 494 KB)</v>
      </c>
    </row>
    <row r="94" spans="1:8" ht="45" customHeight="1" x14ac:dyDescent="0.2">
      <c r="A94" s="21" t="str">
        <f>IF(ISNA(VLOOKUP((ROW(A96)-15),'List of tables'!$A$4:$H$900,2,FALSE))," ",VLOOKUP((ROW(A96)-15),'List of tables'!$A$4:$H$900,2,FALSE))</f>
        <v>QS212NI</v>
      </c>
      <c r="B94" s="20" t="str">
        <f>IF(ISNA(VLOOKUP((ROW(B96)-15),'List of tables'!$A$4:$H$900,3,FALSE))," ",VLOOKUP((ROW(B96)-15),'List of tables'!$A$4:$H$900,3,FALSE))</f>
        <v>Irish language skills</v>
      </c>
      <c r="C94" s="20" t="str">
        <f>IF(ISNA(VLOOKUP((ROW(H96)-15),'List of tables'!$A$4:$H$900,8,FALSE))," ",VLOOKUP((ROW(H96)-15),'List of tables'!$A$4:$H$900,8,FALSE))</f>
        <v>All usual residents aged 3 and over</v>
      </c>
      <c r="D94" s="20" t="str">
        <f>IF(ISNA(VLOOKUP((ROW(D96)-15),'List of tables'!$A$4:$H$900,5,FALSE))," ",VLOOKUP((ROW(D96)-15),'List of tables'!$A$4:$H$900,5,FALSE))</f>
        <v>Small Area, Super Output Area, Electoral Ward, Local Government District, Assembly Area, NUTS3, Education and Library Board, Health and Social Care Trust, Northern Ireland</v>
      </c>
      <c r="E94" s="53" t="str">
        <f t="shared" si="1"/>
        <v>Download file (Excel, 505 KB)</v>
      </c>
      <c r="G94" s="18" t="str">
        <f>IF(ISNA(VLOOKUP((ROW(G96)-15),'List of tables'!$A$4:$H$900,6,FALSE))," ",VLOOKUP((ROW(G96)-15),'List of tables'!$A$4:$H$900,6,FALSE))</f>
        <v>https://www.nisra.gov.uk/system/files/statistics/census-2011-qs212ni.xlsx</v>
      </c>
      <c r="H94" s="18" t="str">
        <f>IF(ISNA(VLOOKUP((ROW(H96)-15),'List of tables'!$A$4:$H$900,7,FALSE))," ",VLOOKUP((ROW(H96)-15),'List of tables'!$A$4:$H$900,7,FALSE))</f>
        <v>Download file (Excel, 505 KB)</v>
      </c>
    </row>
    <row r="95" spans="1:8" ht="45" customHeight="1" x14ac:dyDescent="0.2">
      <c r="A95" s="21" t="str">
        <f>IF(ISNA(VLOOKUP((ROW(A97)-15),'List of tables'!$A$4:$H$900,2,FALSE))," ",VLOOKUP((ROW(A97)-15),'List of tables'!$A$4:$H$900,2,FALSE))</f>
        <v>QS213NI</v>
      </c>
      <c r="B95" s="20" t="str">
        <f>IF(ISNA(VLOOKUP((ROW(B97)-15),'List of tables'!$A$4:$H$900,3,FALSE))," ",VLOOKUP((ROW(B97)-15),'List of tables'!$A$4:$H$900,3,FALSE))</f>
        <v>Ulster-scots language skills</v>
      </c>
      <c r="C95" s="20" t="str">
        <f>IF(ISNA(VLOOKUP((ROW(H97)-15),'List of tables'!$A$4:$H$900,8,FALSE))," ",VLOOKUP((ROW(H97)-15),'List of tables'!$A$4:$H$900,8,FALSE))</f>
        <v>All usual residents aged 3 and over</v>
      </c>
      <c r="D95" s="20" t="str">
        <f>IF(ISNA(VLOOKUP((ROW(D97)-15),'List of tables'!$A$4:$H$900,5,FALSE))," ",VLOOKUP((ROW(D97)-15),'List of tables'!$A$4:$H$900,5,FALSE))</f>
        <v>Small Area, Super Output Area, Electoral Ward, Local Government District, Assembly Area, NUTS3, Education and Library Board, Health and Social Care Trust, Northern Ireland</v>
      </c>
      <c r="E95" s="53" t="str">
        <f t="shared" si="1"/>
        <v>Download file (Excel, 498 KB)</v>
      </c>
      <c r="G95" s="18" t="str">
        <f>IF(ISNA(VLOOKUP((ROW(G97)-15),'List of tables'!$A$4:$H$900,6,FALSE))," ",VLOOKUP((ROW(G97)-15),'List of tables'!$A$4:$H$900,6,FALSE))</f>
        <v>https://www.nisra.gov.uk/system/files/statistics/census-2011-qs213ni.xlsx</v>
      </c>
      <c r="H95" s="18" t="str">
        <f>IF(ISNA(VLOOKUP((ROW(H97)-15),'List of tables'!$A$4:$H$900,7,FALSE))," ",VLOOKUP((ROW(H97)-15),'List of tables'!$A$4:$H$900,7,FALSE))</f>
        <v>Download file (Excel, 498 KB)</v>
      </c>
    </row>
    <row r="96" spans="1:8" ht="45" customHeight="1" x14ac:dyDescent="0.2">
      <c r="A96" s="21" t="str">
        <f>IF(ISNA(VLOOKUP((ROW(A98)-15),'List of tables'!$A$4:$H$900,2,FALSE))," ",VLOOKUP((ROW(A98)-15),'List of tables'!$A$4:$H$900,2,FALSE))</f>
        <v>QS214NI</v>
      </c>
      <c r="B96" s="20" t="str">
        <f>IF(ISNA(VLOOKUP((ROW(B98)-15),'List of tables'!$A$4:$H$900,3,FALSE))," ",VLOOKUP((ROW(B98)-15),'List of tables'!$A$4:$H$900,3,FALSE))</f>
        <v>Knowledge of irish - intermediate detail</v>
      </c>
      <c r="C96" s="20" t="str">
        <f>IF(ISNA(VLOOKUP((ROW(H98)-15),'List of tables'!$A$4:$H$900,8,FALSE))," ",VLOOKUP((ROW(H98)-15),'List of tables'!$A$4:$H$900,8,FALSE))</f>
        <v>All usual residents aged 3 and over</v>
      </c>
      <c r="D96" s="20" t="str">
        <f>IF(ISNA(VLOOKUP((ROW(D98)-15),'List of tables'!$A$4:$H$900,5,FALSE))," ",VLOOKUP((ROW(D98)-15),'List of tables'!$A$4:$H$900,5,FALSE))</f>
        <v>Small Area, Super Output Area, Electoral Ward, Local Government District, Assembly Area, NUTS3, Education and Library Board, Health and Social Care Trust, Northern Ireland</v>
      </c>
      <c r="E96" s="53" t="str">
        <f t="shared" si="1"/>
        <v>Download file (Excel, 601 KB)</v>
      </c>
      <c r="G96" s="18" t="str">
        <f>IF(ISNA(VLOOKUP((ROW(G98)-15),'List of tables'!$A$4:$H$900,6,FALSE))," ",VLOOKUP((ROW(G98)-15),'List of tables'!$A$4:$H$900,6,FALSE))</f>
        <v>https://www.nisra.gov.uk/system/files/statistics/census-2011-qs214ni.xlsx</v>
      </c>
      <c r="H96" s="18" t="str">
        <f>IF(ISNA(VLOOKUP((ROW(H98)-15),'List of tables'!$A$4:$H$900,7,FALSE))," ",VLOOKUP((ROW(H98)-15),'List of tables'!$A$4:$H$900,7,FALSE))</f>
        <v>Download file (Excel, 601 KB)</v>
      </c>
    </row>
    <row r="97" spans="1:8" ht="45" customHeight="1" x14ac:dyDescent="0.2">
      <c r="A97" s="21" t="str">
        <f>IF(ISNA(VLOOKUP((ROW(A99)-15),'List of tables'!$A$4:$H$900,2,FALSE))," ",VLOOKUP((ROW(A99)-15),'List of tables'!$A$4:$H$900,2,FALSE))</f>
        <v>QS215NI</v>
      </c>
      <c r="B97" s="20" t="str">
        <f>IF(ISNA(VLOOKUP((ROW(B99)-15),'List of tables'!$A$4:$H$900,3,FALSE))," ",VLOOKUP((ROW(B99)-15),'List of tables'!$A$4:$H$900,3,FALSE))</f>
        <v>Knowledge of ulster-scots - intermediate detail</v>
      </c>
      <c r="C97" s="20" t="str">
        <f>IF(ISNA(VLOOKUP((ROW(H99)-15),'List of tables'!$A$4:$H$900,8,FALSE))," ",VLOOKUP((ROW(H99)-15),'List of tables'!$A$4:$H$900,8,FALSE))</f>
        <v>All usual residents aged 3 and over</v>
      </c>
      <c r="D97" s="20" t="str">
        <f>IF(ISNA(VLOOKUP((ROW(D99)-15),'List of tables'!$A$4:$H$900,5,FALSE))," ",VLOOKUP((ROW(D99)-15),'List of tables'!$A$4:$H$900,5,FALSE))</f>
        <v>Small Area, Super Output Area, Electoral Ward, Local Government District, Assembly Area, NUTS3, Education and Library Board, Health and Social Care Trust, Northern Ireland</v>
      </c>
      <c r="E97" s="53" t="str">
        <f t="shared" si="1"/>
        <v>Download file (Excel, 594 KB)</v>
      </c>
      <c r="G97" s="18" t="str">
        <f>IF(ISNA(VLOOKUP((ROW(G99)-15),'List of tables'!$A$4:$H$900,6,FALSE))," ",VLOOKUP((ROW(G99)-15),'List of tables'!$A$4:$H$900,6,FALSE))</f>
        <v>https://www.nisra.gov.uk/system/files/statistics/census-2011-qs215ni.xlsx</v>
      </c>
      <c r="H97" s="18" t="str">
        <f>IF(ISNA(VLOOKUP((ROW(H99)-15),'List of tables'!$A$4:$H$900,7,FALSE))," ",VLOOKUP((ROW(H99)-15),'List of tables'!$A$4:$H$900,7,FALSE))</f>
        <v>Download file (Excel, 594 KB)</v>
      </c>
    </row>
    <row r="98" spans="1:8" ht="45" customHeight="1" x14ac:dyDescent="0.2">
      <c r="A98" s="21" t="str">
        <f>IF(ISNA(VLOOKUP((ROW(A100)-15),'List of tables'!$A$4:$H$900,2,FALSE))," ",VLOOKUP((ROW(A100)-15),'List of tables'!$A$4:$H$900,2,FALSE))</f>
        <v>QS216NI</v>
      </c>
      <c r="B98" s="20" t="str">
        <f>IF(ISNA(VLOOKUP((ROW(B100)-15),'List of tables'!$A$4:$H$900,3,FALSE))," ",VLOOKUP((ROW(B100)-15),'List of tables'!$A$4:$H$900,3,FALSE))</f>
        <v>Knowledge of irish - full detail</v>
      </c>
      <c r="C98" s="20" t="str">
        <f>IF(ISNA(VLOOKUP((ROW(H100)-15),'List of tables'!$A$4:$H$900,8,FALSE))," ",VLOOKUP((ROW(H100)-15),'List of tables'!$A$4:$H$900,8,FALSE))</f>
        <v>All usual residents aged 3 and over</v>
      </c>
      <c r="D98" s="20" t="str">
        <f>IF(ISNA(VLOOKUP((ROW(D100)-15),'List of tables'!$A$4:$H$900,5,FALSE))," ",VLOOKUP((ROW(D100)-15),'List of tables'!$A$4:$H$900,5,FALSE))</f>
        <v>Northern Ireland</v>
      </c>
      <c r="E98" s="53" t="str">
        <f t="shared" si="1"/>
        <v>Download file (Excel, 155 KB)</v>
      </c>
      <c r="G98" s="18" t="str">
        <f>IF(ISNA(VLOOKUP((ROW(G100)-15),'List of tables'!$A$4:$H$900,6,FALSE))," ",VLOOKUP((ROW(G100)-15),'List of tables'!$A$4:$H$900,6,FALSE))</f>
        <v>https://www.nisra.gov.uk/system/files/statistics/census-2011-qs216ni.xlsx</v>
      </c>
      <c r="H98" s="18" t="str">
        <f>IF(ISNA(VLOOKUP((ROW(H100)-15),'List of tables'!$A$4:$H$900,7,FALSE))," ",VLOOKUP((ROW(H100)-15),'List of tables'!$A$4:$H$900,7,FALSE))</f>
        <v>Download file (Excel, 155 KB)</v>
      </c>
    </row>
    <row r="99" spans="1:8" ht="45" customHeight="1" x14ac:dyDescent="0.2">
      <c r="A99" s="21" t="str">
        <f>IF(ISNA(VLOOKUP((ROW(A101)-15),'List of tables'!$A$4:$H$900,2,FALSE))," ",VLOOKUP((ROW(A101)-15),'List of tables'!$A$4:$H$900,2,FALSE))</f>
        <v>QS217NI</v>
      </c>
      <c r="B99" s="20" t="str">
        <f>IF(ISNA(VLOOKUP((ROW(B101)-15),'List of tables'!$A$4:$H$900,3,FALSE))," ",VLOOKUP((ROW(B101)-15),'List of tables'!$A$4:$H$900,3,FALSE))</f>
        <v>Knowledge of ulster-scots - full detail</v>
      </c>
      <c r="C99" s="20" t="str">
        <f>IF(ISNA(VLOOKUP((ROW(H101)-15),'List of tables'!$A$4:$H$900,8,FALSE))," ",VLOOKUP((ROW(H101)-15),'List of tables'!$A$4:$H$900,8,FALSE))</f>
        <v>All usual residents aged 3 and over</v>
      </c>
      <c r="D99" s="20" t="str">
        <f>IF(ISNA(VLOOKUP((ROW(D101)-15),'List of tables'!$A$4:$H$900,5,FALSE))," ",VLOOKUP((ROW(D101)-15),'List of tables'!$A$4:$H$900,5,FALSE))</f>
        <v>Northern Ireland</v>
      </c>
      <c r="E99" s="53" t="str">
        <f t="shared" si="1"/>
        <v>Download file (Excel, 155 KB)</v>
      </c>
      <c r="G99" s="18" t="str">
        <f>IF(ISNA(VLOOKUP((ROW(G101)-15),'List of tables'!$A$4:$H$900,6,FALSE))," ",VLOOKUP((ROW(G101)-15),'List of tables'!$A$4:$H$900,6,FALSE))</f>
        <v>https://www.nisra.gov.uk/system/files/statistics/census-2011-qs217ni.xlsx</v>
      </c>
      <c r="H99" s="18" t="str">
        <f>IF(ISNA(VLOOKUP((ROW(H101)-15),'List of tables'!$A$4:$H$900,7,FALSE))," ",VLOOKUP((ROW(H101)-15),'List of tables'!$A$4:$H$900,7,FALSE))</f>
        <v>Download file (Excel, 155 KB)</v>
      </c>
    </row>
    <row r="100" spans="1:8" ht="45" customHeight="1" x14ac:dyDescent="0.2">
      <c r="A100" s="21" t="str">
        <f>IF(ISNA(VLOOKUP((ROW(A102)-15),'List of tables'!$A$4:$H$900,2,FALSE))," ",VLOOKUP((ROW(A102)-15),'List of tables'!$A$4:$H$900,2,FALSE))</f>
        <v>QS218NI</v>
      </c>
      <c r="B100" s="20" t="str">
        <f>IF(ISNA(VLOOKUP((ROW(B102)-15),'List of tables'!$A$4:$H$900,3,FALSE))," ",VLOOKUP((ROW(B102)-15),'List of tables'!$A$4:$H$900,3,FALSE))</f>
        <v>Religion - full detail</v>
      </c>
      <c r="C100" s="20" t="str">
        <f>IF(ISNA(VLOOKUP((ROW(H102)-15),'List of tables'!$A$4:$H$900,8,FALSE))," ",VLOOKUP((ROW(H102)-15),'List of tables'!$A$4:$H$900,8,FALSE))</f>
        <v>All usual residents</v>
      </c>
      <c r="D100" s="20" t="str">
        <f>IF(ISNA(VLOOKUP((ROW(D102)-15),'List of tables'!$A$4:$H$900,5,FALSE))," ",VLOOKUP((ROW(D102)-15),'List of tables'!$A$4:$H$900,5,FALSE))</f>
        <v>Northern Ireland</v>
      </c>
      <c r="E100" s="53" t="str">
        <f t="shared" si="1"/>
        <v>Download file (Excel, 157 KB)</v>
      </c>
      <c r="G100" s="18" t="str">
        <f>IF(ISNA(VLOOKUP((ROW(G102)-15),'List of tables'!$A$4:$H$900,6,FALSE))," ",VLOOKUP((ROW(G102)-15),'List of tables'!$A$4:$H$900,6,FALSE))</f>
        <v>https://www.nisra.gov.uk/system/files/statistics/census-2011-qs218ni.xlsx</v>
      </c>
      <c r="H100" s="18" t="str">
        <f>IF(ISNA(VLOOKUP((ROW(H102)-15),'List of tables'!$A$4:$H$900,7,FALSE))," ",VLOOKUP((ROW(H102)-15),'List of tables'!$A$4:$H$900,7,FALSE))</f>
        <v>Download file (Excel, 157 KB)</v>
      </c>
    </row>
    <row r="101" spans="1:8" ht="45" customHeight="1" x14ac:dyDescent="0.2">
      <c r="A101" s="21" t="str">
        <f>IF(ISNA(VLOOKUP((ROW(A103)-15),'List of tables'!$A$4:$H$900,2,FALSE))," ",VLOOKUP((ROW(A103)-15),'List of tables'!$A$4:$H$900,2,FALSE))</f>
        <v>QS219NI</v>
      </c>
      <c r="B101" s="20" t="str">
        <f>IF(ISNA(VLOOKUP((ROW(B103)-15),'List of tables'!$A$4:$H$900,3,FALSE))," ",VLOOKUP((ROW(B103)-15),'List of tables'!$A$4:$H$900,3,FALSE))</f>
        <v>Religion of Household Reference Person (HRP)</v>
      </c>
      <c r="C101" s="20" t="str">
        <f>IF(ISNA(VLOOKUP((ROW(H103)-15),'List of tables'!$A$4:$H$900,8,FALSE))," ",VLOOKUP((ROW(H103)-15),'List of tables'!$A$4:$H$900,8,FALSE))</f>
        <v>All Household Reference Persons (HRPs)</v>
      </c>
      <c r="D101" s="20" t="str">
        <f>IF(ISNA(VLOOKUP((ROW(D103)-15),'List of tables'!$A$4:$H$900,5,FALSE))," ",VLOOKUP((ROW(D103)-15),'List of tables'!$A$4:$H$900,5,FALSE))</f>
        <v>Small Area, Super Output Area, Electoral Ward, Local Government District, Assembly Area, NUTS3, Education and Library Board, Health and Social Care Trust, Northern Ireland</v>
      </c>
      <c r="E101" s="53" t="str">
        <f t="shared" si="1"/>
        <v>Download file (Excel, 581 KB)</v>
      </c>
      <c r="G101" s="18" t="str">
        <f>IF(ISNA(VLOOKUP((ROW(G103)-15),'List of tables'!$A$4:$H$900,6,FALSE))," ",VLOOKUP((ROW(G103)-15),'List of tables'!$A$4:$H$900,6,FALSE))</f>
        <v>https://www.nisra.gov.uk/system/files/statistics/census-2011-qs219ni.xlsx</v>
      </c>
      <c r="H101" s="18" t="str">
        <f>IF(ISNA(VLOOKUP((ROW(H103)-15),'List of tables'!$A$4:$H$900,7,FALSE))," ",VLOOKUP((ROW(H103)-15),'List of tables'!$A$4:$H$900,7,FALSE))</f>
        <v>Download file (Excel, 581 KB)</v>
      </c>
    </row>
    <row r="102" spans="1:8" ht="45" customHeight="1" x14ac:dyDescent="0.2">
      <c r="A102" s="21" t="str">
        <f>IF(ISNA(VLOOKUP((ROW(A104)-15),'List of tables'!$A$4:$H$900,2,FALSE))," ",VLOOKUP((ROW(A104)-15),'List of tables'!$A$4:$H$900,2,FALSE))</f>
        <v>QS220NI</v>
      </c>
      <c r="B102" s="20" t="str">
        <f>IF(ISNA(VLOOKUP((ROW(B104)-15),'List of tables'!$A$4:$H$900,3,FALSE))," ",VLOOKUP((ROW(B104)-15),'List of tables'!$A$4:$H$900,3,FALSE))</f>
        <v>Religion or religion brought up in of Household Reference Person (HRP)</v>
      </c>
      <c r="C102" s="20" t="str">
        <f>IF(ISNA(VLOOKUP((ROW(H104)-15),'List of tables'!$A$4:$H$900,8,FALSE))," ",VLOOKUP((ROW(H104)-15),'List of tables'!$A$4:$H$900,8,FALSE))</f>
        <v>All Household Reference Persons (HRPs)</v>
      </c>
      <c r="D102" s="20" t="str">
        <f>IF(ISNA(VLOOKUP((ROW(D104)-15),'List of tables'!$A$4:$H$900,5,FALSE))," ",VLOOKUP((ROW(D104)-15),'List of tables'!$A$4:$H$900,5,FALSE))</f>
        <v>Small Area, Super Output Area, Electoral Ward, Local Government District, Assembly Area, NUTS3, Education and Library Board, Health and Social Care Trust, Northern Ireland</v>
      </c>
      <c r="E102" s="53" t="str">
        <f t="shared" si="1"/>
        <v>Download file (Excel, 472 KB)</v>
      </c>
      <c r="G102" s="18" t="str">
        <f>IF(ISNA(VLOOKUP((ROW(G104)-15),'List of tables'!$A$4:$H$900,6,FALSE))," ",VLOOKUP((ROW(G104)-15),'List of tables'!$A$4:$H$900,6,FALSE))</f>
        <v>https://www.nisra.gov.uk/system/files/statistics/census-2011-qs220ni.xlsx</v>
      </c>
      <c r="H102" s="18" t="str">
        <f>IF(ISNA(VLOOKUP((ROW(H104)-15),'List of tables'!$A$4:$H$900,7,FALSE))," ",VLOOKUP((ROW(H104)-15),'List of tables'!$A$4:$H$900,7,FALSE))</f>
        <v>Download file (Excel, 472 KB)</v>
      </c>
    </row>
    <row r="103" spans="1:8" ht="45" customHeight="1" x14ac:dyDescent="0.2">
      <c r="A103" s="21" t="str">
        <f>IF(ISNA(VLOOKUP((ROW(A105)-15),'List of tables'!$A$4:$H$900,2,FALSE))," ",VLOOKUP((ROW(A105)-15),'List of tables'!$A$4:$H$900,2,FALSE))</f>
        <v>QS221NI</v>
      </c>
      <c r="B103" s="20" t="str">
        <f>IF(ISNA(VLOOKUP((ROW(B105)-15),'List of tables'!$A$4:$H$900,3,FALSE))," ",VLOOKUP((ROW(B105)-15),'List of tables'!$A$4:$H$900,3,FALSE))</f>
        <v>Religion or religion brought up in structure of household</v>
      </c>
      <c r="C103" s="20" t="str">
        <f>IF(ISNA(VLOOKUP((ROW(H105)-15),'List of tables'!$A$4:$H$900,8,FALSE))," ",VLOOKUP((ROW(H105)-15),'List of tables'!$A$4:$H$900,8,FALSE))</f>
        <v>All Households</v>
      </c>
      <c r="D103" s="20" t="str">
        <f>IF(ISNA(VLOOKUP((ROW(D105)-15),'List of tables'!$A$4:$H$900,5,FALSE))," ",VLOOKUP((ROW(D105)-15),'List of tables'!$A$4:$H$900,5,FALSE))</f>
        <v>Small Area, Super Output Area, Electoral Ward, Local Government District, Assembly Area, NUTS3, Education and Library Board, Health and Social Care Trust, Northern Ireland</v>
      </c>
      <c r="E103" s="53" t="str">
        <f t="shared" si="1"/>
        <v>Download file (Excel, 813 KB)</v>
      </c>
      <c r="G103" s="18" t="str">
        <f>IF(ISNA(VLOOKUP((ROW(G105)-15),'List of tables'!$A$4:$H$900,6,FALSE))," ",VLOOKUP((ROW(G105)-15),'List of tables'!$A$4:$H$900,6,FALSE))</f>
        <v>https://www.nisra.gov.uk/system/files/statistics/census-2011-qs221ni.xlsx</v>
      </c>
      <c r="H103" s="18" t="str">
        <f>IF(ISNA(VLOOKUP((ROW(H105)-15),'List of tables'!$A$4:$H$900,7,FALSE))," ",VLOOKUP((ROW(H105)-15),'List of tables'!$A$4:$H$900,7,FALSE))</f>
        <v>Download file (Excel, 813 KB)</v>
      </c>
    </row>
    <row r="104" spans="1:8" ht="45" customHeight="1" x14ac:dyDescent="0.2">
      <c r="A104" s="21" t="str">
        <f>IF(ISNA(VLOOKUP((ROW(A106)-15),'List of tables'!$A$4:$H$900,2,FALSE))," ",VLOOKUP((ROW(A106)-15),'List of tables'!$A$4:$H$900,2,FALSE))</f>
        <v>QS301NI</v>
      </c>
      <c r="B104" s="20" t="str">
        <f>IF(ISNA(VLOOKUP((ROW(B106)-15),'List of tables'!$A$4:$H$900,3,FALSE))," ",VLOOKUP((ROW(B106)-15),'List of tables'!$A$4:$H$900,3,FALSE))</f>
        <v>Provision of unpaid care</v>
      </c>
      <c r="C104" s="20" t="str">
        <f>IF(ISNA(VLOOKUP((ROW(H106)-15),'List of tables'!$A$4:$H$900,8,FALSE))," ",VLOOKUP((ROW(H106)-15),'List of tables'!$A$4:$H$900,8,FALSE))</f>
        <v>All usual residents</v>
      </c>
      <c r="D104" s="20" t="str">
        <f>IF(ISNA(VLOOKUP((ROW(D106)-15),'List of tables'!$A$4:$H$900,5,FALSE))," ",VLOOKUP((ROW(D106)-15),'List of tables'!$A$4:$H$900,5,FALSE))</f>
        <v>Small Area, Super Output Area, Electoral Ward, Local Government District, Assembly Area, NUTS3, Education and Library Board, Health and Social Care Trust, Northern Ireland</v>
      </c>
      <c r="E104" s="53" t="str">
        <f t="shared" si="1"/>
        <v>Download file (Excel, 479 KB)</v>
      </c>
      <c r="G104" s="18" t="str">
        <f>IF(ISNA(VLOOKUP((ROW(G106)-15),'List of tables'!$A$4:$H$900,6,FALSE))," ",VLOOKUP((ROW(G106)-15),'List of tables'!$A$4:$H$900,6,FALSE))</f>
        <v xml:space="preserve">https://www.nisra.gov.uk/system/files/statistics/census-2011-qs301ni.xlsx </v>
      </c>
      <c r="H104" s="18" t="str">
        <f>IF(ISNA(VLOOKUP((ROW(H106)-15),'List of tables'!$A$4:$H$900,7,FALSE))," ",VLOOKUP((ROW(H106)-15),'List of tables'!$A$4:$H$900,7,FALSE))</f>
        <v>Download file (Excel, 479 KB)</v>
      </c>
    </row>
    <row r="105" spans="1:8" ht="45" customHeight="1" x14ac:dyDescent="0.2">
      <c r="A105" s="21" t="str">
        <f>IF(ISNA(VLOOKUP((ROW(A107)-15),'List of tables'!$A$4:$H$900,2,FALSE))," ",VLOOKUP((ROW(A107)-15),'List of tables'!$A$4:$H$900,2,FALSE))</f>
        <v>QS302NI</v>
      </c>
      <c r="B105" s="20" t="str">
        <f>IF(ISNA(VLOOKUP((ROW(B107)-15),'List of tables'!$A$4:$H$900,3,FALSE))," ",VLOOKUP((ROW(B107)-15),'List of tables'!$A$4:$H$900,3,FALSE))</f>
        <v>General health</v>
      </c>
      <c r="C105" s="20" t="str">
        <f>IF(ISNA(VLOOKUP((ROW(H107)-15),'List of tables'!$A$4:$H$900,8,FALSE))," ",VLOOKUP((ROW(H107)-15),'List of tables'!$A$4:$H$900,8,FALSE))</f>
        <v>All usual residents</v>
      </c>
      <c r="D105" s="20" t="str">
        <f>IF(ISNA(VLOOKUP((ROW(D107)-15),'List of tables'!$A$4:$H$900,5,FALSE))," ",VLOOKUP((ROW(D107)-15),'List of tables'!$A$4:$H$900,5,FALSE))</f>
        <v>Small Area, Super Output Area, Electoral Ward, Local Government District, Assembly Area, NUTS3, Education and Library Board, Health and Social Care Trust, Northern Ireland</v>
      </c>
      <c r="E105" s="53" t="str">
        <f t="shared" si="1"/>
        <v>Download file (Excel, 508 KB)</v>
      </c>
      <c r="G105" s="18" t="str">
        <f>IF(ISNA(VLOOKUP((ROW(G107)-15),'List of tables'!$A$4:$H$900,6,FALSE))," ",VLOOKUP((ROW(G107)-15),'List of tables'!$A$4:$H$900,6,FALSE))</f>
        <v>https://www.nisra.gov.uk/system/files/statistics/census-2011-qs302ni.xlsx</v>
      </c>
      <c r="H105" s="18" t="str">
        <f>IF(ISNA(VLOOKUP((ROW(H107)-15),'List of tables'!$A$4:$H$900,7,FALSE))," ",VLOOKUP((ROW(H107)-15),'List of tables'!$A$4:$H$900,7,FALSE))</f>
        <v>Download file (Excel, 508 KB)</v>
      </c>
    </row>
    <row r="106" spans="1:8" ht="45" customHeight="1" x14ac:dyDescent="0.2">
      <c r="A106" s="21" t="str">
        <f>IF(ISNA(VLOOKUP((ROW(A108)-15),'List of tables'!$A$4:$H$900,2,FALSE))," ",VLOOKUP((ROW(A108)-15),'List of tables'!$A$4:$H$900,2,FALSE))</f>
        <v>QS303NI</v>
      </c>
      <c r="B106" s="20" t="str">
        <f>IF(ISNA(VLOOKUP((ROW(B108)-15),'List of tables'!$A$4:$H$900,3,FALSE))," ",VLOOKUP((ROW(B108)-15),'List of tables'!$A$4:$H$900,3,FALSE))</f>
        <v>Long-term health problem or disability</v>
      </c>
      <c r="C106" s="20" t="str">
        <f>IF(ISNA(VLOOKUP((ROW(H108)-15),'List of tables'!$A$4:$H$900,8,FALSE))," ",VLOOKUP((ROW(H108)-15),'List of tables'!$A$4:$H$900,8,FALSE))</f>
        <v>All usual residents</v>
      </c>
      <c r="D106" s="20" t="str">
        <f>IF(ISNA(VLOOKUP((ROW(D108)-15),'List of tables'!$A$4:$H$900,5,FALSE))," ",VLOOKUP((ROW(D108)-15),'List of tables'!$A$4:$H$900,5,FALSE))</f>
        <v>Neighbourhood Renewal Area, Delivery Office, Small Area, Super Output Area, Electoral Ward, Local Government District, Assembly Area, NUTS3, Education and Library Board, Health and Social Care Trust, Northern Ireland</v>
      </c>
      <c r="E106" s="53" t="str">
        <f t="shared" si="1"/>
        <v>Download file (Excel, 462 KB)</v>
      </c>
      <c r="G106" s="18" t="str">
        <f>IF(ISNA(VLOOKUP((ROW(G108)-15),'List of tables'!$A$4:$H$900,6,FALSE))," ",VLOOKUP((ROW(G108)-15),'List of tables'!$A$4:$H$900,6,FALSE))</f>
        <v>https://www.nisra.gov.uk/system/files/statistics/census-2011-qs303ni.xlsx</v>
      </c>
      <c r="H106" s="18" t="str">
        <f>IF(ISNA(VLOOKUP((ROW(H108)-15),'List of tables'!$A$4:$H$900,7,FALSE))," ",VLOOKUP((ROW(H108)-15),'List of tables'!$A$4:$H$900,7,FALSE))</f>
        <v>Download file (Excel, 462 KB)</v>
      </c>
    </row>
    <row r="107" spans="1:8" ht="45" customHeight="1" x14ac:dyDescent="0.2">
      <c r="A107" s="21" t="str">
        <f>IF(ISNA(VLOOKUP((ROW(A109)-15),'List of tables'!$A$4:$H$900,2,FALSE))," ",VLOOKUP((ROW(A109)-15),'List of tables'!$A$4:$H$900,2,FALSE))</f>
        <v>QS401NI</v>
      </c>
      <c r="B107" s="20" t="str">
        <f>IF(ISNA(VLOOKUP((ROW(B109)-15),'List of tables'!$A$4:$H$900,3,FALSE))," ",VLOOKUP((ROW(B109)-15),'List of tables'!$A$4:$H$900,3,FALSE))</f>
        <v>Accommodation type - usual residents</v>
      </c>
      <c r="C107" s="20" t="str">
        <f>IF(ISNA(VLOOKUP((ROW(H109)-15),'List of tables'!$A$4:$H$900,8,FALSE))," ",VLOOKUP((ROW(H109)-15),'List of tables'!$A$4:$H$900,8,FALSE))</f>
        <v>All usual residents in households</v>
      </c>
      <c r="D107" s="20" t="str">
        <f>IF(ISNA(VLOOKUP((ROW(D109)-15),'List of tables'!$A$4:$H$900,5,FALSE))," ",VLOOKUP((ROW(D109)-15),'List of tables'!$A$4:$H$900,5,FALSE))</f>
        <v>Small Area, Super Output Area, Electoral Ward, Local Government District, Assembly Area, NUTS3, Education and Library Board, Health and Social Care Trust, Northern Ireland</v>
      </c>
      <c r="E107" s="53" t="str">
        <f t="shared" si="1"/>
        <v>Download file (Excel, 670 KB)</v>
      </c>
      <c r="G107" s="18" t="str">
        <f>IF(ISNA(VLOOKUP((ROW(G109)-15),'List of tables'!$A$4:$H$900,6,FALSE))," ",VLOOKUP((ROW(G109)-15),'List of tables'!$A$4:$H$900,6,FALSE))</f>
        <v>https://www.nisra.gov.uk/system/files/statistics/census-2011-qs401ni.xlsx</v>
      </c>
      <c r="H107" s="18" t="str">
        <f>IF(ISNA(VLOOKUP((ROW(H109)-15),'List of tables'!$A$4:$H$900,7,FALSE))," ",VLOOKUP((ROW(H109)-15),'List of tables'!$A$4:$H$900,7,FALSE))</f>
        <v>Download file (Excel, 670 KB)</v>
      </c>
    </row>
    <row r="108" spans="1:8" ht="45" customHeight="1" x14ac:dyDescent="0.2">
      <c r="A108" s="21" t="str">
        <f>IF(ISNA(VLOOKUP((ROW(A110)-15),'List of tables'!$A$4:$H$900,2,FALSE))," ",VLOOKUP((ROW(A110)-15),'List of tables'!$A$4:$H$900,2,FALSE))</f>
        <v>QS402NI</v>
      </c>
      <c r="B108" s="20" t="str">
        <f>IF(ISNA(VLOOKUP((ROW(B110)-15),'List of tables'!$A$4:$H$900,3,FALSE))," ",VLOOKUP((ROW(B110)-15),'List of tables'!$A$4:$H$900,3,FALSE))</f>
        <v>Accommodation type - households</v>
      </c>
      <c r="C108" s="20" t="str">
        <f>IF(ISNA(VLOOKUP((ROW(H110)-15),'List of tables'!$A$4:$H$900,8,FALSE))," ",VLOOKUP((ROW(H110)-15),'List of tables'!$A$4:$H$900,8,FALSE))</f>
        <v>All households</v>
      </c>
      <c r="D108" s="20" t="str">
        <f>IF(ISNA(VLOOKUP((ROW(D110)-15),'List of tables'!$A$4:$H$900,5,FALSE))," ",VLOOKUP((ROW(D110)-15),'List of tables'!$A$4:$H$900,5,FALSE))</f>
        <v>Small Area, Super Output Area, Electoral Ward, Local Government District, Assembly Area, NUTS3, Education and Library Board, Health and Social Care Trust, Northern Ireland</v>
      </c>
      <c r="E108" s="53" t="str">
        <f t="shared" si="1"/>
        <v>Download file (Excel, 654 KB)</v>
      </c>
      <c r="G108" s="18" t="str">
        <f>IF(ISNA(VLOOKUP((ROW(G110)-15),'List of tables'!$A$4:$H$900,6,FALSE))," ",VLOOKUP((ROW(G110)-15),'List of tables'!$A$4:$H$900,6,FALSE))</f>
        <v>https://www.nisra.gov.uk/system/files/statistics/census-2011-qs402ni.xlsx</v>
      </c>
      <c r="H108" s="18" t="str">
        <f>IF(ISNA(VLOOKUP((ROW(H110)-15),'List of tables'!$A$4:$H$900,7,FALSE))," ",VLOOKUP((ROW(H110)-15),'List of tables'!$A$4:$H$900,7,FALSE))</f>
        <v>Download file (Excel, 654 KB)</v>
      </c>
    </row>
    <row r="109" spans="1:8" ht="45" customHeight="1" x14ac:dyDescent="0.2">
      <c r="A109" s="21" t="str">
        <f>IF(ISNA(VLOOKUP((ROW(A111)-15),'List of tables'!$A$4:$H$900,2,FALSE))," ",VLOOKUP((ROW(A111)-15),'List of tables'!$A$4:$H$900,2,FALSE))</f>
        <v>QS403NI</v>
      </c>
      <c r="B109" s="20" t="str">
        <f>IF(ISNA(VLOOKUP((ROW(B111)-15),'List of tables'!$A$4:$H$900,3,FALSE))," ",VLOOKUP((ROW(B111)-15),'List of tables'!$A$4:$H$900,3,FALSE))</f>
        <v>Tenure - usual residents</v>
      </c>
      <c r="C109" s="20" t="str">
        <f>IF(ISNA(VLOOKUP((ROW(H111)-15),'List of tables'!$A$4:$H$900,8,FALSE))," ",VLOOKUP((ROW(H111)-15),'List of tables'!$A$4:$H$900,8,FALSE))</f>
        <v>All usual residents in households</v>
      </c>
      <c r="D109" s="20" t="str">
        <f>IF(ISNA(VLOOKUP((ROW(D111)-15),'List of tables'!$A$4:$H$900,5,FALSE))," ",VLOOKUP((ROW(D111)-15),'List of tables'!$A$4:$H$900,5,FALSE))</f>
        <v>Small Area, Super Output Area, Electoral Ward, Local Government District, Assembly Area, NUTS3, Education and Library Board, Health and Social Care Trust, Northern Ireland</v>
      </c>
      <c r="E109" s="53" t="str">
        <f t="shared" si="1"/>
        <v>Download file (Excel, 752 KB)</v>
      </c>
      <c r="G109" s="18" t="str">
        <f>IF(ISNA(VLOOKUP((ROW(G111)-15),'List of tables'!$A$4:$H$900,6,FALSE))," ",VLOOKUP((ROW(G111)-15),'List of tables'!$A$4:$H$900,6,FALSE))</f>
        <v>https://www.nisra.gov.uk/system/files/statistics/census-2011-qs403ni.xlsx</v>
      </c>
      <c r="H109" s="18" t="str">
        <f>IF(ISNA(VLOOKUP((ROW(H111)-15),'List of tables'!$A$4:$H$900,7,FALSE))," ",VLOOKUP((ROW(H111)-15),'List of tables'!$A$4:$H$900,7,FALSE))</f>
        <v>Download file (Excel, 752 KB)</v>
      </c>
    </row>
    <row r="110" spans="1:8" ht="45" customHeight="1" x14ac:dyDescent="0.2">
      <c r="A110" s="21" t="str">
        <f>IF(ISNA(VLOOKUP((ROW(A112)-15),'List of tables'!$A$4:$H$900,2,FALSE))," ",VLOOKUP((ROW(A112)-15),'List of tables'!$A$4:$H$900,2,FALSE))</f>
        <v>QS404NI</v>
      </c>
      <c r="B110" s="20" t="str">
        <f>IF(ISNA(VLOOKUP((ROW(B112)-15),'List of tables'!$A$4:$H$900,3,FALSE))," ",VLOOKUP((ROW(B112)-15),'List of tables'!$A$4:$H$900,3,FALSE))</f>
        <v>Tenure where Household Reference Person (HRP) aged 65 and over</v>
      </c>
      <c r="C110" s="20" t="str">
        <f>IF(ISNA(VLOOKUP((ROW(H112)-15),'List of tables'!$A$4:$H$900,8,FALSE))," ",VLOOKUP((ROW(H112)-15),'List of tables'!$A$4:$H$900,8,FALSE))</f>
        <v>All households where the Household Reference Person is aged 65 and over</v>
      </c>
      <c r="D110" s="20" t="str">
        <f>IF(ISNA(VLOOKUP((ROW(D112)-15),'List of tables'!$A$4:$H$900,5,FALSE))," ",VLOOKUP((ROW(D112)-15),'List of tables'!$A$4:$H$900,5,FALSE))</f>
        <v>Small Area, Super Output Area, Electoral Ward, Local Government District, Assembly Area, NUTS3, Education and Library Board, Health and Social Care Trust, Northern Ireland</v>
      </c>
      <c r="E110" s="53" t="str">
        <f t="shared" si="1"/>
        <v>Download file (Excel, 503 KB)</v>
      </c>
      <c r="G110" s="18" t="str">
        <f>IF(ISNA(VLOOKUP((ROW(G112)-15),'List of tables'!$A$4:$H$900,6,FALSE))," ",VLOOKUP((ROW(G112)-15),'List of tables'!$A$4:$H$900,6,FALSE))</f>
        <v>https://www.nisra.gov.uk/system/files/statistics/census-2011-qs404ni.xlsx</v>
      </c>
      <c r="H110" s="18" t="str">
        <f>IF(ISNA(VLOOKUP((ROW(H112)-15),'List of tables'!$A$4:$H$900,7,FALSE))," ",VLOOKUP((ROW(H112)-15),'List of tables'!$A$4:$H$900,7,FALSE))</f>
        <v>Download file (Excel, 503 KB)</v>
      </c>
    </row>
    <row r="111" spans="1:8" ht="45" customHeight="1" x14ac:dyDescent="0.2">
      <c r="A111" s="21" t="str">
        <f>IF(ISNA(VLOOKUP((ROW(A113)-15),'List of tables'!$A$4:$H$900,2,FALSE))," ",VLOOKUP((ROW(A113)-15),'List of tables'!$A$4:$H$900,2,FALSE))</f>
        <v>QS405NI</v>
      </c>
      <c r="B111" s="20" t="str">
        <f>IF(ISNA(VLOOKUP((ROW(B113)-15),'List of tables'!$A$4:$H$900,3,FALSE))," ",VLOOKUP((ROW(B113)-15),'List of tables'!$A$4:$H$900,3,FALSE))</f>
        <v>Tenure - households</v>
      </c>
      <c r="C111" s="20" t="str">
        <f>IF(ISNA(VLOOKUP((ROW(H113)-15),'List of tables'!$A$4:$H$900,8,FALSE))," ",VLOOKUP((ROW(H113)-15),'List of tables'!$A$4:$H$900,8,FALSE))</f>
        <v>All Households</v>
      </c>
      <c r="D111" s="20" t="str">
        <f>IF(ISNA(VLOOKUP((ROW(D113)-15),'List of tables'!$A$4:$H$900,5,FALSE))," ",VLOOKUP((ROW(D113)-15),'List of tables'!$A$4:$H$900,5,FALSE))</f>
        <v>Small Area, Super Output Area, Electoral Ward, Local Government District, Assembly Area, NUTS3, Education and Library Board, Health and Social Care Trust, Northern Ireland</v>
      </c>
      <c r="E111" s="53" t="str">
        <f t="shared" si="1"/>
        <v>Download file (Excel, 731 KB)</v>
      </c>
      <c r="G111" s="18" t="str">
        <f>IF(ISNA(VLOOKUP((ROW(G113)-15),'List of tables'!$A$4:$H$900,6,FALSE))," ",VLOOKUP((ROW(G113)-15),'List of tables'!$A$4:$H$900,6,FALSE))</f>
        <v>https://www.nisra.gov.uk/system/files/statistics/census-2011-qs405ni.xlsx</v>
      </c>
      <c r="H111" s="18" t="str">
        <f>IF(ISNA(VLOOKUP((ROW(H113)-15),'List of tables'!$A$4:$H$900,7,FALSE))," ",VLOOKUP((ROW(H113)-15),'List of tables'!$A$4:$H$900,7,FALSE))</f>
        <v>Download file (Excel, 731 KB)</v>
      </c>
    </row>
    <row r="112" spans="1:8" ht="45" customHeight="1" x14ac:dyDescent="0.2">
      <c r="A112" s="21" t="str">
        <f>IF(ISNA(VLOOKUP((ROW(A114)-15),'List of tables'!$A$4:$H$900,2,FALSE))," ",VLOOKUP((ROW(A114)-15),'List of tables'!$A$4:$H$900,2,FALSE))</f>
        <v>QS406NI</v>
      </c>
      <c r="B112" s="20" t="str">
        <f>IF(ISNA(VLOOKUP((ROW(B114)-15),'List of tables'!$A$4:$H$900,3,FALSE))," ",VLOOKUP((ROW(B114)-15),'List of tables'!$A$4:$H$900,3,FALSE))</f>
        <v>Number of rooms</v>
      </c>
      <c r="C112" s="20" t="str">
        <f>IF(ISNA(VLOOKUP((ROW(H114)-15),'List of tables'!$A$4:$H$900,8,FALSE))," ",VLOOKUP((ROW(H114)-15),'List of tables'!$A$4:$H$900,8,FALSE))</f>
        <v>All households</v>
      </c>
      <c r="D112" s="20" t="str">
        <f>IF(ISNA(VLOOKUP((ROW(D114)-15),'List of tables'!$A$4:$H$900,5,FALSE))," ",VLOOKUP((ROW(D114)-15),'List of tables'!$A$4:$H$900,5,FALSE))</f>
        <v>Small Area, Super Output Area, Electoral Ward, Local Government District, Assembly Area, NUTS3, Education and Library Board, Health and Social Care Trust, Northern Ireland</v>
      </c>
      <c r="E112" s="53" t="str">
        <f t="shared" si="1"/>
        <v>Download file (Excel, 605 KB)</v>
      </c>
      <c r="G112" s="18" t="str">
        <f>IF(ISNA(VLOOKUP((ROW(G114)-15),'List of tables'!$A$4:$H$900,6,FALSE))," ",VLOOKUP((ROW(G114)-15),'List of tables'!$A$4:$H$900,6,FALSE))</f>
        <v>https://www.nisra.gov.uk/system/files/statistics/census-2011-qs406ni.xlsx</v>
      </c>
      <c r="H112" s="18" t="str">
        <f>IF(ISNA(VLOOKUP((ROW(H114)-15),'List of tables'!$A$4:$H$900,7,FALSE))," ",VLOOKUP((ROW(H114)-15),'List of tables'!$A$4:$H$900,7,FALSE))</f>
        <v>Download file (Excel, 605 KB)</v>
      </c>
    </row>
    <row r="113" spans="1:8" ht="45" customHeight="1" x14ac:dyDescent="0.2">
      <c r="A113" s="21" t="str">
        <f>IF(ISNA(VLOOKUP((ROW(A115)-15),'List of tables'!$A$4:$H$900,2,FALSE))," ",VLOOKUP((ROW(A115)-15),'List of tables'!$A$4:$H$900,2,FALSE))</f>
        <v>QS407NI</v>
      </c>
      <c r="B113" s="20" t="str">
        <f>IF(ISNA(VLOOKUP((ROW(B115)-15),'List of tables'!$A$4:$H$900,3,FALSE))," ",VLOOKUP((ROW(B115)-15),'List of tables'!$A$4:$H$900,3,FALSE))</f>
        <v>Occupancy rating - rooms</v>
      </c>
      <c r="C113" s="20" t="str">
        <f>IF(ISNA(VLOOKUP((ROW(H115)-15),'List of tables'!$A$4:$H$900,8,FALSE))," ",VLOOKUP((ROW(H115)-15),'List of tables'!$A$4:$H$900,8,FALSE))</f>
        <v>All households</v>
      </c>
      <c r="D113" s="20" t="str">
        <f>IF(ISNA(VLOOKUP((ROW(D115)-15),'List of tables'!$A$4:$H$900,5,FALSE))," ",VLOOKUP((ROW(D115)-15),'List of tables'!$A$4:$H$900,5,FALSE))</f>
        <v>Small Area, Super Output Area, Electoral Ward, Local Government District, Assembly Area, NUTS3, Education and Library Board, Health and Social Care Trust, Northern Ireland</v>
      </c>
      <c r="E113" s="53" t="str">
        <f t="shared" si="1"/>
        <v>Download file (Excel, 498 KB)</v>
      </c>
      <c r="G113" s="18" t="str">
        <f>IF(ISNA(VLOOKUP((ROW(G115)-15),'List of tables'!$A$4:$H$900,6,FALSE))," ",VLOOKUP((ROW(G115)-15),'List of tables'!$A$4:$H$900,6,FALSE))</f>
        <v>https://www.nisra.gov.uk/system/files/statistics/census-2011-qs407ni.xlsx</v>
      </c>
      <c r="H113" s="18" t="str">
        <f>IF(ISNA(VLOOKUP((ROW(H115)-15),'List of tables'!$A$4:$H$900,7,FALSE))," ",VLOOKUP((ROW(H115)-15),'List of tables'!$A$4:$H$900,7,FALSE))</f>
        <v>Download file (Excel, 498 KB)</v>
      </c>
    </row>
    <row r="114" spans="1:8" ht="45" customHeight="1" x14ac:dyDescent="0.2">
      <c r="A114" s="21" t="str">
        <f>IF(ISNA(VLOOKUP((ROW(A116)-15),'List of tables'!$A$4:$H$900,2,FALSE))," ",VLOOKUP((ROW(A116)-15),'List of tables'!$A$4:$H$900,2,FALSE))</f>
        <v>QS408NI</v>
      </c>
      <c r="B114" s="20" t="str">
        <f>IF(ISNA(VLOOKUP((ROW(B116)-15),'List of tables'!$A$4:$H$900,3,FALSE))," ",VLOOKUP((ROW(B116)-15),'List of tables'!$A$4:$H$900,3,FALSE))</f>
        <v>Persons per room - households</v>
      </c>
      <c r="C114" s="20" t="str">
        <f>IF(ISNA(VLOOKUP((ROW(H116)-15),'List of tables'!$A$4:$H$900,8,FALSE))," ",VLOOKUP((ROW(H116)-15),'List of tables'!$A$4:$H$900,8,FALSE))</f>
        <v>All households</v>
      </c>
      <c r="D114" s="20" t="str">
        <f>IF(ISNA(VLOOKUP((ROW(D116)-15),'List of tables'!$A$4:$H$900,5,FALSE))," ",VLOOKUP((ROW(D116)-15),'List of tables'!$A$4:$H$900,5,FALSE))</f>
        <v>Small Area, Super Output Area, Electoral Ward, Local Government District, Assembly Area, NUTS3, Education and Library Board, Health and Social Care Trust, Northern Ireland</v>
      </c>
      <c r="E114" s="53" t="str">
        <f t="shared" si="1"/>
        <v>Download file (Excel, 470 KB)</v>
      </c>
      <c r="G114" s="18" t="str">
        <f>IF(ISNA(VLOOKUP((ROW(G116)-15),'List of tables'!$A$4:$H$900,6,FALSE))," ",VLOOKUP((ROW(G116)-15),'List of tables'!$A$4:$H$900,6,FALSE))</f>
        <v>https://www.nisra.gov.uk/system/files/statistics/census-2011-qs408ni.xlsx</v>
      </c>
      <c r="H114" s="18" t="str">
        <f>IF(ISNA(VLOOKUP((ROW(H116)-15),'List of tables'!$A$4:$H$900,7,FALSE))," ",VLOOKUP((ROW(H116)-15),'List of tables'!$A$4:$H$900,7,FALSE))</f>
        <v>Download file (Excel, 470 KB)</v>
      </c>
    </row>
    <row r="115" spans="1:8" ht="45" customHeight="1" x14ac:dyDescent="0.2">
      <c r="A115" s="21" t="str">
        <f>IF(ISNA(VLOOKUP((ROW(A117)-15),'List of tables'!$A$4:$H$900,2,FALSE))," ",VLOOKUP((ROW(A117)-15),'List of tables'!$A$4:$H$900,2,FALSE))</f>
        <v>QS409NI</v>
      </c>
      <c r="B115" s="20" t="str">
        <f>IF(ISNA(VLOOKUP((ROW(B117)-15),'List of tables'!$A$4:$H$900,3,FALSE))," ",VLOOKUP((ROW(B117)-15),'List of tables'!$A$4:$H$900,3,FALSE))</f>
        <v>Persons per room - usual residents</v>
      </c>
      <c r="C115" s="20" t="str">
        <f>IF(ISNA(VLOOKUP((ROW(H117)-15),'List of tables'!$A$4:$H$900,8,FALSE))," ",VLOOKUP((ROW(H117)-15),'List of tables'!$A$4:$H$900,8,FALSE))</f>
        <v>All usual residents in households</v>
      </c>
      <c r="D115" s="20" t="str">
        <f>IF(ISNA(VLOOKUP((ROW(D117)-15),'List of tables'!$A$4:$H$900,5,FALSE))," ",VLOOKUP((ROW(D117)-15),'List of tables'!$A$4:$H$900,5,FALSE))</f>
        <v>Small Area, Super Output Area, Electoral Ward, Local Government District, Assembly Area, NUTS3, Education and Library Board, Health and Social Care Trust, Northern Ireland</v>
      </c>
      <c r="E115" s="53" t="str">
        <f t="shared" si="1"/>
        <v>Download file (Excel, 481 KB)</v>
      </c>
      <c r="G115" s="18" t="str">
        <f>IF(ISNA(VLOOKUP((ROW(G117)-15),'List of tables'!$A$4:$H$900,6,FALSE))," ",VLOOKUP((ROW(G117)-15),'List of tables'!$A$4:$H$900,6,FALSE))</f>
        <v>https://www.nisra.gov.uk/system/files/statistics/census-2011-qs409ni.xlsx</v>
      </c>
      <c r="H115" s="18" t="str">
        <f>IF(ISNA(VLOOKUP((ROW(H117)-15),'List of tables'!$A$4:$H$900,7,FALSE))," ",VLOOKUP((ROW(H117)-15),'List of tables'!$A$4:$H$900,7,FALSE))</f>
        <v>Download file (Excel, 481 KB)</v>
      </c>
    </row>
    <row r="116" spans="1:8" ht="45" customHeight="1" x14ac:dyDescent="0.2">
      <c r="A116" s="21" t="str">
        <f>IF(ISNA(VLOOKUP((ROW(A118)-15),'List of tables'!$A$4:$H$900,2,FALSE))," ",VLOOKUP((ROW(A118)-15),'List of tables'!$A$4:$H$900,2,FALSE))</f>
        <v>QS410NI</v>
      </c>
      <c r="B116" s="20" t="str">
        <f>IF(ISNA(VLOOKUP((ROW(B118)-15),'List of tables'!$A$4:$H$900,3,FALSE))," ",VLOOKUP((ROW(B118)-15),'List of tables'!$A$4:$H$900,3,FALSE))</f>
        <v>Household spaces</v>
      </c>
      <c r="C116" s="20" t="str">
        <f>IF(ISNA(VLOOKUP((ROW(H118)-15),'List of tables'!$A$4:$H$900,8,FALSE))," ",VLOOKUP((ROW(H118)-15),'List of tables'!$A$4:$H$900,8,FALSE))</f>
        <v>All household spaces</v>
      </c>
      <c r="D116" s="20" t="str">
        <f>IF(ISNA(VLOOKUP((ROW(D118)-15),'List of tables'!$A$4:$H$900,5,FALSE))," ",VLOOKUP((ROW(D118)-15),'List of tables'!$A$4:$H$900,5,FALSE))</f>
        <v>Small Area, Super Output Area, Electoral Ward, Local Government District, Assembly Area, NUTS3, Education and Library Board, Health and Social Care Trust, Northern Ireland</v>
      </c>
      <c r="E116" s="53" t="str">
        <f t="shared" si="1"/>
        <v>Download file (Excel, 416 KB)</v>
      </c>
      <c r="G116" s="18" t="str">
        <f>IF(ISNA(VLOOKUP((ROW(G118)-15),'List of tables'!$A$4:$H$900,6,FALSE))," ",VLOOKUP((ROW(G118)-15),'List of tables'!$A$4:$H$900,6,FALSE))</f>
        <v>https://www.nisra.gov.uk/system/files/statistics/census-2011-qs410ni.xlsx</v>
      </c>
      <c r="H116" s="18" t="str">
        <f>IF(ISNA(VLOOKUP((ROW(H118)-15),'List of tables'!$A$4:$H$900,7,FALSE))," ",VLOOKUP((ROW(H118)-15),'List of tables'!$A$4:$H$900,7,FALSE))</f>
        <v>Download file (Excel, 416 KB)</v>
      </c>
    </row>
    <row r="117" spans="1:8" ht="45" customHeight="1" x14ac:dyDescent="0.2">
      <c r="A117" s="21" t="str">
        <f>IF(ISNA(VLOOKUP((ROW(A119)-15),'List of tables'!$A$4:$H$900,2,FALSE))," ",VLOOKUP((ROW(A119)-15),'List of tables'!$A$4:$H$900,2,FALSE))</f>
        <v>QS411NI</v>
      </c>
      <c r="B117" s="20" t="str">
        <f>IF(ISNA(VLOOKUP((ROW(B119)-15),'List of tables'!$A$4:$H$900,3,FALSE))," ",VLOOKUP((ROW(B119)-15),'List of tables'!$A$4:$H$900,3,FALSE))</f>
        <v>Dwellings</v>
      </c>
      <c r="C117" s="20" t="str">
        <f>IF(ISNA(VLOOKUP((ROW(H119)-15),'List of tables'!$A$4:$H$900,8,FALSE))," ",VLOOKUP((ROW(H119)-15),'List of tables'!$A$4:$H$900,8,FALSE))</f>
        <v>All dwellings</v>
      </c>
      <c r="D117" s="20" t="str">
        <f>IF(ISNA(VLOOKUP((ROW(D119)-15),'List of tables'!$A$4:$H$900,5,FALSE))," ",VLOOKUP((ROW(D119)-15),'List of tables'!$A$4:$H$900,5,FALSE))</f>
        <v>Small Area, Super Output Area, Electoral Ward, Local Government District, Assembly Area, NUTS3, Education and Library Board, Health and Social Care Trust, Northern Ireland</v>
      </c>
      <c r="E117" s="53" t="str">
        <f t="shared" si="1"/>
        <v>Download file (Excel, 407 KB)</v>
      </c>
      <c r="G117" s="18" t="str">
        <f>IF(ISNA(VLOOKUP((ROW(G119)-15),'List of tables'!$A$4:$H$900,6,FALSE))," ",VLOOKUP((ROW(G119)-15),'List of tables'!$A$4:$H$900,6,FALSE))</f>
        <v>https://www.nisra.gov.uk/system/files/statistics/census-2011-qs411ni.xlsx</v>
      </c>
      <c r="H117" s="18" t="str">
        <f>IF(ISNA(VLOOKUP((ROW(H119)-15),'List of tables'!$A$4:$H$900,7,FALSE))," ",VLOOKUP((ROW(H119)-15),'List of tables'!$A$4:$H$900,7,FALSE))</f>
        <v>Download file (Excel, 407 KB)</v>
      </c>
    </row>
    <row r="118" spans="1:8" ht="45" customHeight="1" x14ac:dyDescent="0.2">
      <c r="A118" s="21" t="str">
        <f>IF(ISNA(VLOOKUP((ROW(A120)-15),'List of tables'!$A$4:$H$900,2,FALSE))," ",VLOOKUP((ROW(A120)-15),'List of tables'!$A$4:$H$900,2,FALSE))</f>
        <v>QS412NI</v>
      </c>
      <c r="B118" s="20" t="str">
        <f>IF(ISNA(VLOOKUP((ROW(B120)-15),'List of tables'!$A$4:$H$900,3,FALSE))," ",VLOOKUP((ROW(B120)-15),'List of tables'!$A$4:$H$900,3,FALSE))</f>
        <v>Position in communal establishment</v>
      </c>
      <c r="C118" s="20" t="str">
        <f>IF(ISNA(VLOOKUP((ROW(H120)-15),'List of tables'!$A$4:$H$900,8,FALSE))," ",VLOOKUP((ROW(H120)-15),'List of tables'!$A$4:$H$900,8,FALSE))</f>
        <v>All usual residents in communal establishments</v>
      </c>
      <c r="D118" s="20" t="str">
        <f>IF(ISNA(VLOOKUP((ROW(D120)-15),'List of tables'!$A$4:$H$900,5,FALSE))," ",VLOOKUP((ROW(D120)-15),'List of tables'!$A$4:$H$900,5,FALSE))</f>
        <v>Small Area, Super Output Area, Electoral Ward, Local Government District, Assembly Area, NUTS3, Education and Library Board, Health and Social Care Trust, Northern Ireland</v>
      </c>
      <c r="E118" s="53" t="str">
        <f t="shared" si="1"/>
        <v>Download file (Excel, 410 KB)</v>
      </c>
      <c r="G118" s="18" t="str">
        <f>IF(ISNA(VLOOKUP((ROW(G120)-15),'List of tables'!$A$4:$H$900,6,FALSE))," ",VLOOKUP((ROW(G120)-15),'List of tables'!$A$4:$H$900,6,FALSE))</f>
        <v>https://www.nisra.gov.uk/system/files/statistics/census-2011-qs412ni.xlsx</v>
      </c>
      <c r="H118" s="18" t="str">
        <f>IF(ISNA(VLOOKUP((ROW(H120)-15),'List of tables'!$A$4:$H$900,7,FALSE))," ",VLOOKUP((ROW(H120)-15),'List of tables'!$A$4:$H$900,7,FALSE))</f>
        <v>Download file (Excel, 410 KB)</v>
      </c>
    </row>
    <row r="119" spans="1:8" ht="45" customHeight="1" x14ac:dyDescent="0.2">
      <c r="A119" s="21" t="str">
        <f>IF(ISNA(VLOOKUP((ROW(A121)-15),'List of tables'!$A$4:$H$900,2,FALSE))," ",VLOOKUP((ROW(A121)-15),'List of tables'!$A$4:$H$900,2,FALSE))</f>
        <v>QS413NI</v>
      </c>
      <c r="B119" s="20" t="str">
        <f>IF(ISNA(VLOOKUP((ROW(B121)-15),'List of tables'!$A$4:$H$900,3,FALSE))," ",VLOOKUP((ROW(B121)-15),'List of tables'!$A$4:$H$900,3,FALSE))</f>
        <v>Communal establishment management and type - communal establishments</v>
      </c>
      <c r="C119" s="20" t="str">
        <f>IF(ISNA(VLOOKUP((ROW(H121)-15),'List of tables'!$A$4:$H$900,8,FALSE))," ",VLOOKUP((ROW(H121)-15),'List of tables'!$A$4:$H$900,8,FALSE))</f>
        <v>All communal establishments</v>
      </c>
      <c r="D119" s="20" t="str">
        <f>IF(ISNA(VLOOKUP((ROW(D121)-15),'List of tables'!$A$4:$H$900,5,FALSE))," ",VLOOKUP((ROW(D121)-15),'List of tables'!$A$4:$H$900,5,FALSE))</f>
        <v>Small Area, Super Output Area, Electoral Ward, Local Government District, Assembly Area, NUTS3, Education and Library Board, Health and Social Care Trust, Northern Ireland</v>
      </c>
      <c r="E119" s="53" t="str">
        <f t="shared" si="1"/>
        <v>Download file (Excel, 838 KB)</v>
      </c>
      <c r="G119" s="18" t="str">
        <f>IF(ISNA(VLOOKUP((ROW(G121)-15),'List of tables'!$A$4:$H$900,6,FALSE))," ",VLOOKUP((ROW(G121)-15),'List of tables'!$A$4:$H$900,6,FALSE))</f>
        <v>https://www.nisra.gov.uk/system/files/statistics/census-2011-qs413ni.xlsx</v>
      </c>
      <c r="H119" s="18" t="str">
        <f>IF(ISNA(VLOOKUP((ROW(H121)-15),'List of tables'!$A$4:$H$900,7,FALSE))," ",VLOOKUP((ROW(H121)-15),'List of tables'!$A$4:$H$900,7,FALSE))</f>
        <v>Download file (Excel, 838 KB)</v>
      </c>
    </row>
    <row r="120" spans="1:8" ht="45" customHeight="1" x14ac:dyDescent="0.2">
      <c r="A120" s="21" t="str">
        <f>IF(ISNA(VLOOKUP((ROW(A122)-15),'List of tables'!$A$4:$H$900,2,FALSE))," ",VLOOKUP((ROW(A122)-15),'List of tables'!$A$4:$H$900,2,FALSE))</f>
        <v>QS414NI</v>
      </c>
      <c r="B120" s="20" t="str">
        <f>IF(ISNA(VLOOKUP((ROW(B122)-15),'List of tables'!$A$4:$H$900,3,FALSE))," ",VLOOKUP((ROW(B122)-15),'List of tables'!$A$4:$H$900,3,FALSE))</f>
        <v>Communal establishment management and type - usual residents</v>
      </c>
      <c r="C120" s="20" t="str">
        <f>IF(ISNA(VLOOKUP((ROW(H122)-15),'List of tables'!$A$4:$H$900,8,FALSE))," ",VLOOKUP((ROW(H122)-15),'List of tables'!$A$4:$H$900,8,FALSE))</f>
        <v>All usual residents in communal establishments</v>
      </c>
      <c r="D120" s="20" t="str">
        <f>IF(ISNA(VLOOKUP((ROW(D122)-15),'List of tables'!$A$4:$H$900,5,FALSE))," ",VLOOKUP((ROW(D122)-15),'List of tables'!$A$4:$H$900,5,FALSE))</f>
        <v>Small Area, Super Output Area, Electoral Ward, Local Government District, Assembly Area, NUTS3, Education and Library Board, Health and Social Care Trust, Northern Ireland</v>
      </c>
      <c r="E120" s="53" t="str">
        <f t="shared" si="1"/>
        <v>Download file (Excel, 845 KB)</v>
      </c>
      <c r="G120" s="18" t="str">
        <f>IF(ISNA(VLOOKUP((ROW(G122)-15),'List of tables'!$A$4:$H$900,6,FALSE))," ",VLOOKUP((ROW(G122)-15),'List of tables'!$A$4:$H$900,6,FALSE))</f>
        <v>https://www.nisra.gov.uk/system/files/statistics/census-2011-qs414ni.xlsx</v>
      </c>
      <c r="H120" s="18" t="str">
        <f>IF(ISNA(VLOOKUP((ROW(H122)-15),'List of tables'!$A$4:$H$900,7,FALSE))," ",VLOOKUP((ROW(H122)-15),'List of tables'!$A$4:$H$900,7,FALSE))</f>
        <v>Download file (Excel, 845 KB)</v>
      </c>
    </row>
    <row r="121" spans="1:8" ht="45" customHeight="1" x14ac:dyDescent="0.2">
      <c r="A121" s="21" t="str">
        <f>IF(ISNA(VLOOKUP((ROW(A123)-15),'List of tables'!$A$4:$H$900,2,FALSE))," ",VLOOKUP((ROW(A123)-15),'List of tables'!$A$4:$H$900,2,FALSE))</f>
        <v>QS601NI</v>
      </c>
      <c r="B121" s="20" t="str">
        <f>IF(ISNA(VLOOKUP((ROW(B123)-15),'List of tables'!$A$4:$H$900,3,FALSE))," ",VLOOKUP((ROW(B123)-15),'List of tables'!$A$4:$H$900,3,FALSE))</f>
        <v>Economic activity</v>
      </c>
      <c r="C121" s="20" t="str">
        <f>IF(ISNA(VLOOKUP((ROW(H123)-15),'List of tables'!$A$4:$H$900,8,FALSE))," ",VLOOKUP((ROW(H123)-15),'List of tables'!$A$4:$H$900,8,FALSE))</f>
        <v>All usual residents aged 16 to 74</v>
      </c>
      <c r="D121" s="20" t="str">
        <f>IF(ISNA(VLOOKUP((ROW(D123)-15),'List of tables'!$A$4:$H$900,5,FALSE))," ",VLOOKUP((ROW(D123)-15),'List of tables'!$A$4:$H$900,5,FALSE))</f>
        <v>Small Area, Super Output Area, Electoral Ward, Local Government District, Assembly Area, NUTS3, Education and Library Board, Health and Social Care Trust, Northern Ireland</v>
      </c>
      <c r="E121" s="53" t="str">
        <f t="shared" si="1"/>
        <v>Download file (Excel, 807 KB)</v>
      </c>
      <c r="G121" s="18" t="str">
        <f>IF(ISNA(VLOOKUP((ROW(G123)-15),'List of tables'!$A$4:$H$900,6,FALSE))," ",VLOOKUP((ROW(G123)-15),'List of tables'!$A$4:$H$900,6,FALSE))</f>
        <v>https://www.nisra.gov.uk/system/files/statistics/census-2011-qs601ni.xlsx</v>
      </c>
      <c r="H121" s="18" t="str">
        <f>IF(ISNA(VLOOKUP((ROW(H123)-15),'List of tables'!$A$4:$H$900,7,FALSE))," ",VLOOKUP((ROW(H123)-15),'List of tables'!$A$4:$H$900,7,FALSE))</f>
        <v>Download file (Excel, 807 KB)</v>
      </c>
    </row>
    <row r="122" spans="1:8" ht="45" customHeight="1" x14ac:dyDescent="0.2">
      <c r="A122" s="21" t="str">
        <f>IF(ISNA(VLOOKUP((ROW(A124)-15),'List of tables'!$A$4:$H$900,2,FALSE))," ",VLOOKUP((ROW(A124)-15),'List of tables'!$A$4:$H$900,2,FALSE))</f>
        <v>QS602NI</v>
      </c>
      <c r="B122" s="20" t="str">
        <f>IF(ISNA(VLOOKUP((ROW(B124)-15),'List of tables'!$A$4:$H$900,3,FALSE))," ",VLOOKUP((ROW(B124)-15),'List of tables'!$A$4:$H$900,3,FALSE))</f>
        <v>Economic activity of Household Reference Person (HRP)</v>
      </c>
      <c r="C122" s="20" t="str">
        <f>IF(ISNA(VLOOKUP((ROW(H124)-15),'List of tables'!$A$4:$H$900,8,FALSE))," ",VLOOKUP((ROW(H124)-15),'List of tables'!$A$4:$H$900,8,FALSE))</f>
        <v>All Household Reference Persons (HRPs) aged 16 to 74</v>
      </c>
      <c r="D122" s="20" t="str">
        <f>IF(ISNA(VLOOKUP((ROW(D124)-15),'List of tables'!$A$4:$H$900,5,FALSE))," ",VLOOKUP((ROW(D124)-15),'List of tables'!$A$4:$H$900,5,FALSE))</f>
        <v>Small Area, Super Output Area, Electoral Ward, Local Government District, Assembly Area, NUTS3, Education and Library Board, Health and Social Care Trust, Northern Ireland</v>
      </c>
      <c r="E122" s="53" t="str">
        <f t="shared" si="1"/>
        <v>Download file (Excel, 779 KB)</v>
      </c>
      <c r="G122" s="18" t="str">
        <f>IF(ISNA(VLOOKUP((ROW(G124)-15),'List of tables'!$A$4:$H$900,6,FALSE))," ",VLOOKUP((ROW(G124)-15),'List of tables'!$A$4:$H$900,6,FALSE))</f>
        <v>https://www.nisra.gov.uk/system/files/statistics/census-2011-qs602ni.xlsx</v>
      </c>
      <c r="H122" s="18" t="str">
        <f>IF(ISNA(VLOOKUP((ROW(H124)-15),'List of tables'!$A$4:$H$900,7,FALSE))," ",VLOOKUP((ROW(H124)-15),'List of tables'!$A$4:$H$900,7,FALSE))</f>
        <v>Download file (Excel, 779 KB)</v>
      </c>
    </row>
    <row r="123" spans="1:8" ht="45" customHeight="1" x14ac:dyDescent="0.2">
      <c r="A123" s="21" t="str">
        <f>IF(ISNA(VLOOKUP((ROW(A125)-15),'List of tables'!$A$4:$H$900,2,FALSE))," ",VLOOKUP((ROW(A125)-15),'List of tables'!$A$4:$H$900,2,FALSE))</f>
        <v>QS603NI</v>
      </c>
      <c r="B123" s="20" t="str">
        <f>IF(ISNA(VLOOKUP((ROW(B125)-15),'List of tables'!$A$4:$H$900,3,FALSE))," ",VLOOKUP((ROW(B125)-15),'List of tables'!$A$4:$H$900,3,FALSE))</f>
        <v>Economic activity - full-time students</v>
      </c>
      <c r="C123" s="20" t="str">
        <f>IF(ISNA(VLOOKUP((ROW(H125)-15),'List of tables'!$A$4:$H$900,8,FALSE))," ",VLOOKUP((ROW(H125)-15),'List of tables'!$A$4:$H$900,8,FALSE))</f>
        <v xml:space="preserve">All full-time students aged 16 to 74 </v>
      </c>
      <c r="D123" s="20" t="str">
        <f>IF(ISNA(VLOOKUP((ROW(D125)-15),'List of tables'!$A$4:$H$900,5,FALSE))," ",VLOOKUP((ROW(D125)-15),'List of tables'!$A$4:$H$900,5,FALSE))</f>
        <v>Small Area, Super Output Area, Electoral Ward, Local Government District, Assembly Area, NUTS3, Education and Library Board, Health and Social Care Trust, Northern Ireland</v>
      </c>
      <c r="E123" s="53" t="str">
        <f t="shared" si="1"/>
        <v>Download file (Excel, 435 KB)</v>
      </c>
      <c r="G123" s="18" t="str">
        <f>IF(ISNA(VLOOKUP((ROW(G125)-15),'List of tables'!$A$4:$H$900,6,FALSE))," ",VLOOKUP((ROW(G125)-15),'List of tables'!$A$4:$H$900,6,FALSE))</f>
        <v>https://www.nisra.gov.uk/system/files/statistics/census-2011-qs603ni.xlsx</v>
      </c>
      <c r="H123" s="18" t="str">
        <f>IF(ISNA(VLOOKUP((ROW(H125)-15),'List of tables'!$A$4:$H$900,7,FALSE))," ",VLOOKUP((ROW(H125)-15),'List of tables'!$A$4:$H$900,7,FALSE))</f>
        <v>Download file (Excel, 435 KB)</v>
      </c>
    </row>
    <row r="124" spans="1:8" ht="45" customHeight="1" x14ac:dyDescent="0.2">
      <c r="A124" s="21" t="str">
        <f>IF(ISNA(VLOOKUP((ROW(A126)-15),'List of tables'!$A$4:$H$900,2,FALSE))," ",VLOOKUP((ROW(A126)-15),'List of tables'!$A$4:$H$900,2,FALSE))</f>
        <v>QS604NI</v>
      </c>
      <c r="B124" s="20" t="str">
        <f>IF(ISNA(VLOOKUP((ROW(B126)-15),'List of tables'!$A$4:$H$900,3,FALSE))," ",VLOOKUP((ROW(B126)-15),'List of tables'!$A$4:$H$900,3,FALSE))</f>
        <v>Industry - manufacturing detail</v>
      </c>
      <c r="C124" s="20" t="str">
        <f>IF(ISNA(VLOOKUP((ROW(H126)-15),'List of tables'!$A$4:$H$900,8,FALSE))," ",VLOOKUP((ROW(H126)-15),'List of tables'!$A$4:$H$900,8,FALSE))</f>
        <v xml:space="preserve">All usual residents aged 16 to 74 in employment </v>
      </c>
      <c r="D124" s="20" t="str">
        <f>IF(ISNA(VLOOKUP((ROW(D126)-15),'List of tables'!$A$4:$H$900,5,FALSE))," ",VLOOKUP((ROW(D126)-15),'List of tables'!$A$4:$H$900,5,FALSE))</f>
        <v>Small Area, Super Output Area, Electoral Ward, Local Government District, Assembly Area, NUTS3, Education and Library Board, Health and Social Care Trust, Northern Ireland</v>
      </c>
      <c r="E124" s="53" t="str">
        <f t="shared" si="1"/>
        <v>Download file (Excel, 1.1 MB)</v>
      </c>
      <c r="G124" s="18" t="str">
        <f>IF(ISNA(VLOOKUP((ROW(G126)-15),'List of tables'!$A$4:$H$900,6,FALSE))," ",VLOOKUP((ROW(G126)-15),'List of tables'!$A$4:$H$900,6,FALSE))</f>
        <v>https://www.nisra.gov.uk/system/files/statistics/census-2011-qs604ni.xlsx</v>
      </c>
      <c r="H124" s="18" t="str">
        <f>IF(ISNA(VLOOKUP((ROW(H126)-15),'List of tables'!$A$4:$H$900,7,FALSE))," ",VLOOKUP((ROW(H126)-15),'List of tables'!$A$4:$H$900,7,FALSE))</f>
        <v>Download file (Excel, 1.1 MB)</v>
      </c>
    </row>
    <row r="125" spans="1:8" ht="45" customHeight="1" x14ac:dyDescent="0.2">
      <c r="A125" s="21" t="str">
        <f>IF(ISNA(VLOOKUP((ROW(A127)-15),'List of tables'!$A$4:$H$900,2,FALSE))," ",VLOOKUP((ROW(A127)-15),'List of tables'!$A$4:$H$900,2,FALSE))</f>
        <v>QS605NI</v>
      </c>
      <c r="B125" s="20" t="str">
        <f>IF(ISNA(VLOOKUP((ROW(B127)-15),'List of tables'!$A$4:$H$900,3,FALSE))," ",VLOOKUP((ROW(B127)-15),'List of tables'!$A$4:$H$900,3,FALSE))</f>
        <v>Occupation - minor groups</v>
      </c>
      <c r="C125" s="20" t="str">
        <f>IF(ISNA(VLOOKUP((ROW(H127)-15),'List of tables'!$A$4:$H$900,8,FALSE))," ",VLOOKUP((ROW(H127)-15),'List of tables'!$A$4:$H$900,8,FALSE))</f>
        <v xml:space="preserve">All usual residents aged 16 to 74 in employment </v>
      </c>
      <c r="D125" s="20" t="str">
        <f>IF(ISNA(VLOOKUP((ROW(D127)-15),'List of tables'!$A$4:$H$900,5,FALSE))," ",VLOOKUP((ROW(D127)-15),'List of tables'!$A$4:$H$900,5,FALSE))</f>
        <v>Small Area, Super Output Area, Electoral Ward, Local Government District, Assembly Area, NUTS3, Education and Library Board, Health and Social Care Trust, Northern Ireland</v>
      </c>
      <c r="E125" s="53" t="str">
        <f t="shared" si="1"/>
        <v>Download file (Excel, 1.3 MB)</v>
      </c>
      <c r="G125" s="18" t="str">
        <f>IF(ISNA(VLOOKUP((ROW(G127)-15),'List of tables'!$A$4:$H$900,6,FALSE))," ",VLOOKUP((ROW(G127)-15),'List of tables'!$A$4:$H$900,6,FALSE))</f>
        <v>https://www.nisra.gov.uk/system/files/statistics/census-2011-qs605ni.xlsx</v>
      </c>
      <c r="H125" s="18" t="str">
        <f>IF(ISNA(VLOOKUP((ROW(H127)-15),'List of tables'!$A$4:$H$900,7,FALSE))," ",VLOOKUP((ROW(H127)-15),'List of tables'!$A$4:$H$900,7,FALSE))</f>
        <v>Download file (Excel, 1.3 MB)</v>
      </c>
    </row>
    <row r="126" spans="1:8" ht="45" customHeight="1" x14ac:dyDescent="0.2">
      <c r="A126" s="21" t="str">
        <f>IF(ISNA(VLOOKUP((ROW(A128)-15),'List of tables'!$A$4:$H$900,2,FALSE))," ",VLOOKUP((ROW(A128)-15),'List of tables'!$A$4:$H$900,2,FALSE))</f>
        <v>QS606NI</v>
      </c>
      <c r="B126" s="20" t="str">
        <f>IF(ISNA(VLOOKUP((ROW(B128)-15),'List of tables'!$A$4:$H$900,3,FALSE))," ",VLOOKUP((ROW(B128)-15),'List of tables'!$A$4:$H$900,3,FALSE))</f>
        <v>National Statistics Socio-economic Classification (NS-SeC)</v>
      </c>
      <c r="C126" s="20" t="str">
        <f>IF(ISNA(VLOOKUP((ROW(H128)-15),'List of tables'!$A$4:$H$900,8,FALSE))," ",VLOOKUP((ROW(H128)-15),'List of tables'!$A$4:$H$900,8,FALSE))</f>
        <v xml:space="preserve">All usual residents aged 16 to 74 </v>
      </c>
      <c r="D126" s="20" t="str">
        <f>IF(ISNA(VLOOKUP((ROW(D128)-15),'List of tables'!$A$4:$H$900,5,FALSE))," ",VLOOKUP((ROW(D128)-15),'List of tables'!$A$4:$H$900,5,FALSE))</f>
        <v>Small Area, Super Output Area, Electoral Ward, Local Government District, Assembly Area, NUTS3, Education and Library Board, Health and Social Care Trust, Northern Ireland</v>
      </c>
      <c r="E126" s="53" t="str">
        <f t="shared" si="1"/>
        <v>Download file (Excel, 1.7 MB)</v>
      </c>
      <c r="G126" s="18" t="str">
        <f>IF(ISNA(VLOOKUP((ROW(G128)-15),'List of tables'!$A$4:$H$900,6,FALSE))," ",VLOOKUP((ROW(G128)-15),'List of tables'!$A$4:$H$900,6,FALSE))</f>
        <v>https://www.nisra.gov.uk/system/files/statistics/census-2011-qs606ni.xlsx</v>
      </c>
      <c r="H126" s="18" t="str">
        <f>IF(ISNA(VLOOKUP((ROW(H128)-15),'List of tables'!$A$4:$H$900,7,FALSE))," ",VLOOKUP((ROW(H128)-15),'List of tables'!$A$4:$H$900,7,FALSE))</f>
        <v>Download file (Excel, 1.7 MB)</v>
      </c>
    </row>
    <row r="127" spans="1:8" ht="45" customHeight="1" x14ac:dyDescent="0.2">
      <c r="A127" s="21" t="str">
        <f>IF(ISNA(VLOOKUP((ROW(A129)-15),'List of tables'!$A$4:$H$900,2,FALSE))," ",VLOOKUP((ROW(A129)-15),'List of tables'!$A$4:$H$900,2,FALSE))</f>
        <v>QS607NI</v>
      </c>
      <c r="B127" s="20" t="str">
        <f>IF(ISNA(VLOOKUP((ROW(B129)-15),'List of tables'!$A$4:$H$900,3,FALSE))," ",VLOOKUP((ROW(B129)-15),'List of tables'!$A$4:$H$900,3,FALSE))</f>
        <v>NS-SeC of Household Reference Person (HRP) - usual residents aged under 65</v>
      </c>
      <c r="C127" s="20" t="str">
        <f>IF(ISNA(VLOOKUP((ROW(H129)-15),'List of tables'!$A$4:$H$900,8,FALSE))," ",VLOOKUP((ROW(H129)-15),'List of tables'!$A$4:$H$900,8,FALSE))</f>
        <v>All usual residents aged under 65 in households</v>
      </c>
      <c r="D127" s="20" t="str">
        <f>IF(ISNA(VLOOKUP((ROW(D129)-15),'List of tables'!$A$4:$H$900,5,FALSE))," ",VLOOKUP((ROW(D129)-15),'List of tables'!$A$4:$H$900,5,FALSE))</f>
        <v>Small Area, Super Output Area, Electoral Ward, Local Government District, Assembly Area, NUTS3, Education and Library Board, Health and Social Care Trust, Northern Ireland</v>
      </c>
      <c r="E127" s="53" t="str">
        <f t="shared" si="1"/>
        <v>Download file (Excel, 745 KB)</v>
      </c>
      <c r="G127" s="18" t="str">
        <f>IF(ISNA(VLOOKUP((ROW(G129)-15),'List of tables'!$A$4:$H$900,6,FALSE))," ",VLOOKUP((ROW(G129)-15),'List of tables'!$A$4:$H$900,6,FALSE))</f>
        <v>https://www.nisra.gov.uk/system/files/statistics/census-2011-qs607ni.xlsx</v>
      </c>
      <c r="H127" s="18" t="str">
        <f>IF(ISNA(VLOOKUP((ROW(H129)-15),'List of tables'!$A$4:$H$900,7,FALSE))," ",VLOOKUP((ROW(H129)-15),'List of tables'!$A$4:$H$900,7,FALSE))</f>
        <v>Download file (Excel, 745 KB)</v>
      </c>
    </row>
    <row r="128" spans="1:8" ht="45" customHeight="1" x14ac:dyDescent="0.2">
      <c r="A128" s="21" t="str">
        <f>IF(ISNA(VLOOKUP((ROW(A130)-15),'List of tables'!$A$4:$H$900,2,FALSE))," ",VLOOKUP((ROW(A130)-15),'List of tables'!$A$4:$H$900,2,FALSE))</f>
        <v>QS608NI</v>
      </c>
      <c r="B128" s="20" t="str">
        <f>IF(ISNA(VLOOKUP((ROW(B130)-15),'List of tables'!$A$4:$H$900,3,FALSE))," ",VLOOKUP((ROW(B130)-15),'List of tables'!$A$4:$H$900,3,FALSE))</f>
        <v>NS-SeC of Household Reference Person (HRP) - usual residents</v>
      </c>
      <c r="C128" s="20" t="str">
        <f>IF(ISNA(VLOOKUP((ROW(H130)-15),'List of tables'!$A$4:$H$900,8,FALSE))," ",VLOOKUP((ROW(H130)-15),'List of tables'!$A$4:$H$900,8,FALSE))</f>
        <v>All usual residents in households</v>
      </c>
      <c r="D128" s="20" t="str">
        <f>IF(ISNA(VLOOKUP((ROW(D130)-15),'List of tables'!$A$4:$H$900,5,FALSE))," ",VLOOKUP((ROW(D130)-15),'List of tables'!$A$4:$H$900,5,FALSE))</f>
        <v>Small Area, Super Output Area, Electoral Ward, Local Government District, Assembly Area, NUTS3, Education and Library Board, Health and Social Care Trust, Northern Ireland</v>
      </c>
      <c r="E128" s="53" t="str">
        <f t="shared" si="1"/>
        <v>Download file (Excel, 747 KB)</v>
      </c>
      <c r="G128" s="18" t="str">
        <f>IF(ISNA(VLOOKUP((ROW(G130)-15),'List of tables'!$A$4:$H$900,6,FALSE))," ",VLOOKUP((ROW(G130)-15),'List of tables'!$A$4:$H$900,6,FALSE))</f>
        <v>https://www.nisra.gov.uk/system/files/statistics/census-2011-qs608ni.xlsx</v>
      </c>
      <c r="H128" s="18" t="str">
        <f>IF(ISNA(VLOOKUP((ROW(H130)-15),'List of tables'!$A$4:$H$900,7,FALSE))," ",VLOOKUP((ROW(H130)-15),'List of tables'!$A$4:$H$900,7,FALSE))</f>
        <v>Download file (Excel, 747 KB)</v>
      </c>
    </row>
    <row r="129" spans="1:8" ht="45" customHeight="1" x14ac:dyDescent="0.2">
      <c r="A129" s="21" t="str">
        <f>IF(ISNA(VLOOKUP((ROW(A131)-15),'List of tables'!$A$4:$H$900,2,FALSE))," ",VLOOKUP((ROW(A131)-15),'List of tables'!$A$4:$H$900,2,FALSE))</f>
        <v>QS609NI</v>
      </c>
      <c r="B129" s="20" t="str">
        <f>IF(ISNA(VLOOKUP((ROW(B131)-15),'List of tables'!$A$4:$H$900,3,FALSE))," ",VLOOKUP((ROW(B131)-15),'List of tables'!$A$4:$H$900,3,FALSE))</f>
        <v>NS-SeC of Household Reference Person (HRP) aged under 65 - usual residents</v>
      </c>
      <c r="C129" s="20" t="str">
        <f>IF(ISNA(VLOOKUP((ROW(H131)-15),'List of tables'!$A$4:$H$900,8,FALSE))," ",VLOOKUP((ROW(H131)-15),'List of tables'!$A$4:$H$900,8,FALSE))</f>
        <v>All usual residents in households where Household Reference Person is aged under 65</v>
      </c>
      <c r="D129" s="20" t="str">
        <f>IF(ISNA(VLOOKUP((ROW(D131)-15),'List of tables'!$A$4:$H$900,5,FALSE))," ",VLOOKUP((ROW(D131)-15),'List of tables'!$A$4:$H$900,5,FALSE))</f>
        <v>Small Area, Super Output Area, Electoral Ward, Local Government District, Assembly Area, NUTS3, Education and Library Board, Health and Social Care Trust, Northern Ireland</v>
      </c>
      <c r="E129" s="53" t="str">
        <f t="shared" si="1"/>
        <v>Download file (Excel, 743 KB)</v>
      </c>
      <c r="G129" s="18" t="str">
        <f>IF(ISNA(VLOOKUP((ROW(G131)-15),'List of tables'!$A$4:$H$900,6,FALSE))," ",VLOOKUP((ROW(G131)-15),'List of tables'!$A$4:$H$900,6,FALSE))</f>
        <v>https://www.nisra.gov.uk/system/files/statistics/census-2011-qs609ni.xlsx</v>
      </c>
      <c r="H129" s="18" t="str">
        <f>IF(ISNA(VLOOKUP((ROW(H131)-15),'List of tables'!$A$4:$H$900,7,FALSE))," ",VLOOKUP((ROW(H131)-15),'List of tables'!$A$4:$H$900,7,FALSE))</f>
        <v>Download file (Excel, 743 KB)</v>
      </c>
    </row>
    <row r="130" spans="1:8" ht="45" customHeight="1" x14ac:dyDescent="0.2">
      <c r="A130" s="21" t="str">
        <f>IF(ISNA(VLOOKUP((ROW(A132)-15),'List of tables'!$A$4:$H$900,2,FALSE))," ",VLOOKUP((ROW(A132)-15),'List of tables'!$A$4:$H$900,2,FALSE))</f>
        <v>QS610NI</v>
      </c>
      <c r="B130" s="20" t="str">
        <f>IF(ISNA(VLOOKUP((ROW(B132)-15),'List of tables'!$A$4:$H$900,3,FALSE))," ",VLOOKUP((ROW(B132)-15),'List of tables'!$A$4:$H$900,3,FALSE))</f>
        <v>Year last worked</v>
      </c>
      <c r="C130" s="20" t="str">
        <f>IF(ISNA(VLOOKUP((ROW(H132)-15),'List of tables'!$A$4:$H$900,8,FALSE))," ",VLOOKUP((ROW(H132)-15),'List of tables'!$A$4:$H$900,8,FALSE))</f>
        <v>All usual residents aged 16 to 74</v>
      </c>
      <c r="D130" s="20" t="str">
        <f>IF(ISNA(VLOOKUP((ROW(D132)-15),'List of tables'!$A$4:$H$900,5,FALSE))," ",VLOOKUP((ROW(D132)-15),'List of tables'!$A$4:$H$900,5,FALSE))</f>
        <v>Neighbourhood Renewal Area, Delivery Office, Small Area, Super Output Area, Electoral Ward, Local Government District, Assembly Area, NUTS3, Education and Library Board, Health and Social Care Trust, Northern Ireland</v>
      </c>
      <c r="E130" s="53" t="str">
        <f t="shared" si="1"/>
        <v>Download file (Excel, 678 KB)</v>
      </c>
      <c r="G130" s="18" t="str">
        <f>IF(ISNA(VLOOKUP((ROW(G132)-15),'List of tables'!$A$4:$H$900,6,FALSE))," ",VLOOKUP((ROW(G132)-15),'List of tables'!$A$4:$H$900,6,FALSE))</f>
        <v>https://www.nisra.gov.uk/system/files/statistics/census-2011-qs610ni.xlsx</v>
      </c>
      <c r="H130" s="18" t="str">
        <f>IF(ISNA(VLOOKUP((ROW(H132)-15),'List of tables'!$A$4:$H$900,7,FALSE))," ",VLOOKUP((ROW(H132)-15),'List of tables'!$A$4:$H$900,7,FALSE))</f>
        <v>Download file (Excel, 678 KB)</v>
      </c>
    </row>
    <row r="131" spans="1:8" ht="45" customHeight="1" x14ac:dyDescent="0.2">
      <c r="A131" s="21" t="str">
        <f>IF(ISNA(VLOOKUP((ROW(A133)-15),'List of tables'!$A$4:$H$900,2,FALSE))," ",VLOOKUP((ROW(A133)-15),'List of tables'!$A$4:$H$900,2,FALSE))</f>
        <v>QS611NI</v>
      </c>
      <c r="B131" s="20" t="str">
        <f>IF(ISNA(VLOOKUP((ROW(B133)-15),'List of tables'!$A$4:$H$900,3,FALSE))," ",VLOOKUP((ROW(B133)-15),'List of tables'!$A$4:$H$900,3,FALSE))</f>
        <v>Approximated social grade - Household Reference Person (HRP) aged 16 to 64</v>
      </c>
      <c r="C131" s="20" t="str">
        <f>IF(ISNA(VLOOKUP((ROW(H133)-15),'List of tables'!$A$4:$H$900,8,FALSE))," ",VLOOKUP((ROW(H133)-15),'List of tables'!$A$4:$H$900,8,FALSE))</f>
        <v>All Household Reference Persons (HRPs) aged 16 to 64</v>
      </c>
      <c r="D131" s="20" t="str">
        <f>IF(ISNA(VLOOKUP((ROW(D133)-15),'List of tables'!$A$4:$H$900,5,FALSE))," ",VLOOKUP((ROW(D133)-15),'List of tables'!$A$4:$H$900,5,FALSE))</f>
        <v>Neighbourhood Renewal Area, Delivery Office, Small Area, Super Output Area, Electoral Ward, Local Government District, Assembly Area, NUTS3, Education and Library Board, Health and Social Care Trust, Northern Ireland</v>
      </c>
      <c r="E131" s="53" t="str">
        <f t="shared" si="1"/>
        <v>Download file (Excel, 481 KB)</v>
      </c>
      <c r="G131" s="18" t="str">
        <f>IF(ISNA(VLOOKUP((ROW(G133)-15),'List of tables'!$A$4:$H$900,6,FALSE))," ",VLOOKUP((ROW(G133)-15),'List of tables'!$A$4:$H$900,6,FALSE))</f>
        <v>https://www.nisra.gov.uk/system/files/statistics/census-2011-qs611ni.xlsx</v>
      </c>
      <c r="H131" s="18" t="str">
        <f>IF(ISNA(VLOOKUP((ROW(H133)-15),'List of tables'!$A$4:$H$900,7,FALSE))," ",VLOOKUP((ROW(H133)-15),'List of tables'!$A$4:$H$900,7,FALSE))</f>
        <v>Download file (Excel, 481 KB)</v>
      </c>
    </row>
    <row r="132" spans="1:8" ht="45" customHeight="1" x14ac:dyDescent="0.2">
      <c r="A132" s="21" t="str">
        <f>IF(ISNA(VLOOKUP((ROW(A134)-15),'List of tables'!$A$4:$H$900,2,FALSE))," ",VLOOKUP((ROW(A134)-15),'List of tables'!$A$4:$H$900,2,FALSE))</f>
        <v>QS801NI</v>
      </c>
      <c r="B132" s="20" t="str">
        <f>IF(ISNA(VLOOKUP((ROW(B134)-15),'List of tables'!$A$4:$H$900,3,FALSE))," ",VLOOKUP((ROW(B134)-15),'List of tables'!$A$4:$H$900,3,FALSE))</f>
        <v>Year of most recent arrival in Northern Ireland (born outside Northern Ireland)</v>
      </c>
      <c r="C132" s="20" t="str">
        <f>IF(ISNA(VLOOKUP((ROW(H134)-15),'List of tables'!$A$4:$H$900,8,FALSE))," ",VLOOKUP((ROW(H134)-15),'List of tables'!$A$4:$H$900,8,FALSE))</f>
        <v>All usual residents who were born and have lived outside Northern Ireland</v>
      </c>
      <c r="D132" s="20" t="str">
        <f>IF(ISNA(VLOOKUP((ROW(D134)-15),'List of tables'!$A$4:$H$900,5,FALSE))," ",VLOOKUP((ROW(D134)-15),'List of tables'!$A$4:$H$900,5,FALSE))</f>
        <v>Local Government District, NUTS3, Education and Library Board, Health and Social Care Trust, Northern Ireland</v>
      </c>
      <c r="E132" s="53" t="str">
        <f t="shared" si="1"/>
        <v>Download file (Excel, 170 KB)</v>
      </c>
      <c r="G132" s="18" t="str">
        <f>IF(ISNA(VLOOKUP((ROW(G134)-15),'List of tables'!$A$4:$H$900,6,FALSE))," ",VLOOKUP((ROW(G134)-15),'List of tables'!$A$4:$H$900,6,FALSE))</f>
        <v>https://www.nisra.gov.uk/system/files/statistics/census-2011-qs801ni.xlsx</v>
      </c>
      <c r="H132" s="18" t="str">
        <f>IF(ISNA(VLOOKUP((ROW(H134)-15),'List of tables'!$A$4:$H$900,7,FALSE))," ",VLOOKUP((ROW(H134)-15),'List of tables'!$A$4:$H$900,7,FALSE))</f>
        <v>Download file (Excel, 170 KB)</v>
      </c>
    </row>
    <row r="133" spans="1:8" ht="45" customHeight="1" x14ac:dyDescent="0.2">
      <c r="A133" s="21" t="str">
        <f>IF(ISNA(VLOOKUP((ROW(A135)-15),'List of tables'!$A$4:$H$900,2,FALSE))," ",VLOOKUP((ROW(A135)-15),'List of tables'!$A$4:$H$900,2,FALSE))</f>
        <v>QS802NI</v>
      </c>
      <c r="B133" s="20" t="str">
        <f>IF(ISNA(VLOOKUP((ROW(B135)-15),'List of tables'!$A$4:$H$900,3,FALSE))," ",VLOOKUP((ROW(B135)-15),'List of tables'!$A$4:$H$900,3,FALSE))</f>
        <v>Age of most recent arrival in Northern Ireland (born outside Northern Ireland)</v>
      </c>
      <c r="C133" s="20" t="str">
        <f>IF(ISNA(VLOOKUP((ROW(H135)-15),'List of tables'!$A$4:$H$900,8,FALSE))," ",VLOOKUP((ROW(H135)-15),'List of tables'!$A$4:$H$900,8,FALSE))</f>
        <v>All usual residents who were born and have lived outside Northern Ireland</v>
      </c>
      <c r="D133" s="20" t="str">
        <f>IF(ISNA(VLOOKUP((ROW(D135)-15),'List of tables'!$A$4:$H$900,5,FALSE))," ",VLOOKUP((ROW(D135)-15),'List of tables'!$A$4:$H$900,5,FALSE))</f>
        <v>Local Government District, NUTS3, Education and Library Board, Health and Social Care Trust, Northern Ireland</v>
      </c>
      <c r="E133" s="53" t="str">
        <f t="shared" si="1"/>
        <v>Download file (Excel, 168 KB)</v>
      </c>
      <c r="G133" s="18" t="str">
        <f>IF(ISNA(VLOOKUP((ROW(G135)-15),'List of tables'!$A$4:$H$900,6,FALSE))," ",VLOOKUP((ROW(G135)-15),'List of tables'!$A$4:$H$900,6,FALSE))</f>
        <v>https://www.nisra.gov.uk/system/files/statistics/census-2011-qs802ni.xlsx</v>
      </c>
      <c r="H133" s="18" t="str">
        <f>IF(ISNA(VLOOKUP((ROW(H135)-15),'List of tables'!$A$4:$H$900,7,FALSE))," ",VLOOKUP((ROW(H135)-15),'List of tables'!$A$4:$H$900,7,FALSE))</f>
        <v>Download file (Excel, 168 KB)</v>
      </c>
    </row>
    <row r="134" spans="1:8" ht="45" customHeight="1" x14ac:dyDescent="0.2">
      <c r="A134" s="21" t="str">
        <f>IF(ISNA(VLOOKUP((ROW(A136)-15),'List of tables'!$A$4:$H$900,2,FALSE))," ",VLOOKUP((ROW(A136)-15),'List of tables'!$A$4:$H$900,2,FALSE))</f>
        <v>QS803NI</v>
      </c>
      <c r="B134" s="20" t="str">
        <f>IF(ISNA(VLOOKUP((ROW(B136)-15),'List of tables'!$A$4:$H$900,3,FALSE))," ",VLOOKUP((ROW(B136)-15),'List of tables'!$A$4:$H$900,3,FALSE))</f>
        <v>Country of previous residence (born outside Northern Ireland)</v>
      </c>
      <c r="C134" s="20" t="str">
        <f>IF(ISNA(VLOOKUP((ROW(H136)-15),'List of tables'!$A$4:$H$900,8,FALSE))," ",VLOOKUP((ROW(H136)-15),'List of tables'!$A$4:$H$900,8,FALSE))</f>
        <v>All usual residents who were born and have lived outside Northern Ireland</v>
      </c>
      <c r="D134" s="20" t="str">
        <f>IF(ISNA(VLOOKUP((ROW(D136)-15),'List of tables'!$A$4:$H$900,5,FALSE))," ",VLOOKUP((ROW(D136)-15),'List of tables'!$A$4:$H$900,5,FALSE))</f>
        <v>Local Government District, NUTS3, Education and Library Board, Health and Social Care Trust, Northern Ireland</v>
      </c>
      <c r="E134" s="53" t="str">
        <f t="shared" si="1"/>
        <v>Download file (Excel, 191 KB)</v>
      </c>
      <c r="G134" s="18" t="str">
        <f>IF(ISNA(VLOOKUP((ROW(G136)-15),'List of tables'!$A$4:$H$900,6,FALSE))," ",VLOOKUP((ROW(G136)-15),'List of tables'!$A$4:$H$900,6,FALSE))</f>
        <v>https://www.nisra.gov.uk/system/files/statistics/census-2011-qs803ni.xlsx</v>
      </c>
      <c r="H134" s="18" t="str">
        <f>IF(ISNA(VLOOKUP((ROW(H136)-15),'List of tables'!$A$4:$H$900,7,FALSE))," ",VLOOKUP((ROW(H136)-15),'List of tables'!$A$4:$H$900,7,FALSE))</f>
        <v>Download file (Excel, 191 KB)</v>
      </c>
    </row>
    <row r="135" spans="1:8" ht="45" customHeight="1" x14ac:dyDescent="0.2">
      <c r="A135" s="21" t="str">
        <f>IF(ISNA(VLOOKUP((ROW(A137)-15),'List of tables'!$A$4:$H$900,2,FALSE))," ",VLOOKUP((ROW(A137)-15),'List of tables'!$A$4:$H$900,2,FALSE))</f>
        <v>QS804NI</v>
      </c>
      <c r="B135" s="20" t="str">
        <f>IF(ISNA(VLOOKUP((ROW(B137)-15),'List of tables'!$A$4:$H$900,3,FALSE))," ",VLOOKUP((ROW(B137)-15),'List of tables'!$A$4:$H$900,3,FALSE))</f>
        <v>Ethnic group (born in Northern Ireland)</v>
      </c>
      <c r="C135" s="20" t="str">
        <f>IF(ISNA(VLOOKUP((ROW(H137)-15),'List of tables'!$A$4:$H$900,8,FALSE))," ",VLOOKUP((ROW(H137)-15),'List of tables'!$A$4:$H$900,8,FALSE))</f>
        <v>All usual residents born in Northern Ireland and who have lived outside Northern Ireland</v>
      </c>
      <c r="D135" s="20" t="str">
        <f>IF(ISNA(VLOOKUP((ROW(D137)-15),'List of tables'!$A$4:$H$900,5,FALSE))," ",VLOOKUP((ROW(D137)-15),'List of tables'!$A$4:$H$900,5,FALSE))</f>
        <v>Local Government District, NUTS3, Education and Library Board, Health and Social Care Trust, Northern Ireland</v>
      </c>
      <c r="E135" s="53" t="str">
        <f t="shared" si="1"/>
        <v>Download file (Excel, 166 KB)</v>
      </c>
      <c r="G135" s="18" t="str">
        <f>IF(ISNA(VLOOKUP((ROW(G137)-15),'List of tables'!$A$4:$H$900,6,FALSE))," ",VLOOKUP((ROW(G137)-15),'List of tables'!$A$4:$H$900,6,FALSE))</f>
        <v>https://www.nisra.gov.uk/system/files/statistics/census-2011-qs804ni.xlsx</v>
      </c>
      <c r="H135" s="18" t="str">
        <f>IF(ISNA(VLOOKUP((ROW(H137)-15),'List of tables'!$A$4:$H$900,7,FALSE))," ",VLOOKUP((ROW(H137)-15),'List of tables'!$A$4:$H$900,7,FALSE))</f>
        <v>Download file (Excel, 166 KB)</v>
      </c>
    </row>
    <row r="136" spans="1:8" ht="45" customHeight="1" x14ac:dyDescent="0.2">
      <c r="A136" s="21" t="str">
        <f>IF(ISNA(VLOOKUP((ROW(A138)-15),'List of tables'!$A$4:$H$900,2,FALSE))," ",VLOOKUP((ROW(A138)-15),'List of tables'!$A$4:$H$900,2,FALSE))</f>
        <v>QS805NI</v>
      </c>
      <c r="B136" s="20" t="str">
        <f>IF(ISNA(VLOOKUP((ROW(B138)-15),'List of tables'!$A$4:$H$900,3,FALSE))," ",VLOOKUP((ROW(B138)-15),'List of tables'!$A$4:$H$900,3,FALSE))</f>
        <v>Religion (born in Northern Ireland)</v>
      </c>
      <c r="C136" s="20" t="str">
        <f>IF(ISNA(VLOOKUP((ROW(H138)-15),'List of tables'!$A$4:$H$900,8,FALSE))," ",VLOOKUP((ROW(H138)-15),'List of tables'!$A$4:$H$900,8,FALSE))</f>
        <v>All usual residents born in Northern Ireland and who have lived outside Northern Ireland</v>
      </c>
      <c r="D136" s="20" t="str">
        <f>IF(ISNA(VLOOKUP((ROW(D138)-15),'List of tables'!$A$4:$H$900,5,FALSE))," ",VLOOKUP((ROW(D138)-15),'List of tables'!$A$4:$H$900,5,FALSE))</f>
        <v>Local Government District, NUTS3, Education and Library Board, Health and Social Care Trust, Northern Ireland</v>
      </c>
      <c r="E136" s="53" t="str">
        <f t="shared" si="1"/>
        <v>Download file (Excel, 168 KB)</v>
      </c>
      <c r="G136" s="18" t="str">
        <f>IF(ISNA(VLOOKUP((ROW(G138)-15),'List of tables'!$A$4:$H$900,6,FALSE))," ",VLOOKUP((ROW(G138)-15),'List of tables'!$A$4:$H$900,6,FALSE))</f>
        <v>https://www.nisra.gov.uk/system/files/statistics/census-2011-qs805ni.xlsx</v>
      </c>
      <c r="H136" s="18" t="str">
        <f>IF(ISNA(VLOOKUP((ROW(H138)-15),'List of tables'!$A$4:$H$900,7,FALSE))," ",VLOOKUP((ROW(H138)-15),'List of tables'!$A$4:$H$900,7,FALSE))</f>
        <v>Download file (Excel, 168 KB)</v>
      </c>
    </row>
    <row r="137" spans="1:8" ht="45" customHeight="1" x14ac:dyDescent="0.2">
      <c r="A137" s="21" t="str">
        <f>IF(ISNA(VLOOKUP((ROW(A139)-15),'List of tables'!$A$4:$H$900,2,FALSE))," ",VLOOKUP((ROW(A139)-15),'List of tables'!$A$4:$H$900,2,FALSE))</f>
        <v>QS806NI</v>
      </c>
      <c r="B137" s="20" t="str">
        <f>IF(ISNA(VLOOKUP((ROW(B139)-15),'List of tables'!$A$4:$H$900,3,FALSE))," ",VLOOKUP((ROW(B139)-15),'List of tables'!$A$4:$H$900,3,FALSE))</f>
        <v>Religion or religion brought up in (born in Northern Ireland)</v>
      </c>
      <c r="C137" s="20" t="str">
        <f>IF(ISNA(VLOOKUP((ROW(H139)-15),'List of tables'!$A$4:$H$900,8,FALSE))," ",VLOOKUP((ROW(H139)-15),'List of tables'!$A$4:$H$900,8,FALSE))</f>
        <v>All usual residents born in Northern Ireland and who have lived outside Northern Ireland</v>
      </c>
      <c r="D137" s="20" t="str">
        <f>IF(ISNA(VLOOKUP((ROW(D139)-15),'List of tables'!$A$4:$H$900,5,FALSE))," ",VLOOKUP((ROW(D139)-15),'List of tables'!$A$4:$H$900,5,FALSE))</f>
        <v>Local Government District, NUTS3, Education and Library Board, Health and Social Care Trust, Northern Ireland</v>
      </c>
      <c r="E137" s="53" t="str">
        <f t="shared" si="1"/>
        <v>Download file (Excel, 166 KB)</v>
      </c>
      <c r="G137" s="18" t="str">
        <f>IF(ISNA(VLOOKUP((ROW(G139)-15),'List of tables'!$A$4:$H$900,6,FALSE))," ",VLOOKUP((ROW(G139)-15),'List of tables'!$A$4:$H$900,6,FALSE))</f>
        <v>https://www.nisra.gov.uk/system/files/statistics/census-2011-qs806ni.xlsx</v>
      </c>
      <c r="H137" s="18" t="str">
        <f>IF(ISNA(VLOOKUP((ROW(H139)-15),'List of tables'!$A$4:$H$900,7,FALSE))," ",VLOOKUP((ROW(H139)-15),'List of tables'!$A$4:$H$900,7,FALSE))</f>
        <v>Download file (Excel, 166 KB)</v>
      </c>
    </row>
    <row r="138" spans="1:8" ht="45" customHeight="1" x14ac:dyDescent="0.2">
      <c r="A138" s="21" t="str">
        <f>IF(ISNA(VLOOKUP((ROW(A140)-15),'List of tables'!$A$4:$H$900,2,FALSE))," ",VLOOKUP((ROW(A140)-15),'List of tables'!$A$4:$H$900,2,FALSE))</f>
        <v>-</v>
      </c>
      <c r="B138" s="20" t="str">
        <f>IF(ISNA(VLOOKUP((ROW(B140)-15),'List of tables'!$A$4:$H$900,3,FALSE))," ",VLOOKUP((ROW(B140)-15),'List of tables'!$A$4:$H$900,3,FALSE))</f>
        <v>Headcount and household estimates for postcodes</v>
      </c>
      <c r="C138" s="20" t="str">
        <f>IF(ISNA(VLOOKUP((ROW(H140)-15),'List of tables'!$A$4:$H$900,8,FALSE))," ",VLOOKUP((ROW(H140)-15),'List of tables'!$A$4:$H$900,8,FALSE))</f>
        <v>All usual residents and households</v>
      </c>
      <c r="D138" s="20" t="str">
        <f>IF(ISNA(VLOOKUP((ROW(D140)-15),'List of tables'!$A$4:$H$900,5,FALSE))," ",VLOOKUP((ROW(D140)-15),'List of tables'!$A$4:$H$900,5,FALSE))</f>
        <v>Postcodes</v>
      </c>
      <c r="E138" s="53" t="str">
        <f t="shared" ref="E138:E201" si="2">IF(LEN(G138)&lt;10,"",HYPERLINK(G138,H138))</f>
        <v>Access data</v>
      </c>
      <c r="G138" s="18" t="str">
        <f>IF(ISNA(VLOOKUP((ROW(G140)-15),'List of tables'!$A$4:$H$900,6,FALSE))," ",VLOOKUP((ROW(G140)-15),'List of tables'!$A$4:$H$900,6,FALSE))</f>
        <v>https://www.nisra.gov.uk/publications/2011-census-headcount-and-household-estimates-postcodes-northern-ireland</v>
      </c>
      <c r="H138" s="18" t="str">
        <f>IF(ISNA(VLOOKUP((ROW(H140)-15),'List of tables'!$A$4:$H$900,7,FALSE))," ",VLOOKUP((ROW(H140)-15),'List of tables'!$A$4:$H$900,7,FALSE))</f>
        <v>Access data</v>
      </c>
    </row>
    <row r="139" spans="1:8" ht="45" customHeight="1" x14ac:dyDescent="0.2">
      <c r="A139" s="21" t="str">
        <f>IF(ISNA(VLOOKUP((ROW(A141)-15),'List of tables'!$A$4:$H$900,2,FALSE))," ",VLOOKUP((ROW(A141)-15),'List of tables'!$A$4:$H$900,2,FALSE))</f>
        <v>-</v>
      </c>
      <c r="B139" s="20" t="str">
        <f>IF(ISNA(VLOOKUP((ROW(B141)-15),'List of tables'!$A$4:$H$900,3,FALSE))," ",VLOOKUP((ROW(B141)-15),'List of tables'!$A$4:$H$900,3,FALSE))</f>
        <v>Headcount and household estimates for settlements</v>
      </c>
      <c r="C139" s="20" t="str">
        <f>IF(ISNA(VLOOKUP((ROW(H141)-15),'List of tables'!$A$4:$H$900,8,FALSE))," ",VLOOKUP((ROW(H141)-15),'List of tables'!$A$4:$H$900,8,FALSE))</f>
        <v>All usual residents and households</v>
      </c>
      <c r="D139" s="20" t="str">
        <f>IF(ISNA(VLOOKUP((ROW(D141)-15),'List of tables'!$A$4:$H$900,5,FALSE))," ",VLOOKUP((ROW(D141)-15),'List of tables'!$A$4:$H$900,5,FALSE))</f>
        <v>Settlement2015</v>
      </c>
      <c r="E139" s="53" t="str">
        <f t="shared" si="2"/>
        <v>Download file (Excel, 190 KB)</v>
      </c>
      <c r="G139" s="18" t="str">
        <f>IF(ISNA(VLOOKUP((ROW(G141)-15),'List of tables'!$A$4:$H$900,6,FALSE))," ",VLOOKUP((ROW(G141)-15),'List of tables'!$A$4:$H$900,6,FALSE))</f>
        <v>https://www.nisra.gov.uk/sites/nisra.gov.uk/files/publications/census-2011-headcount-and-household-estimates-for-settlements.xlsx</v>
      </c>
      <c r="H139" s="18" t="str">
        <f>IF(ISNA(VLOOKUP((ROW(H141)-15),'List of tables'!$A$4:$H$900,7,FALSE))," ",VLOOKUP((ROW(H141)-15),'List of tables'!$A$4:$H$900,7,FALSE))</f>
        <v>Download file (Excel, 190 KB)</v>
      </c>
    </row>
    <row r="140" spans="1:8" ht="45" customHeight="1" x14ac:dyDescent="0.2">
      <c r="A140" s="21" t="str">
        <f>IF(ISNA(VLOOKUP((ROW(A142)-15),'List of tables'!$A$4:$H$900,2,FALSE))," ",VLOOKUP((ROW(A142)-15),'List of tables'!$A$4:$H$900,2,FALSE))</f>
        <v>DC1101NI</v>
      </c>
      <c r="B140" s="20" t="str">
        <f>IF(ISNA(VLOOKUP((ROW(B142)-15),'List of tables'!$A$4:$H$900,3,FALSE))," ",VLOOKUP((ROW(B142)-15),'List of tables'!$A$4:$H$900,3,FALSE))</f>
        <v>Residence type by age by sex (administrative geographies)</v>
      </c>
      <c r="C140" s="20" t="str">
        <f>IF(ISNA(VLOOKUP((ROW(H142)-15),'List of tables'!$A$4:$H$900,8,FALSE))," ",VLOOKUP((ROW(H142)-15),'List of tables'!$A$4:$H$900,8,FALSE))</f>
        <v>All usual residents</v>
      </c>
      <c r="D140" s="20" t="str">
        <f>IF(ISNA(VLOOKUP((ROW(D142)-15),'List of tables'!$A$4:$H$900,5,FALSE))," ",VLOOKUP((ROW(D142)-15),'List of tables'!$A$4:$H$900,5,FALSE))</f>
        <v>Electoral Ward, Assembly Area, Local Government District (1993), Health and Social Care Trust, Education and Library Board, NUTS3, Northern Ireland</v>
      </c>
      <c r="E140" s="53" t="str">
        <f t="shared" si="2"/>
        <v>Download file (Zip, 8.8 MB)</v>
      </c>
      <c r="G140" s="18" t="str">
        <f>IF(ISNA(VLOOKUP((ROW(G142)-15),'List of tables'!$A$4:$H$900,6,FALSE))," ",VLOOKUP((ROW(G142)-15),'List of tables'!$A$4:$H$900,6,FALSE))</f>
        <v>https://datavis.nisra.gov.uk/census/2011/census-2011-dc1101ni-administrative-geographies.zip</v>
      </c>
      <c r="H140" s="18" t="str">
        <f>IF(ISNA(VLOOKUP((ROW(H142)-15),'List of tables'!$A$4:$H$900,7,FALSE))," ",VLOOKUP((ROW(H142)-15),'List of tables'!$A$4:$H$900,7,FALSE))</f>
        <v>Download file (Zip, 8.8 MB)</v>
      </c>
    </row>
    <row r="141" spans="1:8" ht="45" customHeight="1" x14ac:dyDescent="0.2">
      <c r="A141" s="21" t="str">
        <f>IF(ISNA(VLOOKUP((ROW(A143)-15),'List of tables'!$A$4:$H$900,2,FALSE))," ",VLOOKUP((ROW(A143)-15),'List of tables'!$A$4:$H$900,2,FALSE))</f>
        <v>DC1101NI</v>
      </c>
      <c r="B141" s="20" t="str">
        <f>IF(ISNA(VLOOKUP((ROW(B143)-15),'List of tables'!$A$4:$H$900,3,FALSE))," ",VLOOKUP((ROW(B143)-15),'List of tables'!$A$4:$H$900,3,FALSE))</f>
        <v>Residence type by age by sex (statistical geographies)</v>
      </c>
      <c r="C141" s="20" t="str">
        <f>IF(ISNA(VLOOKUP((ROW(H143)-15),'List of tables'!$A$4:$H$900,8,FALSE))," ",VLOOKUP((ROW(H143)-15),'List of tables'!$A$4:$H$900,8,FALSE))</f>
        <v>All usual residents</v>
      </c>
      <c r="D141" s="20" t="str">
        <f>IF(ISNA(VLOOKUP((ROW(D143)-15),'List of tables'!$A$4:$H$900,5,FALSE))," ",VLOOKUP((ROW(D143)-15),'List of tables'!$A$4:$H$900,5,FALSE))</f>
        <v>Super Output Area, Northern Ireland</v>
      </c>
      <c r="E141" s="53" t="str">
        <f t="shared" si="2"/>
        <v>Download file (Zip, 12.0 MB)</v>
      </c>
      <c r="G141" s="18" t="str">
        <f>IF(ISNA(VLOOKUP((ROW(G143)-15),'List of tables'!$A$4:$H$900,6,FALSE))," ",VLOOKUP((ROW(G143)-15),'List of tables'!$A$4:$H$900,6,FALSE))</f>
        <v>https://datavis.nisra.gov.uk/census/2011/census-2011-dc1101ni-statistical-geographies.zip</v>
      </c>
      <c r="H141" s="18" t="str">
        <f>IF(ISNA(VLOOKUP((ROW(H143)-15),'List of tables'!$A$4:$H$900,7,FALSE))," ",VLOOKUP((ROW(H143)-15),'List of tables'!$A$4:$H$900,7,FALSE))</f>
        <v>Download file (Zip, 12.0 MB)</v>
      </c>
    </row>
    <row r="142" spans="1:8" ht="45" customHeight="1" x14ac:dyDescent="0.2">
      <c r="A142" s="21" t="str">
        <f>IF(ISNA(VLOOKUP((ROW(A144)-15),'List of tables'!$A$4:$H$900,2,FALSE))," ",VLOOKUP((ROW(A144)-15),'List of tables'!$A$4:$H$900,2,FALSE))</f>
        <v>DC1102NI</v>
      </c>
      <c r="B142" s="20" t="str">
        <f>IF(ISNA(VLOOKUP((ROW(B144)-15),'List of tables'!$A$4:$H$900,3,FALSE))," ",VLOOKUP((ROW(B144)-15),'List of tables'!$A$4:$H$900,3,FALSE))</f>
        <v>Schoolchildren and students in full-time education living away from home during term time by age by sex (administrative geographies)</v>
      </c>
      <c r="C142" s="20" t="str">
        <f>IF(ISNA(VLOOKUP((ROW(H144)-15),'List of tables'!$A$4:$H$900,8,FALSE))," ",VLOOKUP((ROW(H144)-15),'List of tables'!$A$4:$H$900,8,FALSE))</f>
        <v>All full-time students and schoolchildren aged 4 and over living away from home during term time</v>
      </c>
      <c r="D142" s="20" t="str">
        <f>IF(ISNA(VLOOKUP((ROW(D144)-15),'List of tables'!$A$4:$H$900,5,FALSE))," ",VLOOKUP((ROW(D144)-15),'List of tables'!$A$4:$H$900,5,FALSE))</f>
        <v>Electoral Ward, Assembly Area, Local Government District (1993), Health and Social Care Trust, Education and Library Board, NUTS3, Northern Ireland</v>
      </c>
      <c r="E142" s="53" t="str">
        <f t="shared" si="2"/>
        <v>Download file (Zip, 4.4 MB)</v>
      </c>
      <c r="G142" s="18" t="str">
        <f>IF(ISNA(VLOOKUP((ROW(G144)-15),'List of tables'!$A$4:$H$900,6,FALSE))," ",VLOOKUP((ROW(G144)-15),'List of tables'!$A$4:$H$900,6,FALSE))</f>
        <v>https://datavis.nisra.gov.uk/census/2011/census-2011-dc1102ni-administrative-geographies.zip</v>
      </c>
      <c r="H142" s="18" t="str">
        <f>IF(ISNA(VLOOKUP((ROW(H144)-15),'List of tables'!$A$4:$H$900,7,FALSE))," ",VLOOKUP((ROW(H144)-15),'List of tables'!$A$4:$H$900,7,FALSE))</f>
        <v>Download file (Zip, 4.4 MB)</v>
      </c>
    </row>
    <row r="143" spans="1:8" ht="45" customHeight="1" x14ac:dyDescent="0.2">
      <c r="A143" s="21" t="str">
        <f>IF(ISNA(VLOOKUP((ROW(A145)-15),'List of tables'!$A$4:$H$900,2,FALSE))," ",VLOOKUP((ROW(A145)-15),'List of tables'!$A$4:$H$900,2,FALSE))</f>
        <v>DC1102NI</v>
      </c>
      <c r="B143" s="20" t="str">
        <f>IF(ISNA(VLOOKUP((ROW(B145)-15),'List of tables'!$A$4:$H$900,3,FALSE))," ",VLOOKUP((ROW(B145)-15),'List of tables'!$A$4:$H$900,3,FALSE))</f>
        <v>Schoolchildren and students in full-time education living away from home during term time by age by sex (statistical geographies)</v>
      </c>
      <c r="C143" s="20" t="str">
        <f>IF(ISNA(VLOOKUP((ROW(H145)-15),'List of tables'!$A$4:$H$900,8,FALSE))," ",VLOOKUP((ROW(H145)-15),'List of tables'!$A$4:$H$900,8,FALSE))</f>
        <v>All full-time students and schoolchildren aged 4 and over living away from home during term time</v>
      </c>
      <c r="D143" s="20" t="str">
        <f>IF(ISNA(VLOOKUP((ROW(D145)-15),'List of tables'!$A$4:$H$900,5,FALSE))," ",VLOOKUP((ROW(D145)-15),'List of tables'!$A$4:$H$900,5,FALSE))</f>
        <v>Super Output Area, Northern Ireland</v>
      </c>
      <c r="E143" s="53" t="str">
        <f t="shared" si="2"/>
        <v>Download file (Zip, 5.9 MB)</v>
      </c>
      <c r="G143" s="18" t="str">
        <f>IF(ISNA(VLOOKUP((ROW(G145)-15),'List of tables'!$A$4:$H$900,6,FALSE))," ",VLOOKUP((ROW(G145)-15),'List of tables'!$A$4:$H$900,6,FALSE))</f>
        <v>https://datavis.nisra.gov.uk/census/2011/census-2011-dc1102ni-statistical-geographies.zip</v>
      </c>
      <c r="H143" s="18" t="str">
        <f>IF(ISNA(VLOOKUP((ROW(H145)-15),'List of tables'!$A$4:$H$900,7,FALSE))," ",VLOOKUP((ROW(H145)-15),'List of tables'!$A$4:$H$900,7,FALSE))</f>
        <v>Download file (Zip, 5.9 MB)</v>
      </c>
    </row>
    <row r="144" spans="1:8" ht="45" customHeight="1" x14ac:dyDescent="0.2">
      <c r="A144" s="21" t="str">
        <f>IF(ISNA(VLOOKUP((ROW(A146)-15),'List of tables'!$A$4:$H$900,2,FALSE))," ",VLOOKUP((ROW(A146)-15),'List of tables'!$A$4:$H$900,2,FALSE))</f>
        <v>DC1103NI</v>
      </c>
      <c r="B144" s="20" t="str">
        <f>IF(ISNA(VLOOKUP((ROW(B146)-15),'List of tables'!$A$4:$H$900,3,FALSE))," ",VLOOKUP((ROW(B146)-15),'List of tables'!$A$4:$H$900,3,FALSE))</f>
        <v>Marital and civil partnership status by age by sex (administrative geographies)</v>
      </c>
      <c r="C144" s="20" t="str">
        <f>IF(ISNA(VLOOKUP((ROW(H146)-15),'List of tables'!$A$4:$H$900,8,FALSE))," ",VLOOKUP((ROW(H146)-15),'List of tables'!$A$4:$H$900,8,FALSE))</f>
        <v>All usual residents aged 16 and over</v>
      </c>
      <c r="D144" s="20" t="str">
        <f>IF(ISNA(VLOOKUP((ROW(D146)-15),'List of tables'!$A$4:$H$900,5,FALSE))," ",VLOOKUP((ROW(D146)-15),'List of tables'!$A$4:$H$900,5,FALSE))</f>
        <v>Local Government District (1993), Health and Social Care Trust, Education and Library Board, NUTS3, Northern Ireland</v>
      </c>
      <c r="E144" s="53" t="str">
        <f t="shared" si="2"/>
        <v>Download file (Zip, 515 KB)</v>
      </c>
      <c r="G144" s="18" t="str">
        <f>IF(ISNA(VLOOKUP((ROW(G146)-15),'List of tables'!$A$4:$H$900,6,FALSE))," ",VLOOKUP((ROW(G146)-15),'List of tables'!$A$4:$H$900,6,FALSE))</f>
        <v>https://datavis.nisra.gov.uk/census/2011/census-2011-dc1103ni-administrative-geographies.zip</v>
      </c>
      <c r="H144" s="18" t="str">
        <f>IF(ISNA(VLOOKUP((ROW(H146)-15),'List of tables'!$A$4:$H$900,7,FALSE))," ",VLOOKUP((ROW(H146)-15),'List of tables'!$A$4:$H$900,7,FALSE))</f>
        <v>Download file (Zip, 515 KB)</v>
      </c>
    </row>
    <row r="145" spans="1:8" ht="45" customHeight="1" x14ac:dyDescent="0.2">
      <c r="A145" s="21" t="str">
        <f>IF(ISNA(VLOOKUP((ROW(A147)-15),'List of tables'!$A$4:$H$900,2,FALSE))," ",VLOOKUP((ROW(A147)-15),'List of tables'!$A$4:$H$900,2,FALSE))</f>
        <v>DC1104NI</v>
      </c>
      <c r="B145" s="20" t="str">
        <f>IF(ISNA(VLOOKUP((ROW(B147)-15),'List of tables'!$A$4:$H$900,3,FALSE))," ",VLOOKUP((ROW(B147)-15),'List of tables'!$A$4:$H$900,3,FALSE))</f>
        <v>Marital and civil partnership status by age by sex of HRP (administrative geographies)</v>
      </c>
      <c r="C145" s="20" t="str">
        <f>IF(ISNA(VLOOKUP((ROW(H147)-15),'List of tables'!$A$4:$H$900,8,FALSE))," ",VLOOKUP((ROW(H147)-15),'List of tables'!$A$4:$H$900,8,FALSE))</f>
        <v>All Household Reference Persons (HRPs)</v>
      </c>
      <c r="D145" s="20" t="str">
        <f>IF(ISNA(VLOOKUP((ROW(D147)-15),'List of tables'!$A$4:$H$900,5,FALSE))," ",VLOOKUP((ROW(D147)-15),'List of tables'!$A$4:$H$900,5,FALSE))</f>
        <v>Local Government District (1993), Health and Social Care Trust, Education and Library Board, NUTS3, Northern Ireland</v>
      </c>
      <c r="E145" s="53" t="str">
        <f t="shared" si="2"/>
        <v>Download file (Zip, 519 KB)</v>
      </c>
      <c r="G145" s="18" t="str">
        <f>IF(ISNA(VLOOKUP((ROW(G147)-15),'List of tables'!$A$4:$H$900,6,FALSE))," ",VLOOKUP((ROW(G147)-15),'List of tables'!$A$4:$H$900,6,FALSE))</f>
        <v>https://datavis.nisra.gov.uk/census/2011/census-2011-dc1104ni-administrative-geographies.zip</v>
      </c>
      <c r="H145" s="18" t="str">
        <f>IF(ISNA(VLOOKUP((ROW(H147)-15),'List of tables'!$A$4:$H$900,7,FALSE))," ",VLOOKUP((ROW(H147)-15),'List of tables'!$A$4:$H$900,7,FALSE))</f>
        <v>Download file (Zip, 519 KB)</v>
      </c>
    </row>
    <row r="146" spans="1:8" ht="45" customHeight="1" x14ac:dyDescent="0.2">
      <c r="A146" s="21" t="str">
        <f>IF(ISNA(VLOOKUP((ROW(A148)-15),'List of tables'!$A$4:$H$900,2,FALSE))," ",VLOOKUP((ROW(A148)-15),'List of tables'!$A$4:$H$900,2,FALSE))</f>
        <v>DC1105NI</v>
      </c>
      <c r="B146" s="20" t="str">
        <f>IF(ISNA(VLOOKUP((ROW(B148)-15),'List of tables'!$A$4:$H$900,3,FALSE))," ",VLOOKUP((ROW(B148)-15),'List of tables'!$A$4:$H$900,3,FALSE))</f>
        <v>Living arrangements by age by sex (administrative geographies)</v>
      </c>
      <c r="C146" s="20" t="str">
        <f>IF(ISNA(VLOOKUP((ROW(H148)-15),'List of tables'!$A$4:$H$900,8,FALSE))," ",VLOOKUP((ROW(H148)-15),'List of tables'!$A$4:$H$900,8,FALSE))</f>
        <v>All usual residents aged 16 and over in households</v>
      </c>
      <c r="D146" s="20" t="str">
        <f>IF(ISNA(VLOOKUP((ROW(D148)-15),'List of tables'!$A$4:$H$900,5,FALSE))," ",VLOOKUP((ROW(D148)-15),'List of tables'!$A$4:$H$900,5,FALSE))</f>
        <v>Local Government District (1993), Health and Social Care Trust, Education and Library Board, NUTS3, Northern Ireland</v>
      </c>
      <c r="E146" s="53" t="str">
        <f t="shared" si="2"/>
        <v>Download file (Zip, 548 KB)</v>
      </c>
      <c r="G146" s="18" t="str">
        <f>IF(ISNA(VLOOKUP((ROW(G148)-15),'List of tables'!$A$4:$H$900,6,FALSE))," ",VLOOKUP((ROW(G148)-15),'List of tables'!$A$4:$H$900,6,FALSE))</f>
        <v>https://datavis.nisra.gov.uk/census/2011/census-2011-dc1105ni-administrative-geographies.zip</v>
      </c>
      <c r="H146" s="18" t="str">
        <f>IF(ISNA(VLOOKUP((ROW(H148)-15),'List of tables'!$A$4:$H$900,7,FALSE))," ",VLOOKUP((ROW(H148)-15),'List of tables'!$A$4:$H$900,7,FALSE))</f>
        <v>Download file (Zip, 548 KB)</v>
      </c>
    </row>
    <row r="147" spans="1:8" ht="45" customHeight="1" x14ac:dyDescent="0.2">
      <c r="A147" s="21" t="str">
        <f>IF(ISNA(VLOOKUP((ROW(A149)-15),'List of tables'!$A$4:$H$900,2,FALSE))," ",VLOOKUP((ROW(A149)-15),'List of tables'!$A$4:$H$900,2,FALSE))</f>
        <v>DC1106NI</v>
      </c>
      <c r="B147" s="20" t="str">
        <f>IF(ISNA(VLOOKUP((ROW(B149)-15),'List of tables'!$A$4:$H$900,3,FALSE))," ",VLOOKUP((ROW(B149)-15),'List of tables'!$A$4:$H$900,3,FALSE))</f>
        <v>Living arrangements by age by sex of HRP (administrative geographies)</v>
      </c>
      <c r="C147" s="20" t="str">
        <f>IF(ISNA(VLOOKUP((ROW(H149)-15),'List of tables'!$A$4:$H$900,8,FALSE))," ",VLOOKUP((ROW(H149)-15),'List of tables'!$A$4:$H$900,8,FALSE))</f>
        <v>All Household Reference Persons (HRPs)</v>
      </c>
      <c r="D147" s="20" t="str">
        <f>IF(ISNA(VLOOKUP((ROW(D149)-15),'List of tables'!$A$4:$H$900,5,FALSE))," ",VLOOKUP((ROW(D149)-15),'List of tables'!$A$4:$H$900,5,FALSE))</f>
        <v>Local Government District (1993), Health and Social Care Trust, Education and Library Board, NUTS3, Northern Ireland</v>
      </c>
      <c r="E147" s="53" t="str">
        <f t="shared" si="2"/>
        <v>Download file (Zip, 550 KB)</v>
      </c>
      <c r="G147" s="18" t="str">
        <f>IF(ISNA(VLOOKUP((ROW(G149)-15),'List of tables'!$A$4:$H$900,6,FALSE))," ",VLOOKUP((ROW(G149)-15),'List of tables'!$A$4:$H$900,6,FALSE))</f>
        <v>https://datavis.nisra.gov.uk/census/2011/census-2011-dc1106ni-administrative-geographies.zip</v>
      </c>
      <c r="H147" s="18" t="str">
        <f>IF(ISNA(VLOOKUP((ROW(H149)-15),'List of tables'!$A$4:$H$900,7,FALSE))," ",VLOOKUP((ROW(H149)-15),'List of tables'!$A$4:$H$900,7,FALSE))</f>
        <v>Download file (Zip, 550 KB)</v>
      </c>
    </row>
    <row r="148" spans="1:8" ht="45" customHeight="1" x14ac:dyDescent="0.2">
      <c r="A148" s="21" t="str">
        <f>IF(ISNA(VLOOKUP((ROW(A150)-15),'List of tables'!$A$4:$H$900,2,FALSE))," ",VLOOKUP((ROW(A150)-15),'List of tables'!$A$4:$H$900,2,FALSE))</f>
        <v>DC1107NI</v>
      </c>
      <c r="B148" s="20" t="str">
        <f>IF(ISNA(VLOOKUP((ROW(B150)-15),'List of tables'!$A$4:$H$900,3,FALSE))," ",VLOOKUP((ROW(B150)-15),'List of tables'!$A$4:$H$900,3,FALSE))</f>
        <v>Marital and civil partnership status by age by sex - communal establishments (administrative geographies)</v>
      </c>
      <c r="C148" s="20" t="str">
        <f>IF(ISNA(VLOOKUP((ROW(H150)-15),'List of tables'!$A$4:$H$900,8,FALSE))," ",VLOOKUP((ROW(H150)-15),'List of tables'!$A$4:$H$900,8,FALSE))</f>
        <v>All usual residents in communal establishments</v>
      </c>
      <c r="D148" s="20" t="str">
        <f>IF(ISNA(VLOOKUP((ROW(D150)-15),'List of tables'!$A$4:$H$900,5,FALSE))," ",VLOOKUP((ROW(D150)-15),'List of tables'!$A$4:$H$900,5,FALSE))</f>
        <v>Local Government District (1993), Health and Social Care Trust, Education and Library Board, NUTS3, Northern Ireland</v>
      </c>
      <c r="E148" s="53" t="str">
        <f t="shared" si="2"/>
        <v>Download file (Zip, 485 KB)</v>
      </c>
      <c r="G148" s="18" t="str">
        <f>IF(ISNA(VLOOKUP((ROW(G150)-15),'List of tables'!$A$4:$H$900,6,FALSE))," ",VLOOKUP((ROW(G150)-15),'List of tables'!$A$4:$H$900,6,FALSE))</f>
        <v>https://datavis.nisra.gov.uk/census/2011/census-2011-dc1107ni-administrative-geographies.zip</v>
      </c>
      <c r="H148" s="18" t="str">
        <f>IF(ISNA(VLOOKUP((ROW(H150)-15),'List of tables'!$A$4:$H$900,7,FALSE))," ",VLOOKUP((ROW(H150)-15),'List of tables'!$A$4:$H$900,7,FALSE))</f>
        <v>Download file (Zip, 485 KB)</v>
      </c>
    </row>
    <row r="149" spans="1:8" ht="45" customHeight="1" x14ac:dyDescent="0.2">
      <c r="A149" s="21" t="str">
        <f>IF(ISNA(VLOOKUP((ROW(A151)-15),'List of tables'!$A$4:$H$900,2,FALSE))," ",VLOOKUP((ROW(A151)-15),'List of tables'!$A$4:$H$900,2,FALSE))</f>
        <v>DC1108NI</v>
      </c>
      <c r="B149" s="20" t="str">
        <f>IF(ISNA(VLOOKUP((ROW(B151)-15),'List of tables'!$A$4:$H$900,3,FALSE))," ",VLOOKUP((ROW(B151)-15),'List of tables'!$A$4:$H$900,3,FALSE))</f>
        <v>Dependent children by household composition by age of HRP - usual residents (administrative geographies)</v>
      </c>
      <c r="C149" s="20" t="str">
        <f>IF(ISNA(VLOOKUP((ROW(H151)-15),'List of tables'!$A$4:$H$900,8,FALSE))," ",VLOOKUP((ROW(H151)-15),'List of tables'!$A$4:$H$900,8,FALSE))</f>
        <v>All usual residents in households</v>
      </c>
      <c r="D149" s="20" t="str">
        <f>IF(ISNA(VLOOKUP((ROW(D151)-15),'List of tables'!$A$4:$H$900,5,FALSE))," ",VLOOKUP((ROW(D151)-15),'List of tables'!$A$4:$H$900,5,FALSE))</f>
        <v>Local Government District (1993), Health and Social Care Trust, Education and Library Board, NUTS3, Northern Ireland</v>
      </c>
      <c r="E149" s="53" t="str">
        <f t="shared" si="2"/>
        <v>Download file (Zip, 600 KB)</v>
      </c>
      <c r="G149" s="18" t="str">
        <f>IF(ISNA(VLOOKUP((ROW(G151)-15),'List of tables'!$A$4:$H$900,6,FALSE))," ",VLOOKUP((ROW(G151)-15),'List of tables'!$A$4:$H$900,6,FALSE))</f>
        <v>https://datavis.nisra.gov.uk/census/2011/census-2011-dc1108ni-administrative-geographies.zip</v>
      </c>
      <c r="H149" s="18" t="str">
        <f>IF(ISNA(VLOOKUP((ROW(H151)-15),'List of tables'!$A$4:$H$900,7,FALSE))," ",VLOOKUP((ROW(H151)-15),'List of tables'!$A$4:$H$900,7,FALSE))</f>
        <v>Download file (Zip, 600 KB)</v>
      </c>
    </row>
    <row r="150" spans="1:8" ht="45" customHeight="1" x14ac:dyDescent="0.2">
      <c r="A150" s="21" t="str">
        <f>IF(ISNA(VLOOKUP((ROW(A152)-15),'List of tables'!$A$4:$H$900,2,FALSE))," ",VLOOKUP((ROW(A152)-15),'List of tables'!$A$4:$H$900,2,FALSE))</f>
        <v>DC1111NI</v>
      </c>
      <c r="B150" s="20" t="str">
        <f>IF(ISNA(VLOOKUP((ROW(B152)-15),'List of tables'!$A$4:$H$900,3,FALSE))," ",VLOOKUP((ROW(B152)-15),'List of tables'!$A$4:$H$900,3,FALSE))</f>
        <v>Number and age of dependent children by family type by age of FRP (administrative geographies)</v>
      </c>
      <c r="C150" s="20" t="str">
        <f>IF(ISNA(VLOOKUP((ROW(H152)-15),'List of tables'!$A$4:$H$900,8,FALSE))," ",VLOOKUP((ROW(H152)-15),'List of tables'!$A$4:$H$900,8,FALSE))</f>
        <v>All families</v>
      </c>
      <c r="D150" s="20" t="str">
        <f>IF(ISNA(VLOOKUP((ROW(D152)-15),'List of tables'!$A$4:$H$900,5,FALSE))," ",VLOOKUP((ROW(D152)-15),'List of tables'!$A$4:$H$900,5,FALSE))</f>
        <v>Local Government District (1993), Health and Social Care Trust, Education and Library Board, NUTS3, Northern Ireland</v>
      </c>
      <c r="E150" s="53" t="str">
        <f t="shared" si="2"/>
        <v>Download file (Zip, 652 KB)</v>
      </c>
      <c r="G150" s="18" t="str">
        <f>IF(ISNA(VLOOKUP((ROW(G152)-15),'List of tables'!$A$4:$H$900,6,FALSE))," ",VLOOKUP((ROW(G152)-15),'List of tables'!$A$4:$H$900,6,FALSE))</f>
        <v>https://datavis.nisra.gov.uk/census/2011/census-2011-dc1111ni-administrative-geographies.zip</v>
      </c>
      <c r="H150" s="18" t="str">
        <f>IF(ISNA(VLOOKUP((ROW(H152)-15),'List of tables'!$A$4:$H$900,7,FALSE))," ",VLOOKUP((ROW(H152)-15),'List of tables'!$A$4:$H$900,7,FALSE))</f>
        <v>Download file (Zip, 652 KB)</v>
      </c>
    </row>
    <row r="151" spans="1:8" ht="45" customHeight="1" x14ac:dyDescent="0.2">
      <c r="A151" s="21" t="str">
        <f>IF(ISNA(VLOOKUP((ROW(A153)-15),'List of tables'!$A$4:$H$900,2,FALSE))," ",VLOOKUP((ROW(A153)-15),'List of tables'!$A$4:$H$900,2,FALSE))</f>
        <v>DC1112NI</v>
      </c>
      <c r="B151" s="20" t="str">
        <f>IF(ISNA(VLOOKUP((ROW(B153)-15),'List of tables'!$A$4:$H$900,3,FALSE))," ",VLOOKUP((ROW(B153)-15),'List of tables'!$A$4:$H$900,3,FALSE))</f>
        <v>Dependent children by household composition by age of HRP - households (administrative geographies)</v>
      </c>
      <c r="C151" s="20" t="str">
        <f>IF(ISNA(VLOOKUP((ROW(H153)-15),'List of tables'!$A$4:$H$900,8,FALSE))," ",VLOOKUP((ROW(H153)-15),'List of tables'!$A$4:$H$900,8,FALSE))</f>
        <v>All households</v>
      </c>
      <c r="D151" s="20" t="str">
        <f>IF(ISNA(VLOOKUP((ROW(D153)-15),'List of tables'!$A$4:$H$900,5,FALSE))," ",VLOOKUP((ROW(D153)-15),'List of tables'!$A$4:$H$900,5,FALSE))</f>
        <v>Local Government District (1993), Health and Social Care Trust, Education and Library Board, NUTS3, Northern Ireland</v>
      </c>
      <c r="E151" s="53" t="str">
        <f t="shared" si="2"/>
        <v>Download file (Zip, 594 KB)</v>
      </c>
      <c r="G151" s="18" t="str">
        <f>IF(ISNA(VLOOKUP((ROW(G153)-15),'List of tables'!$A$4:$H$900,6,FALSE))," ",VLOOKUP((ROW(G153)-15),'List of tables'!$A$4:$H$900,6,FALSE))</f>
        <v>https://datavis.nisra.gov.uk/census/2011/census-2011-dc1112ni-administrative-geographies.zip</v>
      </c>
      <c r="H151" s="18" t="str">
        <f>IF(ISNA(VLOOKUP((ROW(H153)-15),'List of tables'!$A$4:$H$900,7,FALSE))," ",VLOOKUP((ROW(H153)-15),'List of tables'!$A$4:$H$900,7,FALSE))</f>
        <v>Download file (Zip, 594 KB)</v>
      </c>
    </row>
    <row r="152" spans="1:8" ht="45" customHeight="1" x14ac:dyDescent="0.2">
      <c r="A152" s="21" t="str">
        <f>IF(ISNA(VLOOKUP((ROW(A154)-15),'List of tables'!$A$4:$H$900,2,FALSE))," ",VLOOKUP((ROW(A154)-15),'List of tables'!$A$4:$H$900,2,FALSE))</f>
        <v>DC2101NI</v>
      </c>
      <c r="B152" s="20" t="str">
        <f>IF(ISNA(VLOOKUP((ROW(B154)-15),'List of tables'!$A$4:$H$900,3,FALSE))," ",VLOOKUP((ROW(B154)-15),'List of tables'!$A$4:$H$900,3,FALSE))</f>
        <v>Ethnic group by age by sex (administrative geographies)</v>
      </c>
      <c r="C152" s="20" t="str">
        <f>IF(ISNA(VLOOKUP((ROW(H154)-15),'List of tables'!$A$4:$H$900,8,FALSE))," ",VLOOKUP((ROW(H154)-15),'List of tables'!$A$4:$H$900,8,FALSE))</f>
        <v>All usual residents</v>
      </c>
      <c r="D152" s="20" t="str">
        <f>IF(ISNA(VLOOKUP((ROW(D154)-15),'List of tables'!$A$4:$H$900,5,FALSE))," ",VLOOKUP((ROW(D154)-15),'List of tables'!$A$4:$H$900,5,FALSE))</f>
        <v>Local Government District (1993), Health and Social Care Trust, Education and Library Board, NUTS3, Northern Ireland</v>
      </c>
      <c r="E152" s="53" t="str">
        <f t="shared" si="2"/>
        <v>Download file (Zip, 629 KB)</v>
      </c>
      <c r="G152" s="18" t="str">
        <f>IF(ISNA(VLOOKUP((ROW(G154)-15),'List of tables'!$A$4:$H$900,6,FALSE))," ",VLOOKUP((ROW(G154)-15),'List of tables'!$A$4:$H$900,6,FALSE))</f>
        <v>https://datavis.nisra.gov.uk/census/2011/census-2011-dc2101ni-administrative-geographies.zip</v>
      </c>
      <c r="H152" s="18" t="str">
        <f>IF(ISNA(VLOOKUP((ROW(H154)-15),'List of tables'!$A$4:$H$900,7,FALSE))," ",VLOOKUP((ROW(H154)-15),'List of tables'!$A$4:$H$900,7,FALSE))</f>
        <v>Download file (Zip, 629 KB)</v>
      </c>
    </row>
    <row r="153" spans="1:8" ht="45" customHeight="1" x14ac:dyDescent="0.2">
      <c r="A153" s="21" t="str">
        <f>IF(ISNA(VLOOKUP((ROW(A155)-15),'List of tables'!$A$4:$H$900,2,FALSE))," ",VLOOKUP((ROW(A155)-15),'List of tables'!$A$4:$H$900,2,FALSE))</f>
        <v>DC2102NI</v>
      </c>
      <c r="B153" s="20" t="str">
        <f>IF(ISNA(VLOOKUP((ROW(B155)-15),'List of tables'!$A$4:$H$900,3,FALSE))," ",VLOOKUP((ROW(B155)-15),'List of tables'!$A$4:$H$900,3,FALSE))</f>
        <v>Household composition by ethnic group of HRP (administrative geographies)</v>
      </c>
      <c r="C153" s="20" t="str">
        <f>IF(ISNA(VLOOKUP((ROW(H155)-15),'List of tables'!$A$4:$H$900,8,FALSE))," ",VLOOKUP((ROW(H155)-15),'List of tables'!$A$4:$H$900,8,FALSE))</f>
        <v>All Household Reference Persons (HRPs)</v>
      </c>
      <c r="D153" s="20" t="str">
        <f>IF(ISNA(VLOOKUP((ROW(D155)-15),'List of tables'!$A$4:$H$900,5,FALSE))," ",VLOOKUP((ROW(D155)-15),'List of tables'!$A$4:$H$900,5,FALSE))</f>
        <v>Local Government District (1993), Health and Social Care Trust, Education and Library Board, NUTS3, Northern Ireland</v>
      </c>
      <c r="E153" s="53" t="str">
        <f t="shared" si="2"/>
        <v>Download file (Zip, 533 KB)</v>
      </c>
      <c r="G153" s="18" t="str">
        <f>IF(ISNA(VLOOKUP((ROW(G155)-15),'List of tables'!$A$4:$H$900,6,FALSE))," ",VLOOKUP((ROW(G155)-15),'List of tables'!$A$4:$H$900,6,FALSE))</f>
        <v>https://datavis.nisra.gov.uk/census/2011/census-2011-dc2102ni-administrative-geographies.zip</v>
      </c>
      <c r="H153" s="18" t="str">
        <f>IF(ISNA(VLOOKUP((ROW(H155)-15),'List of tables'!$A$4:$H$900,7,FALSE))," ",VLOOKUP((ROW(H155)-15),'List of tables'!$A$4:$H$900,7,FALSE))</f>
        <v>Download file (Zip, 533 KB)</v>
      </c>
    </row>
    <row r="154" spans="1:8" ht="45" customHeight="1" x14ac:dyDescent="0.2">
      <c r="A154" s="21" t="str">
        <f>IF(ISNA(VLOOKUP((ROW(A156)-15),'List of tables'!$A$4:$H$900,2,FALSE))," ",VLOOKUP((ROW(A156)-15),'List of tables'!$A$4:$H$900,2,FALSE))</f>
        <v>DC2104NI</v>
      </c>
      <c r="B154" s="20" t="str">
        <f>IF(ISNA(VLOOKUP((ROW(B156)-15),'List of tables'!$A$4:$H$900,3,FALSE))," ",VLOOKUP((ROW(B156)-15),'List of tables'!$A$4:$H$900,3,FALSE))</f>
        <v>Living arrangements by ethnic group (administrative geographies)</v>
      </c>
      <c r="C154" s="20" t="str">
        <f>IF(ISNA(VLOOKUP((ROW(H156)-15),'List of tables'!$A$4:$H$900,8,FALSE))," ",VLOOKUP((ROW(H156)-15),'List of tables'!$A$4:$H$900,8,FALSE))</f>
        <v>All usual residents aged 16 and over in households</v>
      </c>
      <c r="D154" s="20" t="str">
        <f>IF(ISNA(VLOOKUP((ROW(D156)-15),'List of tables'!$A$4:$H$900,5,FALSE))," ",VLOOKUP((ROW(D156)-15),'List of tables'!$A$4:$H$900,5,FALSE))</f>
        <v>Local Government District (1993), Health and Social Care Trust, Education and Library Board, NUTS3, Northern Ireland</v>
      </c>
      <c r="E154" s="53" t="str">
        <f t="shared" si="2"/>
        <v>Download file (Zip, 477 KB)</v>
      </c>
      <c r="G154" s="18" t="str">
        <f>IF(ISNA(VLOOKUP((ROW(G156)-15),'List of tables'!$A$4:$H$900,6,FALSE))," ",VLOOKUP((ROW(G156)-15),'List of tables'!$A$4:$H$900,6,FALSE))</f>
        <v>https://datavis.nisra.gov.uk/census/2011/census-2011-dc2104ni-administrative-geographies.zip</v>
      </c>
      <c r="H154" s="18" t="str">
        <f>IF(ISNA(VLOOKUP((ROW(H156)-15),'List of tables'!$A$4:$H$900,7,FALSE))," ",VLOOKUP((ROW(H156)-15),'List of tables'!$A$4:$H$900,7,FALSE))</f>
        <v>Download file (Zip, 477 KB)</v>
      </c>
    </row>
    <row r="155" spans="1:8" ht="45" customHeight="1" x14ac:dyDescent="0.2">
      <c r="A155" s="21" t="str">
        <f>IF(ISNA(VLOOKUP((ROW(A157)-15),'List of tables'!$A$4:$H$900,2,FALSE))," ",VLOOKUP((ROW(A157)-15),'List of tables'!$A$4:$H$900,2,FALSE))</f>
        <v>DC2105NI</v>
      </c>
      <c r="B155" s="20" t="str">
        <f>IF(ISNA(VLOOKUP((ROW(B157)-15),'List of tables'!$A$4:$H$900,3,FALSE))," ",VLOOKUP((ROW(B157)-15),'List of tables'!$A$4:$H$900,3,FALSE))</f>
        <v>National identity (classification 1) by age by sex (administrative geographies)</v>
      </c>
      <c r="C155" s="20" t="str">
        <f>IF(ISNA(VLOOKUP((ROW(H157)-15),'List of tables'!$A$4:$H$900,8,FALSE))," ",VLOOKUP((ROW(H157)-15),'List of tables'!$A$4:$H$900,8,FALSE))</f>
        <v>All usual residents</v>
      </c>
      <c r="D155" s="20" t="str">
        <f>IF(ISNA(VLOOKUP((ROW(D157)-15),'List of tables'!$A$4:$H$900,5,FALSE))," ",VLOOKUP((ROW(D157)-15),'List of tables'!$A$4:$H$900,5,FALSE))</f>
        <v>Electoral Ward, Assembly Area, Local Government District (1993), Health and Social Care Trust, Education and Library Board, NUTS3, Northern Ireland</v>
      </c>
      <c r="E155" s="53" t="str">
        <f t="shared" si="2"/>
        <v>Download file (Zip, 7.4 MB)</v>
      </c>
      <c r="G155" s="18" t="str">
        <f>IF(ISNA(VLOOKUP((ROW(G157)-15),'List of tables'!$A$4:$H$900,6,FALSE))," ",VLOOKUP((ROW(G157)-15),'List of tables'!$A$4:$H$900,6,FALSE))</f>
        <v>https://datavis.nisra.gov.uk/census/2011/census-2011-dc2105ni-administrative-geographies.zip</v>
      </c>
      <c r="H155" s="18" t="str">
        <f>IF(ISNA(VLOOKUP((ROW(H157)-15),'List of tables'!$A$4:$H$900,7,FALSE))," ",VLOOKUP((ROW(H157)-15),'List of tables'!$A$4:$H$900,7,FALSE))</f>
        <v>Download file (Zip, 7.4 MB)</v>
      </c>
    </row>
    <row r="156" spans="1:8" ht="45" customHeight="1" x14ac:dyDescent="0.2">
      <c r="A156" s="21" t="str">
        <f>IF(ISNA(VLOOKUP((ROW(A158)-15),'List of tables'!$A$4:$H$900,2,FALSE))," ",VLOOKUP((ROW(A158)-15),'List of tables'!$A$4:$H$900,2,FALSE))</f>
        <v>DC2105NI</v>
      </c>
      <c r="B156" s="20" t="str">
        <f>IF(ISNA(VLOOKUP((ROW(B158)-15),'List of tables'!$A$4:$H$900,3,FALSE))," ",VLOOKUP((ROW(B158)-15),'List of tables'!$A$4:$H$900,3,FALSE))</f>
        <v>National identity (classification 1) by age by sex (statistical geographies)</v>
      </c>
      <c r="C156" s="20" t="str">
        <f>IF(ISNA(VLOOKUP((ROW(H158)-15),'List of tables'!$A$4:$H$900,8,FALSE))," ",VLOOKUP((ROW(H158)-15),'List of tables'!$A$4:$H$900,8,FALSE))</f>
        <v>All usual residents</v>
      </c>
      <c r="D156" s="20" t="str">
        <f>IF(ISNA(VLOOKUP((ROW(D158)-15),'List of tables'!$A$4:$H$900,5,FALSE))," ",VLOOKUP((ROW(D158)-15),'List of tables'!$A$4:$H$900,5,FALSE))</f>
        <v>Super Output Area, Northern Ireland</v>
      </c>
      <c r="E156" s="53" t="str">
        <f t="shared" si="2"/>
        <v>Download file (Zip, 9.9 MB)</v>
      </c>
      <c r="G156" s="18" t="str">
        <f>IF(ISNA(VLOOKUP((ROW(G158)-15),'List of tables'!$A$4:$H$900,6,FALSE))," ",VLOOKUP((ROW(G158)-15),'List of tables'!$A$4:$H$900,6,FALSE))</f>
        <v>https://datavis.nisra.gov.uk/census/2011/census-2011-dc2105ni-statistical-geographies.zip</v>
      </c>
      <c r="H156" s="18" t="str">
        <f>IF(ISNA(VLOOKUP((ROW(H158)-15),'List of tables'!$A$4:$H$900,7,FALSE))," ",VLOOKUP((ROW(H158)-15),'List of tables'!$A$4:$H$900,7,FALSE))</f>
        <v>Download file (Zip, 9.9 MB)</v>
      </c>
    </row>
    <row r="157" spans="1:8" ht="45" customHeight="1" x14ac:dyDescent="0.2">
      <c r="A157" s="21" t="str">
        <f>IF(ISNA(VLOOKUP((ROW(A159)-15),'List of tables'!$A$4:$H$900,2,FALSE))," ",VLOOKUP((ROW(A159)-15),'List of tables'!$A$4:$H$900,2,FALSE))</f>
        <v>DC2106NI</v>
      </c>
      <c r="B157" s="20" t="str">
        <f>IF(ISNA(VLOOKUP((ROW(B159)-15),'List of tables'!$A$4:$H$900,3,FALSE))," ",VLOOKUP((ROW(B159)-15),'List of tables'!$A$4:$H$900,3,FALSE))</f>
        <v>National identity (classification 2) by age by sex (administrative geographies)</v>
      </c>
      <c r="C157" s="20" t="str">
        <f>IF(ISNA(VLOOKUP((ROW(H159)-15),'List of tables'!$A$4:$H$900,8,FALSE))," ",VLOOKUP((ROW(H159)-15),'List of tables'!$A$4:$H$900,8,FALSE))</f>
        <v>All usual residents</v>
      </c>
      <c r="D157" s="20" t="str">
        <f>IF(ISNA(VLOOKUP((ROW(D159)-15),'List of tables'!$A$4:$H$900,5,FALSE))," ",VLOOKUP((ROW(D159)-15),'List of tables'!$A$4:$H$900,5,FALSE))</f>
        <v>Electoral Ward, Assembly Area, Local Government District (1993), Health and Social Care Trust, Education and Library Board, NUTS3, Northern Ireland</v>
      </c>
      <c r="E157" s="53" t="str">
        <f t="shared" si="2"/>
        <v>Download file (Zip, 5.9 MB)</v>
      </c>
      <c r="G157" s="18" t="str">
        <f>IF(ISNA(VLOOKUP((ROW(G159)-15),'List of tables'!$A$4:$H$900,6,FALSE))," ",VLOOKUP((ROW(G159)-15),'List of tables'!$A$4:$H$900,6,FALSE))</f>
        <v>https://datavis.nisra.gov.uk/census/2011/census-2011-dc2106ni-administrative-geographies.zip</v>
      </c>
      <c r="H157" s="18" t="str">
        <f>IF(ISNA(VLOOKUP((ROW(H159)-15),'List of tables'!$A$4:$H$900,7,FALSE))," ",VLOOKUP((ROW(H159)-15),'List of tables'!$A$4:$H$900,7,FALSE))</f>
        <v>Download file (Zip, 5.9 MB)</v>
      </c>
    </row>
    <row r="158" spans="1:8" ht="45" customHeight="1" x14ac:dyDescent="0.2">
      <c r="A158" s="21" t="str">
        <f>IF(ISNA(VLOOKUP((ROW(A160)-15),'List of tables'!$A$4:$H$900,2,FALSE))," ",VLOOKUP((ROW(A160)-15),'List of tables'!$A$4:$H$900,2,FALSE))</f>
        <v>DC2106NI</v>
      </c>
      <c r="B158" s="20" t="str">
        <f>IF(ISNA(VLOOKUP((ROW(B160)-15),'List of tables'!$A$4:$H$900,3,FALSE))," ",VLOOKUP((ROW(B160)-15),'List of tables'!$A$4:$H$900,3,FALSE))</f>
        <v>National identity (classification 2) by age by sex (statistical geographies)</v>
      </c>
      <c r="C158" s="20" t="str">
        <f>IF(ISNA(VLOOKUP((ROW(H160)-15),'List of tables'!$A$4:$H$900,8,FALSE))," ",VLOOKUP((ROW(H160)-15),'List of tables'!$A$4:$H$900,8,FALSE))</f>
        <v>All usual residents</v>
      </c>
      <c r="D158" s="20" t="str">
        <f>IF(ISNA(VLOOKUP((ROW(D160)-15),'List of tables'!$A$4:$H$900,5,FALSE))," ",VLOOKUP((ROW(D160)-15),'List of tables'!$A$4:$H$900,5,FALSE))</f>
        <v>Super Output Area, Northern Ireland</v>
      </c>
      <c r="E158" s="53" t="str">
        <f t="shared" si="2"/>
        <v>Download file (Zip, 8.0 MB)</v>
      </c>
      <c r="G158" s="18" t="str">
        <f>IF(ISNA(VLOOKUP((ROW(G160)-15),'List of tables'!$A$4:$H$900,6,FALSE))," ",VLOOKUP((ROW(G160)-15),'List of tables'!$A$4:$H$900,6,FALSE))</f>
        <v>https://datavis.nisra.gov.uk/census/2011/census-2011-dc2106ni-statistical-geographies.zip</v>
      </c>
      <c r="H158" s="18" t="str">
        <f>IF(ISNA(VLOOKUP((ROW(H160)-15),'List of tables'!$A$4:$H$900,7,FALSE))," ",VLOOKUP((ROW(H160)-15),'List of tables'!$A$4:$H$900,7,FALSE))</f>
        <v>Download file (Zip, 8.0 MB)</v>
      </c>
    </row>
    <row r="159" spans="1:8" ht="45" customHeight="1" x14ac:dyDescent="0.2">
      <c r="A159" s="21" t="str">
        <f>IF(ISNA(VLOOKUP((ROW(A161)-15),'List of tables'!$A$4:$H$900,2,FALSE))," ",VLOOKUP((ROW(A161)-15),'List of tables'!$A$4:$H$900,2,FALSE))</f>
        <v>DC2107NI</v>
      </c>
      <c r="B159" s="20" t="str">
        <f>IF(ISNA(VLOOKUP((ROW(B161)-15),'List of tables'!$A$4:$H$900,3,FALSE))," ",VLOOKUP((ROW(B161)-15),'List of tables'!$A$4:$H$900,3,FALSE))</f>
        <v>Country of birth by age by sex (administrative geographies)</v>
      </c>
      <c r="C159" s="20" t="str">
        <f>IF(ISNA(VLOOKUP((ROW(H161)-15),'List of tables'!$A$4:$H$900,8,FALSE))," ",VLOOKUP((ROW(H161)-15),'List of tables'!$A$4:$H$900,8,FALSE))</f>
        <v>All usual residents</v>
      </c>
      <c r="D159" s="20" t="str">
        <f>IF(ISNA(VLOOKUP((ROW(D161)-15),'List of tables'!$A$4:$H$900,5,FALSE))," ",VLOOKUP((ROW(D161)-15),'List of tables'!$A$4:$H$900,5,FALSE))</f>
        <v>Local Government District (1993), Health and Social Care Trust, Education and Library Board, NUTS3, Northern Ireland</v>
      </c>
      <c r="E159" s="53" t="str">
        <f t="shared" si="2"/>
        <v>Download file (Zip, 718 KB)</v>
      </c>
      <c r="G159" s="18" t="str">
        <f>IF(ISNA(VLOOKUP((ROW(G161)-15),'List of tables'!$A$4:$H$900,6,FALSE))," ",VLOOKUP((ROW(G161)-15),'List of tables'!$A$4:$H$900,6,FALSE))</f>
        <v>https://datavis.nisra.gov.uk/census/2011/census-2011-dc2107ni-administrative-geographies.zip</v>
      </c>
      <c r="H159" s="18" t="str">
        <f>IF(ISNA(VLOOKUP((ROW(H161)-15),'List of tables'!$A$4:$H$900,7,FALSE))," ",VLOOKUP((ROW(H161)-15),'List of tables'!$A$4:$H$900,7,FALSE))</f>
        <v>Download file (Zip, 718 KB)</v>
      </c>
    </row>
    <row r="160" spans="1:8" ht="45" customHeight="1" x14ac:dyDescent="0.2">
      <c r="A160" s="21" t="str">
        <f>IF(ISNA(VLOOKUP((ROW(A162)-15),'List of tables'!$A$4:$H$900,2,FALSE))," ",VLOOKUP((ROW(A162)-15),'List of tables'!$A$4:$H$900,2,FALSE))</f>
        <v>DC2108NI</v>
      </c>
      <c r="B160" s="20" t="str">
        <f>IF(ISNA(VLOOKUP((ROW(B162)-15),'List of tables'!$A$4:$H$900,3,FALSE))," ",VLOOKUP((ROW(B162)-15),'List of tables'!$A$4:$H$900,3,FALSE))</f>
        <v>Living arrangements by country of birth (administrative geographies)</v>
      </c>
      <c r="C160" s="20" t="str">
        <f>IF(ISNA(VLOOKUP((ROW(H162)-15),'List of tables'!$A$4:$H$900,8,FALSE))," ",VLOOKUP((ROW(H162)-15),'List of tables'!$A$4:$H$900,8,FALSE))</f>
        <v>All usual residents aged 16 and over in households</v>
      </c>
      <c r="D160" s="20" t="str">
        <f>IF(ISNA(VLOOKUP((ROW(D162)-15),'List of tables'!$A$4:$H$900,5,FALSE))," ",VLOOKUP((ROW(D162)-15),'List of tables'!$A$4:$H$900,5,FALSE))</f>
        <v>Electoral Ward, Assembly Area, Local Government District (1993), Health and Social Care Trust, Education and Library Board, NUTS3, Northern Ireland</v>
      </c>
      <c r="E160" s="53" t="str">
        <f t="shared" si="2"/>
        <v>Download file (Zip, 5.2 MB)</v>
      </c>
      <c r="G160" s="18" t="str">
        <f>IF(ISNA(VLOOKUP((ROW(G162)-15),'List of tables'!$A$4:$H$900,6,FALSE))," ",VLOOKUP((ROW(G162)-15),'List of tables'!$A$4:$H$900,6,FALSE))</f>
        <v>https://datavis.nisra.gov.uk/census/2011/census-2011-dc2108ni-administrative-geographies.zip</v>
      </c>
      <c r="H160" s="18" t="str">
        <f>IF(ISNA(VLOOKUP((ROW(H162)-15),'List of tables'!$A$4:$H$900,7,FALSE))," ",VLOOKUP((ROW(H162)-15),'List of tables'!$A$4:$H$900,7,FALSE))</f>
        <v>Download file (Zip, 5.2 MB)</v>
      </c>
    </row>
    <row r="161" spans="1:8" ht="45" customHeight="1" x14ac:dyDescent="0.2">
      <c r="A161" s="21" t="str">
        <f>IF(ISNA(VLOOKUP((ROW(A163)-15),'List of tables'!$A$4:$H$900,2,FALSE))," ",VLOOKUP((ROW(A163)-15),'List of tables'!$A$4:$H$900,2,FALSE))</f>
        <v>DC2108NI</v>
      </c>
      <c r="B161" s="20" t="str">
        <f>IF(ISNA(VLOOKUP((ROW(B163)-15),'List of tables'!$A$4:$H$900,3,FALSE))," ",VLOOKUP((ROW(B163)-15),'List of tables'!$A$4:$H$900,3,FALSE))</f>
        <v>Living arrangements by country of birth (statistical geographies)</v>
      </c>
      <c r="C161" s="20" t="str">
        <f>IF(ISNA(VLOOKUP((ROW(H163)-15),'List of tables'!$A$4:$H$900,8,FALSE))," ",VLOOKUP((ROW(H163)-15),'List of tables'!$A$4:$H$900,8,FALSE))</f>
        <v>All usual residents aged 16 and over in households</v>
      </c>
      <c r="D161" s="20" t="str">
        <f>IF(ISNA(VLOOKUP((ROW(D163)-15),'List of tables'!$A$4:$H$900,5,FALSE))," ",VLOOKUP((ROW(D163)-15),'List of tables'!$A$4:$H$900,5,FALSE))</f>
        <v>Super Output Area, Northern Ireland</v>
      </c>
      <c r="E161" s="53" t="str">
        <f t="shared" si="2"/>
        <v>Download file (Zip, 7.1 MB)</v>
      </c>
      <c r="G161" s="18" t="str">
        <f>IF(ISNA(VLOOKUP((ROW(G163)-15),'List of tables'!$A$4:$H$900,6,FALSE))," ",VLOOKUP((ROW(G163)-15),'List of tables'!$A$4:$H$900,6,FALSE))</f>
        <v>https://datavis.nisra.gov.uk/census/2011/census-2011-dc2108ni-statistical-geographies.zip</v>
      </c>
      <c r="H161" s="18" t="str">
        <f>IF(ISNA(VLOOKUP((ROW(H163)-15),'List of tables'!$A$4:$H$900,7,FALSE))," ",VLOOKUP((ROW(H163)-15),'List of tables'!$A$4:$H$900,7,FALSE))</f>
        <v>Download file (Zip, 7.1 MB)</v>
      </c>
    </row>
    <row r="162" spans="1:8" ht="45" customHeight="1" x14ac:dyDescent="0.2">
      <c r="A162" s="21" t="str">
        <f>IF(ISNA(VLOOKUP((ROW(A164)-15),'List of tables'!$A$4:$H$900,2,FALSE))," ",VLOOKUP((ROW(A164)-15),'List of tables'!$A$4:$H$900,2,FALSE))</f>
        <v>DC2109NI</v>
      </c>
      <c r="B162" s="20" t="str">
        <f>IF(ISNA(VLOOKUP((ROW(B164)-15),'List of tables'!$A$4:$H$900,3,FALSE))," ",VLOOKUP((ROW(B164)-15),'List of tables'!$A$4:$H$900,3,FALSE))</f>
        <v>Passports held (classification 1) by age by sex (administrative geographies)</v>
      </c>
      <c r="C162" s="20" t="str">
        <f>IF(ISNA(VLOOKUP((ROW(H164)-15),'List of tables'!$A$4:$H$900,8,FALSE))," ",VLOOKUP((ROW(H164)-15),'List of tables'!$A$4:$H$900,8,FALSE))</f>
        <v>All usual residents</v>
      </c>
      <c r="D162" s="20" t="str">
        <f>IF(ISNA(VLOOKUP((ROW(D164)-15),'List of tables'!$A$4:$H$900,5,FALSE))," ",VLOOKUP((ROW(D164)-15),'List of tables'!$A$4:$H$900,5,FALSE))</f>
        <v>Electoral Ward, Assembly Area, Local Government District (1993), Health and Social Care Trust, Education and Library Board, NUTS3, Northern Ireland</v>
      </c>
      <c r="E162" s="53" t="str">
        <f t="shared" si="2"/>
        <v>Download file (Zip, 5.6 MB)</v>
      </c>
      <c r="G162" s="18" t="str">
        <f>IF(ISNA(VLOOKUP((ROW(G164)-15),'List of tables'!$A$4:$H$900,6,FALSE))," ",VLOOKUP((ROW(G164)-15),'List of tables'!$A$4:$H$900,6,FALSE))</f>
        <v>https://datavis.nisra.gov.uk/census/2011/census-2011-dc2109ni-administrative-geographies.zip</v>
      </c>
      <c r="H162" s="18" t="str">
        <f>IF(ISNA(VLOOKUP((ROW(H164)-15),'List of tables'!$A$4:$H$900,7,FALSE))," ",VLOOKUP((ROW(H164)-15),'List of tables'!$A$4:$H$900,7,FALSE))</f>
        <v>Download file (Zip, 5.6 MB)</v>
      </c>
    </row>
    <row r="163" spans="1:8" ht="45" customHeight="1" x14ac:dyDescent="0.2">
      <c r="A163" s="21" t="str">
        <f>IF(ISNA(VLOOKUP((ROW(A165)-15),'List of tables'!$A$4:$H$900,2,FALSE))," ",VLOOKUP((ROW(A165)-15),'List of tables'!$A$4:$H$900,2,FALSE))</f>
        <v>DC2109NI</v>
      </c>
      <c r="B163" s="20" t="str">
        <f>IF(ISNA(VLOOKUP((ROW(B165)-15),'List of tables'!$A$4:$H$900,3,FALSE))," ",VLOOKUP((ROW(B165)-15),'List of tables'!$A$4:$H$900,3,FALSE))</f>
        <v>Passports held (classification 1) by age by sex (statistical geographies)</v>
      </c>
      <c r="C163" s="20" t="str">
        <f>IF(ISNA(VLOOKUP((ROW(H165)-15),'List of tables'!$A$4:$H$900,8,FALSE))," ",VLOOKUP((ROW(H165)-15),'List of tables'!$A$4:$H$900,8,FALSE))</f>
        <v>All usual residents</v>
      </c>
      <c r="D163" s="20" t="str">
        <f>IF(ISNA(VLOOKUP((ROW(D165)-15),'List of tables'!$A$4:$H$900,5,FALSE))," ",VLOOKUP((ROW(D165)-15),'List of tables'!$A$4:$H$900,5,FALSE))</f>
        <v>Super Output Area, Northern Ireland</v>
      </c>
      <c r="E163" s="53" t="str">
        <f t="shared" si="2"/>
        <v>Download file (Zip, 7.5 MB)</v>
      </c>
      <c r="G163" s="18" t="str">
        <f>IF(ISNA(VLOOKUP((ROW(G165)-15),'List of tables'!$A$4:$H$900,6,FALSE))," ",VLOOKUP((ROW(G165)-15),'List of tables'!$A$4:$H$900,6,FALSE))</f>
        <v>https://datavis.nisra.gov.uk/census/2011/census-2011-dc2109ni-statistical-geographies.zip</v>
      </c>
      <c r="H163" s="18" t="str">
        <f>IF(ISNA(VLOOKUP((ROW(H165)-15),'List of tables'!$A$4:$H$900,7,FALSE))," ",VLOOKUP((ROW(H165)-15),'List of tables'!$A$4:$H$900,7,FALSE))</f>
        <v>Download file (Zip, 7.5 MB)</v>
      </c>
    </row>
    <row r="164" spans="1:8" ht="45" customHeight="1" x14ac:dyDescent="0.2">
      <c r="A164" s="21" t="str">
        <f>IF(ISNA(VLOOKUP((ROW(A166)-15),'List of tables'!$A$4:$H$900,2,FALSE))," ",VLOOKUP((ROW(A166)-15),'List of tables'!$A$4:$H$900,2,FALSE))</f>
        <v>DC2110NI</v>
      </c>
      <c r="B164" s="20" t="str">
        <f>IF(ISNA(VLOOKUP((ROW(B166)-15),'List of tables'!$A$4:$H$900,3,FALSE))," ",VLOOKUP((ROW(B166)-15),'List of tables'!$A$4:$H$900,3,FALSE))</f>
        <v>Passports held (classification 2) by age by sex (administrative geographies)</v>
      </c>
      <c r="C164" s="20" t="str">
        <f>IF(ISNA(VLOOKUP((ROW(H166)-15),'List of tables'!$A$4:$H$900,8,FALSE))," ",VLOOKUP((ROW(H166)-15),'List of tables'!$A$4:$H$900,8,FALSE))</f>
        <v>All usual residents</v>
      </c>
      <c r="D164" s="20" t="str">
        <f>IF(ISNA(VLOOKUP((ROW(D166)-15),'List of tables'!$A$4:$H$900,5,FALSE))," ",VLOOKUP((ROW(D166)-15),'List of tables'!$A$4:$H$900,5,FALSE))</f>
        <v>Electoral Ward, Assembly Area, Local Government District (1993), Health and Social Care Trust, Education and Library Board, NUTS3, Northern Ireland</v>
      </c>
      <c r="E164" s="53" t="str">
        <f t="shared" si="2"/>
        <v>Download file (Zip, 5.4 MB)</v>
      </c>
      <c r="G164" s="18" t="str">
        <f>IF(ISNA(VLOOKUP((ROW(G166)-15),'List of tables'!$A$4:$H$900,6,FALSE))," ",VLOOKUP((ROW(G166)-15),'List of tables'!$A$4:$H$900,6,FALSE))</f>
        <v>https://datavis.nisra.gov.uk/census/2011/census-2011-dc2110ni-administrative-geographies.zip</v>
      </c>
      <c r="H164" s="18" t="str">
        <f>IF(ISNA(VLOOKUP((ROW(H166)-15),'List of tables'!$A$4:$H$900,7,FALSE))," ",VLOOKUP((ROW(H166)-15),'List of tables'!$A$4:$H$900,7,FALSE))</f>
        <v>Download file (Zip, 5.4 MB)</v>
      </c>
    </row>
    <row r="165" spans="1:8" ht="45" customHeight="1" x14ac:dyDescent="0.2">
      <c r="A165" s="21" t="str">
        <f>IF(ISNA(VLOOKUP((ROW(A167)-15),'List of tables'!$A$4:$H$900,2,FALSE))," ",VLOOKUP((ROW(A167)-15),'List of tables'!$A$4:$H$900,2,FALSE))</f>
        <v>DC2110NI</v>
      </c>
      <c r="B165" s="20" t="str">
        <f>IF(ISNA(VLOOKUP((ROW(B167)-15),'List of tables'!$A$4:$H$900,3,FALSE))," ",VLOOKUP((ROW(B167)-15),'List of tables'!$A$4:$H$900,3,FALSE))</f>
        <v>Passports held (classification 2) by age by sex (statistical geographies)</v>
      </c>
      <c r="C165" s="20" t="str">
        <f>IF(ISNA(VLOOKUP((ROW(H167)-15),'List of tables'!$A$4:$H$900,8,FALSE))," ",VLOOKUP((ROW(H167)-15),'List of tables'!$A$4:$H$900,8,FALSE))</f>
        <v>All usual residents</v>
      </c>
      <c r="D165" s="20" t="str">
        <f>IF(ISNA(VLOOKUP((ROW(D167)-15),'List of tables'!$A$4:$H$900,5,FALSE))," ",VLOOKUP((ROW(D167)-15),'List of tables'!$A$4:$H$900,5,FALSE))</f>
        <v>Super Output Area, Northern Ireland</v>
      </c>
      <c r="E165" s="53" t="str">
        <f t="shared" si="2"/>
        <v>Download file (Zip, 7.3 MB)</v>
      </c>
      <c r="G165" s="18" t="str">
        <f>IF(ISNA(VLOOKUP((ROW(G167)-15),'List of tables'!$A$4:$H$900,6,FALSE))," ",VLOOKUP((ROW(G167)-15),'List of tables'!$A$4:$H$900,6,FALSE))</f>
        <v>https://datavis.nisra.gov.uk/census/2011/census-2011-dc2110ni-statistical-geographies.zip</v>
      </c>
      <c r="H165" s="18" t="str">
        <f>IF(ISNA(VLOOKUP((ROW(H167)-15),'List of tables'!$A$4:$H$900,7,FALSE))," ",VLOOKUP((ROW(H167)-15),'List of tables'!$A$4:$H$900,7,FALSE))</f>
        <v>Download file (Zip, 7.3 MB)</v>
      </c>
    </row>
    <row r="166" spans="1:8" ht="45" customHeight="1" x14ac:dyDescent="0.2">
      <c r="A166" s="21" t="str">
        <f>IF(ISNA(VLOOKUP((ROW(A168)-15),'List of tables'!$A$4:$H$900,2,FALSE))," ",VLOOKUP((ROW(A168)-15),'List of tables'!$A$4:$H$900,2,FALSE))</f>
        <v>DC2111NI</v>
      </c>
      <c r="B166" s="20" t="str">
        <f>IF(ISNA(VLOOKUP((ROW(B168)-15),'List of tables'!$A$4:$H$900,3,FALSE))," ",VLOOKUP((ROW(B168)-15),'List of tables'!$A$4:$H$900,3,FALSE))</f>
        <v>Main language by age by sex (administrative geographies)</v>
      </c>
      <c r="C166" s="20" t="str">
        <f>IF(ISNA(VLOOKUP((ROW(H168)-15),'List of tables'!$A$4:$H$900,8,FALSE))," ",VLOOKUP((ROW(H168)-15),'List of tables'!$A$4:$H$900,8,FALSE))</f>
        <v>All usual residents aged 3 and over</v>
      </c>
      <c r="D166" s="20" t="str">
        <f>IF(ISNA(VLOOKUP((ROW(D168)-15),'List of tables'!$A$4:$H$900,5,FALSE))," ",VLOOKUP((ROW(D168)-15),'List of tables'!$A$4:$H$900,5,FALSE))</f>
        <v>Electoral Ward, Assembly Area, Local Government District (1993), Health and Social Care Trust, Education and Library Board, NUTS3, Northern Ireland</v>
      </c>
      <c r="E166" s="53" t="str">
        <f t="shared" si="2"/>
        <v>Download file (Zip, 5.5 MB)</v>
      </c>
      <c r="G166" s="18" t="str">
        <f>IF(ISNA(VLOOKUP((ROW(G168)-15),'List of tables'!$A$4:$H$900,6,FALSE))," ",VLOOKUP((ROW(G168)-15),'List of tables'!$A$4:$H$900,6,FALSE))</f>
        <v>https://datavis.nisra.gov.uk/census/2011/census-2011-dc2111ni-administrative-geographies.zip</v>
      </c>
      <c r="H166" s="18" t="str">
        <f>IF(ISNA(VLOOKUP((ROW(H168)-15),'List of tables'!$A$4:$H$900,7,FALSE))," ",VLOOKUP((ROW(H168)-15),'List of tables'!$A$4:$H$900,7,FALSE))</f>
        <v>Download file (Zip, 5.5 MB)</v>
      </c>
    </row>
    <row r="167" spans="1:8" ht="45" customHeight="1" x14ac:dyDescent="0.2">
      <c r="A167" s="21" t="str">
        <f>IF(ISNA(VLOOKUP((ROW(A169)-15),'List of tables'!$A$4:$H$900,2,FALSE))," ",VLOOKUP((ROW(A169)-15),'List of tables'!$A$4:$H$900,2,FALSE))</f>
        <v>DC2111NI</v>
      </c>
      <c r="B167" s="20" t="str">
        <f>IF(ISNA(VLOOKUP((ROW(B169)-15),'List of tables'!$A$4:$H$900,3,FALSE))," ",VLOOKUP((ROW(B169)-15),'List of tables'!$A$4:$H$900,3,FALSE))</f>
        <v>Main language by age by sex (statistical geographies)</v>
      </c>
      <c r="C167" s="20" t="str">
        <f>IF(ISNA(VLOOKUP((ROW(H169)-15),'List of tables'!$A$4:$H$900,8,FALSE))," ",VLOOKUP((ROW(H169)-15),'List of tables'!$A$4:$H$900,8,FALSE))</f>
        <v>All usual residents aged 3 and over</v>
      </c>
      <c r="D167" s="20" t="str">
        <f>IF(ISNA(VLOOKUP((ROW(D169)-15),'List of tables'!$A$4:$H$900,5,FALSE))," ",VLOOKUP((ROW(D169)-15),'List of tables'!$A$4:$H$900,5,FALSE))</f>
        <v>Super Output Area, Northern Ireland</v>
      </c>
      <c r="E167" s="53" t="str">
        <f t="shared" si="2"/>
        <v>Download file (Zip, 7.4 MB)</v>
      </c>
      <c r="G167" s="18" t="str">
        <f>IF(ISNA(VLOOKUP((ROW(G169)-15),'List of tables'!$A$4:$H$900,6,FALSE))," ",VLOOKUP((ROW(G169)-15),'List of tables'!$A$4:$H$900,6,FALSE))</f>
        <v>https://datavis.nisra.gov.uk/census/2011/census-2011-dc2111ni-statistical-geographies.zip</v>
      </c>
      <c r="H167" s="18" t="str">
        <f>IF(ISNA(VLOOKUP((ROW(H169)-15),'List of tables'!$A$4:$H$900,7,FALSE))," ",VLOOKUP((ROW(H169)-15),'List of tables'!$A$4:$H$900,7,FALSE))</f>
        <v>Download file (Zip, 7.4 MB)</v>
      </c>
    </row>
    <row r="168" spans="1:8" ht="45" customHeight="1" x14ac:dyDescent="0.2">
      <c r="A168" s="21" t="str">
        <f>IF(ISNA(VLOOKUP((ROW(A170)-15),'List of tables'!$A$4:$H$900,2,FALSE))," ",VLOOKUP((ROW(A170)-15),'List of tables'!$A$4:$H$900,2,FALSE))</f>
        <v>DC2112NI</v>
      </c>
      <c r="B168" s="20" t="str">
        <f>IF(ISNA(VLOOKUP((ROW(B170)-15),'List of tables'!$A$4:$H$900,3,FALSE))," ",VLOOKUP((ROW(B170)-15),'List of tables'!$A$4:$H$900,3,FALSE))</f>
        <v>Proficiency in English by age by sex (administrative geographies)</v>
      </c>
      <c r="C168" s="20" t="str">
        <f>IF(ISNA(VLOOKUP((ROW(H170)-15),'List of tables'!$A$4:$H$900,8,FALSE))," ",VLOOKUP((ROW(H170)-15),'List of tables'!$A$4:$H$900,8,FALSE))</f>
        <v>All usual residents aged 3 and over</v>
      </c>
      <c r="D168" s="20" t="str">
        <f>IF(ISNA(VLOOKUP((ROW(D170)-15),'List of tables'!$A$4:$H$900,5,FALSE))," ",VLOOKUP((ROW(D170)-15),'List of tables'!$A$4:$H$900,5,FALSE))</f>
        <v>Local Government District (1993), Health and Social Care Trust, Education and Library Board, NUTS3, Northern Ireland</v>
      </c>
      <c r="E168" s="53" t="str">
        <f t="shared" si="2"/>
        <v>Download file (Zip, 538 KB)</v>
      </c>
      <c r="G168" s="18" t="str">
        <f>IF(ISNA(VLOOKUP((ROW(G170)-15),'List of tables'!$A$4:$H$900,6,FALSE))," ",VLOOKUP((ROW(G170)-15),'List of tables'!$A$4:$H$900,6,FALSE))</f>
        <v>https://datavis.nisra.gov.uk/census/2011/census-2011-dc2112ni-administrative-geographies.zip</v>
      </c>
      <c r="H168" s="18" t="str">
        <f>IF(ISNA(VLOOKUP((ROW(H170)-15),'List of tables'!$A$4:$H$900,7,FALSE))," ",VLOOKUP((ROW(H170)-15),'List of tables'!$A$4:$H$900,7,FALSE))</f>
        <v>Download file (Zip, 538 KB)</v>
      </c>
    </row>
    <row r="169" spans="1:8" ht="45" customHeight="1" x14ac:dyDescent="0.2">
      <c r="A169" s="21" t="str">
        <f>IF(ISNA(VLOOKUP((ROW(A171)-15),'List of tables'!$A$4:$H$900,2,FALSE))," ",VLOOKUP((ROW(A171)-15),'List of tables'!$A$4:$H$900,2,FALSE))</f>
        <v>DC2113NI</v>
      </c>
      <c r="B169" s="20" t="str">
        <f>IF(ISNA(VLOOKUP((ROW(B171)-15),'List of tables'!$A$4:$H$900,3,FALSE))," ",VLOOKUP((ROW(B171)-15),'List of tables'!$A$4:$H$900,3,FALSE))</f>
        <v>Type of communal establishment by proficiency in English by sex (administrative geographies)</v>
      </c>
      <c r="C169" s="20" t="str">
        <f>IF(ISNA(VLOOKUP((ROW(H171)-15),'List of tables'!$A$4:$H$900,8,FALSE))," ",VLOOKUP((ROW(H171)-15),'List of tables'!$A$4:$H$900,8,FALSE))</f>
        <v>All usual residents in communal establishments aged 3 and over</v>
      </c>
      <c r="D169" s="20" t="str">
        <f>IF(ISNA(VLOOKUP((ROW(D171)-15),'List of tables'!$A$4:$H$900,5,FALSE))," ",VLOOKUP((ROW(D171)-15),'List of tables'!$A$4:$H$900,5,FALSE))</f>
        <v>Local Government District (1993), Health and Social Care Trust, Education and Library Board, NUTS3, Northern Ireland</v>
      </c>
      <c r="E169" s="53" t="str">
        <f t="shared" si="2"/>
        <v>Download file (Zip, 573 KB)</v>
      </c>
      <c r="G169" s="18" t="str">
        <f>IF(ISNA(VLOOKUP((ROW(G171)-15),'List of tables'!$A$4:$H$900,6,FALSE))," ",VLOOKUP((ROW(G171)-15),'List of tables'!$A$4:$H$900,6,FALSE))</f>
        <v>https://datavis.nisra.gov.uk/census/2011/census-2011-dc2113ni-administrative-geographies.zip</v>
      </c>
      <c r="H169" s="18" t="str">
        <f>IF(ISNA(VLOOKUP((ROW(H171)-15),'List of tables'!$A$4:$H$900,7,FALSE))," ",VLOOKUP((ROW(H171)-15),'List of tables'!$A$4:$H$900,7,FALSE))</f>
        <v>Download file (Zip, 573 KB)</v>
      </c>
    </row>
    <row r="170" spans="1:8" ht="45" customHeight="1" x14ac:dyDescent="0.2">
      <c r="A170" s="21" t="str">
        <f>IF(ISNA(VLOOKUP((ROW(A172)-15),'List of tables'!$A$4:$H$900,2,FALSE))," ",VLOOKUP((ROW(A172)-15),'List of tables'!$A$4:$H$900,2,FALSE))</f>
        <v>DC2114NI</v>
      </c>
      <c r="B170" s="20" t="str">
        <f>IF(ISNA(VLOOKUP((ROW(B172)-15),'List of tables'!$A$4:$H$900,3,FALSE))," ",VLOOKUP((ROW(B172)-15),'List of tables'!$A$4:$H$900,3,FALSE))</f>
        <v>Religion by age by sex (administrative geographies)</v>
      </c>
      <c r="C170" s="20" t="str">
        <f>IF(ISNA(VLOOKUP((ROW(H172)-15),'List of tables'!$A$4:$H$900,8,FALSE))," ",VLOOKUP((ROW(H172)-15),'List of tables'!$A$4:$H$900,8,FALSE))</f>
        <v>All usual residents</v>
      </c>
      <c r="D170" s="20" t="str">
        <f>IF(ISNA(VLOOKUP((ROW(D172)-15),'List of tables'!$A$4:$H$900,5,FALSE))," ",VLOOKUP((ROW(D172)-15),'List of tables'!$A$4:$H$900,5,FALSE))</f>
        <v>Electoral Ward, Assembly Area, Local Government District (1993), Health and Social Care Trust, Education and Library Board, NUTS3, Northern Ireland</v>
      </c>
      <c r="E170" s="53" t="str">
        <f t="shared" si="2"/>
        <v>Download file (Zip, 9.8 MB)</v>
      </c>
      <c r="G170" s="18" t="str">
        <f>IF(ISNA(VLOOKUP((ROW(G172)-15),'List of tables'!$A$4:$H$900,6,FALSE))," ",VLOOKUP((ROW(G172)-15),'List of tables'!$A$4:$H$900,6,FALSE))</f>
        <v>https://datavis.nisra.gov.uk/census/2011/census-2011-dc2114ni-administrative-geographies.zip</v>
      </c>
      <c r="H170" s="18" t="str">
        <f>IF(ISNA(VLOOKUP((ROW(H172)-15),'List of tables'!$A$4:$H$900,7,FALSE))," ",VLOOKUP((ROW(H172)-15),'List of tables'!$A$4:$H$900,7,FALSE))</f>
        <v>Download file (Zip, 9.8 MB)</v>
      </c>
    </row>
    <row r="171" spans="1:8" ht="45" customHeight="1" x14ac:dyDescent="0.2">
      <c r="A171" s="21" t="str">
        <f>IF(ISNA(VLOOKUP((ROW(A173)-15),'List of tables'!$A$4:$H$900,2,FALSE))," ",VLOOKUP((ROW(A173)-15),'List of tables'!$A$4:$H$900,2,FALSE))</f>
        <v>DC2114NI</v>
      </c>
      <c r="B171" s="20" t="str">
        <f>IF(ISNA(VLOOKUP((ROW(B173)-15),'List of tables'!$A$4:$H$900,3,FALSE))," ",VLOOKUP((ROW(B173)-15),'List of tables'!$A$4:$H$900,3,FALSE))</f>
        <v>Religion by age by sex (statistical geographies)</v>
      </c>
      <c r="C171" s="20" t="str">
        <f>IF(ISNA(VLOOKUP((ROW(H173)-15),'List of tables'!$A$4:$H$900,8,FALSE))," ",VLOOKUP((ROW(H173)-15),'List of tables'!$A$4:$H$900,8,FALSE))</f>
        <v>All usual residents</v>
      </c>
      <c r="D171" s="20" t="str">
        <f>IF(ISNA(VLOOKUP((ROW(D173)-15),'List of tables'!$A$4:$H$900,5,FALSE))," ",VLOOKUP((ROW(D173)-15),'List of tables'!$A$4:$H$900,5,FALSE))</f>
        <v>Super Output Area, Northern Ireland</v>
      </c>
      <c r="E171" s="53" t="str">
        <f t="shared" si="2"/>
        <v>Download file (Zip, 13.2 MB)</v>
      </c>
      <c r="G171" s="18" t="str">
        <f>IF(ISNA(VLOOKUP((ROW(G173)-15),'List of tables'!$A$4:$H$900,6,FALSE))," ",VLOOKUP((ROW(G173)-15),'List of tables'!$A$4:$H$900,6,FALSE))</f>
        <v>https://datavis.nisra.gov.uk/census/2011/census-2011-dc2114ni-statistical-geographies.zip</v>
      </c>
      <c r="H171" s="18" t="str">
        <f>IF(ISNA(VLOOKUP((ROW(H173)-15),'List of tables'!$A$4:$H$900,7,FALSE))," ",VLOOKUP((ROW(H173)-15),'List of tables'!$A$4:$H$900,7,FALSE))</f>
        <v>Download file (Zip, 13.2 MB)</v>
      </c>
    </row>
    <row r="172" spans="1:8" ht="45" customHeight="1" x14ac:dyDescent="0.2">
      <c r="A172" s="21" t="str">
        <f>IF(ISNA(VLOOKUP((ROW(A174)-15),'List of tables'!$A$4:$H$900,2,FALSE))," ",VLOOKUP((ROW(A174)-15),'List of tables'!$A$4:$H$900,2,FALSE))</f>
        <v>DC2115NI</v>
      </c>
      <c r="B172" s="20" t="str">
        <f>IF(ISNA(VLOOKUP((ROW(B174)-15),'List of tables'!$A$4:$H$900,3,FALSE))," ",VLOOKUP((ROW(B174)-15),'List of tables'!$A$4:$H$900,3,FALSE))</f>
        <v>Religion or religion brought up in by age by sex (administrative geographies)</v>
      </c>
      <c r="C172" s="20" t="str">
        <f>IF(ISNA(VLOOKUP((ROW(H174)-15),'List of tables'!$A$4:$H$900,8,FALSE))," ",VLOOKUP((ROW(H174)-15),'List of tables'!$A$4:$H$900,8,FALSE))</f>
        <v>All usual residents</v>
      </c>
      <c r="D172" s="20" t="str">
        <f>IF(ISNA(VLOOKUP((ROW(D174)-15),'List of tables'!$A$4:$H$900,5,FALSE))," ",VLOOKUP((ROW(D174)-15),'List of tables'!$A$4:$H$900,5,FALSE))</f>
        <v>Electoral Ward, Assembly Area, Local Government District (1993), Health and Social Care Trust, Education and Library Board, NUTS3, Northern Ireland</v>
      </c>
      <c r="E172" s="53" t="str">
        <f t="shared" si="2"/>
        <v>Download file (Zip, 7.4 MB)</v>
      </c>
      <c r="G172" s="18" t="str">
        <f>IF(ISNA(VLOOKUP((ROW(G174)-15),'List of tables'!$A$4:$H$900,6,FALSE))," ",VLOOKUP((ROW(G174)-15),'List of tables'!$A$4:$H$900,6,FALSE))</f>
        <v>https://datavis.nisra.gov.uk/census/2011/census-2011-dc2115ni-administrative-geographies.zip</v>
      </c>
      <c r="H172" s="18" t="str">
        <f>IF(ISNA(VLOOKUP((ROW(H174)-15),'List of tables'!$A$4:$H$900,7,FALSE))," ",VLOOKUP((ROW(H174)-15),'List of tables'!$A$4:$H$900,7,FALSE))</f>
        <v>Download file (Zip, 7.4 MB)</v>
      </c>
    </row>
    <row r="173" spans="1:8" ht="45" customHeight="1" x14ac:dyDescent="0.2">
      <c r="A173" s="21" t="str">
        <f>IF(ISNA(VLOOKUP((ROW(A175)-15),'List of tables'!$A$4:$H$900,2,FALSE))," ",VLOOKUP((ROW(A175)-15),'List of tables'!$A$4:$H$900,2,FALSE))</f>
        <v>DC2115NI</v>
      </c>
      <c r="B173" s="20" t="str">
        <f>IF(ISNA(VLOOKUP((ROW(B175)-15),'List of tables'!$A$4:$H$900,3,FALSE))," ",VLOOKUP((ROW(B175)-15),'List of tables'!$A$4:$H$900,3,FALSE))</f>
        <v>Religion or religion brought up in by age by sex (statistical geographies)</v>
      </c>
      <c r="C173" s="20" t="str">
        <f>IF(ISNA(VLOOKUP((ROW(H175)-15),'List of tables'!$A$4:$H$900,8,FALSE))," ",VLOOKUP((ROW(H175)-15),'List of tables'!$A$4:$H$900,8,FALSE))</f>
        <v>All usual residents</v>
      </c>
      <c r="D173" s="20" t="str">
        <f>IF(ISNA(VLOOKUP((ROW(D175)-15),'List of tables'!$A$4:$H$900,5,FALSE))," ",VLOOKUP((ROW(D175)-15),'List of tables'!$A$4:$H$900,5,FALSE))</f>
        <v>Super Output Area, Northern Ireland</v>
      </c>
      <c r="E173" s="53" t="str">
        <f t="shared" si="2"/>
        <v>Download file (Zip, 9.9 MB)</v>
      </c>
      <c r="G173" s="18" t="str">
        <f>IF(ISNA(VLOOKUP((ROW(G175)-15),'List of tables'!$A$4:$H$900,6,FALSE))," ",VLOOKUP((ROW(G175)-15),'List of tables'!$A$4:$H$900,6,FALSE))</f>
        <v>https://datavis.nisra.gov.uk/census/2011/census-2011-dc2115ni-statistical-geographies.zip</v>
      </c>
      <c r="H173" s="18" t="str">
        <f>IF(ISNA(VLOOKUP((ROW(H175)-15),'List of tables'!$A$4:$H$900,7,FALSE))," ",VLOOKUP((ROW(H175)-15),'List of tables'!$A$4:$H$900,7,FALSE))</f>
        <v>Download file (Zip, 9.9 MB)</v>
      </c>
    </row>
    <row r="174" spans="1:8" ht="45" customHeight="1" x14ac:dyDescent="0.2">
      <c r="A174" s="21" t="str">
        <f>IF(ISNA(VLOOKUP((ROW(A176)-15),'List of tables'!$A$4:$H$900,2,FALSE))," ",VLOOKUP((ROW(A176)-15),'List of tables'!$A$4:$H$900,2,FALSE))</f>
        <v>DC2116NI</v>
      </c>
      <c r="B174" s="20" t="str">
        <f>IF(ISNA(VLOOKUP((ROW(B176)-15),'List of tables'!$A$4:$H$900,3,FALSE))," ",VLOOKUP((ROW(B176)-15),'List of tables'!$A$4:$H$900,3,FALSE))</f>
        <v>Religion by age (administrative geographies)</v>
      </c>
      <c r="C174" s="20" t="str">
        <f>IF(ISNA(VLOOKUP((ROW(H176)-15),'List of tables'!$A$4:$H$900,8,FALSE))," ",VLOOKUP((ROW(H176)-15),'List of tables'!$A$4:$H$900,8,FALSE))</f>
        <v>All usual residents</v>
      </c>
      <c r="D174" s="20" t="str">
        <f>IF(ISNA(VLOOKUP((ROW(D176)-15),'List of tables'!$A$4:$H$900,5,FALSE))," ",VLOOKUP((ROW(D176)-15),'List of tables'!$A$4:$H$900,5,FALSE))</f>
        <v>Electoral Ward, Assembly Area, Local Government District (1993), Health and Social Care Trust, Education and Library Board, NUTS3, Northern Ireland</v>
      </c>
      <c r="E174" s="53" t="str">
        <f t="shared" si="2"/>
        <v>Download file (Zip, 9.5 MB)</v>
      </c>
      <c r="G174" s="18" t="str">
        <f>IF(ISNA(VLOOKUP((ROW(G176)-15),'List of tables'!$A$4:$H$900,6,FALSE))," ",VLOOKUP((ROW(G176)-15),'List of tables'!$A$4:$H$900,6,FALSE))</f>
        <v>https://datavis.nisra.gov.uk/census/2011/census-2011-dc2116ni-administrative-geographies.zip</v>
      </c>
      <c r="H174" s="18" t="str">
        <f>IF(ISNA(VLOOKUP((ROW(H176)-15),'List of tables'!$A$4:$H$900,7,FALSE))," ",VLOOKUP((ROW(H176)-15),'List of tables'!$A$4:$H$900,7,FALSE))</f>
        <v>Download file (Zip, 9.5 MB)</v>
      </c>
    </row>
    <row r="175" spans="1:8" ht="45" customHeight="1" x14ac:dyDescent="0.2">
      <c r="A175" s="21" t="str">
        <f>IF(ISNA(VLOOKUP((ROW(A177)-15),'List of tables'!$A$4:$H$900,2,FALSE))," ",VLOOKUP((ROW(A177)-15),'List of tables'!$A$4:$H$900,2,FALSE))</f>
        <v>DC2116NI</v>
      </c>
      <c r="B175" s="20" t="str">
        <f>IF(ISNA(VLOOKUP((ROW(B177)-15),'List of tables'!$A$4:$H$900,3,FALSE))," ",VLOOKUP((ROW(B177)-15),'List of tables'!$A$4:$H$900,3,FALSE))</f>
        <v>Religion by age (statistical geographies)</v>
      </c>
      <c r="C175" s="20" t="str">
        <f>IF(ISNA(VLOOKUP((ROW(H177)-15),'List of tables'!$A$4:$H$900,8,FALSE))," ",VLOOKUP((ROW(H177)-15),'List of tables'!$A$4:$H$900,8,FALSE))</f>
        <v>All usual residents</v>
      </c>
      <c r="D175" s="20" t="str">
        <f>IF(ISNA(VLOOKUP((ROW(D177)-15),'List of tables'!$A$4:$H$900,5,FALSE))," ",VLOOKUP((ROW(D177)-15),'List of tables'!$A$4:$H$900,5,FALSE))</f>
        <v>Super Output Area, Northern Ireland</v>
      </c>
      <c r="E175" s="53" t="str">
        <f t="shared" si="2"/>
        <v>Download file (Zip, 12.8 MB)</v>
      </c>
      <c r="G175" s="18" t="str">
        <f>IF(ISNA(VLOOKUP((ROW(G177)-15),'List of tables'!$A$4:$H$900,6,FALSE))," ",VLOOKUP((ROW(G177)-15),'List of tables'!$A$4:$H$900,6,FALSE))</f>
        <v>https://datavis.nisra.gov.uk/census/2011/census-2011-dc2116ni-statistical-geographies.zip</v>
      </c>
      <c r="H175" s="18" t="str">
        <f>IF(ISNA(VLOOKUP((ROW(H177)-15),'List of tables'!$A$4:$H$900,7,FALSE))," ",VLOOKUP((ROW(H177)-15),'List of tables'!$A$4:$H$900,7,FALSE))</f>
        <v>Download file (Zip, 12.8 MB)</v>
      </c>
    </row>
    <row r="176" spans="1:8" ht="45" customHeight="1" x14ac:dyDescent="0.2">
      <c r="A176" s="21" t="str">
        <f>IF(ISNA(VLOOKUP((ROW(A178)-15),'List of tables'!$A$4:$H$900,2,FALSE))," ",VLOOKUP((ROW(A178)-15),'List of tables'!$A$4:$H$900,2,FALSE))</f>
        <v>DC2117NI</v>
      </c>
      <c r="B176" s="20" t="str">
        <f>IF(ISNA(VLOOKUP((ROW(B178)-15),'List of tables'!$A$4:$H$900,3,FALSE))," ",VLOOKUP((ROW(B178)-15),'List of tables'!$A$4:$H$900,3,FALSE))</f>
        <v>Religion or religion brought up in by age (administrative geographies)</v>
      </c>
      <c r="C176" s="20" t="str">
        <f>IF(ISNA(VLOOKUP((ROW(H178)-15),'List of tables'!$A$4:$H$900,8,FALSE))," ",VLOOKUP((ROW(H178)-15),'List of tables'!$A$4:$H$900,8,FALSE))</f>
        <v>All usual residents</v>
      </c>
      <c r="D176" s="20" t="str">
        <f>IF(ISNA(VLOOKUP((ROW(D178)-15),'List of tables'!$A$4:$H$900,5,FALSE))," ",VLOOKUP((ROW(D178)-15),'List of tables'!$A$4:$H$900,5,FALSE))</f>
        <v>Electoral Ward, Assembly Area, Local Government District (1993), Health and Social Care Trust, Education and Library Board, NUTS3, Northern Ireland</v>
      </c>
      <c r="E176" s="53" t="str">
        <f t="shared" si="2"/>
        <v>Download file (Zip, 7.3 MB)</v>
      </c>
      <c r="G176" s="18" t="str">
        <f>IF(ISNA(VLOOKUP((ROW(G178)-15),'List of tables'!$A$4:$H$900,6,FALSE))," ",VLOOKUP((ROW(G178)-15),'List of tables'!$A$4:$H$900,6,FALSE))</f>
        <v>https://datavis.nisra.gov.uk/census/2011/census-2011-dc2117ni-administrative-geographies.zip</v>
      </c>
      <c r="H176" s="18" t="str">
        <f>IF(ISNA(VLOOKUP((ROW(H178)-15),'List of tables'!$A$4:$H$900,7,FALSE))," ",VLOOKUP((ROW(H178)-15),'List of tables'!$A$4:$H$900,7,FALSE))</f>
        <v>Download file (Zip, 7.3 MB)</v>
      </c>
    </row>
    <row r="177" spans="1:8" ht="45" customHeight="1" x14ac:dyDescent="0.2">
      <c r="A177" s="21" t="str">
        <f>IF(ISNA(VLOOKUP((ROW(A179)-15),'List of tables'!$A$4:$H$900,2,FALSE))," ",VLOOKUP((ROW(A179)-15),'List of tables'!$A$4:$H$900,2,FALSE))</f>
        <v>DC2117NI</v>
      </c>
      <c r="B177" s="20" t="str">
        <f>IF(ISNA(VLOOKUP((ROW(B179)-15),'List of tables'!$A$4:$H$900,3,FALSE))," ",VLOOKUP((ROW(B179)-15),'List of tables'!$A$4:$H$900,3,FALSE))</f>
        <v>Religion or religion brought up in by age (statistical geographies)</v>
      </c>
      <c r="C177" s="20" t="str">
        <f>IF(ISNA(VLOOKUP((ROW(H179)-15),'List of tables'!$A$4:$H$900,8,FALSE))," ",VLOOKUP((ROW(H179)-15),'List of tables'!$A$4:$H$900,8,FALSE))</f>
        <v>All usual residents</v>
      </c>
      <c r="D177" s="20" t="str">
        <f>IF(ISNA(VLOOKUP((ROW(D179)-15),'List of tables'!$A$4:$H$900,5,FALSE))," ",VLOOKUP((ROW(D179)-15),'List of tables'!$A$4:$H$900,5,FALSE))</f>
        <v>Super Output Area, Northern Ireland</v>
      </c>
      <c r="E177" s="53" t="str">
        <f t="shared" si="2"/>
        <v>Download file (Zip, 10.0 MB)</v>
      </c>
      <c r="G177" s="18" t="str">
        <f>IF(ISNA(VLOOKUP((ROW(G179)-15),'List of tables'!$A$4:$H$900,6,FALSE))," ",VLOOKUP((ROW(G179)-15),'List of tables'!$A$4:$H$900,6,FALSE))</f>
        <v>https://datavis.nisra.gov.uk/census/2011/census-2011-dc2117ni-statistical-geographies.zip</v>
      </c>
      <c r="H177" s="18" t="str">
        <f>IF(ISNA(VLOOKUP((ROW(H179)-15),'List of tables'!$A$4:$H$900,7,FALSE))," ",VLOOKUP((ROW(H179)-15),'List of tables'!$A$4:$H$900,7,FALSE))</f>
        <v>Download file (Zip, 10.0 MB)</v>
      </c>
    </row>
    <row r="178" spans="1:8" ht="45" customHeight="1" x14ac:dyDescent="0.2">
      <c r="A178" s="21" t="str">
        <f>IF(ISNA(VLOOKUP((ROW(A180)-15),'List of tables'!$A$4:$H$900,2,FALSE))," ",VLOOKUP((ROW(A180)-15),'List of tables'!$A$4:$H$900,2,FALSE))</f>
        <v>DC2118NI</v>
      </c>
      <c r="B178" s="20" t="str">
        <f>IF(ISNA(VLOOKUP((ROW(B180)-15),'List of tables'!$A$4:$H$900,3,FALSE))," ",VLOOKUP((ROW(B180)-15),'List of tables'!$A$4:$H$900,3,FALSE))</f>
        <v>Religion (full detail) by sex</v>
      </c>
      <c r="C178" s="20" t="str">
        <f>IF(ISNA(VLOOKUP((ROW(H180)-15),'List of tables'!$A$4:$H$900,8,FALSE))," ",VLOOKUP((ROW(H180)-15),'List of tables'!$A$4:$H$900,8,FALSE))</f>
        <v>All usual residents</v>
      </c>
      <c r="D178" s="20" t="str">
        <f>IF(ISNA(VLOOKUP((ROW(D180)-15),'List of tables'!$A$4:$H$900,5,FALSE))," ",VLOOKUP((ROW(D180)-15),'List of tables'!$A$4:$H$900,5,FALSE))</f>
        <v>Northern Ireland</v>
      </c>
      <c r="E178" s="53" t="str">
        <f t="shared" si="2"/>
        <v>Download file (Excel, 22 KB)</v>
      </c>
      <c r="G178" s="18" t="str">
        <f>IF(ISNA(VLOOKUP((ROW(G180)-15),'List of tables'!$A$4:$H$900,6,FALSE))," ",VLOOKUP((ROW(G180)-15),'List of tables'!$A$4:$H$900,6,FALSE))</f>
        <v>https://datavis.nisra.gov.uk/census/2011/census-2011-dc2118ni.xlsx</v>
      </c>
      <c r="H178" s="18" t="str">
        <f>IF(ISNA(VLOOKUP((ROW(H180)-15),'List of tables'!$A$4:$H$900,7,FALSE))," ",VLOOKUP((ROW(H180)-15),'List of tables'!$A$4:$H$900,7,FALSE))</f>
        <v>Download file (Excel, 22 KB)</v>
      </c>
    </row>
    <row r="179" spans="1:8" ht="45" customHeight="1" x14ac:dyDescent="0.2">
      <c r="A179" s="21" t="str">
        <f>IF(ISNA(VLOOKUP((ROW(A181)-15),'List of tables'!$A$4:$H$900,2,FALSE))," ",VLOOKUP((ROW(A181)-15),'List of tables'!$A$4:$H$900,2,FALSE))</f>
        <v>DC2119NI</v>
      </c>
      <c r="B179" s="20" t="str">
        <f>IF(ISNA(VLOOKUP((ROW(B181)-15),'List of tables'!$A$4:$H$900,3,FALSE))," ",VLOOKUP((ROW(B181)-15),'List of tables'!$A$4:$H$900,3,FALSE))</f>
        <v>Household composition by religion of HRP (administrative geographies)</v>
      </c>
      <c r="C179" s="20" t="str">
        <f>IF(ISNA(VLOOKUP((ROW(H181)-15),'List of tables'!$A$4:$H$900,8,FALSE))," ",VLOOKUP((ROW(H181)-15),'List of tables'!$A$4:$H$900,8,FALSE))</f>
        <v>All Household Reference Persons (HRPs)</v>
      </c>
      <c r="D179" s="20" t="str">
        <f>IF(ISNA(VLOOKUP((ROW(D181)-15),'List of tables'!$A$4:$H$900,5,FALSE))," ",VLOOKUP((ROW(D181)-15),'List of tables'!$A$4:$H$900,5,FALSE))</f>
        <v>Electoral Ward, Assembly Area, Local Government District (1993), Health and Social Care Trust, Education and Library Board, NUTS3, Northern Ireland</v>
      </c>
      <c r="E179" s="53" t="str">
        <f t="shared" si="2"/>
        <v>Download file (Zip, 5.8 MB)</v>
      </c>
      <c r="G179" s="18" t="str">
        <f>IF(ISNA(VLOOKUP((ROW(G181)-15),'List of tables'!$A$4:$H$900,6,FALSE))," ",VLOOKUP((ROW(G181)-15),'List of tables'!$A$4:$H$900,6,FALSE))</f>
        <v>https://datavis.nisra.gov.uk/census/2011/census-2011-dc2119ni-administrative-geographies.zip</v>
      </c>
      <c r="H179" s="18" t="str">
        <f>IF(ISNA(VLOOKUP((ROW(H181)-15),'List of tables'!$A$4:$H$900,7,FALSE))," ",VLOOKUP((ROW(H181)-15),'List of tables'!$A$4:$H$900,7,FALSE))</f>
        <v>Download file (Zip, 5.8 MB)</v>
      </c>
    </row>
    <row r="180" spans="1:8" ht="45" customHeight="1" x14ac:dyDescent="0.2">
      <c r="A180" s="21" t="str">
        <f>IF(ISNA(VLOOKUP((ROW(A182)-15),'List of tables'!$A$4:$H$900,2,FALSE))," ",VLOOKUP((ROW(A182)-15),'List of tables'!$A$4:$H$900,2,FALSE))</f>
        <v>DC2119NI</v>
      </c>
      <c r="B180" s="20" t="str">
        <f>IF(ISNA(VLOOKUP((ROW(B182)-15),'List of tables'!$A$4:$H$900,3,FALSE))," ",VLOOKUP((ROW(B182)-15),'List of tables'!$A$4:$H$900,3,FALSE))</f>
        <v>Household composition by religion of HRP (statistical geographies)</v>
      </c>
      <c r="C180" s="20" t="str">
        <f>IF(ISNA(VLOOKUP((ROW(H182)-15),'List of tables'!$A$4:$H$900,8,FALSE))," ",VLOOKUP((ROW(H182)-15),'List of tables'!$A$4:$H$900,8,FALSE))</f>
        <v>All Household Reference Persons (HRPs)</v>
      </c>
      <c r="D180" s="20" t="str">
        <f>IF(ISNA(VLOOKUP((ROW(D182)-15),'List of tables'!$A$4:$H$900,5,FALSE))," ",VLOOKUP((ROW(D182)-15),'List of tables'!$A$4:$H$900,5,FALSE))</f>
        <v>Super Output Area, Northern Ireland</v>
      </c>
      <c r="E180" s="53" t="str">
        <f t="shared" si="2"/>
        <v>Download file (Zip, 7.9 MB)</v>
      </c>
      <c r="G180" s="18" t="str">
        <f>IF(ISNA(VLOOKUP((ROW(G182)-15),'List of tables'!$A$4:$H$900,6,FALSE))," ",VLOOKUP((ROW(G182)-15),'List of tables'!$A$4:$H$900,6,FALSE))</f>
        <v>https://datavis.nisra.gov.uk/census/2011/census-2011-dc2119ni-statistical-geographies.zip</v>
      </c>
      <c r="H180" s="18" t="str">
        <f>IF(ISNA(VLOOKUP((ROW(H182)-15),'List of tables'!$A$4:$H$900,7,FALSE))," ",VLOOKUP((ROW(H182)-15),'List of tables'!$A$4:$H$900,7,FALSE))</f>
        <v>Download file (Zip, 7.9 MB)</v>
      </c>
    </row>
    <row r="181" spans="1:8" ht="45" customHeight="1" x14ac:dyDescent="0.2">
      <c r="A181" s="21" t="str">
        <f>IF(ISNA(VLOOKUP((ROW(A183)-15),'List of tables'!$A$4:$H$900,2,FALSE))," ",VLOOKUP((ROW(A183)-15),'List of tables'!$A$4:$H$900,2,FALSE))</f>
        <v>DC2120NI</v>
      </c>
      <c r="B181" s="20" t="str">
        <f>IF(ISNA(VLOOKUP((ROW(B183)-15),'List of tables'!$A$4:$H$900,3,FALSE))," ",VLOOKUP((ROW(B183)-15),'List of tables'!$A$4:$H$900,3,FALSE))</f>
        <v>Household composition by religion or religion brought up in of HRP (administrative geographies)</v>
      </c>
      <c r="C181" s="20" t="str">
        <f>IF(ISNA(VLOOKUP((ROW(H183)-15),'List of tables'!$A$4:$H$900,8,FALSE))," ",VLOOKUP((ROW(H183)-15),'List of tables'!$A$4:$H$900,8,FALSE))</f>
        <v>All Household Reference Persons (HRPs)</v>
      </c>
      <c r="D181" s="20" t="str">
        <f>IF(ISNA(VLOOKUP((ROW(D183)-15),'List of tables'!$A$4:$H$900,5,FALSE))," ",VLOOKUP((ROW(D183)-15),'List of tables'!$A$4:$H$900,5,FALSE))</f>
        <v>Electoral Ward, Assembly Area, Local Government District (1993), Health and Social Care Trust, Education and Library Board, NUTS3, Northern Ireland</v>
      </c>
      <c r="E181" s="53" t="str">
        <f t="shared" si="2"/>
        <v>Download file (Zip, 5.1 MB)</v>
      </c>
      <c r="G181" s="18" t="str">
        <f>IF(ISNA(VLOOKUP((ROW(G183)-15),'List of tables'!$A$4:$H$900,6,FALSE))," ",VLOOKUP((ROW(G183)-15),'List of tables'!$A$4:$H$900,6,FALSE))</f>
        <v>https://datavis.nisra.gov.uk/census/2011/census-2011-dc2120ni-administrative-geographies.zip</v>
      </c>
      <c r="H181" s="18" t="str">
        <f>IF(ISNA(VLOOKUP((ROW(H183)-15),'List of tables'!$A$4:$H$900,7,FALSE))," ",VLOOKUP((ROW(H183)-15),'List of tables'!$A$4:$H$900,7,FALSE))</f>
        <v>Download file (Zip, 5.1 MB)</v>
      </c>
    </row>
    <row r="182" spans="1:8" ht="45" customHeight="1" x14ac:dyDescent="0.2">
      <c r="A182" s="21" t="str">
        <f>IF(ISNA(VLOOKUP((ROW(A184)-15),'List of tables'!$A$4:$H$900,2,FALSE))," ",VLOOKUP((ROW(A184)-15),'List of tables'!$A$4:$H$900,2,FALSE))</f>
        <v>DC2120NI</v>
      </c>
      <c r="B182" s="20" t="str">
        <f>IF(ISNA(VLOOKUP((ROW(B184)-15),'List of tables'!$A$4:$H$900,3,FALSE))," ",VLOOKUP((ROW(B184)-15),'List of tables'!$A$4:$H$900,3,FALSE))</f>
        <v>Household composition by religion or religion brought up in of HRP (statistical geographies)</v>
      </c>
      <c r="C182" s="20" t="str">
        <f>IF(ISNA(VLOOKUP((ROW(H184)-15),'List of tables'!$A$4:$H$900,8,FALSE))," ",VLOOKUP((ROW(H184)-15),'List of tables'!$A$4:$H$900,8,FALSE))</f>
        <v>All Household Reference Persons (HRPs)</v>
      </c>
      <c r="D182" s="20" t="str">
        <f>IF(ISNA(VLOOKUP((ROW(D184)-15),'List of tables'!$A$4:$H$900,5,FALSE))," ",VLOOKUP((ROW(D184)-15),'List of tables'!$A$4:$H$900,5,FALSE))</f>
        <v>Super Output Area, Northern Ireland</v>
      </c>
      <c r="E182" s="53" t="str">
        <f t="shared" si="2"/>
        <v>Download file (Zip, 7.0 MB)</v>
      </c>
      <c r="G182" s="18" t="str">
        <f>IF(ISNA(VLOOKUP((ROW(G184)-15),'List of tables'!$A$4:$H$900,6,FALSE))," ",VLOOKUP((ROW(G184)-15),'List of tables'!$A$4:$H$900,6,FALSE))</f>
        <v>https://datavis.nisra.gov.uk/census/2011/census-2011-dc2120ni-statistical-geographies.zip</v>
      </c>
      <c r="H182" s="18" t="str">
        <f>IF(ISNA(VLOOKUP((ROW(H184)-15),'List of tables'!$A$4:$H$900,7,FALSE))," ",VLOOKUP((ROW(H184)-15),'List of tables'!$A$4:$H$900,7,FALSE))</f>
        <v>Download file (Zip, 7.0 MB)</v>
      </c>
    </row>
    <row r="183" spans="1:8" ht="45" customHeight="1" x14ac:dyDescent="0.2">
      <c r="A183" s="21" t="str">
        <f>IF(ISNA(VLOOKUP((ROW(A185)-15),'List of tables'!$A$4:$H$900,2,FALSE))," ",VLOOKUP((ROW(A185)-15),'List of tables'!$A$4:$H$900,2,FALSE))</f>
        <v>DC2121NI</v>
      </c>
      <c r="B183" s="20" t="str">
        <f>IF(ISNA(VLOOKUP((ROW(B185)-15),'List of tables'!$A$4:$H$900,3,FALSE))," ",VLOOKUP((ROW(B185)-15),'List of tables'!$A$4:$H$900,3,FALSE))</f>
        <v>Living arrangements by religion by sex (administrative geographies)</v>
      </c>
      <c r="C183" s="20" t="str">
        <f>IF(ISNA(VLOOKUP((ROW(H185)-15),'List of tables'!$A$4:$H$900,8,FALSE))," ",VLOOKUP((ROW(H185)-15),'List of tables'!$A$4:$H$900,8,FALSE))</f>
        <v>All usual residents aged 16 and over in households</v>
      </c>
      <c r="D183" s="20" t="str">
        <f>IF(ISNA(VLOOKUP((ROW(D185)-15),'List of tables'!$A$4:$H$900,5,FALSE))," ",VLOOKUP((ROW(D185)-15),'List of tables'!$A$4:$H$900,5,FALSE))</f>
        <v>Electoral Ward, Assembly Area, Local Government District (1993), Health and Social Care Trust, Education and Library Board, NUTS3, Northern Ireland</v>
      </c>
      <c r="E183" s="53" t="str">
        <f t="shared" si="2"/>
        <v>Download file (Zip, 6.4 MB)</v>
      </c>
      <c r="G183" s="18" t="str">
        <f>IF(ISNA(VLOOKUP((ROW(G185)-15),'List of tables'!$A$4:$H$900,6,FALSE))," ",VLOOKUP((ROW(G185)-15),'List of tables'!$A$4:$H$900,6,FALSE))</f>
        <v>https://datavis.nisra.gov.uk/census/2011/census-2011-dc2121ni-administrative-geographies.zip</v>
      </c>
      <c r="H183" s="18" t="str">
        <f>IF(ISNA(VLOOKUP((ROW(H185)-15),'List of tables'!$A$4:$H$900,7,FALSE))," ",VLOOKUP((ROW(H185)-15),'List of tables'!$A$4:$H$900,7,FALSE))</f>
        <v>Download file (Zip, 6.4 MB)</v>
      </c>
    </row>
    <row r="184" spans="1:8" ht="45" customHeight="1" x14ac:dyDescent="0.2">
      <c r="A184" s="21" t="str">
        <f>IF(ISNA(VLOOKUP((ROW(A186)-15),'List of tables'!$A$4:$H$900,2,FALSE))," ",VLOOKUP((ROW(A186)-15),'List of tables'!$A$4:$H$900,2,FALSE))</f>
        <v>DC2121NI</v>
      </c>
      <c r="B184" s="20" t="str">
        <f>IF(ISNA(VLOOKUP((ROW(B186)-15),'List of tables'!$A$4:$H$900,3,FALSE))," ",VLOOKUP((ROW(B186)-15),'List of tables'!$A$4:$H$900,3,FALSE))</f>
        <v>Living arrangements by religion by sex (statistical geographies)</v>
      </c>
      <c r="C184" s="20" t="str">
        <f>IF(ISNA(VLOOKUP((ROW(H186)-15),'List of tables'!$A$4:$H$900,8,FALSE))," ",VLOOKUP((ROW(H186)-15),'List of tables'!$A$4:$H$900,8,FALSE))</f>
        <v>All usual residents aged 16 and over in households</v>
      </c>
      <c r="D184" s="20" t="str">
        <f>IF(ISNA(VLOOKUP((ROW(D186)-15),'List of tables'!$A$4:$H$900,5,FALSE))," ",VLOOKUP((ROW(D186)-15),'List of tables'!$A$4:$H$900,5,FALSE))</f>
        <v>Super Output Area, Northern Ireland</v>
      </c>
      <c r="E184" s="53" t="str">
        <f t="shared" si="2"/>
        <v>Download file (Zip, 8.7 MB)</v>
      </c>
      <c r="G184" s="18" t="str">
        <f>IF(ISNA(VLOOKUP((ROW(G186)-15),'List of tables'!$A$4:$H$900,6,FALSE))," ",VLOOKUP((ROW(G186)-15),'List of tables'!$A$4:$H$900,6,FALSE))</f>
        <v>https://datavis.nisra.gov.uk/census/2011/census-2011-dc2121ni-statistical-geographies.zip</v>
      </c>
      <c r="H184" s="18" t="str">
        <f>IF(ISNA(VLOOKUP((ROW(H186)-15),'List of tables'!$A$4:$H$900,7,FALSE))," ",VLOOKUP((ROW(H186)-15),'List of tables'!$A$4:$H$900,7,FALSE))</f>
        <v>Download file (Zip, 8.7 MB)</v>
      </c>
    </row>
    <row r="185" spans="1:8" ht="45" customHeight="1" x14ac:dyDescent="0.2">
      <c r="A185" s="21" t="str">
        <f>IF(ISNA(VLOOKUP((ROW(A187)-15),'List of tables'!$A$4:$H$900,2,FALSE))," ",VLOOKUP((ROW(A187)-15),'List of tables'!$A$4:$H$900,2,FALSE))</f>
        <v>DC2122NI</v>
      </c>
      <c r="B185" s="20" t="str">
        <f>IF(ISNA(VLOOKUP((ROW(B187)-15),'List of tables'!$A$4:$H$900,3,FALSE))," ",VLOOKUP((ROW(B187)-15),'List of tables'!$A$4:$H$900,3,FALSE))</f>
        <v>Living arrangements by religion or religion brought up in by sex (administrative geographies)</v>
      </c>
      <c r="C185" s="20" t="str">
        <f>IF(ISNA(VLOOKUP((ROW(H187)-15),'List of tables'!$A$4:$H$900,8,FALSE))," ",VLOOKUP((ROW(H187)-15),'List of tables'!$A$4:$H$900,8,FALSE))</f>
        <v>All usual residents aged 16 and over in households</v>
      </c>
      <c r="D185" s="20" t="str">
        <f>IF(ISNA(VLOOKUP((ROW(D187)-15),'List of tables'!$A$4:$H$900,5,FALSE))," ",VLOOKUP((ROW(D187)-15),'List of tables'!$A$4:$H$900,5,FALSE))</f>
        <v>Electoral Ward, Assembly Area, Local Government District (1993), Health and Social Care Trust, Education and Library Board, NUTS3, Northern Ireland</v>
      </c>
      <c r="E185" s="53" t="str">
        <f t="shared" si="2"/>
        <v>Download file (Zip, 5.5 MB)</v>
      </c>
      <c r="G185" s="18" t="str">
        <f>IF(ISNA(VLOOKUP((ROW(G187)-15),'List of tables'!$A$4:$H$900,6,FALSE))," ",VLOOKUP((ROW(G187)-15),'List of tables'!$A$4:$H$900,6,FALSE))</f>
        <v>https://datavis.nisra.gov.uk/census/2011/census-2011-dc2122ni-administrative-geographies.zip</v>
      </c>
      <c r="H185" s="18" t="str">
        <f>IF(ISNA(VLOOKUP((ROW(H187)-15),'List of tables'!$A$4:$H$900,7,FALSE))," ",VLOOKUP((ROW(H187)-15),'List of tables'!$A$4:$H$900,7,FALSE))</f>
        <v>Download file (Zip, 5.5 MB)</v>
      </c>
    </row>
    <row r="186" spans="1:8" ht="45" customHeight="1" x14ac:dyDescent="0.2">
      <c r="A186" s="21" t="str">
        <f>IF(ISNA(VLOOKUP((ROW(A188)-15),'List of tables'!$A$4:$H$900,2,FALSE))," ",VLOOKUP((ROW(A188)-15),'List of tables'!$A$4:$H$900,2,FALSE))</f>
        <v>DC2122NI</v>
      </c>
      <c r="B186" s="20" t="str">
        <f>IF(ISNA(VLOOKUP((ROW(B188)-15),'List of tables'!$A$4:$H$900,3,FALSE))," ",VLOOKUP((ROW(B188)-15),'List of tables'!$A$4:$H$900,3,FALSE))</f>
        <v>Living arrangements by religion or religion brought up in by sex (statistical geographies)</v>
      </c>
      <c r="C186" s="20" t="str">
        <f>IF(ISNA(VLOOKUP((ROW(H188)-15),'List of tables'!$A$4:$H$900,8,FALSE))," ",VLOOKUP((ROW(H188)-15),'List of tables'!$A$4:$H$900,8,FALSE))</f>
        <v>All usual residents aged 16 and over in households</v>
      </c>
      <c r="D186" s="20" t="str">
        <f>IF(ISNA(VLOOKUP((ROW(D188)-15),'List of tables'!$A$4:$H$900,5,FALSE))," ",VLOOKUP((ROW(D188)-15),'List of tables'!$A$4:$H$900,5,FALSE))</f>
        <v>Super Output Area, Northern Ireland</v>
      </c>
      <c r="E186" s="53" t="str">
        <f t="shared" si="2"/>
        <v>Download file (Zip, 7.4 MB)</v>
      </c>
      <c r="G186" s="18" t="str">
        <f>IF(ISNA(VLOOKUP((ROW(G188)-15),'List of tables'!$A$4:$H$900,6,FALSE))," ",VLOOKUP((ROW(G188)-15),'List of tables'!$A$4:$H$900,6,FALSE))</f>
        <v>https://datavis.nisra.gov.uk/census/2011/census-2011-dc2122ni-statistical-geographies.zip</v>
      </c>
      <c r="H186" s="18" t="str">
        <f>IF(ISNA(VLOOKUP((ROW(H188)-15),'List of tables'!$A$4:$H$900,7,FALSE))," ",VLOOKUP((ROW(H188)-15),'List of tables'!$A$4:$H$900,7,FALSE))</f>
        <v>Download file (Zip, 7.4 MB)</v>
      </c>
    </row>
    <row r="187" spans="1:8" ht="45" customHeight="1" x14ac:dyDescent="0.2">
      <c r="A187" s="21" t="str">
        <f>IF(ISNA(VLOOKUP((ROW(A189)-15),'List of tables'!$A$4:$H$900,2,FALSE))," ",VLOOKUP((ROW(A189)-15),'List of tables'!$A$4:$H$900,2,FALSE))</f>
        <v>DC2123NI</v>
      </c>
      <c r="B187" s="20" t="str">
        <f>IF(ISNA(VLOOKUP((ROW(B189)-15),'List of tables'!$A$4:$H$900,3,FALSE))," ",VLOOKUP((ROW(B189)-15),'List of tables'!$A$4:$H$900,3,FALSE))</f>
        <v>Knowledge of Irish by age by sex (administrative geographies)</v>
      </c>
      <c r="C187" s="20" t="str">
        <f>IF(ISNA(VLOOKUP((ROW(H189)-15),'List of tables'!$A$4:$H$900,8,FALSE))," ",VLOOKUP((ROW(H189)-15),'List of tables'!$A$4:$H$900,8,FALSE))</f>
        <v>All usual residents aged 3 and over</v>
      </c>
      <c r="D187" s="20" t="str">
        <f>IF(ISNA(VLOOKUP((ROW(D189)-15),'List of tables'!$A$4:$H$900,5,FALSE))," ",VLOOKUP((ROW(D189)-15),'List of tables'!$A$4:$H$900,5,FALSE))</f>
        <v>Local Government District (1993), Health and Social Care Trust, Education and Library Board, NUTS3, Northern Ireland</v>
      </c>
      <c r="E187" s="53" t="str">
        <f t="shared" si="2"/>
        <v>Download file (Zip, 476 KB)</v>
      </c>
      <c r="G187" s="18" t="str">
        <f>IF(ISNA(VLOOKUP((ROW(G189)-15),'List of tables'!$A$4:$H$900,6,FALSE))," ",VLOOKUP((ROW(G189)-15),'List of tables'!$A$4:$H$900,6,FALSE))</f>
        <v>https://datavis.nisra.gov.uk/census/2011/census-2011-dc2123ni-administrative-geographies.zip</v>
      </c>
      <c r="H187" s="18" t="str">
        <f>IF(ISNA(VLOOKUP((ROW(H189)-15),'List of tables'!$A$4:$H$900,7,FALSE))," ",VLOOKUP((ROW(H189)-15),'List of tables'!$A$4:$H$900,7,FALSE))</f>
        <v>Download file (Zip, 476 KB)</v>
      </c>
    </row>
    <row r="188" spans="1:8" ht="45" customHeight="1" x14ac:dyDescent="0.2">
      <c r="A188" s="21" t="str">
        <f>IF(ISNA(VLOOKUP((ROW(A190)-15),'List of tables'!$A$4:$H$900,2,FALSE))," ",VLOOKUP((ROW(A190)-15),'List of tables'!$A$4:$H$900,2,FALSE))</f>
        <v>DC2124NI</v>
      </c>
      <c r="B188" s="20" t="str">
        <f>IF(ISNA(VLOOKUP((ROW(B190)-15),'List of tables'!$A$4:$H$900,3,FALSE))," ",VLOOKUP((ROW(B190)-15),'List of tables'!$A$4:$H$900,3,FALSE))</f>
        <v>Knowledge of Ulster-Scots by age by sex (administrative geographies)</v>
      </c>
      <c r="C188" s="20" t="str">
        <f>IF(ISNA(VLOOKUP((ROW(H190)-15),'List of tables'!$A$4:$H$900,8,FALSE))," ",VLOOKUP((ROW(H190)-15),'List of tables'!$A$4:$H$900,8,FALSE))</f>
        <v>All usual residents aged 3 and over</v>
      </c>
      <c r="D188" s="20" t="str">
        <f>IF(ISNA(VLOOKUP((ROW(D190)-15),'List of tables'!$A$4:$H$900,5,FALSE))," ",VLOOKUP((ROW(D190)-15),'List of tables'!$A$4:$H$900,5,FALSE))</f>
        <v>Local Government District (1993), Health and Social Care Trust, Education and Library Board, NUTS3, Northern Ireland</v>
      </c>
      <c r="E188" s="53" t="str">
        <f t="shared" si="2"/>
        <v>Download file (Zip, 477 KB)</v>
      </c>
      <c r="G188" s="18" t="str">
        <f>IF(ISNA(VLOOKUP((ROW(G190)-15),'List of tables'!$A$4:$H$900,6,FALSE))," ",VLOOKUP((ROW(G190)-15),'List of tables'!$A$4:$H$900,6,FALSE))</f>
        <v>https://datavis.nisra.gov.uk/census/2011/census-2011-dc2124ni-administrative-geographies.zip</v>
      </c>
      <c r="H188" s="18" t="str">
        <f>IF(ISNA(VLOOKUP((ROW(H190)-15),'List of tables'!$A$4:$H$900,7,FALSE))," ",VLOOKUP((ROW(H190)-15),'List of tables'!$A$4:$H$900,7,FALSE))</f>
        <v>Download file (Zip, 477 KB)</v>
      </c>
    </row>
    <row r="189" spans="1:8" ht="45" customHeight="1" x14ac:dyDescent="0.2">
      <c r="A189" s="21" t="str">
        <f>IF(ISNA(VLOOKUP((ROW(A191)-15),'List of tables'!$A$4:$H$900,2,FALSE))," ",VLOOKUP((ROW(A191)-15),'List of tables'!$A$4:$H$900,2,FALSE))</f>
        <v>DC2125NI</v>
      </c>
      <c r="B189" s="20" t="str">
        <f>IF(ISNA(VLOOKUP((ROW(B191)-15),'List of tables'!$A$4:$H$900,3,FALSE))," ",VLOOKUP((ROW(B191)-15),'List of tables'!$A$4:$H$900,3,FALSE))</f>
        <v>Religion by broad age bands by sex (administrative geographies)</v>
      </c>
      <c r="C189" s="20" t="str">
        <f>IF(ISNA(VLOOKUP((ROW(H191)-15),'List of tables'!$A$4:$H$900,8,FALSE))," ",VLOOKUP((ROW(H191)-15),'List of tables'!$A$4:$H$900,8,FALSE))</f>
        <v>All usual residents</v>
      </c>
      <c r="D189" s="20" t="str">
        <f>IF(ISNA(VLOOKUP((ROW(D191)-15),'List of tables'!$A$4:$H$900,5,FALSE))," ",VLOOKUP((ROW(D191)-15),'List of tables'!$A$4:$H$900,5,FALSE))</f>
        <v>Electoral Ward, Assembly Area, Local Government District (1993), Health and Social Care Trust, Education and Library Board, NUTS3, Northern Ireland</v>
      </c>
      <c r="E189" s="53" t="str">
        <f t="shared" si="2"/>
        <v>Download file (Zip, 5.9 MB)</v>
      </c>
      <c r="G189" s="18" t="str">
        <f>IF(ISNA(VLOOKUP((ROW(G191)-15),'List of tables'!$A$4:$H$900,6,FALSE))," ",VLOOKUP((ROW(G191)-15),'List of tables'!$A$4:$H$900,6,FALSE))</f>
        <v>https://datavis.nisra.gov.uk/census/2011/census-2011-dc2125ni-administrative-geographies.zip</v>
      </c>
      <c r="H189" s="18" t="str">
        <f>IF(ISNA(VLOOKUP((ROW(H191)-15),'List of tables'!$A$4:$H$900,7,FALSE))," ",VLOOKUP((ROW(H191)-15),'List of tables'!$A$4:$H$900,7,FALSE))</f>
        <v>Download file (Zip, 5.9 MB)</v>
      </c>
    </row>
    <row r="190" spans="1:8" ht="45" customHeight="1" x14ac:dyDescent="0.2">
      <c r="A190" s="21" t="str">
        <f>IF(ISNA(VLOOKUP((ROW(A192)-15),'List of tables'!$A$4:$H$900,2,FALSE))," ",VLOOKUP((ROW(A192)-15),'List of tables'!$A$4:$H$900,2,FALSE))</f>
        <v>DC2125NI</v>
      </c>
      <c r="B190" s="20" t="str">
        <f>IF(ISNA(VLOOKUP((ROW(B192)-15),'List of tables'!$A$4:$H$900,3,FALSE))," ",VLOOKUP((ROW(B192)-15),'List of tables'!$A$4:$H$900,3,FALSE))</f>
        <v>Religion by broad age bands by sex (statistical geographies)</v>
      </c>
      <c r="C190" s="20" t="str">
        <f>IF(ISNA(VLOOKUP((ROW(H192)-15),'List of tables'!$A$4:$H$900,8,FALSE))," ",VLOOKUP((ROW(H192)-15),'List of tables'!$A$4:$H$900,8,FALSE))</f>
        <v>All usual residents</v>
      </c>
      <c r="D190" s="20" t="str">
        <f>IF(ISNA(VLOOKUP((ROW(D192)-15),'List of tables'!$A$4:$H$900,5,FALSE))," ",VLOOKUP((ROW(D192)-15),'List of tables'!$A$4:$H$900,5,FALSE))</f>
        <v>Super Output Area, Northern Ireland</v>
      </c>
      <c r="E190" s="53" t="str">
        <f t="shared" si="2"/>
        <v>Download file (Zip, 8.0 MB)</v>
      </c>
      <c r="G190" s="18" t="str">
        <f>IF(ISNA(VLOOKUP((ROW(G192)-15),'List of tables'!$A$4:$H$900,6,FALSE))," ",VLOOKUP((ROW(G192)-15),'List of tables'!$A$4:$H$900,6,FALSE))</f>
        <v>https://datavis.nisra.gov.uk/census/2011/census-2011-dc2125ni-statistical-geographies.zip</v>
      </c>
      <c r="H190" s="18" t="str">
        <f>IF(ISNA(VLOOKUP((ROW(H192)-15),'List of tables'!$A$4:$H$900,7,FALSE))," ",VLOOKUP((ROW(H192)-15),'List of tables'!$A$4:$H$900,7,FALSE))</f>
        <v>Download file (Zip, 8.0 MB)</v>
      </c>
    </row>
    <row r="191" spans="1:8" ht="45" customHeight="1" x14ac:dyDescent="0.2">
      <c r="A191" s="21" t="str">
        <f>IF(ISNA(VLOOKUP((ROW(A193)-15),'List of tables'!$A$4:$H$900,2,FALSE))," ",VLOOKUP((ROW(A193)-15),'List of tables'!$A$4:$H$900,2,FALSE))</f>
        <v>DC2126NI</v>
      </c>
      <c r="B191" s="20" t="str">
        <f>IF(ISNA(VLOOKUP((ROW(B193)-15),'List of tables'!$A$4:$H$900,3,FALSE))," ",VLOOKUP((ROW(B193)-15),'List of tables'!$A$4:$H$900,3,FALSE))</f>
        <v>Religion or religion brought up in by broad age bands by sex (administrative geographies)</v>
      </c>
      <c r="C191" s="20" t="str">
        <f>IF(ISNA(VLOOKUP((ROW(H193)-15),'List of tables'!$A$4:$H$900,8,FALSE))," ",VLOOKUP((ROW(H193)-15),'List of tables'!$A$4:$H$900,8,FALSE))</f>
        <v>All usual residents</v>
      </c>
      <c r="D191" s="20" t="str">
        <f>IF(ISNA(VLOOKUP((ROW(D193)-15),'List of tables'!$A$4:$H$900,5,FALSE))," ",VLOOKUP((ROW(D193)-15),'List of tables'!$A$4:$H$900,5,FALSE))</f>
        <v>Electoral Ward, Assembly Area, Local Government District (1993), Health and Social Care Trust, Education and Library Board, NUTS3, Northern Ireland</v>
      </c>
      <c r="E191" s="53" t="str">
        <f t="shared" si="2"/>
        <v>Download file (Zip, 5.0 MB)</v>
      </c>
      <c r="G191" s="18" t="str">
        <f>IF(ISNA(VLOOKUP((ROW(G193)-15),'List of tables'!$A$4:$H$900,6,FALSE))," ",VLOOKUP((ROW(G193)-15),'List of tables'!$A$4:$H$900,6,FALSE))</f>
        <v>https://datavis.nisra.gov.uk/census/2011/census-2011-dc2126ni-administrative-geographies.zip</v>
      </c>
      <c r="H191" s="18" t="str">
        <f>IF(ISNA(VLOOKUP((ROW(H193)-15),'List of tables'!$A$4:$H$900,7,FALSE))," ",VLOOKUP((ROW(H193)-15),'List of tables'!$A$4:$H$900,7,FALSE))</f>
        <v>Download file (Zip, 5.0 MB)</v>
      </c>
    </row>
    <row r="192" spans="1:8" ht="45" customHeight="1" x14ac:dyDescent="0.2">
      <c r="A192" s="21" t="str">
        <f>IF(ISNA(VLOOKUP((ROW(A194)-15),'List of tables'!$A$4:$H$900,2,FALSE))," ",VLOOKUP((ROW(A194)-15),'List of tables'!$A$4:$H$900,2,FALSE))</f>
        <v>DC2126NI</v>
      </c>
      <c r="B192" s="20" t="str">
        <f>IF(ISNA(VLOOKUP((ROW(B194)-15),'List of tables'!$A$4:$H$900,3,FALSE))," ",VLOOKUP((ROW(B194)-15),'List of tables'!$A$4:$H$900,3,FALSE))</f>
        <v>Religion or religion brought up in by broad age bands by sex (statistical geographies)</v>
      </c>
      <c r="C192" s="20" t="str">
        <f>IF(ISNA(VLOOKUP((ROW(H194)-15),'List of tables'!$A$4:$H$900,8,FALSE))," ",VLOOKUP((ROW(H194)-15),'List of tables'!$A$4:$H$900,8,FALSE))</f>
        <v>All usual residents</v>
      </c>
      <c r="D192" s="20" t="str">
        <f>IF(ISNA(VLOOKUP((ROW(D194)-15),'List of tables'!$A$4:$H$900,5,FALSE))," ",VLOOKUP((ROW(D194)-15),'List of tables'!$A$4:$H$900,5,FALSE))</f>
        <v>Super Output Area, Northern Ireland</v>
      </c>
      <c r="E192" s="53" t="str">
        <f t="shared" si="2"/>
        <v>Download file (Zip, 6.8 MB)</v>
      </c>
      <c r="G192" s="18" t="str">
        <f>IF(ISNA(VLOOKUP((ROW(G194)-15),'List of tables'!$A$4:$H$900,6,FALSE))," ",VLOOKUP((ROW(G194)-15),'List of tables'!$A$4:$H$900,6,FALSE))</f>
        <v>https://datavis.nisra.gov.uk/census/2011/census-2011-dc2126ni-statistical-geographies.zip</v>
      </c>
      <c r="H192" s="18" t="str">
        <f>IF(ISNA(VLOOKUP((ROW(H194)-15),'List of tables'!$A$4:$H$900,7,FALSE))," ",VLOOKUP((ROW(H194)-15),'List of tables'!$A$4:$H$900,7,FALSE))</f>
        <v>Download file (Zip, 6.8 MB)</v>
      </c>
    </row>
    <row r="193" spans="1:8" ht="45" customHeight="1" x14ac:dyDescent="0.2">
      <c r="A193" s="21" t="str">
        <f>IF(ISNA(VLOOKUP((ROW(A195)-15),'List of tables'!$A$4:$H$900,2,FALSE))," ",VLOOKUP((ROW(A195)-15),'List of tables'!$A$4:$H$900,2,FALSE))</f>
        <v>DC2201NI</v>
      </c>
      <c r="B193" s="20" t="str">
        <f>IF(ISNA(VLOOKUP((ROW(B195)-15),'List of tables'!$A$4:$H$900,3,FALSE))," ",VLOOKUP((ROW(B195)-15),'List of tables'!$A$4:$H$900,3,FALSE))</f>
        <v>Country of birth by ethnic group (administrative geographies)</v>
      </c>
      <c r="C193" s="20" t="str">
        <f>IF(ISNA(VLOOKUP((ROW(H195)-15),'List of tables'!$A$4:$H$900,8,FALSE))," ",VLOOKUP((ROW(H195)-15),'List of tables'!$A$4:$H$900,8,FALSE))</f>
        <v>All usual residents</v>
      </c>
      <c r="D193" s="20" t="str">
        <f>IF(ISNA(VLOOKUP((ROW(D195)-15),'List of tables'!$A$4:$H$900,5,FALSE))," ",VLOOKUP((ROW(D195)-15),'List of tables'!$A$4:$H$900,5,FALSE))</f>
        <v>Local Government District (1993), Health and Social Care Trust, Education and Library Board, NUTS3, Northern Ireland</v>
      </c>
      <c r="E193" s="53" t="str">
        <f t="shared" si="2"/>
        <v>Download file (Zip, 700 KB)</v>
      </c>
      <c r="G193" s="18" t="str">
        <f>IF(ISNA(VLOOKUP((ROW(G195)-15),'List of tables'!$A$4:$H$900,6,FALSE))," ",VLOOKUP((ROW(G195)-15),'List of tables'!$A$4:$H$900,6,FALSE))</f>
        <v>https://datavis.nisra.gov.uk/census/2011/census-2011-dc2201ni-administrative-geographies.zip</v>
      </c>
      <c r="H193" s="18" t="str">
        <f>IF(ISNA(VLOOKUP((ROW(H195)-15),'List of tables'!$A$4:$H$900,7,FALSE))," ",VLOOKUP((ROW(H195)-15),'List of tables'!$A$4:$H$900,7,FALSE))</f>
        <v>Download file (Zip, 700 KB)</v>
      </c>
    </row>
    <row r="194" spans="1:8" ht="45" customHeight="1" x14ac:dyDescent="0.2">
      <c r="A194" s="21" t="str">
        <f>IF(ISNA(VLOOKUP((ROW(A196)-15),'List of tables'!$A$4:$H$900,2,FALSE))," ",VLOOKUP((ROW(A196)-15),'List of tables'!$A$4:$H$900,2,FALSE))</f>
        <v>DC2202NI</v>
      </c>
      <c r="B194" s="20" t="str">
        <f>IF(ISNA(VLOOKUP((ROW(B196)-15),'List of tables'!$A$4:$H$900,3,FALSE))," ",VLOOKUP((ROW(B196)-15),'List of tables'!$A$4:$H$900,3,FALSE))</f>
        <v>Main language by ethnic group (administrative geographies)</v>
      </c>
      <c r="C194" s="20" t="str">
        <f>IF(ISNA(VLOOKUP((ROW(H196)-15),'List of tables'!$A$4:$H$900,8,FALSE))," ",VLOOKUP((ROW(H196)-15),'List of tables'!$A$4:$H$900,8,FALSE))</f>
        <v>All usual residents aged 3 and over</v>
      </c>
      <c r="D194" s="20" t="str">
        <f>IF(ISNA(VLOOKUP((ROW(D196)-15),'List of tables'!$A$4:$H$900,5,FALSE))," ",VLOOKUP((ROW(D196)-15),'List of tables'!$A$4:$H$900,5,FALSE))</f>
        <v>Local Government District (1993), Health and Social Care Trust, Education and Library Board, NUTS3, Northern Ireland</v>
      </c>
      <c r="E194" s="53" t="str">
        <f t="shared" si="2"/>
        <v>Download file (Zip, 467 KB)</v>
      </c>
      <c r="G194" s="18" t="str">
        <f>IF(ISNA(VLOOKUP((ROW(G196)-15),'List of tables'!$A$4:$H$900,6,FALSE))," ",VLOOKUP((ROW(G196)-15),'List of tables'!$A$4:$H$900,6,FALSE))</f>
        <v>https://datavis.nisra.gov.uk/census/2011/census-2011-dc2202ni-administrative-geographies.zip</v>
      </c>
      <c r="H194" s="18" t="str">
        <f>IF(ISNA(VLOOKUP((ROW(H196)-15),'List of tables'!$A$4:$H$900,7,FALSE))," ",VLOOKUP((ROW(H196)-15),'List of tables'!$A$4:$H$900,7,FALSE))</f>
        <v>Download file (Zip, 467 KB)</v>
      </c>
    </row>
    <row r="195" spans="1:8" ht="45" customHeight="1" x14ac:dyDescent="0.2">
      <c r="A195" s="21" t="str">
        <f>IF(ISNA(VLOOKUP((ROW(A197)-15),'List of tables'!$A$4:$H$900,2,FALSE))," ",VLOOKUP((ROW(A197)-15),'List of tables'!$A$4:$H$900,2,FALSE))</f>
        <v>DC2203NI</v>
      </c>
      <c r="B195" s="20" t="str">
        <f>IF(ISNA(VLOOKUP((ROW(B197)-15),'List of tables'!$A$4:$H$900,3,FALSE))," ",VLOOKUP((ROW(B197)-15),'List of tables'!$A$4:$H$900,3,FALSE))</f>
        <v>Proficiency in English by ethnic group (administrative geographies)</v>
      </c>
      <c r="C195" s="20" t="str">
        <f>IF(ISNA(VLOOKUP((ROW(H197)-15),'List of tables'!$A$4:$H$900,8,FALSE))," ",VLOOKUP((ROW(H197)-15),'List of tables'!$A$4:$H$900,8,FALSE))</f>
        <v>All usual residents aged 3 and over</v>
      </c>
      <c r="D195" s="20" t="str">
        <f>IF(ISNA(VLOOKUP((ROW(D197)-15),'List of tables'!$A$4:$H$900,5,FALSE))," ",VLOOKUP((ROW(D197)-15),'List of tables'!$A$4:$H$900,5,FALSE))</f>
        <v>Local Government District (1993), Health and Social Care Trust, Education and Library Board, NUTS3, Northern Ireland</v>
      </c>
      <c r="E195" s="53" t="str">
        <f t="shared" si="2"/>
        <v>Download file (Zip, 439 KB)</v>
      </c>
      <c r="G195" s="18" t="str">
        <f>IF(ISNA(VLOOKUP((ROW(G197)-15),'List of tables'!$A$4:$H$900,6,FALSE))," ",VLOOKUP((ROW(G197)-15),'List of tables'!$A$4:$H$900,6,FALSE))</f>
        <v>https://datavis.nisra.gov.uk/census/2011/census-2011-dc2203ni-administrative-geographies.zip</v>
      </c>
      <c r="H195" s="18" t="str">
        <f>IF(ISNA(VLOOKUP((ROW(H197)-15),'List of tables'!$A$4:$H$900,7,FALSE))," ",VLOOKUP((ROW(H197)-15),'List of tables'!$A$4:$H$900,7,FALSE))</f>
        <v>Download file (Zip, 439 KB)</v>
      </c>
    </row>
    <row r="196" spans="1:8" ht="45" customHeight="1" x14ac:dyDescent="0.2">
      <c r="A196" s="21" t="str">
        <f>IF(ISNA(VLOOKUP((ROW(A198)-15),'List of tables'!$A$4:$H$900,2,FALSE))," ",VLOOKUP((ROW(A198)-15),'List of tables'!$A$4:$H$900,2,FALSE))</f>
        <v>DC2204NI</v>
      </c>
      <c r="B196" s="20" t="str">
        <f>IF(ISNA(VLOOKUP((ROW(B198)-15),'List of tables'!$A$4:$H$900,3,FALSE))," ",VLOOKUP((ROW(B198)-15),'List of tables'!$A$4:$H$900,3,FALSE))</f>
        <v>Passports held (classification 1) by ethnic group (administrative geographies)</v>
      </c>
      <c r="C196" s="20" t="str">
        <f>IF(ISNA(VLOOKUP((ROW(H198)-15),'List of tables'!$A$4:$H$900,8,FALSE))," ",VLOOKUP((ROW(H198)-15),'List of tables'!$A$4:$H$900,8,FALSE))</f>
        <v>All usual residents</v>
      </c>
      <c r="D196" s="20" t="str">
        <f>IF(ISNA(VLOOKUP((ROW(D198)-15),'List of tables'!$A$4:$H$900,5,FALSE))," ",VLOOKUP((ROW(D198)-15),'List of tables'!$A$4:$H$900,5,FALSE))</f>
        <v>Local Government District (1993), Health and Social Care Trust, Education and Library Board, NUTS3, Northern Ireland</v>
      </c>
      <c r="E196" s="53" t="str">
        <f t="shared" si="2"/>
        <v>Download file (Zip, 462 KB)</v>
      </c>
      <c r="G196" s="18" t="str">
        <f>IF(ISNA(VLOOKUP((ROW(G198)-15),'List of tables'!$A$4:$H$900,6,FALSE))," ",VLOOKUP((ROW(G198)-15),'List of tables'!$A$4:$H$900,6,FALSE))</f>
        <v>https://datavis.nisra.gov.uk/census/2011/census-2011-dc2204ni-administrative-geographies.zip</v>
      </c>
      <c r="H196" s="18" t="str">
        <f>IF(ISNA(VLOOKUP((ROW(H198)-15),'List of tables'!$A$4:$H$900,7,FALSE))," ",VLOOKUP((ROW(H198)-15),'List of tables'!$A$4:$H$900,7,FALSE))</f>
        <v>Download file (Zip, 462 KB)</v>
      </c>
    </row>
    <row r="197" spans="1:8" ht="45" customHeight="1" x14ac:dyDescent="0.2">
      <c r="A197" s="21" t="str">
        <f>IF(ISNA(VLOOKUP((ROW(A199)-15),'List of tables'!$A$4:$H$900,2,FALSE))," ",VLOOKUP((ROW(A199)-15),'List of tables'!$A$4:$H$900,2,FALSE))</f>
        <v>DC2205NI</v>
      </c>
      <c r="B197" s="20" t="str">
        <f>IF(ISNA(VLOOKUP((ROW(B199)-15),'List of tables'!$A$4:$H$900,3,FALSE))," ",VLOOKUP((ROW(B199)-15),'List of tables'!$A$4:$H$900,3,FALSE))</f>
        <v>Passports held (classification 2) by ethnic group (administrative geographies)</v>
      </c>
      <c r="C197" s="20" t="str">
        <f>IF(ISNA(VLOOKUP((ROW(H199)-15),'List of tables'!$A$4:$H$900,8,FALSE))," ",VLOOKUP((ROW(H199)-15),'List of tables'!$A$4:$H$900,8,FALSE))</f>
        <v>All usual residents</v>
      </c>
      <c r="D197" s="20" t="str">
        <f>IF(ISNA(VLOOKUP((ROW(D199)-15),'List of tables'!$A$4:$H$900,5,FALSE))," ",VLOOKUP((ROW(D199)-15),'List of tables'!$A$4:$H$900,5,FALSE))</f>
        <v>Local Government District (1993), Health and Social Care Trust, Education and Library Board, NUTS3, Northern Ireland</v>
      </c>
      <c r="E197" s="53" t="str">
        <f t="shared" si="2"/>
        <v>Download file (Zip, 454 KB)</v>
      </c>
      <c r="G197" s="18" t="str">
        <f>IF(ISNA(VLOOKUP((ROW(G199)-15),'List of tables'!$A$4:$H$900,6,FALSE))," ",VLOOKUP((ROW(G199)-15),'List of tables'!$A$4:$H$900,6,FALSE))</f>
        <v>https://datavis.nisra.gov.uk/census/2011/census-2011-dc2205ni-administrative-geographies.zip</v>
      </c>
      <c r="H197" s="18" t="str">
        <f>IF(ISNA(VLOOKUP((ROW(H199)-15),'List of tables'!$A$4:$H$900,7,FALSE))," ",VLOOKUP((ROW(H199)-15),'List of tables'!$A$4:$H$900,7,FALSE))</f>
        <v>Download file (Zip, 454 KB)</v>
      </c>
    </row>
    <row r="198" spans="1:8" ht="45" customHeight="1" x14ac:dyDescent="0.2">
      <c r="A198" s="21" t="str">
        <f>IF(ISNA(VLOOKUP((ROW(A200)-15),'List of tables'!$A$4:$H$900,2,FALSE))," ",VLOOKUP((ROW(A200)-15),'List of tables'!$A$4:$H$900,2,FALSE))</f>
        <v>DC2206NI</v>
      </c>
      <c r="B198" s="20" t="str">
        <f>IF(ISNA(VLOOKUP((ROW(B200)-15),'List of tables'!$A$4:$H$900,3,FALSE))," ",VLOOKUP((ROW(B200)-15),'List of tables'!$A$4:$H$900,3,FALSE))</f>
        <v>National identity (classification 1) by ethnic group (administrative geographies)</v>
      </c>
      <c r="C198" s="20" t="str">
        <f>IF(ISNA(VLOOKUP((ROW(H200)-15),'List of tables'!$A$4:$H$900,8,FALSE))," ",VLOOKUP((ROW(H200)-15),'List of tables'!$A$4:$H$900,8,FALSE))</f>
        <v>All usual residents</v>
      </c>
      <c r="D198" s="20" t="str">
        <f>IF(ISNA(VLOOKUP((ROW(D200)-15),'List of tables'!$A$4:$H$900,5,FALSE))," ",VLOOKUP((ROW(D200)-15),'List of tables'!$A$4:$H$900,5,FALSE))</f>
        <v>Local Government District (1993), Health and Social Care Trust, Education and Library Board, NUTS3, Northern Ireland</v>
      </c>
      <c r="E198" s="53" t="str">
        <f t="shared" si="2"/>
        <v>Download file (Zip, 527 KB)</v>
      </c>
      <c r="G198" s="18" t="str">
        <f>IF(ISNA(VLOOKUP((ROW(G200)-15),'List of tables'!$A$4:$H$900,6,FALSE))," ",VLOOKUP((ROW(G200)-15),'List of tables'!$A$4:$H$900,6,FALSE))</f>
        <v>https://datavis.nisra.gov.uk/census/2011/census-2011-dc2206ni-administrative-geographies.zip</v>
      </c>
      <c r="H198" s="18" t="str">
        <f>IF(ISNA(VLOOKUP((ROW(H200)-15),'List of tables'!$A$4:$H$900,7,FALSE))," ",VLOOKUP((ROW(H200)-15),'List of tables'!$A$4:$H$900,7,FALSE))</f>
        <v>Download file (Zip, 527 KB)</v>
      </c>
    </row>
    <row r="199" spans="1:8" ht="45" customHeight="1" x14ac:dyDescent="0.2">
      <c r="A199" s="21" t="str">
        <f>IF(ISNA(VLOOKUP((ROW(A201)-15),'List of tables'!$A$4:$H$900,2,FALSE))," ",VLOOKUP((ROW(A201)-15),'List of tables'!$A$4:$H$900,2,FALSE))</f>
        <v>DC2207NI</v>
      </c>
      <c r="B199" s="20" t="str">
        <f>IF(ISNA(VLOOKUP((ROW(B201)-15),'List of tables'!$A$4:$H$900,3,FALSE))," ",VLOOKUP((ROW(B201)-15),'List of tables'!$A$4:$H$900,3,FALSE))</f>
        <v>National identity (classification 2) by ethnic group (administrative geographies)</v>
      </c>
      <c r="C199" s="20" t="str">
        <f>IF(ISNA(VLOOKUP((ROW(H201)-15),'List of tables'!$A$4:$H$900,8,FALSE))," ",VLOOKUP((ROW(H201)-15),'List of tables'!$A$4:$H$900,8,FALSE))</f>
        <v>All usual residents</v>
      </c>
      <c r="D199" s="20" t="str">
        <f>IF(ISNA(VLOOKUP((ROW(D201)-15),'List of tables'!$A$4:$H$900,5,FALSE))," ",VLOOKUP((ROW(D201)-15),'List of tables'!$A$4:$H$900,5,FALSE))</f>
        <v>Local Government District (1993), Health and Social Care Trust, Education and Library Board, NUTS3, Northern Ireland</v>
      </c>
      <c r="E199" s="53" t="str">
        <f t="shared" si="2"/>
        <v>Download file (Zip, 480 KB)</v>
      </c>
      <c r="G199" s="18" t="str">
        <f>IF(ISNA(VLOOKUP((ROW(G201)-15),'List of tables'!$A$4:$H$900,6,FALSE))," ",VLOOKUP((ROW(G201)-15),'List of tables'!$A$4:$H$900,6,FALSE))</f>
        <v>https://datavis.nisra.gov.uk/census/2011/census-2011-dc2207ni-administrative-geographies.zip</v>
      </c>
      <c r="H199" s="18" t="str">
        <f>IF(ISNA(VLOOKUP((ROW(H201)-15),'List of tables'!$A$4:$H$900,7,FALSE))," ",VLOOKUP((ROW(H201)-15),'List of tables'!$A$4:$H$900,7,FALSE))</f>
        <v>Download file (Zip, 480 KB)</v>
      </c>
    </row>
    <row r="200" spans="1:8" ht="45" customHeight="1" x14ac:dyDescent="0.2">
      <c r="A200" s="21" t="str">
        <f>IF(ISNA(VLOOKUP((ROW(A202)-15),'List of tables'!$A$4:$H$900,2,FALSE))," ",VLOOKUP((ROW(A202)-15),'List of tables'!$A$4:$H$900,2,FALSE))</f>
        <v>DC2208NI</v>
      </c>
      <c r="B200" s="20" t="str">
        <f>IF(ISNA(VLOOKUP((ROW(B202)-15),'List of tables'!$A$4:$H$900,3,FALSE))," ",VLOOKUP((ROW(B202)-15),'List of tables'!$A$4:$H$900,3,FALSE))</f>
        <v>National identity (classification 1) by knowledge of Irish (administrative geographies)</v>
      </c>
      <c r="C200" s="20" t="str">
        <f>IF(ISNA(VLOOKUP((ROW(H202)-15),'List of tables'!$A$4:$H$900,8,FALSE))," ",VLOOKUP((ROW(H202)-15),'List of tables'!$A$4:$H$900,8,FALSE))</f>
        <v>All usual residents aged 3 and over</v>
      </c>
      <c r="D200" s="20" t="str">
        <f>IF(ISNA(VLOOKUP((ROW(D202)-15),'List of tables'!$A$4:$H$900,5,FALSE))," ",VLOOKUP((ROW(D202)-15),'List of tables'!$A$4:$H$900,5,FALSE))</f>
        <v>Local Government District (1993), Health and Social Care Trust, Education and Library Board, NUTS3, Northern Ireland</v>
      </c>
      <c r="E200" s="53" t="str">
        <f t="shared" si="2"/>
        <v>Download file (Zip, 464 KB)</v>
      </c>
      <c r="G200" s="18" t="str">
        <f>IF(ISNA(VLOOKUP((ROW(G202)-15),'List of tables'!$A$4:$H$900,6,FALSE))," ",VLOOKUP((ROW(G202)-15),'List of tables'!$A$4:$H$900,6,FALSE))</f>
        <v>https://datavis.nisra.gov.uk/census/2011/census-2011-dc2208ni-administrative-geographies.zip</v>
      </c>
      <c r="H200" s="18" t="str">
        <f>IF(ISNA(VLOOKUP((ROW(H202)-15),'List of tables'!$A$4:$H$900,7,FALSE))," ",VLOOKUP((ROW(H202)-15),'List of tables'!$A$4:$H$900,7,FALSE))</f>
        <v>Download file (Zip, 464 KB)</v>
      </c>
    </row>
    <row r="201" spans="1:8" ht="45" customHeight="1" x14ac:dyDescent="0.2">
      <c r="A201" s="21" t="str">
        <f>IF(ISNA(VLOOKUP((ROW(A203)-15),'List of tables'!$A$4:$H$900,2,FALSE))," ",VLOOKUP((ROW(A203)-15),'List of tables'!$A$4:$H$900,2,FALSE))</f>
        <v>DC2209NI</v>
      </c>
      <c r="B201" s="20" t="str">
        <f>IF(ISNA(VLOOKUP((ROW(B203)-15),'List of tables'!$A$4:$H$900,3,FALSE))," ",VLOOKUP((ROW(B203)-15),'List of tables'!$A$4:$H$900,3,FALSE))</f>
        <v>National identity (classification 2) by knowledge of Irish (administrative geographies)</v>
      </c>
      <c r="C201" s="20" t="str">
        <f>IF(ISNA(VLOOKUP((ROW(H203)-15),'List of tables'!$A$4:$H$900,8,FALSE))," ",VLOOKUP((ROW(H203)-15),'List of tables'!$A$4:$H$900,8,FALSE))</f>
        <v>All usual residents aged 3 and over</v>
      </c>
      <c r="D201" s="20" t="str">
        <f>IF(ISNA(VLOOKUP((ROW(D203)-15),'List of tables'!$A$4:$H$900,5,FALSE))," ",VLOOKUP((ROW(D203)-15),'List of tables'!$A$4:$H$900,5,FALSE))</f>
        <v>Local Government District (1993), Health and Social Care Trust, Education and Library Board, NUTS3, Northern Ireland</v>
      </c>
      <c r="E201" s="53" t="str">
        <f t="shared" si="2"/>
        <v>Download file (Zip, 429 KB)</v>
      </c>
      <c r="G201" s="18" t="str">
        <f>IF(ISNA(VLOOKUP((ROW(G203)-15),'List of tables'!$A$4:$H$900,6,FALSE))," ",VLOOKUP((ROW(G203)-15),'List of tables'!$A$4:$H$900,6,FALSE))</f>
        <v>https://datavis.nisra.gov.uk/census/2011/census-2011-dc2209ni-administrative-geographies.zip</v>
      </c>
      <c r="H201" s="18" t="str">
        <f>IF(ISNA(VLOOKUP((ROW(H203)-15),'List of tables'!$A$4:$H$900,7,FALSE))," ",VLOOKUP((ROW(H203)-15),'List of tables'!$A$4:$H$900,7,FALSE))</f>
        <v>Download file (Zip, 429 KB)</v>
      </c>
    </row>
    <row r="202" spans="1:8" ht="45" customHeight="1" x14ac:dyDescent="0.2">
      <c r="A202" s="21" t="str">
        <f>IF(ISNA(VLOOKUP((ROW(A204)-15),'List of tables'!$A$4:$H$900,2,FALSE))," ",VLOOKUP((ROW(A204)-15),'List of tables'!$A$4:$H$900,2,FALSE))</f>
        <v>DC2210NI</v>
      </c>
      <c r="B202" s="20" t="str">
        <f>IF(ISNA(VLOOKUP((ROW(B204)-15),'List of tables'!$A$4:$H$900,3,FALSE))," ",VLOOKUP((ROW(B204)-15),'List of tables'!$A$4:$H$900,3,FALSE))</f>
        <v>National identity (classification 1) by knowledge of Ulster-Scots (administrative geographies)</v>
      </c>
      <c r="C202" s="20" t="str">
        <f>IF(ISNA(VLOOKUP((ROW(H204)-15),'List of tables'!$A$4:$H$900,8,FALSE))," ",VLOOKUP((ROW(H204)-15),'List of tables'!$A$4:$H$900,8,FALSE))</f>
        <v>All usual residents aged 3 and over</v>
      </c>
      <c r="D202" s="20" t="str">
        <f>IF(ISNA(VLOOKUP((ROW(D204)-15),'List of tables'!$A$4:$H$900,5,FALSE))," ",VLOOKUP((ROW(D204)-15),'List of tables'!$A$4:$H$900,5,FALSE))</f>
        <v>Local Government District (1993), Health and Social Care Trust, Education and Library Board, NUTS3, Northern Ireland</v>
      </c>
      <c r="E202" s="53" t="str">
        <f t="shared" ref="E202:E265" si="3">IF(LEN(G202)&lt;10,"",HYPERLINK(G202,H202))</f>
        <v>Download file (Zip, 465 KB)</v>
      </c>
      <c r="G202" s="18" t="str">
        <f>IF(ISNA(VLOOKUP((ROW(G204)-15),'List of tables'!$A$4:$H$900,6,FALSE))," ",VLOOKUP((ROW(G204)-15),'List of tables'!$A$4:$H$900,6,FALSE))</f>
        <v>https://datavis.nisra.gov.uk/census/2011/census-2011-dc2210ni-administrative-geographies.zip</v>
      </c>
      <c r="H202" s="18" t="str">
        <f>IF(ISNA(VLOOKUP((ROW(H204)-15),'List of tables'!$A$4:$H$900,7,FALSE))," ",VLOOKUP((ROW(H204)-15),'List of tables'!$A$4:$H$900,7,FALSE))</f>
        <v>Download file (Zip, 465 KB)</v>
      </c>
    </row>
    <row r="203" spans="1:8" ht="45" customHeight="1" x14ac:dyDescent="0.2">
      <c r="A203" s="21" t="str">
        <f>IF(ISNA(VLOOKUP((ROW(A205)-15),'List of tables'!$A$4:$H$900,2,FALSE))," ",VLOOKUP((ROW(A205)-15),'List of tables'!$A$4:$H$900,2,FALSE))</f>
        <v>DC2211NI</v>
      </c>
      <c r="B203" s="20" t="str">
        <f>IF(ISNA(VLOOKUP((ROW(B205)-15),'List of tables'!$A$4:$H$900,3,FALSE))," ",VLOOKUP((ROW(B205)-15),'List of tables'!$A$4:$H$900,3,FALSE))</f>
        <v>National identity (classification 2) by knowledge of Ulster-Scots (administrative geographies)</v>
      </c>
      <c r="C203" s="20" t="str">
        <f>IF(ISNA(VLOOKUP((ROW(H205)-15),'List of tables'!$A$4:$H$900,8,FALSE))," ",VLOOKUP((ROW(H205)-15),'List of tables'!$A$4:$H$900,8,FALSE))</f>
        <v>All usual residents aged 3 and over</v>
      </c>
      <c r="D203" s="20" t="str">
        <f>IF(ISNA(VLOOKUP((ROW(D205)-15),'List of tables'!$A$4:$H$900,5,FALSE))," ",VLOOKUP((ROW(D205)-15),'List of tables'!$A$4:$H$900,5,FALSE))</f>
        <v>Local Government District (1993), Health and Social Care Trust, Education and Library Board, NUTS3, Northern Ireland</v>
      </c>
      <c r="E203" s="53" t="str">
        <f t="shared" si="3"/>
        <v>Download file (Zip, 432 KB)</v>
      </c>
      <c r="G203" s="18" t="str">
        <f>IF(ISNA(VLOOKUP((ROW(G205)-15),'List of tables'!$A$4:$H$900,6,FALSE))," ",VLOOKUP((ROW(G205)-15),'List of tables'!$A$4:$H$900,6,FALSE))</f>
        <v>https://datavis.nisra.gov.uk/census/2011/census-2011-dc2211ni-administrative-geographies.zip</v>
      </c>
      <c r="H203" s="18" t="str">
        <f>IF(ISNA(VLOOKUP((ROW(H205)-15),'List of tables'!$A$4:$H$900,7,FALSE))," ",VLOOKUP((ROW(H205)-15),'List of tables'!$A$4:$H$900,7,FALSE))</f>
        <v>Download file (Zip, 432 KB)</v>
      </c>
    </row>
    <row r="204" spans="1:8" ht="45" customHeight="1" x14ac:dyDescent="0.2">
      <c r="A204" s="21" t="str">
        <f>IF(ISNA(VLOOKUP((ROW(A206)-15),'List of tables'!$A$4:$H$900,2,FALSE))," ",VLOOKUP((ROW(A206)-15),'List of tables'!$A$4:$H$900,2,FALSE))</f>
        <v>DC2212NI</v>
      </c>
      <c r="B204" s="20" t="str">
        <f>IF(ISNA(VLOOKUP((ROW(B206)-15),'List of tables'!$A$4:$H$900,3,FALSE))," ",VLOOKUP((ROW(B206)-15),'List of tables'!$A$4:$H$900,3,FALSE))</f>
        <v>Country of birth by national identity (classification 1) (administrative geographies)</v>
      </c>
      <c r="C204" s="20" t="str">
        <f>IF(ISNA(VLOOKUP((ROW(H206)-15),'List of tables'!$A$4:$H$900,8,FALSE))," ",VLOOKUP((ROW(H206)-15),'List of tables'!$A$4:$H$900,8,FALSE))</f>
        <v>All usual residents</v>
      </c>
      <c r="D204" s="20" t="str">
        <f>IF(ISNA(VLOOKUP((ROW(D206)-15),'List of tables'!$A$4:$H$900,5,FALSE))," ",VLOOKUP((ROW(D206)-15),'List of tables'!$A$4:$H$900,5,FALSE))</f>
        <v>Local Government District (1993), Health and Social Care Trust, Education and Library Board, NUTS3, Northern Ireland</v>
      </c>
      <c r="E204" s="53" t="str">
        <f t="shared" si="3"/>
        <v>Download file (Zip, 809 KB)</v>
      </c>
      <c r="G204" s="18" t="str">
        <f>IF(ISNA(VLOOKUP((ROW(G206)-15),'List of tables'!$A$4:$H$900,6,FALSE))," ",VLOOKUP((ROW(G206)-15),'List of tables'!$A$4:$H$900,6,FALSE))</f>
        <v>https://datavis.nisra.gov.uk/census/2011/census-2011-dc2212ni-administrative-geographies.zip</v>
      </c>
      <c r="H204" s="18" t="str">
        <f>IF(ISNA(VLOOKUP((ROW(H206)-15),'List of tables'!$A$4:$H$900,7,FALSE))," ",VLOOKUP((ROW(H206)-15),'List of tables'!$A$4:$H$900,7,FALSE))</f>
        <v>Download file (Zip, 809 KB)</v>
      </c>
    </row>
    <row r="205" spans="1:8" ht="45" customHeight="1" x14ac:dyDescent="0.2">
      <c r="A205" s="21" t="str">
        <f>IF(ISNA(VLOOKUP((ROW(A207)-15),'List of tables'!$A$4:$H$900,2,FALSE))," ",VLOOKUP((ROW(A207)-15),'List of tables'!$A$4:$H$900,2,FALSE))</f>
        <v>DC2213NI</v>
      </c>
      <c r="B205" s="20" t="str">
        <f>IF(ISNA(VLOOKUP((ROW(B207)-15),'List of tables'!$A$4:$H$900,3,FALSE))," ",VLOOKUP((ROW(B207)-15),'List of tables'!$A$4:$H$900,3,FALSE))</f>
        <v>Country of birth by national identity (classification 2) (administrative geographies)</v>
      </c>
      <c r="C205" s="20" t="str">
        <f>IF(ISNA(VLOOKUP((ROW(H207)-15),'List of tables'!$A$4:$H$900,8,FALSE))," ",VLOOKUP((ROW(H207)-15),'List of tables'!$A$4:$H$900,8,FALSE))</f>
        <v>All usual residents</v>
      </c>
      <c r="D205" s="20" t="str">
        <f>IF(ISNA(VLOOKUP((ROW(D207)-15),'List of tables'!$A$4:$H$900,5,FALSE))," ",VLOOKUP((ROW(D207)-15),'List of tables'!$A$4:$H$900,5,FALSE))</f>
        <v>Local Government District (1993), Health and Social Care Trust, Education and Library Board, NUTS3, Northern Ireland</v>
      </c>
      <c r="E205" s="53" t="str">
        <f t="shared" si="3"/>
        <v>Download file (Zip, 641 KB)</v>
      </c>
      <c r="G205" s="18" t="str">
        <f>IF(ISNA(VLOOKUP((ROW(G207)-15),'List of tables'!$A$4:$H$900,6,FALSE))," ",VLOOKUP((ROW(G207)-15),'List of tables'!$A$4:$H$900,6,FALSE))</f>
        <v>https://datavis.nisra.gov.uk/census/2011/census-2011-dc2213ni-administrative-geographies.zip</v>
      </c>
      <c r="H205" s="18" t="str">
        <f>IF(ISNA(VLOOKUP((ROW(H207)-15),'List of tables'!$A$4:$H$900,7,FALSE))," ",VLOOKUP((ROW(H207)-15),'List of tables'!$A$4:$H$900,7,FALSE))</f>
        <v>Download file (Zip, 641 KB)</v>
      </c>
    </row>
    <row r="206" spans="1:8" ht="45" customHeight="1" x14ac:dyDescent="0.2">
      <c r="A206" s="21" t="str">
        <f>IF(ISNA(VLOOKUP((ROW(A208)-15),'List of tables'!$A$4:$H$900,2,FALSE))," ",VLOOKUP((ROW(A208)-15),'List of tables'!$A$4:$H$900,2,FALSE))</f>
        <v>DC2214NI</v>
      </c>
      <c r="B206" s="20" t="str">
        <f>IF(ISNA(VLOOKUP((ROW(B208)-15),'List of tables'!$A$4:$H$900,3,FALSE))," ",VLOOKUP((ROW(B208)-15),'List of tables'!$A$4:$H$900,3,FALSE))</f>
        <v>National identity (classification 1) by main language (administrative geographies)</v>
      </c>
      <c r="C206" s="20" t="str">
        <f>IF(ISNA(VLOOKUP((ROW(H208)-15),'List of tables'!$A$4:$H$900,8,FALSE))," ",VLOOKUP((ROW(H208)-15),'List of tables'!$A$4:$H$900,8,FALSE))</f>
        <v>All usual residents aged 3 and over</v>
      </c>
      <c r="D206" s="20" t="str">
        <f>IF(ISNA(VLOOKUP((ROW(D208)-15),'List of tables'!$A$4:$H$900,5,FALSE))," ",VLOOKUP((ROW(D208)-15),'List of tables'!$A$4:$H$900,5,FALSE))</f>
        <v>Local Government District (1993), Health and Social Care Trust, Education and Library Board, NUTS3, Northern Ireland</v>
      </c>
      <c r="E206" s="53" t="str">
        <f t="shared" si="3"/>
        <v>Download file (Zip, 476 KB)</v>
      </c>
      <c r="G206" s="18" t="str">
        <f>IF(ISNA(VLOOKUP((ROW(G208)-15),'List of tables'!$A$4:$H$900,6,FALSE))," ",VLOOKUP((ROW(G208)-15),'List of tables'!$A$4:$H$900,6,FALSE))</f>
        <v>https://datavis.nisra.gov.uk/census/2011/census-2011-dc2214ni-administrative-geographies.zip</v>
      </c>
      <c r="H206" s="18" t="str">
        <f>IF(ISNA(VLOOKUP((ROW(H208)-15),'List of tables'!$A$4:$H$900,7,FALSE))," ",VLOOKUP((ROW(H208)-15),'List of tables'!$A$4:$H$900,7,FALSE))</f>
        <v>Download file (Zip, 476 KB)</v>
      </c>
    </row>
    <row r="207" spans="1:8" ht="45" customHeight="1" x14ac:dyDescent="0.2">
      <c r="A207" s="21" t="str">
        <f>IF(ISNA(VLOOKUP((ROW(A209)-15),'List of tables'!$A$4:$H$900,2,FALSE))," ",VLOOKUP((ROW(A209)-15),'List of tables'!$A$4:$H$900,2,FALSE))</f>
        <v>DC2215NI</v>
      </c>
      <c r="B207" s="20" t="str">
        <f>IF(ISNA(VLOOKUP((ROW(B209)-15),'List of tables'!$A$4:$H$900,3,FALSE))," ",VLOOKUP((ROW(B209)-15),'List of tables'!$A$4:$H$900,3,FALSE))</f>
        <v>National identity (classification 2) by main language (administrative geographies)</v>
      </c>
      <c r="C207" s="20" t="str">
        <f>IF(ISNA(VLOOKUP((ROW(H209)-15),'List of tables'!$A$4:$H$900,8,FALSE))," ",VLOOKUP((ROW(H209)-15),'List of tables'!$A$4:$H$900,8,FALSE))</f>
        <v>All usual residents aged 3 and over</v>
      </c>
      <c r="D207" s="20" t="str">
        <f>IF(ISNA(VLOOKUP((ROW(D209)-15),'List of tables'!$A$4:$H$900,5,FALSE))," ",VLOOKUP((ROW(D209)-15),'List of tables'!$A$4:$H$900,5,FALSE))</f>
        <v>Local Government District (1993), Health and Social Care Trust, Education and Library Board, NUTS3, Northern Ireland</v>
      </c>
      <c r="E207" s="53" t="str">
        <f t="shared" si="3"/>
        <v>Download file (Zip, 442 KB)</v>
      </c>
      <c r="G207" s="18" t="str">
        <f>IF(ISNA(VLOOKUP((ROW(G209)-15),'List of tables'!$A$4:$H$900,6,FALSE))," ",VLOOKUP((ROW(G209)-15),'List of tables'!$A$4:$H$900,6,FALSE))</f>
        <v>https://datavis.nisra.gov.uk/census/2011/census-2011-dc2215ni-administrative-geographies.zip</v>
      </c>
      <c r="H207" s="18" t="str">
        <f>IF(ISNA(VLOOKUP((ROW(H209)-15),'List of tables'!$A$4:$H$900,7,FALSE))," ",VLOOKUP((ROW(H209)-15),'List of tables'!$A$4:$H$900,7,FALSE))</f>
        <v>Download file (Zip, 442 KB)</v>
      </c>
    </row>
    <row r="208" spans="1:8" ht="45" customHeight="1" x14ac:dyDescent="0.2">
      <c r="A208" s="21" t="str">
        <f>IF(ISNA(VLOOKUP((ROW(A210)-15),'List of tables'!$A$4:$H$900,2,FALSE))," ",VLOOKUP((ROW(A210)-15),'List of tables'!$A$4:$H$900,2,FALSE))</f>
        <v>DC2216NI</v>
      </c>
      <c r="B208" s="20" t="str">
        <f>IF(ISNA(VLOOKUP((ROW(B210)-15),'List of tables'!$A$4:$H$900,3,FALSE))," ",VLOOKUP((ROW(B210)-15),'List of tables'!$A$4:$H$900,3,FALSE))</f>
        <v>National identity (classification 1) by proficiency in English (administrative geographies)</v>
      </c>
      <c r="C208" s="20" t="str">
        <f>IF(ISNA(VLOOKUP((ROW(H210)-15),'List of tables'!$A$4:$H$900,8,FALSE))," ",VLOOKUP((ROW(H210)-15),'List of tables'!$A$4:$H$900,8,FALSE))</f>
        <v>All usual residents aged 3 and over</v>
      </c>
      <c r="D208" s="20" t="str">
        <f>IF(ISNA(VLOOKUP((ROW(D210)-15),'List of tables'!$A$4:$H$900,5,FALSE))," ",VLOOKUP((ROW(D210)-15),'List of tables'!$A$4:$H$900,5,FALSE))</f>
        <v>Local Government District (1993), Health and Social Care Trust, Education and Library Board, NUTS3, Northern Ireland</v>
      </c>
      <c r="E208" s="53" t="str">
        <f t="shared" si="3"/>
        <v>Download file (Zip, 476 KB)</v>
      </c>
      <c r="G208" s="18" t="str">
        <f>IF(ISNA(VLOOKUP((ROW(G210)-15),'List of tables'!$A$4:$H$900,6,FALSE))," ",VLOOKUP((ROW(G210)-15),'List of tables'!$A$4:$H$900,6,FALSE))</f>
        <v>https://datavis.nisra.gov.uk/census/2011/census-2011-dc2216ni-administrative-geographies.zip</v>
      </c>
      <c r="H208" s="18" t="str">
        <f>IF(ISNA(VLOOKUP((ROW(H210)-15),'List of tables'!$A$4:$H$900,7,FALSE))," ",VLOOKUP((ROW(H210)-15),'List of tables'!$A$4:$H$900,7,FALSE))</f>
        <v>Download file (Zip, 476 KB)</v>
      </c>
    </row>
    <row r="209" spans="1:8" ht="45" customHeight="1" x14ac:dyDescent="0.2">
      <c r="A209" s="21" t="str">
        <f>IF(ISNA(VLOOKUP((ROW(A211)-15),'List of tables'!$A$4:$H$900,2,FALSE))," ",VLOOKUP((ROW(A211)-15),'List of tables'!$A$4:$H$900,2,FALSE))</f>
        <v>DC2217NI</v>
      </c>
      <c r="B209" s="20" t="str">
        <f>IF(ISNA(VLOOKUP((ROW(B211)-15),'List of tables'!$A$4:$H$900,3,FALSE))," ",VLOOKUP((ROW(B211)-15),'List of tables'!$A$4:$H$900,3,FALSE))</f>
        <v>National identity (classification 2) by proficiency in English (administrative geographies)</v>
      </c>
      <c r="C209" s="20" t="str">
        <f>IF(ISNA(VLOOKUP((ROW(H211)-15),'List of tables'!$A$4:$H$900,8,FALSE))," ",VLOOKUP((ROW(H211)-15),'List of tables'!$A$4:$H$900,8,FALSE))</f>
        <v>All usual residents aged 3 and over</v>
      </c>
      <c r="D209" s="20" t="str">
        <f>IF(ISNA(VLOOKUP((ROW(D211)-15),'List of tables'!$A$4:$H$900,5,FALSE))," ",VLOOKUP((ROW(D211)-15),'List of tables'!$A$4:$H$900,5,FALSE))</f>
        <v>Local Government District (1993), Health and Social Care Trust, Education and Library Board, NUTS3, Northern Ireland</v>
      </c>
      <c r="E209" s="53" t="str">
        <f t="shared" si="3"/>
        <v>Download file (Zip, 445 KB)</v>
      </c>
      <c r="G209" s="18" t="str">
        <f>IF(ISNA(VLOOKUP((ROW(G211)-15),'List of tables'!$A$4:$H$900,6,FALSE))," ",VLOOKUP((ROW(G211)-15),'List of tables'!$A$4:$H$900,6,FALSE))</f>
        <v>https://datavis.nisra.gov.uk/census/2011/census-2011-dc2217ni-administrative-geographies.zip</v>
      </c>
      <c r="H209" s="18" t="str">
        <f>IF(ISNA(VLOOKUP((ROW(H211)-15),'List of tables'!$A$4:$H$900,7,FALSE))," ",VLOOKUP((ROW(H211)-15),'List of tables'!$A$4:$H$900,7,FALSE))</f>
        <v>Download file (Zip, 445 KB)</v>
      </c>
    </row>
    <row r="210" spans="1:8" ht="45" customHeight="1" x14ac:dyDescent="0.2">
      <c r="A210" s="21" t="str">
        <f>IF(ISNA(VLOOKUP((ROW(A212)-15),'List of tables'!$A$4:$H$900,2,FALSE))," ",VLOOKUP((ROW(A212)-15),'List of tables'!$A$4:$H$900,2,FALSE))</f>
        <v>DC2218NI</v>
      </c>
      <c r="B210" s="20" t="str">
        <f>IF(ISNA(VLOOKUP((ROW(B212)-15),'List of tables'!$A$4:$H$900,3,FALSE))," ",VLOOKUP((ROW(B212)-15),'List of tables'!$A$4:$H$900,3,FALSE))</f>
        <v>National identity (classification 1) by passports held (classification 1) (administrative geographies)</v>
      </c>
      <c r="C210" s="20" t="str">
        <f>IF(ISNA(VLOOKUP((ROW(H212)-15),'List of tables'!$A$4:$H$900,8,FALSE))," ",VLOOKUP((ROW(H212)-15),'List of tables'!$A$4:$H$900,8,FALSE))</f>
        <v>All usual residents</v>
      </c>
      <c r="D210" s="20" t="str">
        <f>IF(ISNA(VLOOKUP((ROW(D212)-15),'List of tables'!$A$4:$H$900,5,FALSE))," ",VLOOKUP((ROW(D212)-15),'List of tables'!$A$4:$H$900,5,FALSE))</f>
        <v>Local Government District (1993), Health and Social Care Trust, Education and Library Board, NUTS3, Northern Ireland</v>
      </c>
      <c r="E210" s="53" t="str">
        <f t="shared" si="3"/>
        <v>Download file (Zip, 478 KB)</v>
      </c>
      <c r="G210" s="18" t="str">
        <f>IF(ISNA(VLOOKUP((ROW(G212)-15),'List of tables'!$A$4:$H$900,6,FALSE))," ",VLOOKUP((ROW(G212)-15),'List of tables'!$A$4:$H$900,6,FALSE))</f>
        <v>https://datavis.nisra.gov.uk/census/2011/census-2011-dc2218ni-administrative-geographies.zip</v>
      </c>
      <c r="H210" s="18" t="str">
        <f>IF(ISNA(VLOOKUP((ROW(H212)-15),'List of tables'!$A$4:$H$900,7,FALSE))," ",VLOOKUP((ROW(H212)-15),'List of tables'!$A$4:$H$900,7,FALSE))</f>
        <v>Download file (Zip, 478 KB)</v>
      </c>
    </row>
    <row r="211" spans="1:8" ht="45" customHeight="1" x14ac:dyDescent="0.2">
      <c r="A211" s="21" t="str">
        <f>IF(ISNA(VLOOKUP((ROW(A213)-15),'List of tables'!$A$4:$H$900,2,FALSE))," ",VLOOKUP((ROW(A213)-15),'List of tables'!$A$4:$H$900,2,FALSE))</f>
        <v>DC2219NI</v>
      </c>
      <c r="B211" s="20" t="str">
        <f>IF(ISNA(VLOOKUP((ROW(B213)-15),'List of tables'!$A$4:$H$900,3,FALSE))," ",VLOOKUP((ROW(B213)-15),'List of tables'!$A$4:$H$900,3,FALSE))</f>
        <v>National identity (classification 1) by passports held (classification 2) (administrative geographies)</v>
      </c>
      <c r="C211" s="20" t="str">
        <f>IF(ISNA(VLOOKUP((ROW(H213)-15),'List of tables'!$A$4:$H$900,8,FALSE))," ",VLOOKUP((ROW(H213)-15),'List of tables'!$A$4:$H$900,8,FALSE))</f>
        <v>All usual residents</v>
      </c>
      <c r="D211" s="20" t="str">
        <f>IF(ISNA(VLOOKUP((ROW(D213)-15),'List of tables'!$A$4:$H$900,5,FALSE))," ",VLOOKUP((ROW(D213)-15),'List of tables'!$A$4:$H$900,5,FALSE))</f>
        <v>Local Government District (1993), Health and Social Care Trust, Education and Library Board, NUTS3, Northern Ireland</v>
      </c>
      <c r="E211" s="53" t="str">
        <f t="shared" si="3"/>
        <v>Download file (Zip, 463 KB)</v>
      </c>
      <c r="G211" s="18" t="str">
        <f>IF(ISNA(VLOOKUP((ROW(G213)-15),'List of tables'!$A$4:$H$900,6,FALSE))," ",VLOOKUP((ROW(G213)-15),'List of tables'!$A$4:$H$900,6,FALSE))</f>
        <v>https://datavis.nisra.gov.uk/census/2011/census-2011-dc2219ni-administrative-geographies.zip</v>
      </c>
      <c r="H211" s="18" t="str">
        <f>IF(ISNA(VLOOKUP((ROW(H213)-15),'List of tables'!$A$4:$H$900,7,FALSE))," ",VLOOKUP((ROW(H213)-15),'List of tables'!$A$4:$H$900,7,FALSE))</f>
        <v>Download file (Zip, 463 KB)</v>
      </c>
    </row>
    <row r="212" spans="1:8" ht="45" customHeight="1" x14ac:dyDescent="0.2">
      <c r="A212" s="21" t="str">
        <f>IF(ISNA(VLOOKUP((ROW(A214)-15),'List of tables'!$A$4:$H$900,2,FALSE))," ",VLOOKUP((ROW(A214)-15),'List of tables'!$A$4:$H$900,2,FALSE))</f>
        <v>DC2220NI</v>
      </c>
      <c r="B212" s="20" t="str">
        <f>IF(ISNA(VLOOKUP((ROW(B214)-15),'List of tables'!$A$4:$H$900,3,FALSE))," ",VLOOKUP((ROW(B214)-15),'List of tables'!$A$4:$H$900,3,FALSE))</f>
        <v>National identity (classification 2) by passports held (classification 1) (administrative geographies)</v>
      </c>
      <c r="C212" s="20" t="str">
        <f>IF(ISNA(VLOOKUP((ROW(H214)-15),'List of tables'!$A$4:$H$900,8,FALSE))," ",VLOOKUP((ROW(H214)-15),'List of tables'!$A$4:$H$900,8,FALSE))</f>
        <v>All usual residents</v>
      </c>
      <c r="D212" s="20" t="str">
        <f>IF(ISNA(VLOOKUP((ROW(D214)-15),'List of tables'!$A$4:$H$900,5,FALSE))," ",VLOOKUP((ROW(D214)-15),'List of tables'!$A$4:$H$900,5,FALSE))</f>
        <v>Local Government District (1993), Health and Social Care Trust, Education and Library Board, NUTS3, Northern Ireland</v>
      </c>
      <c r="E212" s="53" t="str">
        <f t="shared" si="3"/>
        <v>Download file (Zip, 444 KB)</v>
      </c>
      <c r="G212" s="18" t="str">
        <f>IF(ISNA(VLOOKUP((ROW(G214)-15),'List of tables'!$A$4:$H$900,6,FALSE))," ",VLOOKUP((ROW(G214)-15),'List of tables'!$A$4:$H$900,6,FALSE))</f>
        <v>https://datavis.nisra.gov.uk/census/2011/census-2011-dc2220ni-administrative-geographies.zip</v>
      </c>
      <c r="H212" s="18" t="str">
        <f>IF(ISNA(VLOOKUP((ROW(H214)-15),'List of tables'!$A$4:$H$900,7,FALSE))," ",VLOOKUP((ROW(H214)-15),'List of tables'!$A$4:$H$900,7,FALSE))</f>
        <v>Download file (Zip, 444 KB)</v>
      </c>
    </row>
    <row r="213" spans="1:8" ht="45" customHeight="1" x14ac:dyDescent="0.2">
      <c r="A213" s="21" t="str">
        <f>IF(ISNA(VLOOKUP((ROW(A215)-15),'List of tables'!$A$4:$H$900,2,FALSE))," ",VLOOKUP((ROW(A215)-15),'List of tables'!$A$4:$H$900,2,FALSE))</f>
        <v>DC2221NI</v>
      </c>
      <c r="B213" s="20" t="str">
        <f>IF(ISNA(VLOOKUP((ROW(B215)-15),'List of tables'!$A$4:$H$900,3,FALSE))," ",VLOOKUP((ROW(B215)-15),'List of tables'!$A$4:$H$900,3,FALSE))</f>
        <v>National identity (classification 2) by passports held (classification 2) (administrative geographies)</v>
      </c>
      <c r="C213" s="20" t="str">
        <f>IF(ISNA(VLOOKUP((ROW(H215)-15),'List of tables'!$A$4:$H$900,8,FALSE))," ",VLOOKUP((ROW(H215)-15),'List of tables'!$A$4:$H$900,8,FALSE))</f>
        <v>All usual residents</v>
      </c>
      <c r="D213" s="20" t="str">
        <f>IF(ISNA(VLOOKUP((ROW(D215)-15),'List of tables'!$A$4:$H$900,5,FALSE))," ",VLOOKUP((ROW(D215)-15),'List of tables'!$A$4:$H$900,5,FALSE))</f>
        <v>Local Government District (1993), Health and Social Care Trust, Education and Library Board, NUTS3, Northern Ireland</v>
      </c>
      <c r="E213" s="53" t="str">
        <f t="shared" si="3"/>
        <v>Download file (Zip, 431 KB)</v>
      </c>
      <c r="G213" s="18" t="str">
        <f>IF(ISNA(VLOOKUP((ROW(G215)-15),'List of tables'!$A$4:$H$900,6,FALSE))," ",VLOOKUP((ROW(G215)-15),'List of tables'!$A$4:$H$900,6,FALSE))</f>
        <v>https://datavis.nisra.gov.uk/census/2011/census-2011-dc2221ni-administrative-geographies.zip</v>
      </c>
      <c r="H213" s="18" t="str">
        <f>IF(ISNA(VLOOKUP((ROW(H215)-15),'List of tables'!$A$4:$H$900,7,FALSE))," ",VLOOKUP((ROW(H215)-15),'List of tables'!$A$4:$H$900,7,FALSE))</f>
        <v>Download file (Zip, 431 KB)</v>
      </c>
    </row>
    <row r="214" spans="1:8" ht="45" customHeight="1" x14ac:dyDescent="0.2">
      <c r="A214" s="21" t="str">
        <f>IF(ISNA(VLOOKUP((ROW(A216)-15),'List of tables'!$A$4:$H$900,2,FALSE))," ",VLOOKUP((ROW(A216)-15),'List of tables'!$A$4:$H$900,2,FALSE))</f>
        <v>DC2222NI</v>
      </c>
      <c r="B214" s="20" t="str">
        <f>IF(ISNA(VLOOKUP((ROW(B216)-15),'List of tables'!$A$4:$H$900,3,FALSE))," ",VLOOKUP((ROW(B216)-15),'List of tables'!$A$4:$H$900,3,FALSE))</f>
        <v>Country of birth by main language (administrative geographies)</v>
      </c>
      <c r="C214" s="20" t="str">
        <f>IF(ISNA(VLOOKUP((ROW(H216)-15),'List of tables'!$A$4:$H$900,8,FALSE))," ",VLOOKUP((ROW(H216)-15),'List of tables'!$A$4:$H$900,8,FALSE))</f>
        <v>All usual residents aged 3 and over</v>
      </c>
      <c r="D214" s="20" t="str">
        <f>IF(ISNA(VLOOKUP((ROW(D216)-15),'List of tables'!$A$4:$H$900,5,FALSE))," ",VLOOKUP((ROW(D216)-15),'List of tables'!$A$4:$H$900,5,FALSE))</f>
        <v>Local Government District (1993), Health and Social Care Trust, Education and Library Board, NUTS3, Northern Ireland</v>
      </c>
      <c r="E214" s="53" t="str">
        <f t="shared" si="3"/>
        <v>Download file (Zip, 600 KB)</v>
      </c>
      <c r="G214" s="18" t="str">
        <f>IF(ISNA(VLOOKUP((ROW(G216)-15),'List of tables'!$A$4:$H$900,6,FALSE))," ",VLOOKUP((ROW(G216)-15),'List of tables'!$A$4:$H$900,6,FALSE))</f>
        <v>https://datavis.nisra.gov.uk/census/2011/census-2011-dc2222ni-administrative-geographies.zip</v>
      </c>
      <c r="H214" s="18" t="str">
        <f>IF(ISNA(VLOOKUP((ROW(H216)-15),'List of tables'!$A$4:$H$900,7,FALSE))," ",VLOOKUP((ROW(H216)-15),'List of tables'!$A$4:$H$900,7,FALSE))</f>
        <v>Download file (Zip, 600 KB)</v>
      </c>
    </row>
    <row r="215" spans="1:8" ht="45" customHeight="1" x14ac:dyDescent="0.2">
      <c r="A215" s="21" t="str">
        <f>IF(ISNA(VLOOKUP((ROW(A217)-15),'List of tables'!$A$4:$H$900,2,FALSE))," ",VLOOKUP((ROW(A217)-15),'List of tables'!$A$4:$H$900,2,FALSE))</f>
        <v>DC2223NI</v>
      </c>
      <c r="B215" s="20" t="str">
        <f>IF(ISNA(VLOOKUP((ROW(B217)-15),'List of tables'!$A$4:$H$900,3,FALSE))," ",VLOOKUP((ROW(B217)-15),'List of tables'!$A$4:$H$900,3,FALSE))</f>
        <v>Country of birth by proficiency in English (administrative geographies)</v>
      </c>
      <c r="C215" s="20" t="str">
        <f>IF(ISNA(VLOOKUP((ROW(H217)-15),'List of tables'!$A$4:$H$900,8,FALSE))," ",VLOOKUP((ROW(H217)-15),'List of tables'!$A$4:$H$900,8,FALSE))</f>
        <v>All usual residents aged 3 and over</v>
      </c>
      <c r="D215" s="20" t="str">
        <f>IF(ISNA(VLOOKUP((ROW(D217)-15),'List of tables'!$A$4:$H$900,5,FALSE))," ",VLOOKUP((ROW(D217)-15),'List of tables'!$A$4:$H$900,5,FALSE))</f>
        <v>Local Government District (1993), Health and Social Care Trust, Education and Library Board, NUTS3, Northern Ireland</v>
      </c>
      <c r="E215" s="53" t="str">
        <f t="shared" si="3"/>
        <v>Download file (Zip, 573 KB)</v>
      </c>
      <c r="G215" s="18" t="str">
        <f>IF(ISNA(VLOOKUP((ROW(G217)-15),'List of tables'!$A$4:$H$900,6,FALSE))," ",VLOOKUP((ROW(G217)-15),'List of tables'!$A$4:$H$900,6,FALSE))</f>
        <v>https://datavis.nisra.gov.uk/census/2011/census-2011-dc2223ni-administrative-geographies.zip</v>
      </c>
      <c r="H215" s="18" t="str">
        <f>IF(ISNA(VLOOKUP((ROW(H217)-15),'List of tables'!$A$4:$H$900,7,FALSE))," ",VLOOKUP((ROW(H217)-15),'List of tables'!$A$4:$H$900,7,FALSE))</f>
        <v>Download file (Zip, 573 KB)</v>
      </c>
    </row>
    <row r="216" spans="1:8" ht="45" customHeight="1" x14ac:dyDescent="0.2">
      <c r="A216" s="21" t="str">
        <f>IF(ISNA(VLOOKUP((ROW(A218)-15),'List of tables'!$A$4:$H$900,2,FALSE))," ",VLOOKUP((ROW(A218)-15),'List of tables'!$A$4:$H$900,2,FALSE))</f>
        <v>DC2224NI</v>
      </c>
      <c r="B216" s="20" t="str">
        <f>IF(ISNA(VLOOKUP((ROW(B218)-15),'List of tables'!$A$4:$H$900,3,FALSE))," ",VLOOKUP((ROW(B218)-15),'List of tables'!$A$4:$H$900,3,FALSE))</f>
        <v>Country of birth by passports held (classification 1) (administrative geographies)</v>
      </c>
      <c r="C216" s="20" t="str">
        <f>IF(ISNA(VLOOKUP((ROW(H218)-15),'List of tables'!$A$4:$H$900,8,FALSE))," ",VLOOKUP((ROW(H218)-15),'List of tables'!$A$4:$H$900,8,FALSE))</f>
        <v>All usual residents</v>
      </c>
      <c r="D216" s="20" t="str">
        <f>IF(ISNA(VLOOKUP((ROW(D218)-15),'List of tables'!$A$4:$H$900,5,FALSE))," ",VLOOKUP((ROW(D218)-15),'List of tables'!$A$4:$H$900,5,FALSE))</f>
        <v>Local Government District (1993), Health and Social Care Trust, Education and Library Board, NUTS3, Northern Ireland</v>
      </c>
      <c r="E216" s="53" t="str">
        <f t="shared" si="3"/>
        <v>Download file (Zip, 605 KB)</v>
      </c>
      <c r="G216" s="18" t="str">
        <f>IF(ISNA(VLOOKUP((ROW(G218)-15),'List of tables'!$A$4:$H$900,6,FALSE))," ",VLOOKUP((ROW(G218)-15),'List of tables'!$A$4:$H$900,6,FALSE))</f>
        <v>https://datavis.nisra.gov.uk/census/2011/census-2011-dc2224ni-administrative-geographies.zip</v>
      </c>
      <c r="H216" s="18" t="str">
        <f>IF(ISNA(VLOOKUP((ROW(H218)-15),'List of tables'!$A$4:$H$900,7,FALSE))," ",VLOOKUP((ROW(H218)-15),'List of tables'!$A$4:$H$900,7,FALSE))</f>
        <v>Download file (Zip, 605 KB)</v>
      </c>
    </row>
    <row r="217" spans="1:8" ht="45" customHeight="1" x14ac:dyDescent="0.2">
      <c r="A217" s="21" t="str">
        <f>IF(ISNA(VLOOKUP((ROW(A219)-15),'List of tables'!$A$4:$H$900,2,FALSE))," ",VLOOKUP((ROW(A219)-15),'List of tables'!$A$4:$H$900,2,FALSE))</f>
        <v>DC2225NI</v>
      </c>
      <c r="B217" s="20" t="str">
        <f>IF(ISNA(VLOOKUP((ROW(B219)-15),'List of tables'!$A$4:$H$900,3,FALSE))," ",VLOOKUP((ROW(B219)-15),'List of tables'!$A$4:$H$900,3,FALSE))</f>
        <v>Country of birth by passports held (classification 2) (administrative geographies)</v>
      </c>
      <c r="C217" s="20" t="str">
        <f>IF(ISNA(VLOOKUP((ROW(H219)-15),'List of tables'!$A$4:$H$900,8,FALSE))," ",VLOOKUP((ROW(H219)-15),'List of tables'!$A$4:$H$900,8,FALSE))</f>
        <v>All usual residents</v>
      </c>
      <c r="D217" s="20" t="str">
        <f>IF(ISNA(VLOOKUP((ROW(D219)-15),'List of tables'!$A$4:$H$900,5,FALSE))," ",VLOOKUP((ROW(D219)-15),'List of tables'!$A$4:$H$900,5,FALSE))</f>
        <v>Local Government District (1993), Health and Social Care Trust, Education and Library Board, NUTS3, Northern Ireland</v>
      </c>
      <c r="E217" s="53" t="str">
        <f t="shared" si="3"/>
        <v>Download file (Zip, 587 KB)</v>
      </c>
      <c r="G217" s="18" t="str">
        <f>IF(ISNA(VLOOKUP((ROW(G219)-15),'List of tables'!$A$4:$H$900,6,FALSE))," ",VLOOKUP((ROW(G219)-15),'List of tables'!$A$4:$H$900,6,FALSE))</f>
        <v>https://datavis.nisra.gov.uk/census/2011/census-2011-dc2225ni-administrative-geographies.zip</v>
      </c>
      <c r="H217" s="18" t="str">
        <f>IF(ISNA(VLOOKUP((ROW(H219)-15),'List of tables'!$A$4:$H$900,7,FALSE))," ",VLOOKUP((ROW(H219)-15),'List of tables'!$A$4:$H$900,7,FALSE))</f>
        <v>Download file (Zip, 587 KB)</v>
      </c>
    </row>
    <row r="218" spans="1:8" ht="45" customHeight="1" x14ac:dyDescent="0.2">
      <c r="A218" s="21" t="str">
        <f>IF(ISNA(VLOOKUP((ROW(A220)-15),'List of tables'!$A$4:$H$900,2,FALSE))," ",VLOOKUP((ROW(A220)-15),'List of tables'!$A$4:$H$900,2,FALSE))</f>
        <v>DC2226NI</v>
      </c>
      <c r="B218" s="20" t="str">
        <f>IF(ISNA(VLOOKUP((ROW(B220)-15),'List of tables'!$A$4:$H$900,3,FALSE))," ",VLOOKUP((ROW(B220)-15),'List of tables'!$A$4:$H$900,3,FALSE))</f>
        <v>Knowledge of Irish by country of birth by religion or religion brought up in by age</v>
      </c>
      <c r="C218" s="20" t="str">
        <f>IF(ISNA(VLOOKUP((ROW(H220)-15),'List of tables'!$A$4:$H$900,8,FALSE))," ",VLOOKUP((ROW(H220)-15),'List of tables'!$A$4:$H$900,8,FALSE))</f>
        <v>All usual residents aged 3 and over</v>
      </c>
      <c r="D218" s="20" t="str">
        <f>IF(ISNA(VLOOKUP((ROW(D220)-15),'List of tables'!$A$4:$H$900,5,FALSE))," ",VLOOKUP((ROW(D220)-15),'List of tables'!$A$4:$H$900,5,FALSE))</f>
        <v>Northern Ireland</v>
      </c>
      <c r="E218" s="53" t="str">
        <f t="shared" si="3"/>
        <v>Download file (Excel, 22 KB)</v>
      </c>
      <c r="G218" s="18" t="str">
        <f>IF(ISNA(VLOOKUP((ROW(G220)-15),'List of tables'!$A$4:$H$900,6,FALSE))," ",VLOOKUP((ROW(G220)-15),'List of tables'!$A$4:$H$900,6,FALSE))</f>
        <v>https://datavis.nisra.gov.uk/census/2011/census-2011-dc2226ni.xlsx</v>
      </c>
      <c r="H218" s="18" t="str">
        <f>IF(ISNA(VLOOKUP((ROW(H220)-15),'List of tables'!$A$4:$H$900,7,FALSE))," ",VLOOKUP((ROW(H220)-15),'List of tables'!$A$4:$H$900,7,FALSE))</f>
        <v>Download file (Excel, 22 KB)</v>
      </c>
    </row>
    <row r="219" spans="1:8" ht="45" customHeight="1" x14ac:dyDescent="0.2">
      <c r="A219" s="21" t="str">
        <f>IF(ISNA(VLOOKUP((ROW(A221)-15),'List of tables'!$A$4:$H$900,2,FALSE))," ",VLOOKUP((ROW(A221)-15),'List of tables'!$A$4:$H$900,2,FALSE))</f>
        <v>DC2227NI</v>
      </c>
      <c r="B219" s="20" t="str">
        <f>IF(ISNA(VLOOKUP((ROW(B221)-15),'List of tables'!$A$4:$H$900,3,FALSE))," ",VLOOKUP((ROW(B221)-15),'List of tables'!$A$4:$H$900,3,FALSE))</f>
        <v>Knowledge of Ulster-Scots by country of birth by religion or religion brought up in by age</v>
      </c>
      <c r="C219" s="20" t="str">
        <f>IF(ISNA(VLOOKUP((ROW(H221)-15),'List of tables'!$A$4:$H$900,8,FALSE))," ",VLOOKUP((ROW(H221)-15),'List of tables'!$A$4:$H$900,8,FALSE))</f>
        <v>All usual residents aged 3 and over</v>
      </c>
      <c r="D219" s="20" t="str">
        <f>IF(ISNA(VLOOKUP((ROW(D221)-15),'List of tables'!$A$4:$H$900,5,FALSE))," ",VLOOKUP((ROW(D221)-15),'List of tables'!$A$4:$H$900,5,FALSE))</f>
        <v>Northern Ireland</v>
      </c>
      <c r="E219" s="53" t="str">
        <f t="shared" si="3"/>
        <v>Download file (Excel, 22 KB)</v>
      </c>
      <c r="G219" s="18" t="str">
        <f>IF(ISNA(VLOOKUP((ROW(G221)-15),'List of tables'!$A$4:$H$900,6,FALSE))," ",VLOOKUP((ROW(G221)-15),'List of tables'!$A$4:$H$900,6,FALSE))</f>
        <v>https://datavis.nisra.gov.uk/census/2011/census-2011-dc2227ni.xlsx</v>
      </c>
      <c r="H219" s="18" t="str">
        <f>IF(ISNA(VLOOKUP((ROW(H221)-15),'List of tables'!$A$4:$H$900,7,FALSE))," ",VLOOKUP((ROW(H221)-15),'List of tables'!$A$4:$H$900,7,FALSE))</f>
        <v>Download file (Excel, 22 KB)</v>
      </c>
    </row>
    <row r="220" spans="1:8" ht="45" customHeight="1" x14ac:dyDescent="0.2">
      <c r="A220" s="21" t="str">
        <f>IF(ISNA(VLOOKUP((ROW(A222)-15),'List of tables'!$A$4:$H$900,2,FALSE))," ",VLOOKUP((ROW(A222)-15),'List of tables'!$A$4:$H$900,2,FALSE))</f>
        <v>DC2228NI</v>
      </c>
      <c r="B220" s="20" t="str">
        <f>IF(ISNA(VLOOKUP((ROW(B222)-15),'List of tables'!$A$4:$H$900,3,FALSE))," ",VLOOKUP((ROW(B222)-15),'List of tables'!$A$4:$H$900,3,FALSE))</f>
        <v>Passports held (classification 1) by knowledge of Irish (administrative geographies)</v>
      </c>
      <c r="C220" s="20" t="str">
        <f>IF(ISNA(VLOOKUP((ROW(H222)-15),'List of tables'!$A$4:$H$900,8,FALSE))," ",VLOOKUP((ROW(H222)-15),'List of tables'!$A$4:$H$900,8,FALSE))</f>
        <v>All usual residents aged 3 and over</v>
      </c>
      <c r="D220" s="20" t="str">
        <f>IF(ISNA(VLOOKUP((ROW(D222)-15),'List of tables'!$A$4:$H$900,5,FALSE))," ",VLOOKUP((ROW(D222)-15),'List of tables'!$A$4:$H$900,5,FALSE))</f>
        <v>Local Government District (1993), Health and Social Care Trust, Education and Library Board, NUTS3, Northern Ireland</v>
      </c>
      <c r="E220" s="53" t="str">
        <f t="shared" si="3"/>
        <v>Download file (Zip, 422 KB)</v>
      </c>
      <c r="G220" s="18" t="str">
        <f>IF(ISNA(VLOOKUP((ROW(G222)-15),'List of tables'!$A$4:$H$900,6,FALSE))," ",VLOOKUP((ROW(G222)-15),'List of tables'!$A$4:$H$900,6,FALSE))</f>
        <v>https://datavis.nisra.gov.uk/census/2011/census-2011-dc2228ni-administrative-geographies.zip</v>
      </c>
      <c r="H220" s="18" t="str">
        <f>IF(ISNA(VLOOKUP((ROW(H222)-15),'List of tables'!$A$4:$H$900,7,FALSE))," ",VLOOKUP((ROW(H222)-15),'List of tables'!$A$4:$H$900,7,FALSE))</f>
        <v>Download file (Zip, 422 KB)</v>
      </c>
    </row>
    <row r="221" spans="1:8" ht="45" customHeight="1" x14ac:dyDescent="0.2">
      <c r="A221" s="21" t="str">
        <f>IF(ISNA(VLOOKUP((ROW(A223)-15),'List of tables'!$A$4:$H$900,2,FALSE))," ",VLOOKUP((ROW(A223)-15),'List of tables'!$A$4:$H$900,2,FALSE))</f>
        <v>DC2229NI</v>
      </c>
      <c r="B221" s="20" t="str">
        <f>IF(ISNA(VLOOKUP((ROW(B223)-15),'List of tables'!$A$4:$H$900,3,FALSE))," ",VLOOKUP((ROW(B223)-15),'List of tables'!$A$4:$H$900,3,FALSE))</f>
        <v>Passports held (classification 2) by knowledge of Irish (administrative geographies)</v>
      </c>
      <c r="C221" s="20" t="str">
        <f>IF(ISNA(VLOOKUP((ROW(H223)-15),'List of tables'!$A$4:$H$900,8,FALSE))," ",VLOOKUP((ROW(H223)-15),'List of tables'!$A$4:$H$900,8,FALSE))</f>
        <v>All usual residents aged 3 and over</v>
      </c>
      <c r="D221" s="20" t="str">
        <f>IF(ISNA(VLOOKUP((ROW(D223)-15),'List of tables'!$A$4:$H$900,5,FALSE))," ",VLOOKUP((ROW(D223)-15),'List of tables'!$A$4:$H$900,5,FALSE))</f>
        <v>Local Government District (1993), Health and Social Care Trust, Education and Library Board, NUTS3, Northern Ireland</v>
      </c>
      <c r="E221" s="53" t="str">
        <f t="shared" si="3"/>
        <v>Download file (Zip, 418 KB)</v>
      </c>
      <c r="G221" s="18" t="str">
        <f>IF(ISNA(VLOOKUP((ROW(G223)-15),'List of tables'!$A$4:$H$900,6,FALSE))," ",VLOOKUP((ROW(G223)-15),'List of tables'!$A$4:$H$900,6,FALSE))</f>
        <v>https://datavis.nisra.gov.uk/census/2011/census-2011-dc2229ni-administrative-geographies.zip</v>
      </c>
      <c r="H221" s="18" t="str">
        <f>IF(ISNA(VLOOKUP((ROW(H223)-15),'List of tables'!$A$4:$H$900,7,FALSE))," ",VLOOKUP((ROW(H223)-15),'List of tables'!$A$4:$H$900,7,FALSE))</f>
        <v>Download file (Zip, 418 KB)</v>
      </c>
    </row>
    <row r="222" spans="1:8" ht="45" customHeight="1" x14ac:dyDescent="0.2">
      <c r="A222" s="21" t="str">
        <f>IF(ISNA(VLOOKUP((ROW(A224)-15),'List of tables'!$A$4:$H$900,2,FALSE))," ",VLOOKUP((ROW(A224)-15),'List of tables'!$A$4:$H$900,2,FALSE))</f>
        <v>DC2230NI</v>
      </c>
      <c r="B222" s="20" t="str">
        <f>IF(ISNA(VLOOKUP((ROW(B224)-15),'List of tables'!$A$4:$H$900,3,FALSE))," ",VLOOKUP((ROW(B224)-15),'List of tables'!$A$4:$H$900,3,FALSE))</f>
        <v>Passports held (classification 1) by knowledge of Ulster-Scots (administrative geographies)</v>
      </c>
      <c r="C222" s="20" t="str">
        <f>IF(ISNA(VLOOKUP((ROW(H224)-15),'List of tables'!$A$4:$H$900,8,FALSE))," ",VLOOKUP((ROW(H224)-15),'List of tables'!$A$4:$H$900,8,FALSE))</f>
        <v>All usual residents aged 3 and over</v>
      </c>
      <c r="D222" s="20" t="str">
        <f>IF(ISNA(VLOOKUP((ROW(D224)-15),'List of tables'!$A$4:$H$900,5,FALSE))," ",VLOOKUP((ROW(D224)-15),'List of tables'!$A$4:$H$900,5,FALSE))</f>
        <v>Local Government District (1993), Health and Social Care Trust, Education and Library Board, NUTS3, Northern Ireland</v>
      </c>
      <c r="E222" s="53" t="str">
        <f t="shared" si="3"/>
        <v>Download file (Zip, 423 KB)</v>
      </c>
      <c r="G222" s="18" t="str">
        <f>IF(ISNA(VLOOKUP((ROW(G224)-15),'List of tables'!$A$4:$H$900,6,FALSE))," ",VLOOKUP((ROW(G224)-15),'List of tables'!$A$4:$H$900,6,FALSE))</f>
        <v>https://datavis.nisra.gov.uk/census/2011/census-2011-dc2230ni-administrative-geographies.zip</v>
      </c>
      <c r="H222" s="18" t="str">
        <f>IF(ISNA(VLOOKUP((ROW(H224)-15),'List of tables'!$A$4:$H$900,7,FALSE))," ",VLOOKUP((ROW(H224)-15),'List of tables'!$A$4:$H$900,7,FALSE))</f>
        <v>Download file (Zip, 423 KB)</v>
      </c>
    </row>
    <row r="223" spans="1:8" ht="45" customHeight="1" x14ac:dyDescent="0.2">
      <c r="A223" s="21" t="str">
        <f>IF(ISNA(VLOOKUP((ROW(A225)-15),'List of tables'!$A$4:$H$900,2,FALSE))," ",VLOOKUP((ROW(A225)-15),'List of tables'!$A$4:$H$900,2,FALSE))</f>
        <v>DC2231NI</v>
      </c>
      <c r="B223" s="20" t="str">
        <f>IF(ISNA(VLOOKUP((ROW(B225)-15),'List of tables'!$A$4:$H$900,3,FALSE))," ",VLOOKUP((ROW(B225)-15),'List of tables'!$A$4:$H$900,3,FALSE))</f>
        <v>Passports held (classification 2) by knowledge of Ulster-Scots (administrative geographies)</v>
      </c>
      <c r="C223" s="20" t="str">
        <f>IF(ISNA(VLOOKUP((ROW(H225)-15),'List of tables'!$A$4:$H$900,8,FALSE))," ",VLOOKUP((ROW(H225)-15),'List of tables'!$A$4:$H$900,8,FALSE))</f>
        <v>All usual residents aged 3 and over</v>
      </c>
      <c r="D223" s="20" t="str">
        <f>IF(ISNA(VLOOKUP((ROW(D225)-15),'List of tables'!$A$4:$H$900,5,FALSE))," ",VLOOKUP((ROW(D225)-15),'List of tables'!$A$4:$H$900,5,FALSE))</f>
        <v>Local Government District (1993), Health and Social Care Trust, Education and Library Board, NUTS3, Northern Ireland</v>
      </c>
      <c r="E223" s="53" t="str">
        <f t="shared" si="3"/>
        <v>Download file (Zip, 418 KB)</v>
      </c>
      <c r="G223" s="18" t="str">
        <f>IF(ISNA(VLOOKUP((ROW(G225)-15),'List of tables'!$A$4:$H$900,6,FALSE))," ",VLOOKUP((ROW(G225)-15),'List of tables'!$A$4:$H$900,6,FALSE))</f>
        <v>https://datavis.nisra.gov.uk/census/2011/census-2011-dc2231ni-administrative-geographies.zip</v>
      </c>
      <c r="H223" s="18" t="str">
        <f>IF(ISNA(VLOOKUP((ROW(H225)-15),'List of tables'!$A$4:$H$900,7,FALSE))," ",VLOOKUP((ROW(H225)-15),'List of tables'!$A$4:$H$900,7,FALSE))</f>
        <v>Download file (Zip, 418 KB)</v>
      </c>
    </row>
    <row r="224" spans="1:8" ht="45" customHeight="1" x14ac:dyDescent="0.2">
      <c r="A224" s="21" t="str">
        <f>IF(ISNA(VLOOKUP((ROW(A226)-15),'List of tables'!$A$4:$H$900,2,FALSE))," ",VLOOKUP((ROW(A226)-15),'List of tables'!$A$4:$H$900,2,FALSE))</f>
        <v>DC2232NI</v>
      </c>
      <c r="B224" s="20" t="str">
        <f>IF(ISNA(VLOOKUP((ROW(B226)-15),'List of tables'!$A$4:$H$900,3,FALSE))," ",VLOOKUP((ROW(B226)-15),'List of tables'!$A$4:$H$900,3,FALSE))</f>
        <v>Proficiency in English by main language (administrative geographies)</v>
      </c>
      <c r="C224" s="20" t="str">
        <f>IF(ISNA(VLOOKUP((ROW(H226)-15),'List of tables'!$A$4:$H$900,8,FALSE))," ",VLOOKUP((ROW(H226)-15),'List of tables'!$A$4:$H$900,8,FALSE))</f>
        <v>All usual residents aged 3 and over</v>
      </c>
      <c r="D224" s="20" t="str">
        <f>IF(ISNA(VLOOKUP((ROW(D226)-15),'List of tables'!$A$4:$H$900,5,FALSE))," ",VLOOKUP((ROW(D226)-15),'List of tables'!$A$4:$H$900,5,FALSE))</f>
        <v>Local Government District (1993), Health and Social Care Trust, Education and Library Board, NUTS3, Northern Ireland</v>
      </c>
      <c r="E224" s="53" t="str">
        <f t="shared" si="3"/>
        <v>Download file (Zip, 413 KB)</v>
      </c>
      <c r="G224" s="18" t="str">
        <f>IF(ISNA(VLOOKUP((ROW(G226)-15),'List of tables'!$A$4:$H$900,6,FALSE))," ",VLOOKUP((ROW(G226)-15),'List of tables'!$A$4:$H$900,6,FALSE))</f>
        <v>https://datavis.nisra.gov.uk/census/2011/census-2011-dc2232ni-administrative-geographies.zip</v>
      </c>
      <c r="H224" s="18" t="str">
        <f>IF(ISNA(VLOOKUP((ROW(H226)-15),'List of tables'!$A$4:$H$900,7,FALSE))," ",VLOOKUP((ROW(H226)-15),'List of tables'!$A$4:$H$900,7,FALSE))</f>
        <v>Download file (Zip, 413 KB)</v>
      </c>
    </row>
    <row r="225" spans="1:8" ht="45" customHeight="1" x14ac:dyDescent="0.2">
      <c r="A225" s="21" t="str">
        <f>IF(ISNA(VLOOKUP((ROW(A227)-15),'List of tables'!$A$4:$H$900,2,FALSE))," ",VLOOKUP((ROW(A227)-15),'List of tables'!$A$4:$H$900,2,FALSE))</f>
        <v>DC2233NI</v>
      </c>
      <c r="B225" s="20" t="str">
        <f>IF(ISNA(VLOOKUP((ROW(B227)-15),'List of tables'!$A$4:$H$900,3,FALSE))," ",VLOOKUP((ROW(B227)-15),'List of tables'!$A$4:$H$900,3,FALSE))</f>
        <v>Passports held (classification 1) by main language (administrative geographies)</v>
      </c>
      <c r="C225" s="20" t="str">
        <f>IF(ISNA(VLOOKUP((ROW(H227)-15),'List of tables'!$A$4:$H$900,8,FALSE))," ",VLOOKUP((ROW(H227)-15),'List of tables'!$A$4:$H$900,8,FALSE))</f>
        <v>All usual residents aged 3 and over</v>
      </c>
      <c r="D225" s="20" t="str">
        <f>IF(ISNA(VLOOKUP((ROW(D227)-15),'List of tables'!$A$4:$H$900,5,FALSE))," ",VLOOKUP((ROW(D227)-15),'List of tables'!$A$4:$H$900,5,FALSE))</f>
        <v>Local Government District (1993), Health and Social Care Trust, Education and Library Board, NUTS3, Northern Ireland</v>
      </c>
      <c r="E225" s="53" t="str">
        <f t="shared" si="3"/>
        <v>Download file (Zip, 444 KB)</v>
      </c>
      <c r="G225" s="18" t="str">
        <f>IF(ISNA(VLOOKUP((ROW(G227)-15),'List of tables'!$A$4:$H$900,6,FALSE))," ",VLOOKUP((ROW(G227)-15),'List of tables'!$A$4:$H$900,6,FALSE))</f>
        <v>https://datavis.nisra.gov.uk/census/2011/census-2011-dc2233ni-administrative-geographies.zip</v>
      </c>
      <c r="H225" s="18" t="str">
        <f>IF(ISNA(VLOOKUP((ROW(H227)-15),'List of tables'!$A$4:$H$900,7,FALSE))," ",VLOOKUP((ROW(H227)-15),'List of tables'!$A$4:$H$900,7,FALSE))</f>
        <v>Download file (Zip, 444 KB)</v>
      </c>
    </row>
    <row r="226" spans="1:8" ht="45" customHeight="1" x14ac:dyDescent="0.2">
      <c r="A226" s="21" t="str">
        <f>IF(ISNA(VLOOKUP((ROW(A228)-15),'List of tables'!$A$4:$H$900,2,FALSE))," ",VLOOKUP((ROW(A228)-15),'List of tables'!$A$4:$H$900,2,FALSE))</f>
        <v>DC2234NI</v>
      </c>
      <c r="B226" s="20" t="str">
        <f>IF(ISNA(VLOOKUP((ROW(B228)-15),'List of tables'!$A$4:$H$900,3,FALSE))," ",VLOOKUP((ROW(B228)-15),'List of tables'!$A$4:$H$900,3,FALSE))</f>
        <v>Passports held (classification 2) by main language (administrative geographies)</v>
      </c>
      <c r="C226" s="20" t="str">
        <f>IF(ISNA(VLOOKUP((ROW(H228)-15),'List of tables'!$A$4:$H$900,8,FALSE))," ",VLOOKUP((ROW(H228)-15),'List of tables'!$A$4:$H$900,8,FALSE))</f>
        <v>All usual residents aged 3 and over</v>
      </c>
      <c r="D226" s="20" t="str">
        <f>IF(ISNA(VLOOKUP((ROW(D228)-15),'List of tables'!$A$4:$H$900,5,FALSE))," ",VLOOKUP((ROW(D228)-15),'List of tables'!$A$4:$H$900,5,FALSE))</f>
        <v>Local Government District (1993), Health and Social Care Trust, Education and Library Board, NUTS3, Northern Ireland</v>
      </c>
      <c r="E226" s="53" t="str">
        <f t="shared" si="3"/>
        <v>Download file (Zip, 427 KB)</v>
      </c>
      <c r="G226" s="18" t="str">
        <f>IF(ISNA(VLOOKUP((ROW(G228)-15),'List of tables'!$A$4:$H$900,6,FALSE))," ",VLOOKUP((ROW(G228)-15),'List of tables'!$A$4:$H$900,6,FALSE))</f>
        <v>https://datavis.nisra.gov.uk/census/2011/census-2011-dc2234ni-administrative-geographies.zip</v>
      </c>
      <c r="H226" s="18" t="str">
        <f>IF(ISNA(VLOOKUP((ROW(H228)-15),'List of tables'!$A$4:$H$900,7,FALSE))," ",VLOOKUP((ROW(H228)-15),'List of tables'!$A$4:$H$900,7,FALSE))</f>
        <v>Download file (Zip, 427 KB)</v>
      </c>
    </row>
    <row r="227" spans="1:8" ht="45" customHeight="1" x14ac:dyDescent="0.2">
      <c r="A227" s="21" t="str">
        <f>IF(ISNA(VLOOKUP((ROW(A229)-15),'List of tables'!$A$4:$H$900,2,FALSE))," ",VLOOKUP((ROW(A229)-15),'List of tables'!$A$4:$H$900,2,FALSE))</f>
        <v>DC2235NI</v>
      </c>
      <c r="B227" s="20" t="str">
        <f>IF(ISNA(VLOOKUP((ROW(B229)-15),'List of tables'!$A$4:$H$900,3,FALSE))," ",VLOOKUP((ROW(B229)-15),'List of tables'!$A$4:$H$900,3,FALSE))</f>
        <v>Proficiency in English by passports held (classification 1) (administrative geographies)</v>
      </c>
      <c r="C227" s="20" t="str">
        <f>IF(ISNA(VLOOKUP((ROW(H229)-15),'List of tables'!$A$4:$H$900,8,FALSE))," ",VLOOKUP((ROW(H229)-15),'List of tables'!$A$4:$H$900,8,FALSE))</f>
        <v>All usual residents aged 3 and over</v>
      </c>
      <c r="D227" s="20" t="str">
        <f>IF(ISNA(VLOOKUP((ROW(D229)-15),'List of tables'!$A$4:$H$900,5,FALSE))," ",VLOOKUP((ROW(D229)-15),'List of tables'!$A$4:$H$900,5,FALSE))</f>
        <v>Local Government District (1993), Health and Social Care Trust, Education and Library Board, NUTS3, Northern Ireland</v>
      </c>
      <c r="E227" s="53" t="str">
        <f t="shared" si="3"/>
        <v>Download file (Zip, 429 KB)</v>
      </c>
      <c r="G227" s="18" t="str">
        <f>IF(ISNA(VLOOKUP((ROW(G229)-15),'List of tables'!$A$4:$H$900,6,FALSE))," ",VLOOKUP((ROW(G229)-15),'List of tables'!$A$4:$H$900,6,FALSE))</f>
        <v>https://datavis.nisra.gov.uk/census/2011/census-2011-dc2235ni-administrative-geographies.zip</v>
      </c>
      <c r="H227" s="18" t="str">
        <f>IF(ISNA(VLOOKUP((ROW(H229)-15),'List of tables'!$A$4:$H$900,7,FALSE))," ",VLOOKUP((ROW(H229)-15),'List of tables'!$A$4:$H$900,7,FALSE))</f>
        <v>Download file (Zip, 429 KB)</v>
      </c>
    </row>
    <row r="228" spans="1:8" ht="45" customHeight="1" x14ac:dyDescent="0.2">
      <c r="A228" s="21" t="str">
        <f>IF(ISNA(VLOOKUP((ROW(A230)-15),'List of tables'!$A$4:$H$900,2,FALSE))," ",VLOOKUP((ROW(A230)-15),'List of tables'!$A$4:$H$900,2,FALSE))</f>
        <v>DC2236NI</v>
      </c>
      <c r="B228" s="20" t="str">
        <f>IF(ISNA(VLOOKUP((ROW(B230)-15),'List of tables'!$A$4:$H$900,3,FALSE))," ",VLOOKUP((ROW(B230)-15),'List of tables'!$A$4:$H$900,3,FALSE))</f>
        <v>Proficiency in English by passports held (classification 2) (administrative geographies)</v>
      </c>
      <c r="C228" s="20" t="str">
        <f>IF(ISNA(VLOOKUP((ROW(H230)-15),'List of tables'!$A$4:$H$900,8,FALSE))," ",VLOOKUP((ROW(H230)-15),'List of tables'!$A$4:$H$900,8,FALSE))</f>
        <v>All usual residents aged 3 and over</v>
      </c>
      <c r="D228" s="20" t="str">
        <f>IF(ISNA(VLOOKUP((ROW(D230)-15),'List of tables'!$A$4:$H$900,5,FALSE))," ",VLOOKUP((ROW(D230)-15),'List of tables'!$A$4:$H$900,5,FALSE))</f>
        <v>Local Government District (1993), Health and Social Care Trust, Education and Library Board, NUTS3, Northern Ireland</v>
      </c>
      <c r="E228" s="53" t="str">
        <f t="shared" si="3"/>
        <v>Download file (Zip, 412 KB)</v>
      </c>
      <c r="G228" s="18" t="str">
        <f>IF(ISNA(VLOOKUP((ROW(G230)-15),'List of tables'!$A$4:$H$900,6,FALSE))," ",VLOOKUP((ROW(G230)-15),'List of tables'!$A$4:$H$900,6,FALSE))</f>
        <v>https://datavis.nisra.gov.uk/census/2011/census-2011-dc2236ni-administrative-geographies.zip</v>
      </c>
      <c r="H228" s="18" t="str">
        <f>IF(ISNA(VLOOKUP((ROW(H230)-15),'List of tables'!$A$4:$H$900,7,FALSE))," ",VLOOKUP((ROW(H230)-15),'List of tables'!$A$4:$H$900,7,FALSE))</f>
        <v>Download file (Zip, 412 KB)</v>
      </c>
    </row>
    <row r="229" spans="1:8" ht="45" customHeight="1" x14ac:dyDescent="0.2">
      <c r="A229" s="21" t="str">
        <f>IF(ISNA(VLOOKUP((ROW(A231)-15),'List of tables'!$A$4:$H$900,2,FALSE))," ",VLOOKUP((ROW(A231)-15),'List of tables'!$A$4:$H$900,2,FALSE))</f>
        <v>DC2237NI</v>
      </c>
      <c r="B229" s="20" t="str">
        <f>IF(ISNA(VLOOKUP((ROW(B231)-15),'List of tables'!$A$4:$H$900,3,FALSE))," ",VLOOKUP((ROW(B231)-15),'List of tables'!$A$4:$H$900,3,FALSE))</f>
        <v>National identity (classification 1) by religion (administrative geographies)</v>
      </c>
      <c r="C229" s="20" t="str">
        <f>IF(ISNA(VLOOKUP((ROW(H231)-15),'List of tables'!$A$4:$H$900,8,FALSE))," ",VLOOKUP((ROW(H231)-15),'List of tables'!$A$4:$H$900,8,FALSE))</f>
        <v>All usual residents</v>
      </c>
      <c r="D229" s="20" t="str">
        <f>IF(ISNA(VLOOKUP((ROW(D231)-15),'List of tables'!$A$4:$H$900,5,FALSE))," ",VLOOKUP((ROW(D231)-15),'List of tables'!$A$4:$H$900,5,FALSE))</f>
        <v>Local Government District (1993), Health and Social Care Trust, Education and Library Board, NUTS3, Northern Ireland</v>
      </c>
      <c r="E229" s="53" t="str">
        <f t="shared" si="3"/>
        <v>Download file (Zip, 501 KB)</v>
      </c>
      <c r="G229" s="18" t="str">
        <f>IF(ISNA(VLOOKUP((ROW(G231)-15),'List of tables'!$A$4:$H$900,6,FALSE))," ",VLOOKUP((ROW(G231)-15),'List of tables'!$A$4:$H$900,6,FALSE))</f>
        <v>https://datavis.nisra.gov.uk/census/2011/census-2011-dc2237ni-administrative-geographies.zip</v>
      </c>
      <c r="H229" s="18" t="str">
        <f>IF(ISNA(VLOOKUP((ROW(H231)-15),'List of tables'!$A$4:$H$900,7,FALSE))," ",VLOOKUP((ROW(H231)-15),'List of tables'!$A$4:$H$900,7,FALSE))</f>
        <v>Download file (Zip, 501 KB)</v>
      </c>
    </row>
    <row r="230" spans="1:8" ht="45" customHeight="1" x14ac:dyDescent="0.2">
      <c r="A230" s="21" t="str">
        <f>IF(ISNA(VLOOKUP((ROW(A232)-15),'List of tables'!$A$4:$H$900,2,FALSE))," ",VLOOKUP((ROW(A232)-15),'List of tables'!$A$4:$H$900,2,FALSE))</f>
        <v>DC2238NI</v>
      </c>
      <c r="B230" s="20" t="str">
        <f>IF(ISNA(VLOOKUP((ROW(B232)-15),'List of tables'!$A$4:$H$900,3,FALSE))," ",VLOOKUP((ROW(B232)-15),'List of tables'!$A$4:$H$900,3,FALSE))</f>
        <v>National identity (classification 1) by religion or religion brought up in (administrative geographies)</v>
      </c>
      <c r="C230" s="20" t="str">
        <f>IF(ISNA(VLOOKUP((ROW(H232)-15),'List of tables'!$A$4:$H$900,8,FALSE))," ",VLOOKUP((ROW(H232)-15),'List of tables'!$A$4:$H$900,8,FALSE))</f>
        <v>All usual residents</v>
      </c>
      <c r="D230" s="20" t="str">
        <f>IF(ISNA(VLOOKUP((ROW(D232)-15),'List of tables'!$A$4:$H$900,5,FALSE))," ",VLOOKUP((ROW(D232)-15),'List of tables'!$A$4:$H$900,5,FALSE))</f>
        <v>Local Government District (1993), Health and Social Care Trust, Education and Library Board, NUTS3, Northern Ireland</v>
      </c>
      <c r="E230" s="53" t="str">
        <f t="shared" si="3"/>
        <v>Download file (Zip, 447 KB)</v>
      </c>
      <c r="G230" s="18" t="str">
        <f>IF(ISNA(VLOOKUP((ROW(G232)-15),'List of tables'!$A$4:$H$900,6,FALSE))," ",VLOOKUP((ROW(G232)-15),'List of tables'!$A$4:$H$900,6,FALSE))</f>
        <v>https://datavis.nisra.gov.uk/census/2011/census-2011-dc2238ni-administrative-geographies.zip</v>
      </c>
      <c r="H230" s="18" t="str">
        <f>IF(ISNA(VLOOKUP((ROW(H232)-15),'List of tables'!$A$4:$H$900,7,FALSE))," ",VLOOKUP((ROW(H232)-15),'List of tables'!$A$4:$H$900,7,FALSE))</f>
        <v>Download file (Zip, 447 KB)</v>
      </c>
    </row>
    <row r="231" spans="1:8" ht="45" customHeight="1" x14ac:dyDescent="0.2">
      <c r="A231" s="21" t="str">
        <f>IF(ISNA(VLOOKUP((ROW(A233)-15),'List of tables'!$A$4:$H$900,2,FALSE))," ",VLOOKUP((ROW(A233)-15),'List of tables'!$A$4:$H$900,2,FALSE))</f>
        <v>DC2239NI</v>
      </c>
      <c r="B231" s="20" t="str">
        <f>IF(ISNA(VLOOKUP((ROW(B233)-15),'List of tables'!$A$4:$H$900,3,FALSE))," ",VLOOKUP((ROW(B233)-15),'List of tables'!$A$4:$H$900,3,FALSE))</f>
        <v>National identity (classification 2) by religion (administrative geographies)</v>
      </c>
      <c r="C231" s="20" t="str">
        <f>IF(ISNA(VLOOKUP((ROW(H233)-15),'List of tables'!$A$4:$H$900,8,FALSE))," ",VLOOKUP((ROW(H233)-15),'List of tables'!$A$4:$H$900,8,FALSE))</f>
        <v>All usual residents</v>
      </c>
      <c r="D231" s="20" t="str">
        <f>IF(ISNA(VLOOKUP((ROW(D233)-15),'List of tables'!$A$4:$H$900,5,FALSE))," ",VLOOKUP((ROW(D233)-15),'List of tables'!$A$4:$H$900,5,FALSE))</f>
        <v>Local Government District (1993), Health and Social Care Trust, Education and Library Board, NUTS3, Northern Ireland</v>
      </c>
      <c r="E231" s="53" t="str">
        <f t="shared" si="3"/>
        <v>Download file (Zip, 458 KB)</v>
      </c>
      <c r="G231" s="18" t="str">
        <f>IF(ISNA(VLOOKUP((ROW(G233)-15),'List of tables'!$A$4:$H$900,6,FALSE))," ",VLOOKUP((ROW(G233)-15),'List of tables'!$A$4:$H$900,6,FALSE))</f>
        <v>https://datavis.nisra.gov.uk/census/2011/census-2011-dc2239ni-administrative-geographies.zip</v>
      </c>
      <c r="H231" s="18" t="str">
        <f>IF(ISNA(VLOOKUP((ROW(H233)-15),'List of tables'!$A$4:$H$900,7,FALSE))," ",VLOOKUP((ROW(H233)-15),'List of tables'!$A$4:$H$900,7,FALSE))</f>
        <v>Download file (Zip, 458 KB)</v>
      </c>
    </row>
    <row r="232" spans="1:8" ht="45" customHeight="1" x14ac:dyDescent="0.2">
      <c r="A232" s="21" t="str">
        <f>IF(ISNA(VLOOKUP((ROW(A234)-15),'List of tables'!$A$4:$H$900,2,FALSE))," ",VLOOKUP((ROW(A234)-15),'List of tables'!$A$4:$H$900,2,FALSE))</f>
        <v>DC2240NI</v>
      </c>
      <c r="B232" s="20" t="str">
        <f>IF(ISNA(VLOOKUP((ROW(B234)-15),'List of tables'!$A$4:$H$900,3,FALSE))," ",VLOOKUP((ROW(B234)-15),'List of tables'!$A$4:$H$900,3,FALSE))</f>
        <v>National identity (classification 2) by religion or religion brought up in (administrative geographies)</v>
      </c>
      <c r="C232" s="20" t="str">
        <f>IF(ISNA(VLOOKUP((ROW(H234)-15),'List of tables'!$A$4:$H$900,8,FALSE))," ",VLOOKUP((ROW(H234)-15),'List of tables'!$A$4:$H$900,8,FALSE))</f>
        <v>All usual residents</v>
      </c>
      <c r="D232" s="20" t="str">
        <f>IF(ISNA(VLOOKUP((ROW(D234)-15),'List of tables'!$A$4:$H$900,5,FALSE))," ",VLOOKUP((ROW(D234)-15),'List of tables'!$A$4:$H$900,5,FALSE))</f>
        <v>Local Government District (1993), Health and Social Care Trust, Education and Library Board, NUTS3, Northern Ireland</v>
      </c>
      <c r="E232" s="53" t="str">
        <f t="shared" si="3"/>
        <v>Download file (Zip, 418 KB)</v>
      </c>
      <c r="G232" s="18" t="str">
        <f>IF(ISNA(VLOOKUP((ROW(G234)-15),'List of tables'!$A$4:$H$900,6,FALSE))," ",VLOOKUP((ROW(G234)-15),'List of tables'!$A$4:$H$900,6,FALSE))</f>
        <v>https://datavis.nisra.gov.uk/census/2011/census-2011-dc2240ni-administrative-geographies.zip</v>
      </c>
      <c r="H232" s="18" t="str">
        <f>IF(ISNA(VLOOKUP((ROW(H234)-15),'List of tables'!$A$4:$H$900,7,FALSE))," ",VLOOKUP((ROW(H234)-15),'List of tables'!$A$4:$H$900,7,FALSE))</f>
        <v>Download file (Zip, 418 KB)</v>
      </c>
    </row>
    <row r="233" spans="1:8" ht="45" customHeight="1" x14ac:dyDescent="0.2">
      <c r="A233" s="21" t="str">
        <f>IF(ISNA(VLOOKUP((ROW(A235)-15),'List of tables'!$A$4:$H$900,2,FALSE))," ",VLOOKUP((ROW(A235)-15),'List of tables'!$A$4:$H$900,2,FALSE))</f>
        <v>DC2241NI</v>
      </c>
      <c r="B233" s="20" t="str">
        <f>IF(ISNA(VLOOKUP((ROW(B235)-15),'List of tables'!$A$4:$H$900,3,FALSE))," ",VLOOKUP((ROW(B235)-15),'List of tables'!$A$4:$H$900,3,FALSE))</f>
        <v>Country of birth by religion (administrative geographies)</v>
      </c>
      <c r="C233" s="20" t="str">
        <f>IF(ISNA(VLOOKUP((ROW(H235)-15),'List of tables'!$A$4:$H$900,8,FALSE))," ",VLOOKUP((ROW(H235)-15),'List of tables'!$A$4:$H$900,8,FALSE))</f>
        <v>All usual residents</v>
      </c>
      <c r="D233" s="20" t="str">
        <f>IF(ISNA(VLOOKUP((ROW(D235)-15),'List of tables'!$A$4:$H$900,5,FALSE))," ",VLOOKUP((ROW(D235)-15),'List of tables'!$A$4:$H$900,5,FALSE))</f>
        <v>Local Government District (1993), Health and Social Care Trust, Education and Library Board, NUTS3, Northern Ireland</v>
      </c>
      <c r="E233" s="53" t="str">
        <f t="shared" si="3"/>
        <v>Download file (Zip, 643 KB)</v>
      </c>
      <c r="G233" s="18" t="str">
        <f>IF(ISNA(VLOOKUP((ROW(G235)-15),'List of tables'!$A$4:$H$900,6,FALSE))," ",VLOOKUP((ROW(G235)-15),'List of tables'!$A$4:$H$900,6,FALSE))</f>
        <v>https://datavis.nisra.gov.uk/census/2011/census-2011-dc2241ni-administrative-geographies.zip</v>
      </c>
      <c r="H233" s="18" t="str">
        <f>IF(ISNA(VLOOKUP((ROW(H235)-15),'List of tables'!$A$4:$H$900,7,FALSE))," ",VLOOKUP((ROW(H235)-15),'List of tables'!$A$4:$H$900,7,FALSE))</f>
        <v>Download file (Zip, 643 KB)</v>
      </c>
    </row>
    <row r="234" spans="1:8" ht="45" customHeight="1" x14ac:dyDescent="0.2">
      <c r="A234" s="21" t="str">
        <f>IF(ISNA(VLOOKUP((ROW(A236)-15),'List of tables'!$A$4:$H$900,2,FALSE))," ",VLOOKUP((ROW(A236)-15),'List of tables'!$A$4:$H$900,2,FALSE))</f>
        <v>DC2242NI</v>
      </c>
      <c r="B234" s="20" t="str">
        <f>IF(ISNA(VLOOKUP((ROW(B236)-15),'List of tables'!$A$4:$H$900,3,FALSE))," ",VLOOKUP((ROW(B236)-15),'List of tables'!$A$4:$H$900,3,FALSE))</f>
        <v>Country of birth by religion or religion brought up in (administrative geographies)</v>
      </c>
      <c r="C234" s="20" t="str">
        <f>IF(ISNA(VLOOKUP((ROW(H236)-15),'List of tables'!$A$4:$H$900,8,FALSE))," ",VLOOKUP((ROW(H236)-15),'List of tables'!$A$4:$H$900,8,FALSE))</f>
        <v>All usual residents</v>
      </c>
      <c r="D234" s="20" t="str">
        <f>IF(ISNA(VLOOKUP((ROW(D236)-15),'List of tables'!$A$4:$H$900,5,FALSE))," ",VLOOKUP((ROW(D236)-15),'List of tables'!$A$4:$H$900,5,FALSE))</f>
        <v>Local Government District (1993), Health and Social Care Trust, Education and Library Board, NUTS3, Northern Ireland</v>
      </c>
      <c r="E234" s="53" t="str">
        <f t="shared" si="3"/>
        <v>Download file (Zip, 543 KB)</v>
      </c>
      <c r="G234" s="18" t="str">
        <f>IF(ISNA(VLOOKUP((ROW(G236)-15),'List of tables'!$A$4:$H$900,6,FALSE))," ",VLOOKUP((ROW(G236)-15),'List of tables'!$A$4:$H$900,6,FALSE))</f>
        <v>https://datavis.nisra.gov.uk/census/2011/census-2011-dc2242ni-administrative-geographies.zip</v>
      </c>
      <c r="H234" s="18" t="str">
        <f>IF(ISNA(VLOOKUP((ROW(H236)-15),'List of tables'!$A$4:$H$900,7,FALSE))," ",VLOOKUP((ROW(H236)-15),'List of tables'!$A$4:$H$900,7,FALSE))</f>
        <v>Download file (Zip, 543 KB)</v>
      </c>
    </row>
    <row r="235" spans="1:8" ht="45" customHeight="1" x14ac:dyDescent="0.2">
      <c r="A235" s="21" t="str">
        <f>IF(ISNA(VLOOKUP((ROW(A237)-15),'List of tables'!$A$4:$H$900,2,FALSE))," ",VLOOKUP((ROW(A237)-15),'List of tables'!$A$4:$H$900,2,FALSE))</f>
        <v>DC2243NI</v>
      </c>
      <c r="B235" s="20" t="str">
        <f>IF(ISNA(VLOOKUP((ROW(B237)-15),'List of tables'!$A$4:$H$900,3,FALSE))," ",VLOOKUP((ROW(B237)-15),'List of tables'!$A$4:$H$900,3,FALSE))</f>
        <v>Knowledge of Irish by religion by age by sex</v>
      </c>
      <c r="C235" s="20" t="str">
        <f>IF(ISNA(VLOOKUP((ROW(H237)-15),'List of tables'!$A$4:$H$900,8,FALSE))," ",VLOOKUP((ROW(H237)-15),'List of tables'!$A$4:$H$900,8,FALSE))</f>
        <v>All usual residents aged 3 and over</v>
      </c>
      <c r="D235" s="20" t="str">
        <f>IF(ISNA(VLOOKUP((ROW(D237)-15),'List of tables'!$A$4:$H$900,5,FALSE))," ",VLOOKUP((ROW(D237)-15),'List of tables'!$A$4:$H$900,5,FALSE))</f>
        <v>Northern Ireland</v>
      </c>
      <c r="E235" s="53" t="str">
        <f t="shared" si="3"/>
        <v>Download file (Excel, 22 KB)</v>
      </c>
      <c r="G235" s="18" t="str">
        <f>IF(ISNA(VLOOKUP((ROW(G237)-15),'List of tables'!$A$4:$H$900,6,FALSE))," ",VLOOKUP((ROW(G237)-15),'List of tables'!$A$4:$H$900,6,FALSE))</f>
        <v>https://datavis.nisra.gov.uk/census/2011/census-2011-dc2243ni.xlsx</v>
      </c>
      <c r="H235" s="18" t="str">
        <f>IF(ISNA(VLOOKUP((ROW(H237)-15),'List of tables'!$A$4:$H$900,7,FALSE))," ",VLOOKUP((ROW(H237)-15),'List of tables'!$A$4:$H$900,7,FALSE))</f>
        <v>Download file (Excel, 22 KB)</v>
      </c>
    </row>
    <row r="236" spans="1:8" ht="45" customHeight="1" x14ac:dyDescent="0.2">
      <c r="A236" s="21" t="str">
        <f>IF(ISNA(VLOOKUP((ROW(A238)-15),'List of tables'!$A$4:$H$900,2,FALSE))," ",VLOOKUP((ROW(A238)-15),'List of tables'!$A$4:$H$900,2,FALSE))</f>
        <v>DC2244NI</v>
      </c>
      <c r="B236" s="20" t="str">
        <f>IF(ISNA(VLOOKUP((ROW(B238)-15),'List of tables'!$A$4:$H$900,3,FALSE))," ",VLOOKUP((ROW(B238)-15),'List of tables'!$A$4:$H$900,3,FALSE))</f>
        <v>Knowledge of Irish by religion or religion brought up in by age by sex</v>
      </c>
      <c r="C236" s="20" t="str">
        <f>IF(ISNA(VLOOKUP((ROW(H238)-15),'List of tables'!$A$4:$H$900,8,FALSE))," ",VLOOKUP((ROW(H238)-15),'List of tables'!$A$4:$H$900,8,FALSE))</f>
        <v>All usual residents aged 3 and over</v>
      </c>
      <c r="D236" s="20" t="str">
        <f>IF(ISNA(VLOOKUP((ROW(D238)-15),'List of tables'!$A$4:$H$900,5,FALSE))," ",VLOOKUP((ROW(D238)-15),'List of tables'!$A$4:$H$900,5,FALSE))</f>
        <v>Northern Ireland</v>
      </c>
      <c r="E236" s="53" t="str">
        <f t="shared" si="3"/>
        <v>Download file (Excel, 20 KB)</v>
      </c>
      <c r="G236" s="18" t="str">
        <f>IF(ISNA(VLOOKUP((ROW(G238)-15),'List of tables'!$A$4:$H$900,6,FALSE))," ",VLOOKUP((ROW(G238)-15),'List of tables'!$A$4:$H$900,6,FALSE))</f>
        <v>https://datavis.nisra.gov.uk/census/2011/census-2011-dc2244ni.xlsx</v>
      </c>
      <c r="H236" s="18" t="str">
        <f>IF(ISNA(VLOOKUP((ROW(H238)-15),'List of tables'!$A$4:$H$900,7,FALSE))," ",VLOOKUP((ROW(H238)-15),'List of tables'!$A$4:$H$900,7,FALSE))</f>
        <v>Download file (Excel, 20 KB)</v>
      </c>
    </row>
    <row r="237" spans="1:8" ht="45" customHeight="1" x14ac:dyDescent="0.2">
      <c r="A237" s="21" t="str">
        <f>IF(ISNA(VLOOKUP((ROW(A239)-15),'List of tables'!$A$4:$H$900,2,FALSE))," ",VLOOKUP((ROW(A239)-15),'List of tables'!$A$4:$H$900,2,FALSE))</f>
        <v>DC2245NI</v>
      </c>
      <c r="B237" s="20" t="str">
        <f>IF(ISNA(VLOOKUP((ROW(B239)-15),'List of tables'!$A$4:$H$900,3,FALSE))," ",VLOOKUP((ROW(B239)-15),'List of tables'!$A$4:$H$900,3,FALSE))</f>
        <v>Knowledge of Ulster-Scots by religion by age by sex</v>
      </c>
      <c r="C237" s="20" t="str">
        <f>IF(ISNA(VLOOKUP((ROW(H239)-15),'List of tables'!$A$4:$H$900,8,FALSE))," ",VLOOKUP((ROW(H239)-15),'List of tables'!$A$4:$H$900,8,FALSE))</f>
        <v>All usual residents aged 3 and over</v>
      </c>
      <c r="D237" s="20" t="str">
        <f>IF(ISNA(VLOOKUP((ROW(D239)-15),'List of tables'!$A$4:$H$900,5,FALSE))," ",VLOOKUP((ROW(D239)-15),'List of tables'!$A$4:$H$900,5,FALSE))</f>
        <v>Northern Ireland</v>
      </c>
      <c r="E237" s="53" t="str">
        <f t="shared" si="3"/>
        <v>Download file (Excel, 22 KB)</v>
      </c>
      <c r="G237" s="18" t="str">
        <f>IF(ISNA(VLOOKUP((ROW(G239)-15),'List of tables'!$A$4:$H$900,6,FALSE))," ",VLOOKUP((ROW(G239)-15),'List of tables'!$A$4:$H$900,6,FALSE))</f>
        <v>https://datavis.nisra.gov.uk/census/2011/census-2011-dc2245ni.xlsx</v>
      </c>
      <c r="H237" s="18" t="str">
        <f>IF(ISNA(VLOOKUP((ROW(H239)-15),'List of tables'!$A$4:$H$900,7,FALSE))," ",VLOOKUP((ROW(H239)-15),'List of tables'!$A$4:$H$900,7,FALSE))</f>
        <v>Download file (Excel, 22 KB)</v>
      </c>
    </row>
    <row r="238" spans="1:8" ht="45" customHeight="1" x14ac:dyDescent="0.2">
      <c r="A238" s="21" t="str">
        <f>IF(ISNA(VLOOKUP((ROW(A240)-15),'List of tables'!$A$4:$H$900,2,FALSE))," ",VLOOKUP((ROW(A240)-15),'List of tables'!$A$4:$H$900,2,FALSE))</f>
        <v>DC2246NI</v>
      </c>
      <c r="B238" s="20" t="str">
        <f>IF(ISNA(VLOOKUP((ROW(B240)-15),'List of tables'!$A$4:$H$900,3,FALSE))," ",VLOOKUP((ROW(B240)-15),'List of tables'!$A$4:$H$900,3,FALSE))</f>
        <v>Knowledge of Ulster-Scots by religion or religion brought up in by age by sex</v>
      </c>
      <c r="C238" s="20" t="str">
        <f>IF(ISNA(VLOOKUP((ROW(H240)-15),'List of tables'!$A$4:$H$900,8,FALSE))," ",VLOOKUP((ROW(H240)-15),'List of tables'!$A$4:$H$900,8,FALSE))</f>
        <v>All usual residents aged 3 and over</v>
      </c>
      <c r="D238" s="20" t="str">
        <f>IF(ISNA(VLOOKUP((ROW(D240)-15),'List of tables'!$A$4:$H$900,5,FALSE))," ",VLOOKUP((ROW(D240)-15),'List of tables'!$A$4:$H$900,5,FALSE))</f>
        <v>Northern Ireland</v>
      </c>
      <c r="E238" s="53" t="str">
        <f t="shared" si="3"/>
        <v>Download file (Excel, 20 KB)</v>
      </c>
      <c r="G238" s="18" t="str">
        <f>IF(ISNA(VLOOKUP((ROW(G240)-15),'List of tables'!$A$4:$H$900,6,FALSE))," ",VLOOKUP((ROW(G240)-15),'List of tables'!$A$4:$H$900,6,FALSE))</f>
        <v>https://datavis.nisra.gov.uk/census/2011/census-2011-dc2246ni.xlsx</v>
      </c>
      <c r="H238" s="18" t="str">
        <f>IF(ISNA(VLOOKUP((ROW(H240)-15),'List of tables'!$A$4:$H$900,7,FALSE))," ",VLOOKUP((ROW(H240)-15),'List of tables'!$A$4:$H$900,7,FALSE))</f>
        <v>Download file (Excel, 20 KB)</v>
      </c>
    </row>
    <row r="239" spans="1:8" ht="45" customHeight="1" x14ac:dyDescent="0.2">
      <c r="A239" s="21" t="str">
        <f>IF(ISNA(VLOOKUP((ROW(A241)-15),'List of tables'!$A$4:$H$900,2,FALSE))," ",VLOOKUP((ROW(A241)-15),'List of tables'!$A$4:$H$900,2,FALSE))</f>
        <v>DC2247NI</v>
      </c>
      <c r="B239" s="20" t="str">
        <f>IF(ISNA(VLOOKUP((ROW(B241)-15),'List of tables'!$A$4:$H$900,3,FALSE))," ",VLOOKUP((ROW(B241)-15),'List of tables'!$A$4:$H$900,3,FALSE))</f>
        <v>Ethnic group by religion (administrative geographies)</v>
      </c>
      <c r="C239" s="20" t="str">
        <f>IF(ISNA(VLOOKUP((ROW(H241)-15),'List of tables'!$A$4:$H$900,8,FALSE))," ",VLOOKUP((ROW(H241)-15),'List of tables'!$A$4:$H$900,8,FALSE))</f>
        <v>All usual residents</v>
      </c>
      <c r="D239" s="20" t="str">
        <f>IF(ISNA(VLOOKUP((ROW(D241)-15),'List of tables'!$A$4:$H$900,5,FALSE))," ",VLOOKUP((ROW(D241)-15),'List of tables'!$A$4:$H$900,5,FALSE))</f>
        <v>Electoral Ward, Assembly Area, Local Government District (1993), Health and Social Care Trust, Education and Library Board, NUTS3, Northern Ireland</v>
      </c>
      <c r="E239" s="53" t="str">
        <f t="shared" si="3"/>
        <v>Download file (Zip, 5.2 MB)</v>
      </c>
      <c r="G239" s="18" t="str">
        <f>IF(ISNA(VLOOKUP((ROW(G241)-15),'List of tables'!$A$4:$H$900,6,FALSE))," ",VLOOKUP((ROW(G241)-15),'List of tables'!$A$4:$H$900,6,FALSE))</f>
        <v>https://datavis.nisra.gov.uk/census/2011/census-2011-dc2247ni-administrative-geographies.zip</v>
      </c>
      <c r="H239" s="18" t="str">
        <f>IF(ISNA(VLOOKUP((ROW(H241)-15),'List of tables'!$A$4:$H$900,7,FALSE))," ",VLOOKUP((ROW(H241)-15),'List of tables'!$A$4:$H$900,7,FALSE))</f>
        <v>Download file (Zip, 5.2 MB)</v>
      </c>
    </row>
    <row r="240" spans="1:8" ht="45" customHeight="1" x14ac:dyDescent="0.2">
      <c r="A240" s="21" t="str">
        <f>IF(ISNA(VLOOKUP((ROW(A242)-15),'List of tables'!$A$4:$H$900,2,FALSE))," ",VLOOKUP((ROW(A242)-15),'List of tables'!$A$4:$H$900,2,FALSE))</f>
        <v>DC2247NI</v>
      </c>
      <c r="B240" s="20" t="str">
        <f>IF(ISNA(VLOOKUP((ROW(B242)-15),'List of tables'!$A$4:$H$900,3,FALSE))," ",VLOOKUP((ROW(B242)-15),'List of tables'!$A$4:$H$900,3,FALSE))</f>
        <v>Ethnic group by religion (statistical geographies)</v>
      </c>
      <c r="C240" s="20" t="str">
        <f>IF(ISNA(VLOOKUP((ROW(H242)-15),'List of tables'!$A$4:$H$900,8,FALSE))," ",VLOOKUP((ROW(H242)-15),'List of tables'!$A$4:$H$900,8,FALSE))</f>
        <v>All usual residents</v>
      </c>
      <c r="D240" s="20" t="str">
        <f>IF(ISNA(VLOOKUP((ROW(D242)-15),'List of tables'!$A$4:$H$900,5,FALSE))," ",VLOOKUP((ROW(D242)-15),'List of tables'!$A$4:$H$900,5,FALSE))</f>
        <v>Super Output Area, Northern Ireland</v>
      </c>
      <c r="E240" s="53" t="str">
        <f t="shared" si="3"/>
        <v>Download file (Zip, 7.0 MB)</v>
      </c>
      <c r="G240" s="18" t="str">
        <f>IF(ISNA(VLOOKUP((ROW(G242)-15),'List of tables'!$A$4:$H$900,6,FALSE))," ",VLOOKUP((ROW(G242)-15),'List of tables'!$A$4:$H$900,6,FALSE))</f>
        <v>https://datavis.nisra.gov.uk/census/2011/census-2011-dc2247ni-statistical-geographies.zip</v>
      </c>
      <c r="H240" s="18" t="str">
        <f>IF(ISNA(VLOOKUP((ROW(H242)-15),'List of tables'!$A$4:$H$900,7,FALSE))," ",VLOOKUP((ROW(H242)-15),'List of tables'!$A$4:$H$900,7,FALSE))</f>
        <v>Download file (Zip, 7.0 MB)</v>
      </c>
    </row>
    <row r="241" spans="1:8" ht="45" customHeight="1" x14ac:dyDescent="0.2">
      <c r="A241" s="21" t="str">
        <f>IF(ISNA(VLOOKUP((ROW(A243)-15),'List of tables'!$A$4:$H$900,2,FALSE))," ",VLOOKUP((ROW(A243)-15),'List of tables'!$A$4:$H$900,2,FALSE))</f>
        <v>DC2248NI</v>
      </c>
      <c r="B241" s="20" t="str">
        <f>IF(ISNA(VLOOKUP((ROW(B243)-15),'List of tables'!$A$4:$H$900,3,FALSE))," ",VLOOKUP((ROW(B243)-15),'List of tables'!$A$4:$H$900,3,FALSE))</f>
        <v>Ethnic group by religion or religion brought up in (administrative geographies)</v>
      </c>
      <c r="C241" s="20" t="str">
        <f>IF(ISNA(VLOOKUP((ROW(H243)-15),'List of tables'!$A$4:$H$900,8,FALSE))," ",VLOOKUP((ROW(H243)-15),'List of tables'!$A$4:$H$900,8,FALSE))</f>
        <v>All usual residents</v>
      </c>
      <c r="D241" s="20" t="str">
        <f>IF(ISNA(VLOOKUP((ROW(D243)-15),'List of tables'!$A$4:$H$900,5,FALSE))," ",VLOOKUP((ROW(D243)-15),'List of tables'!$A$4:$H$900,5,FALSE))</f>
        <v>Electoral Ward, Assembly Area, Local Government District (1993), Health and Social Care Trust, Education and Library Board, NUTS3, Northern Ireland</v>
      </c>
      <c r="E241" s="53" t="str">
        <f t="shared" si="3"/>
        <v>Download file (Zip, 4.7 MB)</v>
      </c>
      <c r="G241" s="18" t="str">
        <f>IF(ISNA(VLOOKUP((ROW(G243)-15),'List of tables'!$A$4:$H$900,6,FALSE))," ",VLOOKUP((ROW(G243)-15),'List of tables'!$A$4:$H$900,6,FALSE))</f>
        <v>https://datavis.nisra.gov.uk/census/2011/census-2011-dc2248ni-administrative-geographies.zip</v>
      </c>
      <c r="H241" s="18" t="str">
        <f>IF(ISNA(VLOOKUP((ROW(H243)-15),'List of tables'!$A$4:$H$900,7,FALSE))," ",VLOOKUP((ROW(H243)-15),'List of tables'!$A$4:$H$900,7,FALSE))</f>
        <v>Download file (Zip, 4.7 MB)</v>
      </c>
    </row>
    <row r="242" spans="1:8" ht="45" customHeight="1" x14ac:dyDescent="0.2">
      <c r="A242" s="21" t="str">
        <f>IF(ISNA(VLOOKUP((ROW(A244)-15),'List of tables'!$A$4:$H$900,2,FALSE))," ",VLOOKUP((ROW(A244)-15),'List of tables'!$A$4:$H$900,2,FALSE))</f>
        <v>DC2248NI</v>
      </c>
      <c r="B242" s="20" t="str">
        <f>IF(ISNA(VLOOKUP((ROW(B244)-15),'List of tables'!$A$4:$H$900,3,FALSE))," ",VLOOKUP((ROW(B244)-15),'List of tables'!$A$4:$H$900,3,FALSE))</f>
        <v>Ethnic group by religion or religion brought up in (statistical geographies)</v>
      </c>
      <c r="C242" s="20" t="str">
        <f>IF(ISNA(VLOOKUP((ROW(H244)-15),'List of tables'!$A$4:$H$900,8,FALSE))," ",VLOOKUP((ROW(H244)-15),'List of tables'!$A$4:$H$900,8,FALSE))</f>
        <v>All usual residents</v>
      </c>
      <c r="D242" s="20" t="str">
        <f>IF(ISNA(VLOOKUP((ROW(D244)-15),'List of tables'!$A$4:$H$900,5,FALSE))," ",VLOOKUP((ROW(D244)-15),'List of tables'!$A$4:$H$900,5,FALSE))</f>
        <v>Super Output Area, Northern Ireland</v>
      </c>
      <c r="E242" s="53" t="str">
        <f t="shared" si="3"/>
        <v>Download file (Zip, 6.3 MB)</v>
      </c>
      <c r="G242" s="18" t="str">
        <f>IF(ISNA(VLOOKUP((ROW(G244)-15),'List of tables'!$A$4:$H$900,6,FALSE))," ",VLOOKUP((ROW(G244)-15),'List of tables'!$A$4:$H$900,6,FALSE))</f>
        <v>https://datavis.nisra.gov.uk/census/2011/census-2011-dc2248ni-statistical-geographies.zip</v>
      </c>
      <c r="H242" s="18" t="str">
        <f>IF(ISNA(VLOOKUP((ROW(H244)-15),'List of tables'!$A$4:$H$900,7,FALSE))," ",VLOOKUP((ROW(H244)-15),'List of tables'!$A$4:$H$900,7,FALSE))</f>
        <v>Download file (Zip, 6.3 MB)</v>
      </c>
    </row>
    <row r="243" spans="1:8" ht="45" customHeight="1" x14ac:dyDescent="0.2">
      <c r="A243" s="21" t="str">
        <f>IF(ISNA(VLOOKUP((ROW(A245)-15),'List of tables'!$A$4:$H$900,2,FALSE))," ",VLOOKUP((ROW(A245)-15),'List of tables'!$A$4:$H$900,2,FALSE))</f>
        <v>DC2249NI</v>
      </c>
      <c r="B243" s="20" t="str">
        <f>IF(ISNA(VLOOKUP((ROW(B245)-15),'List of tables'!$A$4:$H$900,3,FALSE))," ",VLOOKUP((ROW(B245)-15),'List of tables'!$A$4:$H$900,3,FALSE))</f>
        <v>Passports held (classification 1) by religion (administrative geographies)</v>
      </c>
      <c r="C243" s="20" t="str">
        <f>IF(ISNA(VLOOKUP((ROW(H245)-15),'List of tables'!$A$4:$H$900,8,FALSE))," ",VLOOKUP((ROW(H245)-15),'List of tables'!$A$4:$H$900,8,FALSE))</f>
        <v>All usual residents</v>
      </c>
      <c r="D243" s="20" t="str">
        <f>IF(ISNA(VLOOKUP((ROW(D245)-15),'List of tables'!$A$4:$H$900,5,FALSE))," ",VLOOKUP((ROW(D245)-15),'List of tables'!$A$4:$H$900,5,FALSE))</f>
        <v>Electoral Ward, Assembly Area, Local Government District (1993), Health and Social Care Trust, Education and Library Board, NUTS3, Northern Ireland</v>
      </c>
      <c r="E243" s="53" t="str">
        <f t="shared" si="3"/>
        <v>Download file (Zip, 5.0 MB)</v>
      </c>
      <c r="G243" s="18" t="str">
        <f>IF(ISNA(VLOOKUP((ROW(G245)-15),'List of tables'!$A$4:$H$900,6,FALSE))," ",VLOOKUP((ROW(G245)-15),'List of tables'!$A$4:$H$900,6,FALSE))</f>
        <v>https://datavis.nisra.gov.uk/census/2011/census-2011-dc2249ni-administrative-geographies.zip</v>
      </c>
      <c r="H243" s="18" t="str">
        <f>IF(ISNA(VLOOKUP((ROW(H245)-15),'List of tables'!$A$4:$H$900,7,FALSE))," ",VLOOKUP((ROW(H245)-15),'List of tables'!$A$4:$H$900,7,FALSE))</f>
        <v>Download file (Zip, 5.0 MB)</v>
      </c>
    </row>
    <row r="244" spans="1:8" ht="45" customHeight="1" x14ac:dyDescent="0.2">
      <c r="A244" s="21" t="str">
        <f>IF(ISNA(VLOOKUP((ROW(A246)-15),'List of tables'!$A$4:$H$900,2,FALSE))," ",VLOOKUP((ROW(A246)-15),'List of tables'!$A$4:$H$900,2,FALSE))</f>
        <v>DC2249NI</v>
      </c>
      <c r="B244" s="20" t="str">
        <f>IF(ISNA(VLOOKUP((ROW(B246)-15),'List of tables'!$A$4:$H$900,3,FALSE))," ",VLOOKUP((ROW(B246)-15),'List of tables'!$A$4:$H$900,3,FALSE))</f>
        <v>Passports held (classification 1) by religion (statistical geographies)</v>
      </c>
      <c r="C244" s="20" t="str">
        <f>IF(ISNA(VLOOKUP((ROW(H246)-15),'List of tables'!$A$4:$H$900,8,FALSE))," ",VLOOKUP((ROW(H246)-15),'List of tables'!$A$4:$H$900,8,FALSE))</f>
        <v>All usual residents</v>
      </c>
      <c r="D244" s="20" t="str">
        <f>IF(ISNA(VLOOKUP((ROW(D246)-15),'List of tables'!$A$4:$H$900,5,FALSE))," ",VLOOKUP((ROW(D246)-15),'List of tables'!$A$4:$H$900,5,FALSE))</f>
        <v>Super Output Area, Northern Ireland</v>
      </c>
      <c r="E244" s="53" t="str">
        <f t="shared" si="3"/>
        <v>Download file (Zip, 6.8 MB)</v>
      </c>
      <c r="G244" s="18" t="str">
        <f>IF(ISNA(VLOOKUP((ROW(G246)-15),'List of tables'!$A$4:$H$900,6,FALSE))," ",VLOOKUP((ROW(G246)-15),'List of tables'!$A$4:$H$900,6,FALSE))</f>
        <v>https://datavis.nisra.gov.uk/census/2011/census-2011-dc2249ni-statistical-geographies.zip</v>
      </c>
      <c r="H244" s="18" t="str">
        <f>IF(ISNA(VLOOKUP((ROW(H246)-15),'List of tables'!$A$4:$H$900,7,FALSE))," ",VLOOKUP((ROW(H246)-15),'List of tables'!$A$4:$H$900,7,FALSE))</f>
        <v>Download file (Zip, 6.8 MB)</v>
      </c>
    </row>
    <row r="245" spans="1:8" ht="45" customHeight="1" x14ac:dyDescent="0.2">
      <c r="A245" s="21" t="str">
        <f>IF(ISNA(VLOOKUP((ROW(A247)-15),'List of tables'!$A$4:$H$900,2,FALSE))," ",VLOOKUP((ROW(A247)-15),'List of tables'!$A$4:$H$900,2,FALSE))</f>
        <v>DC2250NI</v>
      </c>
      <c r="B245" s="20" t="str">
        <f>IF(ISNA(VLOOKUP((ROW(B247)-15),'List of tables'!$A$4:$H$900,3,FALSE))," ",VLOOKUP((ROW(B247)-15),'List of tables'!$A$4:$H$900,3,FALSE))</f>
        <v>Passports held (classification 1) by religion or religion brought up in (administrative geographies)</v>
      </c>
      <c r="C245" s="20" t="str">
        <f>IF(ISNA(VLOOKUP((ROW(H247)-15),'List of tables'!$A$4:$H$900,8,FALSE))," ",VLOOKUP((ROW(H247)-15),'List of tables'!$A$4:$H$900,8,FALSE))</f>
        <v>All usual residents</v>
      </c>
      <c r="D245" s="20" t="str">
        <f>IF(ISNA(VLOOKUP((ROW(D247)-15),'List of tables'!$A$4:$H$900,5,FALSE))," ",VLOOKUP((ROW(D247)-15),'List of tables'!$A$4:$H$900,5,FALSE))</f>
        <v>Electoral Ward, Assembly Area, Local Government District (1993), Health and Social Care Trust, Education and Library Board, NUTS3, Northern Ireland</v>
      </c>
      <c r="E245" s="53" t="str">
        <f t="shared" si="3"/>
        <v>Download file (Zip, 4.6 MB)</v>
      </c>
      <c r="G245" s="18" t="str">
        <f>IF(ISNA(VLOOKUP((ROW(G247)-15),'List of tables'!$A$4:$H$900,6,FALSE))," ",VLOOKUP((ROW(G247)-15),'List of tables'!$A$4:$H$900,6,FALSE))</f>
        <v>https://datavis.nisra.gov.uk/census/2011/census-2011-dc2250ni-administrative-geographies.zip</v>
      </c>
      <c r="H245" s="18" t="str">
        <f>IF(ISNA(VLOOKUP((ROW(H247)-15),'List of tables'!$A$4:$H$900,7,FALSE))," ",VLOOKUP((ROW(H247)-15),'List of tables'!$A$4:$H$900,7,FALSE))</f>
        <v>Download file (Zip, 4.6 MB)</v>
      </c>
    </row>
    <row r="246" spans="1:8" ht="45" customHeight="1" x14ac:dyDescent="0.2">
      <c r="A246" s="21" t="str">
        <f>IF(ISNA(VLOOKUP((ROW(A248)-15),'List of tables'!$A$4:$H$900,2,FALSE))," ",VLOOKUP((ROW(A248)-15),'List of tables'!$A$4:$H$900,2,FALSE))</f>
        <v>DC2250NI</v>
      </c>
      <c r="B246" s="20" t="str">
        <f>IF(ISNA(VLOOKUP((ROW(B248)-15),'List of tables'!$A$4:$H$900,3,FALSE))," ",VLOOKUP((ROW(B248)-15),'List of tables'!$A$4:$H$900,3,FALSE))</f>
        <v>Passports held (classification 1) by religion or religion brought up in (statistical geographies)</v>
      </c>
      <c r="C246" s="20" t="str">
        <f>IF(ISNA(VLOOKUP((ROW(H248)-15),'List of tables'!$A$4:$H$900,8,FALSE))," ",VLOOKUP((ROW(H248)-15),'List of tables'!$A$4:$H$900,8,FALSE))</f>
        <v>All usual residents</v>
      </c>
      <c r="D246" s="20" t="str">
        <f>IF(ISNA(VLOOKUP((ROW(D248)-15),'List of tables'!$A$4:$H$900,5,FALSE))," ",VLOOKUP((ROW(D248)-15),'List of tables'!$A$4:$H$900,5,FALSE))</f>
        <v>Super Output Area, Northern Ireland</v>
      </c>
      <c r="E246" s="53" t="str">
        <f t="shared" si="3"/>
        <v>Download file (Zip, 6.2 MB)</v>
      </c>
      <c r="G246" s="18" t="str">
        <f>IF(ISNA(VLOOKUP((ROW(G248)-15),'List of tables'!$A$4:$H$900,6,FALSE))," ",VLOOKUP((ROW(G248)-15),'List of tables'!$A$4:$H$900,6,FALSE))</f>
        <v>https://datavis.nisra.gov.uk/census/2011/census-2011-dc2250ni-statistical-geographies.zip</v>
      </c>
      <c r="H246" s="18" t="str">
        <f>IF(ISNA(VLOOKUP((ROW(H248)-15),'List of tables'!$A$4:$H$900,7,FALSE))," ",VLOOKUP((ROW(H248)-15),'List of tables'!$A$4:$H$900,7,FALSE))</f>
        <v>Download file (Zip, 6.2 MB)</v>
      </c>
    </row>
    <row r="247" spans="1:8" ht="45" customHeight="1" x14ac:dyDescent="0.2">
      <c r="A247" s="21" t="str">
        <f>IF(ISNA(VLOOKUP((ROW(A249)-15),'List of tables'!$A$4:$H$900,2,FALSE))," ",VLOOKUP((ROW(A249)-15),'List of tables'!$A$4:$H$900,2,FALSE))</f>
        <v>DC2251NI</v>
      </c>
      <c r="B247" s="20" t="str">
        <f>IF(ISNA(VLOOKUP((ROW(B249)-15),'List of tables'!$A$4:$H$900,3,FALSE))," ",VLOOKUP((ROW(B249)-15),'List of tables'!$A$4:$H$900,3,FALSE))</f>
        <v>Passports held (classification 2) by religion (administrative geographies)</v>
      </c>
      <c r="C247" s="20" t="str">
        <f>IF(ISNA(VLOOKUP((ROW(H249)-15),'List of tables'!$A$4:$H$900,8,FALSE))," ",VLOOKUP((ROW(H249)-15),'List of tables'!$A$4:$H$900,8,FALSE))</f>
        <v>All usual residents</v>
      </c>
      <c r="D247" s="20" t="str">
        <f>IF(ISNA(VLOOKUP((ROW(D249)-15),'List of tables'!$A$4:$H$900,5,FALSE))," ",VLOOKUP((ROW(D249)-15),'List of tables'!$A$4:$H$900,5,FALSE))</f>
        <v>Electoral Ward, Assembly Area, Local Government District (1993), Health and Social Care Trust, Education and Library Board, NUTS3, Northern Ireland</v>
      </c>
      <c r="E247" s="53" t="str">
        <f t="shared" si="3"/>
        <v>Download file (Zip, 4.9 MB)</v>
      </c>
      <c r="G247" s="18" t="str">
        <f>IF(ISNA(VLOOKUP((ROW(G249)-15),'List of tables'!$A$4:$H$900,6,FALSE))," ",VLOOKUP((ROW(G249)-15),'List of tables'!$A$4:$H$900,6,FALSE))</f>
        <v>https://datavis.nisra.gov.uk/census/2011/census-2011-dc2251ni-administrative-geographies.zip</v>
      </c>
      <c r="H247" s="18" t="str">
        <f>IF(ISNA(VLOOKUP((ROW(H249)-15),'List of tables'!$A$4:$H$900,7,FALSE))," ",VLOOKUP((ROW(H249)-15),'List of tables'!$A$4:$H$900,7,FALSE))</f>
        <v>Download file (Zip, 4.9 MB)</v>
      </c>
    </row>
    <row r="248" spans="1:8" ht="45" customHeight="1" x14ac:dyDescent="0.2">
      <c r="A248" s="21" t="str">
        <f>IF(ISNA(VLOOKUP((ROW(A250)-15),'List of tables'!$A$4:$H$900,2,FALSE))," ",VLOOKUP((ROW(A250)-15),'List of tables'!$A$4:$H$900,2,FALSE))</f>
        <v>DC2251NI</v>
      </c>
      <c r="B248" s="20" t="str">
        <f>IF(ISNA(VLOOKUP((ROW(B250)-15),'List of tables'!$A$4:$H$900,3,FALSE))," ",VLOOKUP((ROW(B250)-15),'List of tables'!$A$4:$H$900,3,FALSE))</f>
        <v>Passports held (classification 2) by religion (statistical geographies)</v>
      </c>
      <c r="C248" s="20" t="str">
        <f>IF(ISNA(VLOOKUP((ROW(H250)-15),'List of tables'!$A$4:$H$900,8,FALSE))," ",VLOOKUP((ROW(H250)-15),'List of tables'!$A$4:$H$900,8,FALSE))</f>
        <v>All usual residents</v>
      </c>
      <c r="D248" s="20" t="str">
        <f>IF(ISNA(VLOOKUP((ROW(D250)-15),'List of tables'!$A$4:$H$900,5,FALSE))," ",VLOOKUP((ROW(D250)-15),'List of tables'!$A$4:$H$900,5,FALSE))</f>
        <v>Super Output Area, Northern Ireland</v>
      </c>
      <c r="E248" s="53" t="str">
        <f t="shared" si="3"/>
        <v>Download file (Zip, 6.6 MB)</v>
      </c>
      <c r="G248" s="18" t="str">
        <f>IF(ISNA(VLOOKUP((ROW(G250)-15),'List of tables'!$A$4:$H$900,6,FALSE))," ",VLOOKUP((ROW(G250)-15),'List of tables'!$A$4:$H$900,6,FALSE))</f>
        <v>https://datavis.nisra.gov.uk/census/2011/census-2011-dc2251ni-statistical-geographies.zip</v>
      </c>
      <c r="H248" s="18" t="str">
        <f>IF(ISNA(VLOOKUP((ROW(H250)-15),'List of tables'!$A$4:$H$900,7,FALSE))," ",VLOOKUP((ROW(H250)-15),'List of tables'!$A$4:$H$900,7,FALSE))</f>
        <v>Download file (Zip, 6.6 MB)</v>
      </c>
    </row>
    <row r="249" spans="1:8" ht="45" customHeight="1" x14ac:dyDescent="0.2">
      <c r="A249" s="21" t="str">
        <f>IF(ISNA(VLOOKUP((ROW(A251)-15),'List of tables'!$A$4:$H$900,2,FALSE))," ",VLOOKUP((ROW(A251)-15),'List of tables'!$A$4:$H$900,2,FALSE))</f>
        <v>DC2252NI</v>
      </c>
      <c r="B249" s="20" t="str">
        <f>IF(ISNA(VLOOKUP((ROW(B251)-15),'List of tables'!$A$4:$H$900,3,FALSE))," ",VLOOKUP((ROW(B251)-15),'List of tables'!$A$4:$H$900,3,FALSE))</f>
        <v>Passports held (classification 2) by religion or religion brought up in (administrative geographies)</v>
      </c>
      <c r="C249" s="20" t="str">
        <f>IF(ISNA(VLOOKUP((ROW(H251)-15),'List of tables'!$A$4:$H$900,8,FALSE))," ",VLOOKUP((ROW(H251)-15),'List of tables'!$A$4:$H$900,8,FALSE))</f>
        <v>All usual residents</v>
      </c>
      <c r="D249" s="20" t="str">
        <f>IF(ISNA(VLOOKUP((ROW(D251)-15),'List of tables'!$A$4:$H$900,5,FALSE))," ",VLOOKUP((ROW(D251)-15),'List of tables'!$A$4:$H$900,5,FALSE))</f>
        <v>Electoral Ward, Assembly Area, Local Government District (1993), Health and Social Care Trust, Education and Library Board, NUTS3, Northern Ireland</v>
      </c>
      <c r="E249" s="53" t="str">
        <f t="shared" si="3"/>
        <v>Download file (Zip, 4.5 MB)</v>
      </c>
      <c r="G249" s="18" t="str">
        <f>IF(ISNA(VLOOKUP((ROW(G251)-15),'List of tables'!$A$4:$H$900,6,FALSE))," ",VLOOKUP((ROW(G251)-15),'List of tables'!$A$4:$H$900,6,FALSE))</f>
        <v>https://datavis.nisra.gov.uk/census/2011/census-2011-dc2252ni-administrative-geographies.zip</v>
      </c>
      <c r="H249" s="18" t="str">
        <f>IF(ISNA(VLOOKUP((ROW(H251)-15),'List of tables'!$A$4:$H$900,7,FALSE))," ",VLOOKUP((ROW(H251)-15),'List of tables'!$A$4:$H$900,7,FALSE))</f>
        <v>Download file (Zip, 4.5 MB)</v>
      </c>
    </row>
    <row r="250" spans="1:8" ht="45" customHeight="1" x14ac:dyDescent="0.2">
      <c r="A250" s="21" t="str">
        <f>IF(ISNA(VLOOKUP((ROW(A252)-15),'List of tables'!$A$4:$H$900,2,FALSE))," ",VLOOKUP((ROW(A252)-15),'List of tables'!$A$4:$H$900,2,FALSE))</f>
        <v>DC2252NI</v>
      </c>
      <c r="B250" s="20" t="str">
        <f>IF(ISNA(VLOOKUP((ROW(B252)-15),'List of tables'!$A$4:$H$900,3,FALSE))," ",VLOOKUP((ROW(B252)-15),'List of tables'!$A$4:$H$900,3,FALSE))</f>
        <v>Passports held (classification 2) by religion or religion brought up in (statistical geographies)</v>
      </c>
      <c r="C250" s="20" t="str">
        <f>IF(ISNA(VLOOKUP((ROW(H252)-15),'List of tables'!$A$4:$H$900,8,FALSE))," ",VLOOKUP((ROW(H252)-15),'List of tables'!$A$4:$H$900,8,FALSE))</f>
        <v>All usual residents</v>
      </c>
      <c r="D250" s="20" t="str">
        <f>IF(ISNA(VLOOKUP((ROW(D252)-15),'List of tables'!$A$4:$H$900,5,FALSE))," ",VLOOKUP((ROW(D252)-15),'List of tables'!$A$4:$H$900,5,FALSE))</f>
        <v>Super Output Area, Northern Ireland</v>
      </c>
      <c r="E250" s="53" t="str">
        <f t="shared" si="3"/>
        <v>Download file (Zip, 6.1 MB)</v>
      </c>
      <c r="G250" s="18" t="str">
        <f>IF(ISNA(VLOOKUP((ROW(G252)-15),'List of tables'!$A$4:$H$900,6,FALSE))," ",VLOOKUP((ROW(G252)-15),'List of tables'!$A$4:$H$900,6,FALSE))</f>
        <v>https://datavis.nisra.gov.uk/census/2011/census-2011-dc2252ni-statistical-geographies.zip</v>
      </c>
      <c r="H250" s="18" t="str">
        <f>IF(ISNA(VLOOKUP((ROW(H252)-15),'List of tables'!$A$4:$H$900,7,FALSE))," ",VLOOKUP((ROW(H252)-15),'List of tables'!$A$4:$H$900,7,FALSE))</f>
        <v>Download file (Zip, 6.1 MB)</v>
      </c>
    </row>
    <row r="251" spans="1:8" ht="45" customHeight="1" x14ac:dyDescent="0.2">
      <c r="A251" s="21" t="str">
        <f>IF(ISNA(VLOOKUP((ROW(A253)-15),'List of tables'!$A$4:$H$900,2,FALSE))," ",VLOOKUP((ROW(A253)-15),'List of tables'!$A$4:$H$900,2,FALSE))</f>
        <v>DC2253NI</v>
      </c>
      <c r="B251" s="20" t="str">
        <f>IF(ISNA(VLOOKUP((ROW(B253)-15),'List of tables'!$A$4:$H$900,3,FALSE))," ",VLOOKUP((ROW(B253)-15),'List of tables'!$A$4:$H$900,3,FALSE))</f>
        <v>Country of birth by religion by age</v>
      </c>
      <c r="C251" s="20" t="str">
        <f>IF(ISNA(VLOOKUP((ROW(H253)-15),'List of tables'!$A$4:$H$900,8,FALSE))," ",VLOOKUP((ROW(H253)-15),'List of tables'!$A$4:$H$900,8,FALSE))</f>
        <v>All usual residents</v>
      </c>
      <c r="D251" s="20" t="str">
        <f>IF(ISNA(VLOOKUP((ROW(D253)-15),'List of tables'!$A$4:$H$900,5,FALSE))," ",VLOOKUP((ROW(D253)-15),'List of tables'!$A$4:$H$900,5,FALSE))</f>
        <v>Northern Ireland</v>
      </c>
      <c r="E251" s="53" t="str">
        <f t="shared" si="3"/>
        <v>Download file (Excel, 32 KB)</v>
      </c>
      <c r="G251" s="18" t="str">
        <f>IF(ISNA(VLOOKUP((ROW(G253)-15),'List of tables'!$A$4:$H$900,6,FALSE))," ",VLOOKUP((ROW(G253)-15),'List of tables'!$A$4:$H$900,6,FALSE))</f>
        <v>https://datavis.nisra.gov.uk/census/2011/census-2011-dc2253ni.xlsx</v>
      </c>
      <c r="H251" s="18" t="str">
        <f>IF(ISNA(VLOOKUP((ROW(H253)-15),'List of tables'!$A$4:$H$900,7,FALSE))," ",VLOOKUP((ROW(H253)-15),'List of tables'!$A$4:$H$900,7,FALSE))</f>
        <v>Download file (Excel, 32 KB)</v>
      </c>
    </row>
    <row r="252" spans="1:8" ht="45" customHeight="1" x14ac:dyDescent="0.2">
      <c r="A252" s="21" t="str">
        <f>IF(ISNA(VLOOKUP((ROW(A254)-15),'List of tables'!$A$4:$H$900,2,FALSE))," ",VLOOKUP((ROW(A254)-15),'List of tables'!$A$4:$H$900,2,FALSE))</f>
        <v>DC2254NI</v>
      </c>
      <c r="B252" s="20" t="str">
        <f>IF(ISNA(VLOOKUP((ROW(B254)-15),'List of tables'!$A$4:$H$900,3,FALSE))," ",VLOOKUP((ROW(B254)-15),'List of tables'!$A$4:$H$900,3,FALSE))</f>
        <v>Country of birth by religion or religion brought up in by age</v>
      </c>
      <c r="C252" s="20" t="str">
        <f>IF(ISNA(VLOOKUP((ROW(H254)-15),'List of tables'!$A$4:$H$900,8,FALSE))," ",VLOOKUP((ROW(H254)-15),'List of tables'!$A$4:$H$900,8,FALSE))</f>
        <v>All usual residents</v>
      </c>
      <c r="D252" s="20" t="str">
        <f>IF(ISNA(VLOOKUP((ROW(D254)-15),'List of tables'!$A$4:$H$900,5,FALSE))," ",VLOOKUP((ROW(D254)-15),'List of tables'!$A$4:$H$900,5,FALSE))</f>
        <v>Northern Ireland</v>
      </c>
      <c r="E252" s="53" t="str">
        <f t="shared" si="3"/>
        <v>Download file (Excel, 26 KB)</v>
      </c>
      <c r="G252" s="18" t="str">
        <f>IF(ISNA(VLOOKUP((ROW(G254)-15),'List of tables'!$A$4:$H$900,6,FALSE))," ",VLOOKUP((ROW(G254)-15),'List of tables'!$A$4:$H$900,6,FALSE))</f>
        <v>https://datavis.nisra.gov.uk/census/2011/census-2011-dc2254ni.xlsx</v>
      </c>
      <c r="H252" s="18" t="str">
        <f>IF(ISNA(VLOOKUP((ROW(H254)-15),'List of tables'!$A$4:$H$900,7,FALSE))," ",VLOOKUP((ROW(H254)-15),'List of tables'!$A$4:$H$900,7,FALSE))</f>
        <v>Download file (Excel, 26 KB)</v>
      </c>
    </row>
    <row r="253" spans="1:8" ht="45" customHeight="1" x14ac:dyDescent="0.2">
      <c r="A253" s="21" t="str">
        <f>IF(ISNA(VLOOKUP((ROW(A255)-15),'List of tables'!$A$4:$H$900,2,FALSE))," ",VLOOKUP((ROW(A255)-15),'List of tables'!$A$4:$H$900,2,FALSE))</f>
        <v>DC2301NI</v>
      </c>
      <c r="B253" s="20" t="str">
        <f>IF(ISNA(VLOOKUP((ROW(B255)-15),'List of tables'!$A$4:$H$900,3,FALSE))," ",VLOOKUP((ROW(B255)-15),'List of tables'!$A$4:$H$900,3,FALSE))</f>
        <v>General health by ethnic group by age by sex</v>
      </c>
      <c r="C253" s="20" t="str">
        <f>IF(ISNA(VLOOKUP((ROW(H255)-15),'List of tables'!$A$4:$H$900,8,FALSE))," ",VLOOKUP((ROW(H255)-15),'List of tables'!$A$4:$H$900,8,FALSE))</f>
        <v>All usual residents</v>
      </c>
      <c r="D253" s="20" t="str">
        <f>IF(ISNA(VLOOKUP((ROW(D255)-15),'List of tables'!$A$4:$H$900,5,FALSE))," ",VLOOKUP((ROW(D255)-15),'List of tables'!$A$4:$H$900,5,FALSE))</f>
        <v>Northern Ireland</v>
      </c>
      <c r="E253" s="53" t="str">
        <f t="shared" si="3"/>
        <v>Download file (Excel, 29 KB)</v>
      </c>
      <c r="G253" s="18" t="str">
        <f>IF(ISNA(VLOOKUP((ROW(G255)-15),'List of tables'!$A$4:$H$900,6,FALSE))," ",VLOOKUP((ROW(G255)-15),'List of tables'!$A$4:$H$900,6,FALSE))</f>
        <v>https://datavis.nisra.gov.uk/census/2011/census-2011-dc2301ni.xlsx</v>
      </c>
      <c r="H253" s="18" t="str">
        <f>IF(ISNA(VLOOKUP((ROW(H255)-15),'List of tables'!$A$4:$H$900,7,FALSE))," ",VLOOKUP((ROW(H255)-15),'List of tables'!$A$4:$H$900,7,FALSE))</f>
        <v>Download file (Excel, 29 KB)</v>
      </c>
    </row>
    <row r="254" spans="1:8" ht="45" customHeight="1" x14ac:dyDescent="0.2">
      <c r="A254" s="21" t="str">
        <f>IF(ISNA(VLOOKUP((ROW(A256)-15),'List of tables'!$A$4:$H$900,2,FALSE))," ",VLOOKUP((ROW(A256)-15),'List of tables'!$A$4:$H$900,2,FALSE))</f>
        <v>DC2302NI</v>
      </c>
      <c r="B254" s="20" t="str">
        <f>IF(ISNA(VLOOKUP((ROW(B256)-15),'List of tables'!$A$4:$H$900,3,FALSE))," ",VLOOKUP((ROW(B256)-15),'List of tables'!$A$4:$H$900,3,FALSE))</f>
        <v>Long-term health problem or disability by ethnic group by age by sex</v>
      </c>
      <c r="C254" s="20" t="str">
        <f>IF(ISNA(VLOOKUP((ROW(H256)-15),'List of tables'!$A$4:$H$900,8,FALSE))," ",VLOOKUP((ROW(H256)-15),'List of tables'!$A$4:$H$900,8,FALSE))</f>
        <v>All usual residents</v>
      </c>
      <c r="D254" s="20" t="str">
        <f>IF(ISNA(VLOOKUP((ROW(D256)-15),'List of tables'!$A$4:$H$900,5,FALSE))," ",VLOOKUP((ROW(D256)-15),'List of tables'!$A$4:$H$900,5,FALSE))</f>
        <v>Northern Ireland</v>
      </c>
      <c r="E254" s="53" t="str">
        <f t="shared" si="3"/>
        <v>Download file (Excel, 25 KB)</v>
      </c>
      <c r="G254" s="18" t="str">
        <f>IF(ISNA(VLOOKUP((ROW(G256)-15),'List of tables'!$A$4:$H$900,6,FALSE))," ",VLOOKUP((ROW(G256)-15),'List of tables'!$A$4:$H$900,6,FALSE))</f>
        <v>https://datavis.nisra.gov.uk/census/2011/census-2011-dc2302ni.xlsx</v>
      </c>
      <c r="H254" s="18" t="str">
        <f>IF(ISNA(VLOOKUP((ROW(H256)-15),'List of tables'!$A$4:$H$900,7,FALSE))," ",VLOOKUP((ROW(H256)-15),'List of tables'!$A$4:$H$900,7,FALSE))</f>
        <v>Download file (Excel, 25 KB)</v>
      </c>
    </row>
    <row r="255" spans="1:8" ht="45" customHeight="1" x14ac:dyDescent="0.2">
      <c r="A255" s="21" t="str">
        <f>IF(ISNA(VLOOKUP((ROW(A257)-15),'List of tables'!$A$4:$H$900,2,FALSE))," ",VLOOKUP((ROW(A257)-15),'List of tables'!$A$4:$H$900,2,FALSE))</f>
        <v>DC2303NI</v>
      </c>
      <c r="B255" s="20" t="str">
        <f>IF(ISNA(VLOOKUP((ROW(B257)-15),'List of tables'!$A$4:$H$900,3,FALSE))," ",VLOOKUP((ROW(B257)-15),'List of tables'!$A$4:$H$900,3,FALSE))</f>
        <v>Long-term health problem or disability by general health by ethnic group by age</v>
      </c>
      <c r="C255" s="20" t="str">
        <f>IF(ISNA(VLOOKUP((ROW(H257)-15),'List of tables'!$A$4:$H$900,8,FALSE))," ",VLOOKUP((ROW(H257)-15),'List of tables'!$A$4:$H$900,8,FALSE))</f>
        <v>All usual residents</v>
      </c>
      <c r="D255" s="20" t="str">
        <f>IF(ISNA(VLOOKUP((ROW(D257)-15),'List of tables'!$A$4:$H$900,5,FALSE))," ",VLOOKUP((ROW(D257)-15),'List of tables'!$A$4:$H$900,5,FALSE))</f>
        <v>Northern Ireland</v>
      </c>
      <c r="E255" s="53" t="str">
        <f t="shared" si="3"/>
        <v>Download file (Excel, 29 KB)</v>
      </c>
      <c r="G255" s="18" t="str">
        <f>IF(ISNA(VLOOKUP((ROW(G257)-15),'List of tables'!$A$4:$H$900,6,FALSE))," ",VLOOKUP((ROW(G257)-15),'List of tables'!$A$4:$H$900,6,FALSE))</f>
        <v>https://datavis.nisra.gov.uk/census/2011/census-2011-dc2303ni.xlsx</v>
      </c>
      <c r="H255" s="18" t="str">
        <f>IF(ISNA(VLOOKUP((ROW(H257)-15),'List of tables'!$A$4:$H$900,7,FALSE))," ",VLOOKUP((ROW(H257)-15),'List of tables'!$A$4:$H$900,7,FALSE))</f>
        <v>Download file (Excel, 29 KB)</v>
      </c>
    </row>
    <row r="256" spans="1:8" ht="45" customHeight="1" x14ac:dyDescent="0.2">
      <c r="A256" s="21" t="str">
        <f>IF(ISNA(VLOOKUP((ROW(A258)-15),'List of tables'!$A$4:$H$900,2,FALSE))," ",VLOOKUP((ROW(A258)-15),'List of tables'!$A$4:$H$900,2,FALSE))</f>
        <v>DC2304NI</v>
      </c>
      <c r="B256" s="20" t="str">
        <f>IF(ISNA(VLOOKUP((ROW(B258)-15),'List of tables'!$A$4:$H$900,3,FALSE))," ",VLOOKUP((ROW(B258)-15),'List of tables'!$A$4:$H$900,3,FALSE))</f>
        <v>Country of birth by general health by long-term health problem or disability (administrative geographies)</v>
      </c>
      <c r="C256" s="20" t="str">
        <f>IF(ISNA(VLOOKUP((ROW(H258)-15),'List of tables'!$A$4:$H$900,8,FALSE))," ",VLOOKUP((ROW(H258)-15),'List of tables'!$A$4:$H$900,8,FALSE))</f>
        <v>All usual residents</v>
      </c>
      <c r="D256" s="20" t="str">
        <f>IF(ISNA(VLOOKUP((ROW(D258)-15),'List of tables'!$A$4:$H$900,5,FALSE))," ",VLOOKUP((ROW(D258)-15),'List of tables'!$A$4:$H$900,5,FALSE))</f>
        <v>Local Government District (1993), Health and Social Care Trust, Education and Library Board, NUTS3, Northern Ireland</v>
      </c>
      <c r="E256" s="53" t="str">
        <f t="shared" si="3"/>
        <v>Download file (Zip, 827 KB)</v>
      </c>
      <c r="G256" s="18" t="str">
        <f>IF(ISNA(VLOOKUP((ROW(G258)-15),'List of tables'!$A$4:$H$900,6,FALSE))," ",VLOOKUP((ROW(G258)-15),'List of tables'!$A$4:$H$900,6,FALSE))</f>
        <v>https://datavis.nisra.gov.uk/census/2011/census-2011-dc2304ni-administrative-geographies.zip</v>
      </c>
      <c r="H256" s="18" t="str">
        <f>IF(ISNA(VLOOKUP((ROW(H258)-15),'List of tables'!$A$4:$H$900,7,FALSE))," ",VLOOKUP((ROW(H258)-15),'List of tables'!$A$4:$H$900,7,FALSE))</f>
        <v>Download file (Zip, 827 KB)</v>
      </c>
    </row>
    <row r="257" spans="1:8" ht="45" customHeight="1" x14ac:dyDescent="0.2">
      <c r="A257" s="21" t="str">
        <f>IF(ISNA(VLOOKUP((ROW(A259)-15),'List of tables'!$A$4:$H$900,2,FALSE))," ",VLOOKUP((ROW(A259)-15),'List of tables'!$A$4:$H$900,2,FALSE))</f>
        <v>DC2305NI</v>
      </c>
      <c r="B257" s="20" t="str">
        <f>IF(ISNA(VLOOKUP((ROW(B259)-15),'List of tables'!$A$4:$H$900,3,FALSE))," ",VLOOKUP((ROW(B259)-15),'List of tables'!$A$4:$H$900,3,FALSE))</f>
        <v>Proficiency in English by general health by long-term health problem or disability by age by sex</v>
      </c>
      <c r="C257" s="20" t="str">
        <f>IF(ISNA(VLOOKUP((ROW(H259)-15),'List of tables'!$A$4:$H$900,8,FALSE))," ",VLOOKUP((ROW(H259)-15),'List of tables'!$A$4:$H$900,8,FALSE))</f>
        <v>All usual residents aged 3 and over</v>
      </c>
      <c r="D257" s="20" t="str">
        <f>IF(ISNA(VLOOKUP((ROW(D259)-15),'List of tables'!$A$4:$H$900,5,FALSE))," ",VLOOKUP((ROW(D259)-15),'List of tables'!$A$4:$H$900,5,FALSE))</f>
        <v>Northern Ireland</v>
      </c>
      <c r="E257" s="53" t="str">
        <f t="shared" si="3"/>
        <v>Download file (Excel, 52 KB)</v>
      </c>
      <c r="G257" s="18" t="str">
        <f>IF(ISNA(VLOOKUP((ROW(G259)-15),'List of tables'!$A$4:$H$900,6,FALSE))," ",VLOOKUP((ROW(G259)-15),'List of tables'!$A$4:$H$900,6,FALSE))</f>
        <v>https://datavis.nisra.gov.uk/census/2011/census-2011-dc2305ni.xlsx</v>
      </c>
      <c r="H257" s="18" t="str">
        <f>IF(ISNA(VLOOKUP((ROW(H259)-15),'List of tables'!$A$4:$H$900,7,FALSE))," ",VLOOKUP((ROW(H259)-15),'List of tables'!$A$4:$H$900,7,FALSE))</f>
        <v>Download file (Excel, 52 KB)</v>
      </c>
    </row>
    <row r="258" spans="1:8" ht="45" customHeight="1" x14ac:dyDescent="0.2">
      <c r="A258" s="21" t="str">
        <f>IF(ISNA(VLOOKUP((ROW(A260)-15),'List of tables'!$A$4:$H$900,2,FALSE))," ",VLOOKUP((ROW(A260)-15),'List of tables'!$A$4:$H$900,2,FALSE))</f>
        <v>DC2306NI</v>
      </c>
      <c r="B258" s="20" t="str">
        <f>IF(ISNA(VLOOKUP((ROW(B260)-15),'List of tables'!$A$4:$H$900,3,FALSE))," ",VLOOKUP((ROW(B260)-15),'List of tables'!$A$4:$H$900,3,FALSE))</f>
        <v>General health by religion by age by sex (administrative geographies)</v>
      </c>
      <c r="C258" s="20" t="str">
        <f>IF(ISNA(VLOOKUP((ROW(H260)-15),'List of tables'!$A$4:$H$900,8,FALSE))," ",VLOOKUP((ROW(H260)-15),'List of tables'!$A$4:$H$900,8,FALSE))</f>
        <v>All usual residents</v>
      </c>
      <c r="D258" s="20" t="str">
        <f>IF(ISNA(VLOOKUP((ROW(D260)-15),'List of tables'!$A$4:$H$900,5,FALSE))," ",VLOOKUP((ROW(D260)-15),'List of tables'!$A$4:$H$900,5,FALSE))</f>
        <v>Local Government District (1993), Health and Social Care Trust, Education and Library Board, NUTS3, Northern Ireland</v>
      </c>
      <c r="E258" s="53" t="str">
        <f t="shared" si="3"/>
        <v>Download file (Zip, 692 KB)</v>
      </c>
      <c r="G258" s="18" t="str">
        <f>IF(ISNA(VLOOKUP((ROW(G260)-15),'List of tables'!$A$4:$H$900,6,FALSE))," ",VLOOKUP((ROW(G260)-15),'List of tables'!$A$4:$H$900,6,FALSE))</f>
        <v>https://datavis.nisra.gov.uk/census/2011/census-2011-dc2306ni-administrative-geographies.zip</v>
      </c>
      <c r="H258" s="18" t="str">
        <f>IF(ISNA(VLOOKUP((ROW(H260)-15),'List of tables'!$A$4:$H$900,7,FALSE))," ",VLOOKUP((ROW(H260)-15),'List of tables'!$A$4:$H$900,7,FALSE))</f>
        <v>Download file (Zip, 692 KB)</v>
      </c>
    </row>
    <row r="259" spans="1:8" ht="45" customHeight="1" x14ac:dyDescent="0.2">
      <c r="A259" s="21" t="str">
        <f>IF(ISNA(VLOOKUP((ROW(A261)-15),'List of tables'!$A$4:$H$900,2,FALSE))," ",VLOOKUP((ROW(A261)-15),'List of tables'!$A$4:$H$900,2,FALSE))</f>
        <v>DC2307NI</v>
      </c>
      <c r="B259" s="20" t="str">
        <f>IF(ISNA(VLOOKUP((ROW(B261)-15),'List of tables'!$A$4:$H$900,3,FALSE))," ",VLOOKUP((ROW(B261)-15),'List of tables'!$A$4:$H$900,3,FALSE))</f>
        <v>General health by religion or religion brought up in by age by sex (administrative geographies)</v>
      </c>
      <c r="C259" s="20" t="str">
        <f>IF(ISNA(VLOOKUP((ROW(H261)-15),'List of tables'!$A$4:$H$900,8,FALSE))," ",VLOOKUP((ROW(H261)-15),'List of tables'!$A$4:$H$900,8,FALSE))</f>
        <v>All usual residents</v>
      </c>
      <c r="D259" s="20" t="str">
        <f>IF(ISNA(VLOOKUP((ROW(D261)-15),'List of tables'!$A$4:$H$900,5,FALSE))," ",VLOOKUP((ROW(D261)-15),'List of tables'!$A$4:$H$900,5,FALSE))</f>
        <v>Local Government District (1993), Health and Social Care Trust, Education and Library Board, NUTS3, Northern Ireland</v>
      </c>
      <c r="E259" s="53" t="str">
        <f t="shared" si="3"/>
        <v>Download file (Zip, 562 KB)</v>
      </c>
      <c r="G259" s="18" t="str">
        <f>IF(ISNA(VLOOKUP((ROW(G261)-15),'List of tables'!$A$4:$H$900,6,FALSE))," ",VLOOKUP((ROW(G261)-15),'List of tables'!$A$4:$H$900,6,FALSE))</f>
        <v>https://datavis.nisra.gov.uk/census/2011/census-2011-dc2307ni-administrative-geographies.zip</v>
      </c>
      <c r="H259" s="18" t="str">
        <f>IF(ISNA(VLOOKUP((ROW(H261)-15),'List of tables'!$A$4:$H$900,7,FALSE))," ",VLOOKUP((ROW(H261)-15),'List of tables'!$A$4:$H$900,7,FALSE))</f>
        <v>Download file (Zip, 562 KB)</v>
      </c>
    </row>
    <row r="260" spans="1:8" ht="45" customHeight="1" x14ac:dyDescent="0.2">
      <c r="A260" s="21" t="str">
        <f>IF(ISNA(VLOOKUP((ROW(A262)-15),'List of tables'!$A$4:$H$900,2,FALSE))," ",VLOOKUP((ROW(A262)-15),'List of tables'!$A$4:$H$900,2,FALSE))</f>
        <v>DC2308NI</v>
      </c>
      <c r="B260" s="20" t="str">
        <f>IF(ISNA(VLOOKUP((ROW(B262)-15),'List of tables'!$A$4:$H$900,3,FALSE))," ",VLOOKUP((ROW(B262)-15),'List of tables'!$A$4:$H$900,3,FALSE))</f>
        <v>Long-term health problem or disability by religion by age by sex (administrative geographies)</v>
      </c>
      <c r="C260" s="20" t="str">
        <f>IF(ISNA(VLOOKUP((ROW(H262)-15),'List of tables'!$A$4:$H$900,8,FALSE))," ",VLOOKUP((ROW(H262)-15),'List of tables'!$A$4:$H$900,8,FALSE))</f>
        <v>All usual residents</v>
      </c>
      <c r="D260" s="20" t="str">
        <f>IF(ISNA(VLOOKUP((ROW(D262)-15),'List of tables'!$A$4:$H$900,5,FALSE))," ",VLOOKUP((ROW(D262)-15),'List of tables'!$A$4:$H$900,5,FALSE))</f>
        <v>Local Government District (1993), Health and Social Care Trust, Education and Library Board, NUTS3, Northern Ireland</v>
      </c>
      <c r="E260" s="53" t="str">
        <f t="shared" si="3"/>
        <v>Download file (Zip, 613 KB)</v>
      </c>
      <c r="G260" s="18" t="str">
        <f>IF(ISNA(VLOOKUP((ROW(G262)-15),'List of tables'!$A$4:$H$900,6,FALSE))," ",VLOOKUP((ROW(G262)-15),'List of tables'!$A$4:$H$900,6,FALSE))</f>
        <v>https://datavis.nisra.gov.uk/census/2011/census-2011-dc2308ni-administrative-geographies.zip</v>
      </c>
      <c r="H260" s="18" t="str">
        <f>IF(ISNA(VLOOKUP((ROW(H262)-15),'List of tables'!$A$4:$H$900,7,FALSE))," ",VLOOKUP((ROW(H262)-15),'List of tables'!$A$4:$H$900,7,FALSE))</f>
        <v>Download file (Zip, 613 KB)</v>
      </c>
    </row>
    <row r="261" spans="1:8" ht="45" customHeight="1" x14ac:dyDescent="0.2">
      <c r="A261" s="21" t="str">
        <f>IF(ISNA(VLOOKUP((ROW(A263)-15),'List of tables'!$A$4:$H$900,2,FALSE))," ",VLOOKUP((ROW(A263)-15),'List of tables'!$A$4:$H$900,2,FALSE))</f>
        <v>DC2309NI</v>
      </c>
      <c r="B261" s="20" t="str">
        <f>IF(ISNA(VLOOKUP((ROW(B263)-15),'List of tables'!$A$4:$H$900,3,FALSE))," ",VLOOKUP((ROW(B263)-15),'List of tables'!$A$4:$H$900,3,FALSE))</f>
        <v>Long-term health problem or disability by religion or religion brought up in by age by sex (administrative geographies)</v>
      </c>
      <c r="C261" s="20" t="str">
        <f>IF(ISNA(VLOOKUP((ROW(H263)-15),'List of tables'!$A$4:$H$900,8,FALSE))," ",VLOOKUP((ROW(H263)-15),'List of tables'!$A$4:$H$900,8,FALSE))</f>
        <v>All usual residents</v>
      </c>
      <c r="D261" s="20" t="str">
        <f>IF(ISNA(VLOOKUP((ROW(D263)-15),'List of tables'!$A$4:$H$900,5,FALSE))," ",VLOOKUP((ROW(D263)-15),'List of tables'!$A$4:$H$900,5,FALSE))</f>
        <v>Local Government District (1993), Health and Social Care Trust, Education and Library Board, NUTS3, Northern Ireland</v>
      </c>
      <c r="E261" s="53" t="str">
        <f t="shared" si="3"/>
        <v>Download file (Zip, 518 KB)</v>
      </c>
      <c r="G261" s="18" t="str">
        <f>IF(ISNA(VLOOKUP((ROW(G263)-15),'List of tables'!$A$4:$H$900,6,FALSE))," ",VLOOKUP((ROW(G263)-15),'List of tables'!$A$4:$H$900,6,FALSE))</f>
        <v>https://datavis.nisra.gov.uk/census/2011/census-2011-dc2309ni-administrative-geographies.zip</v>
      </c>
      <c r="H261" s="18" t="str">
        <f>IF(ISNA(VLOOKUP((ROW(H263)-15),'List of tables'!$A$4:$H$900,7,FALSE))," ",VLOOKUP((ROW(H263)-15),'List of tables'!$A$4:$H$900,7,FALSE))</f>
        <v>Download file (Zip, 518 KB)</v>
      </c>
    </row>
    <row r="262" spans="1:8" ht="45" customHeight="1" x14ac:dyDescent="0.2">
      <c r="A262" s="21" t="str">
        <f>IF(ISNA(VLOOKUP((ROW(A264)-15),'List of tables'!$A$4:$H$900,2,FALSE))," ",VLOOKUP((ROW(A264)-15),'List of tables'!$A$4:$H$900,2,FALSE))</f>
        <v>DC2401NI</v>
      </c>
      <c r="B262" s="20" t="str">
        <f>IF(ISNA(VLOOKUP((ROW(B264)-15),'List of tables'!$A$4:$H$900,3,FALSE))," ",VLOOKUP((ROW(B264)-15),'List of tables'!$A$4:$H$900,3,FALSE))</f>
        <v>Type of communal establishment by ethnic group by sex</v>
      </c>
      <c r="C262" s="20" t="str">
        <f>IF(ISNA(VLOOKUP((ROW(H264)-15),'List of tables'!$A$4:$H$900,8,FALSE))," ",VLOOKUP((ROW(H264)-15),'List of tables'!$A$4:$H$900,8,FALSE))</f>
        <v>All usual residents in communal establishments</v>
      </c>
      <c r="D262" s="20" t="str">
        <f>IF(ISNA(VLOOKUP((ROW(D264)-15),'List of tables'!$A$4:$H$900,5,FALSE))," ",VLOOKUP((ROW(D264)-15),'List of tables'!$A$4:$H$900,5,FALSE))</f>
        <v>Northern Ireland</v>
      </c>
      <c r="E262" s="53" t="str">
        <f t="shared" si="3"/>
        <v>Download file (Excel, 27 KB)</v>
      </c>
      <c r="G262" s="18" t="str">
        <f>IF(ISNA(VLOOKUP((ROW(G264)-15),'List of tables'!$A$4:$H$900,6,FALSE))," ",VLOOKUP((ROW(G264)-15),'List of tables'!$A$4:$H$900,6,FALSE))</f>
        <v>https://datavis.nisra.gov.uk/census/2011/census-2011-dc2401ni.xlsx</v>
      </c>
      <c r="H262" s="18" t="str">
        <f>IF(ISNA(VLOOKUP((ROW(H264)-15),'List of tables'!$A$4:$H$900,7,FALSE))," ",VLOOKUP((ROW(H264)-15),'List of tables'!$A$4:$H$900,7,FALSE))</f>
        <v>Download file (Excel, 27 KB)</v>
      </c>
    </row>
    <row r="263" spans="1:8" ht="45" customHeight="1" x14ac:dyDescent="0.2">
      <c r="A263" s="21" t="str">
        <f>IF(ISNA(VLOOKUP((ROW(A265)-15),'List of tables'!$A$4:$H$900,2,FALSE))," ",VLOOKUP((ROW(A265)-15),'List of tables'!$A$4:$H$900,2,FALSE))</f>
        <v>DC2402NI</v>
      </c>
      <c r="B263" s="20" t="str">
        <f>IF(ISNA(VLOOKUP((ROW(B265)-15),'List of tables'!$A$4:$H$900,3,FALSE))," ",VLOOKUP((ROW(B265)-15),'List of tables'!$A$4:$H$900,3,FALSE))</f>
        <v>Tenure by number of cars or vans by ethnic group of HRP (administrative geographies)</v>
      </c>
      <c r="C263" s="20" t="str">
        <f>IF(ISNA(VLOOKUP((ROW(H265)-15),'List of tables'!$A$4:$H$900,8,FALSE))," ",VLOOKUP((ROW(H265)-15),'List of tables'!$A$4:$H$900,8,FALSE))</f>
        <v>All Household Reference Persons (HRPs)</v>
      </c>
      <c r="D263" s="20" t="str">
        <f>IF(ISNA(VLOOKUP((ROW(D265)-15),'List of tables'!$A$4:$H$900,5,FALSE))," ",VLOOKUP((ROW(D265)-15),'List of tables'!$A$4:$H$900,5,FALSE))</f>
        <v>Local Government District (1993), Health and Social Care Trust, Education and Library Board, NUTS3, Northern Ireland</v>
      </c>
      <c r="E263" s="53" t="str">
        <f t="shared" si="3"/>
        <v>Download file (Zip, 511 KB)</v>
      </c>
      <c r="G263" s="18" t="str">
        <f>IF(ISNA(VLOOKUP((ROW(G265)-15),'List of tables'!$A$4:$H$900,6,FALSE))," ",VLOOKUP((ROW(G265)-15),'List of tables'!$A$4:$H$900,6,FALSE))</f>
        <v>https://datavis.nisra.gov.uk/census/2011/census-2011-dc2402ni-administrative-geographies.zip</v>
      </c>
      <c r="H263" s="18" t="str">
        <f>IF(ISNA(VLOOKUP((ROW(H265)-15),'List of tables'!$A$4:$H$900,7,FALSE))," ",VLOOKUP((ROW(H265)-15),'List of tables'!$A$4:$H$900,7,FALSE))</f>
        <v>Download file (Zip, 511 KB)</v>
      </c>
    </row>
    <row r="264" spans="1:8" ht="45" customHeight="1" x14ac:dyDescent="0.2">
      <c r="A264" s="21" t="str">
        <f>IF(ISNA(VLOOKUP((ROW(A266)-15),'List of tables'!$A$4:$H$900,2,FALSE))," ",VLOOKUP((ROW(A266)-15),'List of tables'!$A$4:$H$900,2,FALSE))</f>
        <v>DC2403NI</v>
      </c>
      <c r="B264" s="20" t="str">
        <f>IF(ISNA(VLOOKUP((ROW(B266)-15),'List of tables'!$A$4:$H$900,3,FALSE))," ",VLOOKUP((ROW(B266)-15),'List of tables'!$A$4:$H$900,3,FALSE))</f>
        <v>Tenure by occupancy rating (rooms) by ethnic group (administrative geographies)</v>
      </c>
      <c r="C264" s="20" t="str">
        <f>IF(ISNA(VLOOKUP((ROW(H266)-15),'List of tables'!$A$4:$H$900,8,FALSE))," ",VLOOKUP((ROW(H266)-15),'List of tables'!$A$4:$H$900,8,FALSE))</f>
        <v>All usual residents in households</v>
      </c>
      <c r="D264" s="20" t="str">
        <f>IF(ISNA(VLOOKUP((ROW(D266)-15),'List of tables'!$A$4:$H$900,5,FALSE))," ",VLOOKUP((ROW(D266)-15),'List of tables'!$A$4:$H$900,5,FALSE))</f>
        <v>Local Government District (1993), Health and Social Care Trust, Education and Library Board, NUTS3, Northern Ireland</v>
      </c>
      <c r="E264" s="53" t="str">
        <f t="shared" si="3"/>
        <v>Download file (Zip, 550 KB)</v>
      </c>
      <c r="G264" s="18" t="str">
        <f>IF(ISNA(VLOOKUP((ROW(G266)-15),'List of tables'!$A$4:$H$900,6,FALSE))," ",VLOOKUP((ROW(G266)-15),'List of tables'!$A$4:$H$900,6,FALSE))</f>
        <v>https://datavis.nisra.gov.uk/census/2011/census-2011-dc2403ni-administrative-geographies.zip</v>
      </c>
      <c r="H264" s="18" t="str">
        <f>IF(ISNA(VLOOKUP((ROW(H266)-15),'List of tables'!$A$4:$H$900,7,FALSE))," ",VLOOKUP((ROW(H266)-15),'List of tables'!$A$4:$H$900,7,FALSE))</f>
        <v>Download file (Zip, 550 KB)</v>
      </c>
    </row>
    <row r="265" spans="1:8" ht="45" customHeight="1" x14ac:dyDescent="0.2">
      <c r="A265" s="21" t="str">
        <f>IF(ISNA(VLOOKUP((ROW(A267)-15),'List of tables'!$A$4:$H$900,2,FALSE))," ",VLOOKUP((ROW(A267)-15),'List of tables'!$A$4:$H$900,2,FALSE))</f>
        <v>DC2404NI</v>
      </c>
      <c r="B265" s="20" t="str">
        <f>IF(ISNA(VLOOKUP((ROW(B267)-15),'List of tables'!$A$4:$H$900,3,FALSE))," ",VLOOKUP((ROW(B267)-15),'List of tables'!$A$4:$H$900,3,FALSE))</f>
        <v>Tenure by occupancy rating (rooms) by ethnic group of HRP (administrative geographies)</v>
      </c>
      <c r="C265" s="20" t="str">
        <f>IF(ISNA(VLOOKUP((ROW(H267)-15),'List of tables'!$A$4:$H$900,8,FALSE))," ",VLOOKUP((ROW(H267)-15),'List of tables'!$A$4:$H$900,8,FALSE))</f>
        <v>All Household Reference Persons (HRPs)</v>
      </c>
      <c r="D265" s="20" t="str">
        <f>IF(ISNA(VLOOKUP((ROW(D267)-15),'List of tables'!$A$4:$H$900,5,FALSE))," ",VLOOKUP((ROW(D267)-15),'List of tables'!$A$4:$H$900,5,FALSE))</f>
        <v>Local Government District (1993), Health and Social Care Trust, Education and Library Board, NUTS3, Northern Ireland</v>
      </c>
      <c r="E265" s="53" t="str">
        <f t="shared" si="3"/>
        <v>Download file (Zip, 545 KB)</v>
      </c>
      <c r="G265" s="18" t="str">
        <f>IF(ISNA(VLOOKUP((ROW(G267)-15),'List of tables'!$A$4:$H$900,6,FALSE))," ",VLOOKUP((ROW(G267)-15),'List of tables'!$A$4:$H$900,6,FALSE))</f>
        <v>https://datavis.nisra.gov.uk/census/2011/census-2011-dc2404ni-administrative-geographies.zip</v>
      </c>
      <c r="H265" s="18" t="str">
        <f>IF(ISNA(VLOOKUP((ROW(H267)-15),'List of tables'!$A$4:$H$900,7,FALSE))," ",VLOOKUP((ROW(H267)-15),'List of tables'!$A$4:$H$900,7,FALSE))</f>
        <v>Download file (Zip, 545 KB)</v>
      </c>
    </row>
    <row r="266" spans="1:8" ht="45" customHeight="1" x14ac:dyDescent="0.2">
      <c r="A266" s="21" t="str">
        <f>IF(ISNA(VLOOKUP((ROW(A268)-15),'List of tables'!$A$4:$H$900,2,FALSE))," ",VLOOKUP((ROW(A268)-15),'List of tables'!$A$4:$H$900,2,FALSE))</f>
        <v>DC2405NI</v>
      </c>
      <c r="B266" s="20" t="str">
        <f>IF(ISNA(VLOOKUP((ROW(B268)-15),'List of tables'!$A$4:$H$900,3,FALSE))," ",VLOOKUP((ROW(B268)-15),'List of tables'!$A$4:$H$900,3,FALSE))</f>
        <v>Household size by ethnic group of HRP (administrative geographies)</v>
      </c>
      <c r="C266" s="20" t="str">
        <f>IF(ISNA(VLOOKUP((ROW(H268)-15),'List of tables'!$A$4:$H$900,8,FALSE))," ",VLOOKUP((ROW(H268)-15),'List of tables'!$A$4:$H$900,8,FALSE))</f>
        <v>All households</v>
      </c>
      <c r="D266" s="20" t="str">
        <f>IF(ISNA(VLOOKUP((ROW(D268)-15),'List of tables'!$A$4:$H$900,5,FALSE))," ",VLOOKUP((ROW(D268)-15),'List of tables'!$A$4:$H$900,5,FALSE))</f>
        <v>Local Government District (1993), Health and Social Care Trust, Education and Library Board, NUTS3, Northern Ireland</v>
      </c>
      <c r="E266" s="53" t="str">
        <f t="shared" ref="E266:E329" si="4">IF(LEN(G266)&lt;10,"",HYPERLINK(G266,H266))</f>
        <v>Download file (Zip, 447 KB)</v>
      </c>
      <c r="G266" s="18" t="str">
        <f>IF(ISNA(VLOOKUP((ROW(G268)-15),'List of tables'!$A$4:$H$900,6,FALSE))," ",VLOOKUP((ROW(G268)-15),'List of tables'!$A$4:$H$900,6,FALSE))</f>
        <v>https://datavis.nisra.gov.uk/census/2011/census-2011-dc2405ni-administrative-geographies.zip</v>
      </c>
      <c r="H266" s="18" t="str">
        <f>IF(ISNA(VLOOKUP((ROW(H268)-15),'List of tables'!$A$4:$H$900,7,FALSE))," ",VLOOKUP((ROW(H268)-15),'List of tables'!$A$4:$H$900,7,FALSE))</f>
        <v>Download file (Zip, 447 KB)</v>
      </c>
    </row>
    <row r="267" spans="1:8" ht="45" customHeight="1" x14ac:dyDescent="0.2">
      <c r="A267" s="21" t="str">
        <f>IF(ISNA(VLOOKUP((ROW(A269)-15),'List of tables'!$A$4:$H$900,2,FALSE))," ",VLOOKUP((ROW(A269)-15),'List of tables'!$A$4:$H$900,2,FALSE))</f>
        <v>DC2406NI</v>
      </c>
      <c r="B267" s="20" t="str">
        <f>IF(ISNA(VLOOKUP((ROW(B269)-15),'List of tables'!$A$4:$H$900,3,FALSE))," ",VLOOKUP((ROW(B269)-15),'List of tables'!$A$4:$H$900,3,FALSE))</f>
        <v>Type of communal establishment by country of birth by sex (administrative geographies)</v>
      </c>
      <c r="C267" s="20" t="str">
        <f>IF(ISNA(VLOOKUP((ROW(H269)-15),'List of tables'!$A$4:$H$900,8,FALSE))," ",VLOOKUP((ROW(H269)-15),'List of tables'!$A$4:$H$900,8,FALSE))</f>
        <v>All usual residents in communal establishments</v>
      </c>
      <c r="D267" s="20" t="str">
        <f>IF(ISNA(VLOOKUP((ROW(D269)-15),'List of tables'!$A$4:$H$900,5,FALSE))," ",VLOOKUP((ROW(D269)-15),'List of tables'!$A$4:$H$900,5,FALSE))</f>
        <v>Local Government District (1993), Health and Social Care Trust, Education and Library Board, NUTS3, Northern Ireland</v>
      </c>
      <c r="E267" s="53" t="str">
        <f t="shared" si="4"/>
        <v>Download file (Zip, 587 KB)</v>
      </c>
      <c r="G267" s="18" t="str">
        <f>IF(ISNA(VLOOKUP((ROW(G269)-15),'List of tables'!$A$4:$H$900,6,FALSE))," ",VLOOKUP((ROW(G269)-15),'List of tables'!$A$4:$H$900,6,FALSE))</f>
        <v>https://datavis.nisra.gov.uk/census/2011/census-2011-dc2406ni-administrative-geographies.zip</v>
      </c>
      <c r="H267" s="18" t="str">
        <f>IF(ISNA(VLOOKUP((ROW(H269)-15),'List of tables'!$A$4:$H$900,7,FALSE))," ",VLOOKUP((ROW(H269)-15),'List of tables'!$A$4:$H$900,7,FALSE))</f>
        <v>Download file (Zip, 587 KB)</v>
      </c>
    </row>
    <row r="268" spans="1:8" ht="45" customHeight="1" x14ac:dyDescent="0.2">
      <c r="A268" s="21" t="str">
        <f>IF(ISNA(VLOOKUP((ROW(A270)-15),'List of tables'!$A$4:$H$900,2,FALSE))," ",VLOOKUP((ROW(A270)-15),'List of tables'!$A$4:$H$900,2,FALSE))</f>
        <v>DC2407NI</v>
      </c>
      <c r="B268" s="20" t="str">
        <f>IF(ISNA(VLOOKUP((ROW(B270)-15),'List of tables'!$A$4:$H$900,3,FALSE))," ",VLOOKUP((ROW(B270)-15),'List of tables'!$A$4:$H$900,3,FALSE))</f>
        <v>Tenure by occupancy rating (rooms) by country of birth (administrative geographies)</v>
      </c>
      <c r="C268" s="20" t="str">
        <f>IF(ISNA(VLOOKUP((ROW(H270)-15),'List of tables'!$A$4:$H$900,8,FALSE))," ",VLOOKUP((ROW(H270)-15),'List of tables'!$A$4:$H$900,8,FALSE))</f>
        <v>All usual residents in households</v>
      </c>
      <c r="D268" s="20" t="str">
        <f>IF(ISNA(VLOOKUP((ROW(D270)-15),'List of tables'!$A$4:$H$900,5,FALSE))," ",VLOOKUP((ROW(D270)-15),'List of tables'!$A$4:$H$900,5,FALSE))</f>
        <v>Local Government District (1993), Health and Social Care Trust, Education and Library Board, NUTS3, Northern Ireland</v>
      </c>
      <c r="E268" s="53" t="str">
        <f t="shared" si="4"/>
        <v>Download file (Zip, 856 KB)</v>
      </c>
      <c r="G268" s="18" t="str">
        <f>IF(ISNA(VLOOKUP((ROW(G270)-15),'List of tables'!$A$4:$H$900,6,FALSE))," ",VLOOKUP((ROW(G270)-15),'List of tables'!$A$4:$H$900,6,FALSE))</f>
        <v>https://datavis.nisra.gov.uk/census/2011/census-2011-dc2407ni-administrative-geographies.zip</v>
      </c>
      <c r="H268" s="18" t="str">
        <f>IF(ISNA(VLOOKUP((ROW(H270)-15),'List of tables'!$A$4:$H$900,7,FALSE))," ",VLOOKUP((ROW(H270)-15),'List of tables'!$A$4:$H$900,7,FALSE))</f>
        <v>Download file (Zip, 856 KB)</v>
      </c>
    </row>
    <row r="269" spans="1:8" ht="45" customHeight="1" x14ac:dyDescent="0.2">
      <c r="A269" s="21" t="str">
        <f>IF(ISNA(VLOOKUP((ROW(A271)-15),'List of tables'!$A$4:$H$900,2,FALSE))," ",VLOOKUP((ROW(A271)-15),'List of tables'!$A$4:$H$900,2,FALSE))</f>
        <v>DC2409NI</v>
      </c>
      <c r="B269" s="20" t="str">
        <f>IF(ISNA(VLOOKUP((ROW(B271)-15),'List of tables'!$A$4:$H$900,3,FALSE))," ",VLOOKUP((ROW(B271)-15),'List of tables'!$A$4:$H$900,3,FALSE))</f>
        <v>Country of birth of HRP by household size (administrative geographies)</v>
      </c>
      <c r="C269" s="20" t="str">
        <f>IF(ISNA(VLOOKUP((ROW(H271)-15),'List of tables'!$A$4:$H$900,8,FALSE))," ",VLOOKUP((ROW(H271)-15),'List of tables'!$A$4:$H$900,8,FALSE))</f>
        <v>All households</v>
      </c>
      <c r="D269" s="20" t="str">
        <f>IF(ISNA(VLOOKUP((ROW(D271)-15),'List of tables'!$A$4:$H$900,5,FALSE))," ",VLOOKUP((ROW(D271)-15),'List of tables'!$A$4:$H$900,5,FALSE))</f>
        <v>Local Government District (1993), Health and Social Care Trust, Education and Library Board, NUTS3, Northern Ireland</v>
      </c>
      <c r="E269" s="53" t="str">
        <f t="shared" si="4"/>
        <v>Download file (Zip, 577 KB)</v>
      </c>
      <c r="G269" s="18" t="str">
        <f>IF(ISNA(VLOOKUP((ROW(G271)-15),'List of tables'!$A$4:$H$900,6,FALSE))," ",VLOOKUP((ROW(G271)-15),'List of tables'!$A$4:$H$900,6,FALSE))</f>
        <v>https://datavis.nisra.gov.uk/census/2011/census-2011-dc2409ni-administrative-geographies.zip</v>
      </c>
      <c r="H269" s="18" t="str">
        <f>IF(ISNA(VLOOKUP((ROW(H271)-15),'List of tables'!$A$4:$H$900,7,FALSE))," ",VLOOKUP((ROW(H271)-15),'List of tables'!$A$4:$H$900,7,FALSE))</f>
        <v>Download file (Zip, 577 KB)</v>
      </c>
    </row>
    <row r="270" spans="1:8" ht="45" customHeight="1" x14ac:dyDescent="0.2">
      <c r="A270" s="21" t="str">
        <f>IF(ISNA(VLOOKUP((ROW(A272)-15),'List of tables'!$A$4:$H$900,2,FALSE))," ",VLOOKUP((ROW(A272)-15),'List of tables'!$A$4:$H$900,2,FALSE))</f>
        <v>DC2412NI</v>
      </c>
      <c r="B270" s="20" t="str">
        <f>IF(ISNA(VLOOKUP((ROW(B272)-15),'List of tables'!$A$4:$H$900,3,FALSE))," ",VLOOKUP((ROW(B272)-15),'List of tables'!$A$4:$H$900,3,FALSE))</f>
        <v>Type of communal establishment by religion by sex (administrative geographies)</v>
      </c>
      <c r="C270" s="20" t="str">
        <f>IF(ISNA(VLOOKUP((ROW(H272)-15),'List of tables'!$A$4:$H$900,8,FALSE))," ",VLOOKUP((ROW(H272)-15),'List of tables'!$A$4:$H$900,8,FALSE))</f>
        <v>All usual residents in communal establishments</v>
      </c>
      <c r="D270" s="20" t="str">
        <f>IF(ISNA(VLOOKUP((ROW(D272)-15),'List of tables'!$A$4:$H$900,5,FALSE))," ",VLOOKUP((ROW(D272)-15),'List of tables'!$A$4:$H$900,5,FALSE))</f>
        <v>Local Government District (1993), Health and Social Care Trust, Education and Library Board, NUTS3, Northern Ireland</v>
      </c>
      <c r="E270" s="53" t="str">
        <f t="shared" si="4"/>
        <v>Download file (Zip, 619 KB)</v>
      </c>
      <c r="G270" s="18" t="str">
        <f>IF(ISNA(VLOOKUP((ROW(G272)-15),'List of tables'!$A$4:$H$900,6,FALSE))," ",VLOOKUP((ROW(G272)-15),'List of tables'!$A$4:$H$900,6,FALSE))</f>
        <v>https://datavis.nisra.gov.uk/census/2011/census-2011-dc2412ni-administrative-geographies.zip</v>
      </c>
      <c r="H270" s="18" t="str">
        <f>IF(ISNA(VLOOKUP((ROW(H272)-15),'List of tables'!$A$4:$H$900,7,FALSE))," ",VLOOKUP((ROW(H272)-15),'List of tables'!$A$4:$H$900,7,FALSE))</f>
        <v>Download file (Zip, 619 KB)</v>
      </c>
    </row>
    <row r="271" spans="1:8" ht="45" customHeight="1" x14ac:dyDescent="0.2">
      <c r="A271" s="21" t="str">
        <f>IF(ISNA(VLOOKUP((ROW(A273)-15),'List of tables'!$A$4:$H$900,2,FALSE))," ",VLOOKUP((ROW(A273)-15),'List of tables'!$A$4:$H$900,2,FALSE))</f>
        <v>DC2413NI</v>
      </c>
      <c r="B271" s="20" t="str">
        <f>IF(ISNA(VLOOKUP((ROW(B273)-15),'List of tables'!$A$4:$H$900,3,FALSE))," ",VLOOKUP((ROW(B273)-15),'List of tables'!$A$4:$H$900,3,FALSE))</f>
        <v>Type of communal establishment by religion or religion brought up in by sex (administrative geographies)</v>
      </c>
      <c r="C271" s="20" t="str">
        <f>IF(ISNA(VLOOKUP((ROW(H273)-15),'List of tables'!$A$4:$H$900,8,FALSE))," ",VLOOKUP((ROW(H273)-15),'List of tables'!$A$4:$H$900,8,FALSE))</f>
        <v>All usual residents in communal establishments</v>
      </c>
      <c r="D271" s="20" t="str">
        <f>IF(ISNA(VLOOKUP((ROW(D273)-15),'List of tables'!$A$4:$H$900,5,FALSE))," ",VLOOKUP((ROW(D273)-15),'List of tables'!$A$4:$H$900,5,FALSE))</f>
        <v>Local Government District (1993), Health and Social Care Trust, Education and Library Board, NUTS3, Northern Ireland</v>
      </c>
      <c r="E271" s="53" t="str">
        <f t="shared" si="4"/>
        <v>Download file (Zip, 548 KB)</v>
      </c>
      <c r="G271" s="18" t="str">
        <f>IF(ISNA(VLOOKUP((ROW(G273)-15),'List of tables'!$A$4:$H$900,6,FALSE))," ",VLOOKUP((ROW(G273)-15),'List of tables'!$A$4:$H$900,6,FALSE))</f>
        <v>https://datavis.nisra.gov.uk/census/2011/census-2011-dc2413ni-administrative-geographies.zip</v>
      </c>
      <c r="H271" s="18" t="str">
        <f>IF(ISNA(VLOOKUP((ROW(H273)-15),'List of tables'!$A$4:$H$900,7,FALSE))," ",VLOOKUP((ROW(H273)-15),'List of tables'!$A$4:$H$900,7,FALSE))</f>
        <v>Download file (Zip, 548 KB)</v>
      </c>
    </row>
    <row r="272" spans="1:8" ht="45" customHeight="1" x14ac:dyDescent="0.2">
      <c r="A272" s="21" t="str">
        <f>IF(ISNA(VLOOKUP((ROW(A274)-15),'List of tables'!$A$4:$H$900,2,FALSE))," ",VLOOKUP((ROW(A274)-15),'List of tables'!$A$4:$H$900,2,FALSE))</f>
        <v>DC2414NI</v>
      </c>
      <c r="B272" s="20" t="str">
        <f>IF(ISNA(VLOOKUP((ROW(B274)-15),'List of tables'!$A$4:$H$900,3,FALSE))," ",VLOOKUP((ROW(B274)-15),'List of tables'!$A$4:$H$900,3,FALSE))</f>
        <v>Tenure by number of cars or vans by religion of HRP (administrative geographies)</v>
      </c>
      <c r="C272" s="20" t="str">
        <f>IF(ISNA(VLOOKUP((ROW(H274)-15),'List of tables'!$A$4:$H$900,8,FALSE))," ",VLOOKUP((ROW(H274)-15),'List of tables'!$A$4:$H$900,8,FALSE))</f>
        <v>All Household Reference Persons (HRPs)</v>
      </c>
      <c r="D272" s="20" t="str">
        <f>IF(ISNA(VLOOKUP((ROW(D274)-15),'List of tables'!$A$4:$H$900,5,FALSE))," ",VLOOKUP((ROW(D274)-15),'List of tables'!$A$4:$H$900,5,FALSE))</f>
        <v>Local Government District (1993), Health and Social Care Trust, Education and Library Board, NUTS3, Northern Ireland</v>
      </c>
      <c r="E272" s="53" t="str">
        <f t="shared" si="4"/>
        <v>Download file (Zip, 535 KB)</v>
      </c>
      <c r="G272" s="18" t="str">
        <f>IF(ISNA(VLOOKUP((ROW(G274)-15),'List of tables'!$A$4:$H$900,6,FALSE))," ",VLOOKUP((ROW(G274)-15),'List of tables'!$A$4:$H$900,6,FALSE))</f>
        <v>https://datavis.nisra.gov.uk/census/2011/census-2011-dc2414ni-administrative-geographies.zip</v>
      </c>
      <c r="H272" s="18" t="str">
        <f>IF(ISNA(VLOOKUP((ROW(H274)-15),'List of tables'!$A$4:$H$900,7,FALSE))," ",VLOOKUP((ROW(H274)-15),'List of tables'!$A$4:$H$900,7,FALSE))</f>
        <v>Download file (Zip, 535 KB)</v>
      </c>
    </row>
    <row r="273" spans="1:8" ht="45" customHeight="1" x14ac:dyDescent="0.2">
      <c r="A273" s="21" t="str">
        <f>IF(ISNA(VLOOKUP((ROW(A275)-15),'List of tables'!$A$4:$H$900,2,FALSE))," ",VLOOKUP((ROW(A275)-15),'List of tables'!$A$4:$H$900,2,FALSE))</f>
        <v>DC2415NI</v>
      </c>
      <c r="B273" s="20" t="str">
        <f>IF(ISNA(VLOOKUP((ROW(B275)-15),'List of tables'!$A$4:$H$900,3,FALSE))," ",VLOOKUP((ROW(B275)-15),'List of tables'!$A$4:$H$900,3,FALSE))</f>
        <v>Tenure by number of cars or vans by religion or religion brought up in of HRP (administrative geographies)</v>
      </c>
      <c r="C273" s="20" t="str">
        <f>IF(ISNA(VLOOKUP((ROW(H275)-15),'List of tables'!$A$4:$H$900,8,FALSE))," ",VLOOKUP((ROW(H275)-15),'List of tables'!$A$4:$H$900,8,FALSE))</f>
        <v>All Household Reference Persons (HRPs)</v>
      </c>
      <c r="D273" s="20" t="str">
        <f>IF(ISNA(VLOOKUP((ROW(D275)-15),'List of tables'!$A$4:$H$900,5,FALSE))," ",VLOOKUP((ROW(D275)-15),'List of tables'!$A$4:$H$900,5,FALSE))</f>
        <v>Local Government District (1993), Health and Social Care Trust, Education and Library Board, NUTS3, Northern Ireland</v>
      </c>
      <c r="E273" s="53" t="str">
        <f t="shared" si="4"/>
        <v>Download file (Zip, 472 KB)</v>
      </c>
      <c r="G273" s="18" t="str">
        <f>IF(ISNA(VLOOKUP((ROW(G275)-15),'List of tables'!$A$4:$H$900,6,FALSE))," ",VLOOKUP((ROW(G275)-15),'List of tables'!$A$4:$H$900,6,FALSE))</f>
        <v>https://datavis.nisra.gov.uk/census/2011/census-2011-dc2415ni-administrative-geographies.zip</v>
      </c>
      <c r="H273" s="18" t="str">
        <f>IF(ISNA(VLOOKUP((ROW(H275)-15),'List of tables'!$A$4:$H$900,7,FALSE))," ",VLOOKUP((ROW(H275)-15),'List of tables'!$A$4:$H$900,7,FALSE))</f>
        <v>Download file (Zip, 472 KB)</v>
      </c>
    </row>
    <row r="274" spans="1:8" ht="45" customHeight="1" x14ac:dyDescent="0.2">
      <c r="A274" s="21" t="str">
        <f>IF(ISNA(VLOOKUP((ROW(A276)-15),'List of tables'!$A$4:$H$900,2,FALSE))," ",VLOOKUP((ROW(A276)-15),'List of tables'!$A$4:$H$900,2,FALSE))</f>
        <v>DC2416NI</v>
      </c>
      <c r="B274" s="20" t="str">
        <f>IF(ISNA(VLOOKUP((ROW(B276)-15),'List of tables'!$A$4:$H$900,3,FALSE))," ",VLOOKUP((ROW(B276)-15),'List of tables'!$A$4:$H$900,3,FALSE))</f>
        <v>Tenure by occupancy rating (rooms) by religion (administrative geographies)</v>
      </c>
      <c r="C274" s="20" t="str">
        <f>IF(ISNA(VLOOKUP((ROW(H276)-15),'List of tables'!$A$4:$H$900,8,FALSE))," ",VLOOKUP((ROW(H276)-15),'List of tables'!$A$4:$H$900,8,FALSE))</f>
        <v>All usual residents in households</v>
      </c>
      <c r="D274" s="20" t="str">
        <f>IF(ISNA(VLOOKUP((ROW(D276)-15),'List of tables'!$A$4:$H$900,5,FALSE))," ",VLOOKUP((ROW(D276)-15),'List of tables'!$A$4:$H$900,5,FALSE))</f>
        <v>Electoral Ward, Assembly Area, Local Government District (1993), Health and Social Care Trust, Education and Library Board, NUTS3, Northern Ireland</v>
      </c>
      <c r="E274" s="53" t="str">
        <f t="shared" si="4"/>
        <v>Download file (Zip, 6.0 MB)</v>
      </c>
      <c r="G274" s="18" t="str">
        <f>IF(ISNA(VLOOKUP((ROW(G276)-15),'List of tables'!$A$4:$H$900,6,FALSE))," ",VLOOKUP((ROW(G276)-15),'List of tables'!$A$4:$H$900,6,FALSE))</f>
        <v>https://datavis.nisra.gov.uk/census/2011/census-2011-dc2416ni-administrative-geographies.zip</v>
      </c>
      <c r="H274" s="18" t="str">
        <f>IF(ISNA(VLOOKUP((ROW(H276)-15),'List of tables'!$A$4:$H$900,7,FALSE))," ",VLOOKUP((ROW(H276)-15),'List of tables'!$A$4:$H$900,7,FALSE))</f>
        <v>Download file (Zip, 6.0 MB)</v>
      </c>
    </row>
    <row r="275" spans="1:8" ht="45" customHeight="1" x14ac:dyDescent="0.2">
      <c r="A275" s="21" t="str">
        <f>IF(ISNA(VLOOKUP((ROW(A277)-15),'List of tables'!$A$4:$H$900,2,FALSE))," ",VLOOKUP((ROW(A277)-15),'List of tables'!$A$4:$H$900,2,FALSE))</f>
        <v>DC2416NI</v>
      </c>
      <c r="B275" s="20" t="str">
        <f>IF(ISNA(VLOOKUP((ROW(B277)-15),'List of tables'!$A$4:$H$900,3,FALSE))," ",VLOOKUP((ROW(B277)-15),'List of tables'!$A$4:$H$900,3,FALSE))</f>
        <v>Tenure by occupancy rating (rooms) by religion (statistical geographies)</v>
      </c>
      <c r="C275" s="20" t="str">
        <f>IF(ISNA(VLOOKUP((ROW(H277)-15),'List of tables'!$A$4:$H$900,8,FALSE))," ",VLOOKUP((ROW(H277)-15),'List of tables'!$A$4:$H$900,8,FALSE))</f>
        <v>All usual residents in households</v>
      </c>
      <c r="D275" s="20" t="str">
        <f>IF(ISNA(VLOOKUP((ROW(D277)-15),'List of tables'!$A$4:$H$900,5,FALSE))," ",VLOOKUP((ROW(D277)-15),'List of tables'!$A$4:$H$900,5,FALSE))</f>
        <v>Super Output Area, Northern Ireland</v>
      </c>
      <c r="E275" s="53" t="str">
        <f t="shared" si="4"/>
        <v>Download file (Zip, 8.2 MB)</v>
      </c>
      <c r="G275" s="18" t="str">
        <f>IF(ISNA(VLOOKUP((ROW(G277)-15),'List of tables'!$A$4:$H$900,6,FALSE))," ",VLOOKUP((ROW(G277)-15),'List of tables'!$A$4:$H$900,6,FALSE))</f>
        <v>https://datavis.nisra.gov.uk/census/2011/census-2011-dc2416ni-statistical-geographies.zip</v>
      </c>
      <c r="H275" s="18" t="str">
        <f>IF(ISNA(VLOOKUP((ROW(H277)-15),'List of tables'!$A$4:$H$900,7,FALSE))," ",VLOOKUP((ROW(H277)-15),'List of tables'!$A$4:$H$900,7,FALSE))</f>
        <v>Download file (Zip, 8.2 MB)</v>
      </c>
    </row>
    <row r="276" spans="1:8" ht="45" customHeight="1" x14ac:dyDescent="0.2">
      <c r="A276" s="21" t="str">
        <f>IF(ISNA(VLOOKUP((ROW(A278)-15),'List of tables'!$A$4:$H$900,2,FALSE))," ",VLOOKUP((ROW(A278)-15),'List of tables'!$A$4:$H$900,2,FALSE))</f>
        <v>DC2417NI</v>
      </c>
      <c r="B276" s="20" t="str">
        <f>IF(ISNA(VLOOKUP((ROW(B278)-15),'List of tables'!$A$4:$H$900,3,FALSE))," ",VLOOKUP((ROW(B278)-15),'List of tables'!$A$4:$H$900,3,FALSE))</f>
        <v>Tenure by occupancy rating (rooms) by religion or religion brought up in (administrative geographies)</v>
      </c>
      <c r="C276" s="20" t="str">
        <f>IF(ISNA(VLOOKUP((ROW(H278)-15),'List of tables'!$A$4:$H$900,8,FALSE))," ",VLOOKUP((ROW(H278)-15),'List of tables'!$A$4:$H$900,8,FALSE))</f>
        <v>All usual residents in households</v>
      </c>
      <c r="D276" s="20" t="str">
        <f>IF(ISNA(VLOOKUP((ROW(D278)-15),'List of tables'!$A$4:$H$900,5,FALSE))," ",VLOOKUP((ROW(D278)-15),'List of tables'!$A$4:$H$900,5,FALSE))</f>
        <v>Electoral Ward, Assembly Area, Local Government District (1993), Health and Social Care Trust, Education and Library Board, NUTS3, Northern Ireland</v>
      </c>
      <c r="E276" s="53" t="str">
        <f t="shared" si="4"/>
        <v>Download file (Zip, 5.3 MB)</v>
      </c>
      <c r="G276" s="18" t="str">
        <f>IF(ISNA(VLOOKUP((ROW(G278)-15),'List of tables'!$A$4:$H$900,6,FALSE))," ",VLOOKUP((ROW(G278)-15),'List of tables'!$A$4:$H$900,6,FALSE))</f>
        <v>https://datavis.nisra.gov.uk/census/2011/census-2011-dc2417ni-administrative-geographies.zip</v>
      </c>
      <c r="H276" s="18" t="str">
        <f>IF(ISNA(VLOOKUP((ROW(H278)-15),'List of tables'!$A$4:$H$900,7,FALSE))," ",VLOOKUP((ROW(H278)-15),'List of tables'!$A$4:$H$900,7,FALSE))</f>
        <v>Download file (Zip, 5.3 MB)</v>
      </c>
    </row>
    <row r="277" spans="1:8" ht="45" customHeight="1" x14ac:dyDescent="0.2">
      <c r="A277" s="21" t="str">
        <f>IF(ISNA(VLOOKUP((ROW(A279)-15),'List of tables'!$A$4:$H$900,2,FALSE))," ",VLOOKUP((ROW(A279)-15),'List of tables'!$A$4:$H$900,2,FALSE))</f>
        <v>DC2417NI</v>
      </c>
      <c r="B277" s="20" t="str">
        <f>IF(ISNA(VLOOKUP((ROW(B279)-15),'List of tables'!$A$4:$H$900,3,FALSE))," ",VLOOKUP((ROW(B279)-15),'List of tables'!$A$4:$H$900,3,FALSE))</f>
        <v>Tenure by occupancy rating (rooms) by religion or religion brought up in (statistical geographies)</v>
      </c>
      <c r="C277" s="20" t="str">
        <f>IF(ISNA(VLOOKUP((ROW(H279)-15),'List of tables'!$A$4:$H$900,8,FALSE))," ",VLOOKUP((ROW(H279)-15),'List of tables'!$A$4:$H$900,8,FALSE))</f>
        <v>All usual residents in households</v>
      </c>
      <c r="D277" s="20" t="str">
        <f>IF(ISNA(VLOOKUP((ROW(D279)-15),'List of tables'!$A$4:$H$900,5,FALSE))," ",VLOOKUP((ROW(D279)-15),'List of tables'!$A$4:$H$900,5,FALSE))</f>
        <v>Super Output Area, Northern Ireland</v>
      </c>
      <c r="E277" s="53" t="str">
        <f t="shared" si="4"/>
        <v>Download file (Zip, 7.2 MB)</v>
      </c>
      <c r="G277" s="18" t="str">
        <f>IF(ISNA(VLOOKUP((ROW(G279)-15),'List of tables'!$A$4:$H$900,6,FALSE))," ",VLOOKUP((ROW(G279)-15),'List of tables'!$A$4:$H$900,6,FALSE))</f>
        <v>https://datavis.nisra.gov.uk/census/2011/census-2011-dc2417ni-statistical-geographies.zip</v>
      </c>
      <c r="H277" s="18" t="str">
        <f>IF(ISNA(VLOOKUP((ROW(H279)-15),'List of tables'!$A$4:$H$900,7,FALSE))," ",VLOOKUP((ROW(H279)-15),'List of tables'!$A$4:$H$900,7,FALSE))</f>
        <v>Download file (Zip, 7.2 MB)</v>
      </c>
    </row>
    <row r="278" spans="1:8" ht="45" customHeight="1" x14ac:dyDescent="0.2">
      <c r="A278" s="21" t="str">
        <f>IF(ISNA(VLOOKUP((ROW(A280)-15),'List of tables'!$A$4:$H$900,2,FALSE))," ",VLOOKUP((ROW(A280)-15),'List of tables'!$A$4:$H$900,2,FALSE))</f>
        <v>DC2418NI</v>
      </c>
      <c r="B278" s="20" t="str">
        <f>IF(ISNA(VLOOKUP((ROW(B280)-15),'List of tables'!$A$4:$H$900,3,FALSE))," ",VLOOKUP((ROW(B280)-15),'List of tables'!$A$4:$H$900,3,FALSE))</f>
        <v>Tenure by religion of HRP (administrative geographies)</v>
      </c>
      <c r="C278" s="20" t="str">
        <f>IF(ISNA(VLOOKUP((ROW(H280)-15),'List of tables'!$A$4:$H$900,8,FALSE))," ",VLOOKUP((ROW(H280)-15),'List of tables'!$A$4:$H$900,8,FALSE))</f>
        <v>All Household Reference Persons (HRPs)</v>
      </c>
      <c r="D278" s="20" t="str">
        <f>IF(ISNA(VLOOKUP((ROW(D280)-15),'List of tables'!$A$4:$H$900,5,FALSE))," ",VLOOKUP((ROW(D280)-15),'List of tables'!$A$4:$H$900,5,FALSE))</f>
        <v>Electoral Ward, Assembly Area, Local Government District (1993), Health and Social Care Trust, Education and Library Board, NUTS3, Northern Ireland</v>
      </c>
      <c r="E278" s="53" t="str">
        <f t="shared" si="4"/>
        <v>Download file (Zip, 5.3 MB)</v>
      </c>
      <c r="G278" s="18" t="str">
        <f>IF(ISNA(VLOOKUP((ROW(G280)-15),'List of tables'!$A$4:$H$900,6,FALSE))," ",VLOOKUP((ROW(G280)-15),'List of tables'!$A$4:$H$900,6,FALSE))</f>
        <v>https://datavis.nisra.gov.uk/census/2011/census-2011-dc2418ni-administrative-geographies.zip</v>
      </c>
      <c r="H278" s="18" t="str">
        <f>IF(ISNA(VLOOKUP((ROW(H280)-15),'List of tables'!$A$4:$H$900,7,FALSE))," ",VLOOKUP((ROW(H280)-15),'List of tables'!$A$4:$H$900,7,FALSE))</f>
        <v>Download file (Zip, 5.3 MB)</v>
      </c>
    </row>
    <row r="279" spans="1:8" ht="45" customHeight="1" x14ac:dyDescent="0.2">
      <c r="A279" s="21" t="str">
        <f>IF(ISNA(VLOOKUP((ROW(A281)-15),'List of tables'!$A$4:$H$900,2,FALSE))," ",VLOOKUP((ROW(A281)-15),'List of tables'!$A$4:$H$900,2,FALSE))</f>
        <v>DC2418NI</v>
      </c>
      <c r="B279" s="20" t="str">
        <f>IF(ISNA(VLOOKUP((ROW(B281)-15),'List of tables'!$A$4:$H$900,3,FALSE))," ",VLOOKUP((ROW(B281)-15),'List of tables'!$A$4:$H$900,3,FALSE))</f>
        <v>Tenure by religion of HRP (statistical geographies)</v>
      </c>
      <c r="C279" s="20" t="str">
        <f>IF(ISNA(VLOOKUP((ROW(H281)-15),'List of tables'!$A$4:$H$900,8,FALSE))," ",VLOOKUP((ROW(H281)-15),'List of tables'!$A$4:$H$900,8,FALSE))</f>
        <v>All Household Reference Persons (HRPs)</v>
      </c>
      <c r="D279" s="20" t="str">
        <f>IF(ISNA(VLOOKUP((ROW(D281)-15),'List of tables'!$A$4:$H$900,5,FALSE))," ",VLOOKUP((ROW(D281)-15),'List of tables'!$A$4:$H$900,5,FALSE))</f>
        <v>Super Output Area, Northern Ireland</v>
      </c>
      <c r="E279" s="53" t="str">
        <f t="shared" si="4"/>
        <v>Download file (Zip, 7.1 MB)</v>
      </c>
      <c r="G279" s="18" t="str">
        <f>IF(ISNA(VLOOKUP((ROW(G281)-15),'List of tables'!$A$4:$H$900,6,FALSE))," ",VLOOKUP((ROW(G281)-15),'List of tables'!$A$4:$H$900,6,FALSE))</f>
        <v>https://datavis.nisra.gov.uk/census/2011/census-2011-dc2418ni-statistical-geographies.zip</v>
      </c>
      <c r="H279" s="18" t="str">
        <f>IF(ISNA(VLOOKUP((ROW(H281)-15),'List of tables'!$A$4:$H$900,7,FALSE))," ",VLOOKUP((ROW(H281)-15),'List of tables'!$A$4:$H$900,7,FALSE))</f>
        <v>Download file (Zip, 7.1 MB)</v>
      </c>
    </row>
    <row r="280" spans="1:8" ht="45" customHeight="1" x14ac:dyDescent="0.2">
      <c r="A280" s="21" t="str">
        <f>IF(ISNA(VLOOKUP((ROW(A282)-15),'List of tables'!$A$4:$H$900,2,FALSE))," ",VLOOKUP((ROW(A282)-15),'List of tables'!$A$4:$H$900,2,FALSE))</f>
        <v>DC2419NI</v>
      </c>
      <c r="B280" s="20" t="str">
        <f>IF(ISNA(VLOOKUP((ROW(B282)-15),'List of tables'!$A$4:$H$900,3,FALSE))," ",VLOOKUP((ROW(B282)-15),'List of tables'!$A$4:$H$900,3,FALSE))</f>
        <v>Tenure by religion or religion brought up in of HRP (administrative geographies)</v>
      </c>
      <c r="C280" s="20" t="str">
        <f>IF(ISNA(VLOOKUP((ROW(H282)-15),'List of tables'!$A$4:$H$900,8,FALSE))," ",VLOOKUP((ROW(H282)-15),'List of tables'!$A$4:$H$900,8,FALSE))</f>
        <v>All Household Reference Persons (HRPs)</v>
      </c>
      <c r="D280" s="20" t="str">
        <f>IF(ISNA(VLOOKUP((ROW(D282)-15),'List of tables'!$A$4:$H$900,5,FALSE))," ",VLOOKUP((ROW(D282)-15),'List of tables'!$A$4:$H$900,5,FALSE))</f>
        <v>Electoral Ward, Assembly Area, Local Government District (1993), Health and Social Care Trust, Education and Library Board, NUTS3, Northern Ireland</v>
      </c>
      <c r="E280" s="53" t="str">
        <f t="shared" si="4"/>
        <v>Download file (Zip, 4.8 MB)</v>
      </c>
      <c r="G280" s="18" t="str">
        <f>IF(ISNA(VLOOKUP((ROW(G282)-15),'List of tables'!$A$4:$H$900,6,FALSE))," ",VLOOKUP((ROW(G282)-15),'List of tables'!$A$4:$H$900,6,FALSE))</f>
        <v>https://datavis.nisra.gov.uk/census/2011/census-2011-dc2419ni-administrative-geographies.zip</v>
      </c>
      <c r="H280" s="18" t="str">
        <f>IF(ISNA(VLOOKUP((ROW(H282)-15),'List of tables'!$A$4:$H$900,7,FALSE))," ",VLOOKUP((ROW(H282)-15),'List of tables'!$A$4:$H$900,7,FALSE))</f>
        <v>Download file (Zip, 4.8 MB)</v>
      </c>
    </row>
    <row r="281" spans="1:8" ht="45" customHeight="1" x14ac:dyDescent="0.2">
      <c r="A281" s="21" t="str">
        <f>IF(ISNA(VLOOKUP((ROW(A283)-15),'List of tables'!$A$4:$H$900,2,FALSE))," ",VLOOKUP((ROW(A283)-15),'List of tables'!$A$4:$H$900,2,FALSE))</f>
        <v>DC2419NI</v>
      </c>
      <c r="B281" s="20" t="str">
        <f>IF(ISNA(VLOOKUP((ROW(B283)-15),'List of tables'!$A$4:$H$900,3,FALSE))," ",VLOOKUP((ROW(B283)-15),'List of tables'!$A$4:$H$900,3,FALSE))</f>
        <v>Tenure by religion or religion brought up in of HRP (statistical geographies)</v>
      </c>
      <c r="C281" s="20" t="str">
        <f>IF(ISNA(VLOOKUP((ROW(H283)-15),'List of tables'!$A$4:$H$900,8,FALSE))," ",VLOOKUP((ROW(H283)-15),'List of tables'!$A$4:$H$900,8,FALSE))</f>
        <v>All Household Reference Persons (HRPs)</v>
      </c>
      <c r="D281" s="20" t="str">
        <f>IF(ISNA(VLOOKUP((ROW(D283)-15),'List of tables'!$A$4:$H$900,5,FALSE))," ",VLOOKUP((ROW(D283)-15),'List of tables'!$A$4:$H$900,5,FALSE))</f>
        <v>Super Output Area, Northern Ireland</v>
      </c>
      <c r="E281" s="53" t="str">
        <f t="shared" si="4"/>
        <v>Download file (Zip, 6.4 MB)</v>
      </c>
      <c r="G281" s="18" t="str">
        <f>IF(ISNA(VLOOKUP((ROW(G283)-15),'List of tables'!$A$4:$H$900,6,FALSE))," ",VLOOKUP((ROW(G283)-15),'List of tables'!$A$4:$H$900,6,FALSE))</f>
        <v>https://datavis.nisra.gov.uk/census/2011/census-2011-dc2419ni-statistical-geographies.zip</v>
      </c>
      <c r="H281" s="18" t="str">
        <f>IF(ISNA(VLOOKUP((ROW(H283)-15),'List of tables'!$A$4:$H$900,7,FALSE))," ",VLOOKUP((ROW(H283)-15),'List of tables'!$A$4:$H$900,7,FALSE))</f>
        <v>Download file (Zip, 6.4 MB)</v>
      </c>
    </row>
    <row r="282" spans="1:8" ht="45" customHeight="1" x14ac:dyDescent="0.2">
      <c r="A282" s="21" t="str">
        <f>IF(ISNA(VLOOKUP((ROW(A284)-15),'List of tables'!$A$4:$H$900,2,FALSE))," ",VLOOKUP((ROW(A284)-15),'List of tables'!$A$4:$H$900,2,FALSE))</f>
        <v>DC2420NI</v>
      </c>
      <c r="B282" s="20" t="str">
        <f>IF(ISNA(VLOOKUP((ROW(B284)-15),'List of tables'!$A$4:$H$900,3,FALSE))," ",VLOOKUP((ROW(B284)-15),'List of tables'!$A$4:$H$900,3,FALSE))</f>
        <v>Household size by religion of HRP (administrative geographies)</v>
      </c>
      <c r="C282" s="20" t="str">
        <f>IF(ISNA(VLOOKUP((ROW(H284)-15),'List of tables'!$A$4:$H$900,8,FALSE))," ",VLOOKUP((ROW(H284)-15),'List of tables'!$A$4:$H$900,8,FALSE))</f>
        <v>All households</v>
      </c>
      <c r="D282" s="20" t="str">
        <f>IF(ISNA(VLOOKUP((ROW(D284)-15),'List of tables'!$A$4:$H$900,5,FALSE))," ",VLOOKUP((ROW(D284)-15),'List of tables'!$A$4:$H$900,5,FALSE))</f>
        <v>Electoral Ward, Assembly Area, Local Government District (1993), Health and Social Care Trust, Education and Library Board, NUTS3, Northern Ireland</v>
      </c>
      <c r="E282" s="53" t="str">
        <f t="shared" si="4"/>
        <v>Download file (Zip, 4.9 MB)</v>
      </c>
      <c r="G282" s="18" t="str">
        <f>IF(ISNA(VLOOKUP((ROW(G284)-15),'List of tables'!$A$4:$H$900,6,FALSE))," ",VLOOKUP((ROW(G284)-15),'List of tables'!$A$4:$H$900,6,FALSE))</f>
        <v>https://datavis.nisra.gov.uk/census/2011/census-2011-dc2420ni-administrative-geographies.zip</v>
      </c>
      <c r="H282" s="18" t="str">
        <f>IF(ISNA(VLOOKUP((ROW(H284)-15),'List of tables'!$A$4:$H$900,7,FALSE))," ",VLOOKUP((ROW(H284)-15),'List of tables'!$A$4:$H$900,7,FALSE))</f>
        <v>Download file (Zip, 4.9 MB)</v>
      </c>
    </row>
    <row r="283" spans="1:8" ht="45" customHeight="1" x14ac:dyDescent="0.2">
      <c r="A283" s="21" t="str">
        <f>IF(ISNA(VLOOKUP((ROW(A285)-15),'List of tables'!$A$4:$H$900,2,FALSE))," ",VLOOKUP((ROW(A285)-15),'List of tables'!$A$4:$H$900,2,FALSE))</f>
        <v>DC2420NI</v>
      </c>
      <c r="B283" s="20" t="str">
        <f>IF(ISNA(VLOOKUP((ROW(B285)-15),'List of tables'!$A$4:$H$900,3,FALSE))," ",VLOOKUP((ROW(B285)-15),'List of tables'!$A$4:$H$900,3,FALSE))</f>
        <v>Household size by religion of HRP (statistical geographies)</v>
      </c>
      <c r="C283" s="20" t="str">
        <f>IF(ISNA(VLOOKUP((ROW(H285)-15),'List of tables'!$A$4:$H$900,8,FALSE))," ",VLOOKUP((ROW(H285)-15),'List of tables'!$A$4:$H$900,8,FALSE))</f>
        <v>All households</v>
      </c>
      <c r="D283" s="20" t="str">
        <f>IF(ISNA(VLOOKUP((ROW(D285)-15),'List of tables'!$A$4:$H$900,5,FALSE))," ",VLOOKUP((ROW(D285)-15),'List of tables'!$A$4:$H$900,5,FALSE))</f>
        <v>Super Output Area, Northern Ireland</v>
      </c>
      <c r="E283" s="53" t="str">
        <f t="shared" si="4"/>
        <v>Download file (Zip, 6.6 MB)</v>
      </c>
      <c r="G283" s="18" t="str">
        <f>IF(ISNA(VLOOKUP((ROW(G285)-15),'List of tables'!$A$4:$H$900,6,FALSE))," ",VLOOKUP((ROW(G285)-15),'List of tables'!$A$4:$H$900,6,FALSE))</f>
        <v>https://datavis.nisra.gov.uk/census/2011/census-2011-dc2420ni-statistical-geographies.zip</v>
      </c>
      <c r="H283" s="18" t="str">
        <f>IF(ISNA(VLOOKUP((ROW(H285)-15),'List of tables'!$A$4:$H$900,7,FALSE))," ",VLOOKUP((ROW(H285)-15),'List of tables'!$A$4:$H$900,7,FALSE))</f>
        <v>Download file (Zip, 6.6 MB)</v>
      </c>
    </row>
    <row r="284" spans="1:8" ht="45" customHeight="1" x14ac:dyDescent="0.2">
      <c r="A284" s="21" t="str">
        <f>IF(ISNA(VLOOKUP((ROW(A286)-15),'List of tables'!$A$4:$H$900,2,FALSE))," ",VLOOKUP((ROW(A286)-15),'List of tables'!$A$4:$H$900,2,FALSE))</f>
        <v>DC2421NI</v>
      </c>
      <c r="B284" s="20" t="str">
        <f>IF(ISNA(VLOOKUP((ROW(B286)-15),'List of tables'!$A$4:$H$900,3,FALSE))," ",VLOOKUP((ROW(B286)-15),'List of tables'!$A$4:$H$900,3,FALSE))</f>
        <v>Household size by religion or religion brought up in of HRP (administrative geographies)</v>
      </c>
      <c r="C284" s="20" t="str">
        <f>IF(ISNA(VLOOKUP((ROW(H286)-15),'List of tables'!$A$4:$H$900,8,FALSE))," ",VLOOKUP((ROW(H286)-15),'List of tables'!$A$4:$H$900,8,FALSE))</f>
        <v>All households</v>
      </c>
      <c r="D284" s="20" t="str">
        <f>IF(ISNA(VLOOKUP((ROW(D286)-15),'List of tables'!$A$4:$H$900,5,FALSE))," ",VLOOKUP((ROW(D286)-15),'List of tables'!$A$4:$H$900,5,FALSE))</f>
        <v>Electoral Ward, Assembly Area, Local Government District (1993), Health and Social Care Trust, Education and Library Board, NUTS3, Northern Ireland</v>
      </c>
      <c r="E284" s="53" t="str">
        <f t="shared" si="4"/>
        <v>Download file (Zip, 4.4 MB)</v>
      </c>
      <c r="G284" s="18" t="str">
        <f>IF(ISNA(VLOOKUP((ROW(G286)-15),'List of tables'!$A$4:$H$900,6,FALSE))," ",VLOOKUP((ROW(G286)-15),'List of tables'!$A$4:$H$900,6,FALSE))</f>
        <v>https://datavis.nisra.gov.uk/census/2011/census-2011-dc2421ni-administrative-geographies.zip</v>
      </c>
      <c r="H284" s="18" t="str">
        <f>IF(ISNA(VLOOKUP((ROW(H286)-15),'List of tables'!$A$4:$H$900,7,FALSE))," ",VLOOKUP((ROW(H286)-15),'List of tables'!$A$4:$H$900,7,FALSE))</f>
        <v>Download file (Zip, 4.4 MB)</v>
      </c>
    </row>
    <row r="285" spans="1:8" ht="45" customHeight="1" x14ac:dyDescent="0.2">
      <c r="A285" s="21" t="str">
        <f>IF(ISNA(VLOOKUP((ROW(A287)-15),'List of tables'!$A$4:$H$900,2,FALSE))," ",VLOOKUP((ROW(A287)-15),'List of tables'!$A$4:$H$900,2,FALSE))</f>
        <v>DC2421NI</v>
      </c>
      <c r="B285" s="20" t="str">
        <f>IF(ISNA(VLOOKUP((ROW(B287)-15),'List of tables'!$A$4:$H$900,3,FALSE))," ",VLOOKUP((ROW(B287)-15),'List of tables'!$A$4:$H$900,3,FALSE))</f>
        <v>Household size by religion or religion brought up in of HRP (statistical geographies)</v>
      </c>
      <c r="C285" s="20" t="str">
        <f>IF(ISNA(VLOOKUP((ROW(H287)-15),'List of tables'!$A$4:$H$900,8,FALSE))," ",VLOOKUP((ROW(H287)-15),'List of tables'!$A$4:$H$900,8,FALSE))</f>
        <v>All households</v>
      </c>
      <c r="D285" s="20" t="str">
        <f>IF(ISNA(VLOOKUP((ROW(D287)-15),'List of tables'!$A$4:$H$900,5,FALSE))," ",VLOOKUP((ROW(D287)-15),'List of tables'!$A$4:$H$900,5,FALSE))</f>
        <v>Super Output Area, Northern Ireland</v>
      </c>
      <c r="E285" s="53" t="str">
        <f t="shared" si="4"/>
        <v>Download file (Zip, 6.0 MB)</v>
      </c>
      <c r="G285" s="18" t="str">
        <f>IF(ISNA(VLOOKUP((ROW(G287)-15),'List of tables'!$A$4:$H$900,6,FALSE))," ",VLOOKUP((ROW(G287)-15),'List of tables'!$A$4:$H$900,6,FALSE))</f>
        <v>https://datavis.nisra.gov.uk/census/2011/census-2011-dc2421ni-statistical-geographies.zip</v>
      </c>
      <c r="H285" s="18" t="str">
        <f>IF(ISNA(VLOOKUP((ROW(H287)-15),'List of tables'!$A$4:$H$900,7,FALSE))," ",VLOOKUP((ROW(H287)-15),'List of tables'!$A$4:$H$900,7,FALSE))</f>
        <v>Download file (Zip, 6.0 MB)</v>
      </c>
    </row>
    <row r="286" spans="1:8" ht="45" customHeight="1" x14ac:dyDescent="0.2">
      <c r="A286" s="21" t="str">
        <f>IF(ISNA(VLOOKUP((ROW(A288)-15),'List of tables'!$A$4:$H$900,2,FALSE))," ",VLOOKUP((ROW(A288)-15),'List of tables'!$A$4:$H$900,2,FALSE))</f>
        <v>DC2501NI</v>
      </c>
      <c r="B286" s="20" t="str">
        <f>IF(ISNA(VLOOKUP((ROW(B288)-15),'List of tables'!$A$4:$H$900,3,FALSE))," ",VLOOKUP((ROW(B288)-15),'List of tables'!$A$4:$H$900,3,FALSE))</f>
        <v>Highest level of qualification by ethnic group by sex</v>
      </c>
      <c r="C286" s="20" t="str">
        <f>IF(ISNA(VLOOKUP((ROW(H288)-15),'List of tables'!$A$4:$H$900,8,FALSE))," ",VLOOKUP((ROW(H288)-15),'List of tables'!$A$4:$H$900,8,FALSE))</f>
        <v>All usual residents aged 16 and over</v>
      </c>
      <c r="D286" s="20" t="str">
        <f>IF(ISNA(VLOOKUP((ROW(D288)-15),'List of tables'!$A$4:$H$900,5,FALSE))," ",VLOOKUP((ROW(D288)-15),'List of tables'!$A$4:$H$900,5,FALSE))</f>
        <v>Northern Ireland</v>
      </c>
      <c r="E286" s="53" t="str">
        <f t="shared" si="4"/>
        <v>Download file (Excel, 22 KB)</v>
      </c>
      <c r="G286" s="18" t="str">
        <f>IF(ISNA(VLOOKUP((ROW(G288)-15),'List of tables'!$A$4:$H$900,6,FALSE))," ",VLOOKUP((ROW(G288)-15),'List of tables'!$A$4:$H$900,6,FALSE))</f>
        <v>https://datavis.nisra.gov.uk/census/2011/census-2011-dc2501ni.xlsx</v>
      </c>
      <c r="H286" s="18" t="str">
        <f>IF(ISNA(VLOOKUP((ROW(H288)-15),'List of tables'!$A$4:$H$900,7,FALSE))," ",VLOOKUP((ROW(H288)-15),'List of tables'!$A$4:$H$900,7,FALSE))</f>
        <v>Download file (Excel, 22 KB)</v>
      </c>
    </row>
    <row r="287" spans="1:8" ht="45" customHeight="1" x14ac:dyDescent="0.2">
      <c r="A287" s="21" t="str">
        <f>IF(ISNA(VLOOKUP((ROW(A289)-15),'List of tables'!$A$4:$H$900,2,FALSE))," ",VLOOKUP((ROW(A289)-15),'List of tables'!$A$4:$H$900,2,FALSE))</f>
        <v>DC2502NI</v>
      </c>
      <c r="B287" s="20" t="str">
        <f>IF(ISNA(VLOOKUP((ROW(B289)-15),'List of tables'!$A$4:$H$900,3,FALSE))," ",VLOOKUP((ROW(B289)-15),'List of tables'!$A$4:$H$900,3,FALSE))</f>
        <v>Highest level of qualification by ethnic group by age</v>
      </c>
      <c r="C287" s="20" t="str">
        <f>IF(ISNA(VLOOKUP((ROW(H289)-15),'List of tables'!$A$4:$H$900,8,FALSE))," ",VLOOKUP((ROW(H289)-15),'List of tables'!$A$4:$H$900,8,FALSE))</f>
        <v>All usual residents aged 16 and over</v>
      </c>
      <c r="D287" s="20" t="str">
        <f>IF(ISNA(VLOOKUP((ROW(D289)-15),'List of tables'!$A$4:$H$900,5,FALSE))," ",VLOOKUP((ROW(D289)-15),'List of tables'!$A$4:$H$900,5,FALSE))</f>
        <v>Northern Ireland</v>
      </c>
      <c r="E287" s="53" t="str">
        <f t="shared" si="4"/>
        <v>Download file (Excel, 23 KB)</v>
      </c>
      <c r="G287" s="18" t="str">
        <f>IF(ISNA(VLOOKUP((ROW(G289)-15),'List of tables'!$A$4:$H$900,6,FALSE))," ",VLOOKUP((ROW(G289)-15),'List of tables'!$A$4:$H$900,6,FALSE))</f>
        <v>https://datavis.nisra.gov.uk/census/2011/census-2011-dc2502ni.xlsx</v>
      </c>
      <c r="H287" s="18" t="str">
        <f>IF(ISNA(VLOOKUP((ROW(H289)-15),'List of tables'!$A$4:$H$900,7,FALSE))," ",VLOOKUP((ROW(H289)-15),'List of tables'!$A$4:$H$900,7,FALSE))</f>
        <v>Download file (Excel, 23 KB)</v>
      </c>
    </row>
    <row r="288" spans="1:8" ht="45" customHeight="1" x14ac:dyDescent="0.2">
      <c r="A288" s="21" t="str">
        <f>IF(ISNA(VLOOKUP((ROW(A290)-15),'List of tables'!$A$4:$H$900,2,FALSE))," ",VLOOKUP((ROW(A290)-15),'List of tables'!$A$4:$H$900,2,FALSE))</f>
        <v>DC2503NI</v>
      </c>
      <c r="B288" s="20" t="str">
        <f>IF(ISNA(VLOOKUP((ROW(B290)-15),'List of tables'!$A$4:$H$900,3,FALSE))," ",VLOOKUP((ROW(B290)-15),'List of tables'!$A$4:$H$900,3,FALSE))</f>
        <v>Country of birth by highest level of qualification (administrative geographies)</v>
      </c>
      <c r="C288" s="20" t="str">
        <f>IF(ISNA(VLOOKUP((ROW(H290)-15),'List of tables'!$A$4:$H$900,8,FALSE))," ",VLOOKUP((ROW(H290)-15),'List of tables'!$A$4:$H$900,8,FALSE))</f>
        <v>All usual residents aged 16 and over</v>
      </c>
      <c r="D288" s="20" t="str">
        <f>IF(ISNA(VLOOKUP((ROW(D290)-15),'List of tables'!$A$4:$H$900,5,FALSE))," ",VLOOKUP((ROW(D290)-15),'List of tables'!$A$4:$H$900,5,FALSE))</f>
        <v>Electoral Ward, Assembly Area, Local Government District (1993), Health and Social Care Trust, Education and Library Board, NUTS3, Northern Ireland</v>
      </c>
      <c r="E288" s="53" t="str">
        <f t="shared" si="4"/>
        <v>Download file (Zip, 5.0 MB)</v>
      </c>
      <c r="G288" s="18" t="str">
        <f>IF(ISNA(VLOOKUP((ROW(G290)-15),'List of tables'!$A$4:$H$900,6,FALSE))," ",VLOOKUP((ROW(G290)-15),'List of tables'!$A$4:$H$900,6,FALSE))</f>
        <v>https://datavis.nisra.gov.uk/census/2011/census-2011-dc2503ni-administrative-geographies.zip</v>
      </c>
      <c r="H288" s="18" t="str">
        <f>IF(ISNA(VLOOKUP((ROW(H290)-15),'List of tables'!$A$4:$H$900,7,FALSE))," ",VLOOKUP((ROW(H290)-15),'List of tables'!$A$4:$H$900,7,FALSE))</f>
        <v>Download file (Zip, 5.0 MB)</v>
      </c>
    </row>
    <row r="289" spans="1:8" ht="45" customHeight="1" x14ac:dyDescent="0.2">
      <c r="A289" s="21" t="str">
        <f>IF(ISNA(VLOOKUP((ROW(A291)-15),'List of tables'!$A$4:$H$900,2,FALSE))," ",VLOOKUP((ROW(A291)-15),'List of tables'!$A$4:$H$900,2,FALSE))</f>
        <v>DC2503NI</v>
      </c>
      <c r="B289" s="20" t="str">
        <f>IF(ISNA(VLOOKUP((ROW(B291)-15),'List of tables'!$A$4:$H$900,3,FALSE))," ",VLOOKUP((ROW(B291)-15),'List of tables'!$A$4:$H$900,3,FALSE))</f>
        <v>Country of birth by highest level of qualification (statistical geographies)</v>
      </c>
      <c r="C289" s="20" t="str">
        <f>IF(ISNA(VLOOKUP((ROW(H291)-15),'List of tables'!$A$4:$H$900,8,FALSE))," ",VLOOKUP((ROW(H291)-15),'List of tables'!$A$4:$H$900,8,FALSE))</f>
        <v>All usual residents aged 16 and over</v>
      </c>
      <c r="D289" s="20" t="str">
        <f>IF(ISNA(VLOOKUP((ROW(D291)-15),'List of tables'!$A$4:$H$900,5,FALSE))," ",VLOOKUP((ROW(D291)-15),'List of tables'!$A$4:$H$900,5,FALSE))</f>
        <v>Super Output Area, Northern Ireland</v>
      </c>
      <c r="E289" s="53" t="str">
        <f t="shared" si="4"/>
        <v>Download file (Zip, 6.8 MB)</v>
      </c>
      <c r="G289" s="18" t="str">
        <f>IF(ISNA(VLOOKUP((ROW(G291)-15),'List of tables'!$A$4:$H$900,6,FALSE))," ",VLOOKUP((ROW(G291)-15),'List of tables'!$A$4:$H$900,6,FALSE))</f>
        <v>https://datavis.nisra.gov.uk/census/2011/census-2011-dc2503ni-statistical-geographies.zip</v>
      </c>
      <c r="H289" s="18" t="str">
        <f>IF(ISNA(VLOOKUP((ROW(H291)-15),'List of tables'!$A$4:$H$900,7,FALSE))," ",VLOOKUP((ROW(H291)-15),'List of tables'!$A$4:$H$900,7,FALSE))</f>
        <v>Download file (Zip, 6.8 MB)</v>
      </c>
    </row>
    <row r="290" spans="1:8" ht="45" customHeight="1" x14ac:dyDescent="0.2">
      <c r="A290" s="21" t="str">
        <f>IF(ISNA(VLOOKUP((ROW(A292)-15),'List of tables'!$A$4:$H$900,2,FALSE))," ",VLOOKUP((ROW(A292)-15),'List of tables'!$A$4:$H$900,2,FALSE))</f>
        <v>DC2506NI</v>
      </c>
      <c r="B290" s="20" t="str">
        <f>IF(ISNA(VLOOKUP((ROW(B292)-15),'List of tables'!$A$4:$H$900,3,FALSE))," ",VLOOKUP((ROW(B292)-15),'List of tables'!$A$4:$H$900,3,FALSE))</f>
        <v>Highest level of qualification by main language (administrative geographies)</v>
      </c>
      <c r="C290" s="20" t="str">
        <f>IF(ISNA(VLOOKUP((ROW(H292)-15),'List of tables'!$A$4:$H$900,8,FALSE))," ",VLOOKUP((ROW(H292)-15),'List of tables'!$A$4:$H$900,8,FALSE))</f>
        <v>All usual residents aged 16 and over</v>
      </c>
      <c r="D290" s="20" t="str">
        <f>IF(ISNA(VLOOKUP((ROW(D292)-15),'List of tables'!$A$4:$H$900,5,FALSE))," ",VLOOKUP((ROW(D292)-15),'List of tables'!$A$4:$H$900,5,FALSE))</f>
        <v>Electoral Ward, Assembly Area, Local Government District (1993), Health and Social Care Trust, Education and Library Board, NUTS3, Northern Ireland</v>
      </c>
      <c r="E290" s="53" t="str">
        <f t="shared" si="4"/>
        <v>Download file (Zip, 4.9 MB)</v>
      </c>
      <c r="G290" s="18" t="str">
        <f>IF(ISNA(VLOOKUP((ROW(G292)-15),'List of tables'!$A$4:$H$900,6,FALSE))," ",VLOOKUP((ROW(G292)-15),'List of tables'!$A$4:$H$900,6,FALSE))</f>
        <v>https://datavis.nisra.gov.uk/census/2011/census-2011-dc2506ni-administrative-geographies.zip</v>
      </c>
      <c r="H290" s="18" t="str">
        <f>IF(ISNA(VLOOKUP((ROW(H292)-15),'List of tables'!$A$4:$H$900,7,FALSE))," ",VLOOKUP((ROW(H292)-15),'List of tables'!$A$4:$H$900,7,FALSE))</f>
        <v>Download file (Zip, 4.9 MB)</v>
      </c>
    </row>
    <row r="291" spans="1:8" ht="45" customHeight="1" x14ac:dyDescent="0.2">
      <c r="A291" s="21" t="str">
        <f>IF(ISNA(VLOOKUP((ROW(A293)-15),'List of tables'!$A$4:$H$900,2,FALSE))," ",VLOOKUP((ROW(A293)-15),'List of tables'!$A$4:$H$900,2,FALSE))</f>
        <v>DC2506NI</v>
      </c>
      <c r="B291" s="20" t="str">
        <f>IF(ISNA(VLOOKUP((ROW(B293)-15),'List of tables'!$A$4:$H$900,3,FALSE))," ",VLOOKUP((ROW(B293)-15),'List of tables'!$A$4:$H$900,3,FALSE))</f>
        <v>Highest level of qualification by main language (statistical geographies)</v>
      </c>
      <c r="C291" s="20" t="str">
        <f>IF(ISNA(VLOOKUP((ROW(H293)-15),'List of tables'!$A$4:$H$900,8,FALSE))," ",VLOOKUP((ROW(H293)-15),'List of tables'!$A$4:$H$900,8,FALSE))</f>
        <v>All usual residents aged 16 and over</v>
      </c>
      <c r="D291" s="20" t="str">
        <f>IF(ISNA(VLOOKUP((ROW(D293)-15),'List of tables'!$A$4:$H$900,5,FALSE))," ",VLOOKUP((ROW(D293)-15),'List of tables'!$A$4:$H$900,5,FALSE))</f>
        <v>Super Output Area, Northern Ireland</v>
      </c>
      <c r="E291" s="53" t="str">
        <f t="shared" si="4"/>
        <v>Download file (Zip, 6.7 MB)</v>
      </c>
      <c r="G291" s="18" t="str">
        <f>IF(ISNA(VLOOKUP((ROW(G293)-15),'List of tables'!$A$4:$H$900,6,FALSE))," ",VLOOKUP((ROW(G293)-15),'List of tables'!$A$4:$H$900,6,FALSE))</f>
        <v>https://datavis.nisra.gov.uk/census/2011/census-2011-dc2506ni-statistical-geographies.zip</v>
      </c>
      <c r="H291" s="18" t="str">
        <f>IF(ISNA(VLOOKUP((ROW(H293)-15),'List of tables'!$A$4:$H$900,7,FALSE))," ",VLOOKUP((ROW(H293)-15),'List of tables'!$A$4:$H$900,7,FALSE))</f>
        <v>Download file (Zip, 6.7 MB)</v>
      </c>
    </row>
    <row r="292" spans="1:8" ht="45" customHeight="1" x14ac:dyDescent="0.2">
      <c r="A292" s="21" t="str">
        <f>IF(ISNA(VLOOKUP((ROW(A294)-15),'List of tables'!$A$4:$H$900,2,FALSE))," ",VLOOKUP((ROW(A294)-15),'List of tables'!$A$4:$H$900,2,FALSE))</f>
        <v>DC2507NI</v>
      </c>
      <c r="B292" s="20" t="str">
        <f>IF(ISNA(VLOOKUP((ROW(B294)-15),'List of tables'!$A$4:$H$900,3,FALSE))," ",VLOOKUP((ROW(B294)-15),'List of tables'!$A$4:$H$900,3,FALSE))</f>
        <v>Proficiency in English by highest level of qualification by age by sex</v>
      </c>
      <c r="C292" s="20" t="str">
        <f>IF(ISNA(VLOOKUP((ROW(H294)-15),'List of tables'!$A$4:$H$900,8,FALSE))," ",VLOOKUP((ROW(H294)-15),'List of tables'!$A$4:$H$900,8,FALSE))</f>
        <v>All usual residents aged 16 and over</v>
      </c>
      <c r="D292" s="20" t="str">
        <f>IF(ISNA(VLOOKUP((ROW(D294)-15),'List of tables'!$A$4:$H$900,5,FALSE))," ",VLOOKUP((ROW(D294)-15),'List of tables'!$A$4:$H$900,5,FALSE))</f>
        <v>Northern Ireland</v>
      </c>
      <c r="E292" s="53" t="str">
        <f t="shared" si="4"/>
        <v>Download file (Excel, 28 KB)</v>
      </c>
      <c r="G292" s="18" t="str">
        <f>IF(ISNA(VLOOKUP((ROW(G294)-15),'List of tables'!$A$4:$H$900,6,FALSE))," ",VLOOKUP((ROW(G294)-15),'List of tables'!$A$4:$H$900,6,FALSE))</f>
        <v>https://datavis.nisra.gov.uk/census/2011/census-2011-dc2507ni.xlsx</v>
      </c>
      <c r="H292" s="18" t="str">
        <f>IF(ISNA(VLOOKUP((ROW(H294)-15),'List of tables'!$A$4:$H$900,7,FALSE))," ",VLOOKUP((ROW(H294)-15),'List of tables'!$A$4:$H$900,7,FALSE))</f>
        <v>Download file (Excel, 28 KB)</v>
      </c>
    </row>
    <row r="293" spans="1:8" ht="45" customHeight="1" x14ac:dyDescent="0.2">
      <c r="A293" s="21" t="str">
        <f>IF(ISNA(VLOOKUP((ROW(A295)-15),'List of tables'!$A$4:$H$900,2,FALSE))," ",VLOOKUP((ROW(A295)-15),'List of tables'!$A$4:$H$900,2,FALSE))</f>
        <v>DC2508NI</v>
      </c>
      <c r="B293" s="20" t="str">
        <f>IF(ISNA(VLOOKUP((ROW(B295)-15),'List of tables'!$A$4:$H$900,3,FALSE))," ",VLOOKUP((ROW(B295)-15),'List of tables'!$A$4:$H$900,3,FALSE))</f>
        <v>Highest level of qualification by religion by sex (administrative geographies)</v>
      </c>
      <c r="C293" s="20" t="str">
        <f>IF(ISNA(VLOOKUP((ROW(H295)-15),'List of tables'!$A$4:$H$900,8,FALSE))," ",VLOOKUP((ROW(H295)-15),'List of tables'!$A$4:$H$900,8,FALSE))</f>
        <v>All usual residents aged 16 and over</v>
      </c>
      <c r="D293" s="20" t="str">
        <f>IF(ISNA(VLOOKUP((ROW(D295)-15),'List of tables'!$A$4:$H$900,5,FALSE))," ",VLOOKUP((ROW(D295)-15),'List of tables'!$A$4:$H$900,5,FALSE))</f>
        <v>Electoral Ward, Assembly Area, Local Government District (1993), Health and Social Care Trust, Education and Library Board, NUTS3, Northern Ireland</v>
      </c>
      <c r="E293" s="53" t="str">
        <f t="shared" si="4"/>
        <v>Download file (Zip, 6.0 MB)</v>
      </c>
      <c r="G293" s="18" t="str">
        <f>IF(ISNA(VLOOKUP((ROW(G295)-15),'List of tables'!$A$4:$H$900,6,FALSE))," ",VLOOKUP((ROW(G295)-15),'List of tables'!$A$4:$H$900,6,FALSE))</f>
        <v>https://datavis.nisra.gov.uk/census/2011/census-2011-dc2508ni-administrative-geographies.zip</v>
      </c>
      <c r="H293" s="18" t="str">
        <f>IF(ISNA(VLOOKUP((ROW(H295)-15),'List of tables'!$A$4:$H$900,7,FALSE))," ",VLOOKUP((ROW(H295)-15),'List of tables'!$A$4:$H$900,7,FALSE))</f>
        <v>Download file (Zip, 6.0 MB)</v>
      </c>
    </row>
    <row r="294" spans="1:8" ht="45" customHeight="1" x14ac:dyDescent="0.2">
      <c r="A294" s="21" t="str">
        <f>IF(ISNA(VLOOKUP((ROW(A296)-15),'List of tables'!$A$4:$H$900,2,FALSE))," ",VLOOKUP((ROW(A296)-15),'List of tables'!$A$4:$H$900,2,FALSE))</f>
        <v>DC2508NI</v>
      </c>
      <c r="B294" s="20" t="str">
        <f>IF(ISNA(VLOOKUP((ROW(B296)-15),'List of tables'!$A$4:$H$900,3,FALSE))," ",VLOOKUP((ROW(B296)-15),'List of tables'!$A$4:$H$900,3,FALSE))</f>
        <v>Highest level of qualification by religion by sex (statistical geographies)</v>
      </c>
      <c r="C294" s="20" t="str">
        <f>IF(ISNA(VLOOKUP((ROW(H296)-15),'List of tables'!$A$4:$H$900,8,FALSE))," ",VLOOKUP((ROW(H296)-15),'List of tables'!$A$4:$H$900,8,FALSE))</f>
        <v>All usual residents aged 16 and over</v>
      </c>
      <c r="D294" s="20" t="str">
        <f>IF(ISNA(VLOOKUP((ROW(D296)-15),'List of tables'!$A$4:$H$900,5,FALSE))," ",VLOOKUP((ROW(D296)-15),'List of tables'!$A$4:$H$900,5,FALSE))</f>
        <v>Super Output Area, Northern Ireland</v>
      </c>
      <c r="E294" s="53" t="str">
        <f t="shared" si="4"/>
        <v>Download file (Zip, 8.2 MB)</v>
      </c>
      <c r="G294" s="18" t="str">
        <f>IF(ISNA(VLOOKUP((ROW(G296)-15),'List of tables'!$A$4:$H$900,6,FALSE))," ",VLOOKUP((ROW(G296)-15),'List of tables'!$A$4:$H$900,6,FALSE))</f>
        <v>https://datavis.nisra.gov.uk/census/2011/census-2011-dc2508ni-statistical-geographies.zip</v>
      </c>
      <c r="H294" s="18" t="str">
        <f>IF(ISNA(VLOOKUP((ROW(H296)-15),'List of tables'!$A$4:$H$900,7,FALSE))," ",VLOOKUP((ROW(H296)-15),'List of tables'!$A$4:$H$900,7,FALSE))</f>
        <v>Download file (Zip, 8.2 MB)</v>
      </c>
    </row>
    <row r="295" spans="1:8" ht="45" customHeight="1" x14ac:dyDescent="0.2">
      <c r="A295" s="21" t="str">
        <f>IF(ISNA(VLOOKUP((ROW(A297)-15),'List of tables'!$A$4:$H$900,2,FALSE))," ",VLOOKUP((ROW(A297)-15),'List of tables'!$A$4:$H$900,2,FALSE))</f>
        <v>DC2509NI</v>
      </c>
      <c r="B295" s="20" t="str">
        <f>IF(ISNA(VLOOKUP((ROW(B297)-15),'List of tables'!$A$4:$H$900,3,FALSE))," ",VLOOKUP((ROW(B297)-15),'List of tables'!$A$4:$H$900,3,FALSE))</f>
        <v>Highest level of qualification by religion or religion brought up in by sex (administrative geographies)</v>
      </c>
      <c r="C295" s="20" t="str">
        <f>IF(ISNA(VLOOKUP((ROW(H297)-15),'List of tables'!$A$4:$H$900,8,FALSE))," ",VLOOKUP((ROW(H297)-15),'List of tables'!$A$4:$H$900,8,FALSE))</f>
        <v>All usual residents aged 16 and over</v>
      </c>
      <c r="D295" s="20" t="str">
        <f>IF(ISNA(VLOOKUP((ROW(D297)-15),'List of tables'!$A$4:$H$900,5,FALSE))," ",VLOOKUP((ROW(D297)-15),'List of tables'!$A$4:$H$900,5,FALSE))</f>
        <v>Electoral Ward, Assembly Area, Local Government District (1993), Health and Social Care Trust, Education and Library Board, NUTS3, Northern Ireland</v>
      </c>
      <c r="E295" s="53" t="str">
        <f t="shared" si="4"/>
        <v>Download file (Zip, 5.2 MB)</v>
      </c>
      <c r="G295" s="18" t="str">
        <f>IF(ISNA(VLOOKUP((ROW(G297)-15),'List of tables'!$A$4:$H$900,6,FALSE))," ",VLOOKUP((ROW(G297)-15),'List of tables'!$A$4:$H$900,6,FALSE))</f>
        <v>https://datavis.nisra.gov.uk/census/2011/census-2011-dc2509ni-administrative-geographies.zip</v>
      </c>
      <c r="H295" s="18" t="str">
        <f>IF(ISNA(VLOOKUP((ROW(H297)-15),'List of tables'!$A$4:$H$900,7,FALSE))," ",VLOOKUP((ROW(H297)-15),'List of tables'!$A$4:$H$900,7,FALSE))</f>
        <v>Download file (Zip, 5.2 MB)</v>
      </c>
    </row>
    <row r="296" spans="1:8" ht="45" customHeight="1" x14ac:dyDescent="0.2">
      <c r="A296" s="21" t="str">
        <f>IF(ISNA(VLOOKUP((ROW(A298)-15),'List of tables'!$A$4:$H$900,2,FALSE))," ",VLOOKUP((ROW(A298)-15),'List of tables'!$A$4:$H$900,2,FALSE))</f>
        <v>DC2509NI</v>
      </c>
      <c r="B296" s="20" t="str">
        <f>IF(ISNA(VLOOKUP((ROW(B298)-15),'List of tables'!$A$4:$H$900,3,FALSE))," ",VLOOKUP((ROW(B298)-15),'List of tables'!$A$4:$H$900,3,FALSE))</f>
        <v>Highest level of qualification by religion or religion brought up in by sex (statistical geographies)</v>
      </c>
      <c r="C296" s="20" t="str">
        <f>IF(ISNA(VLOOKUP((ROW(H298)-15),'List of tables'!$A$4:$H$900,8,FALSE))," ",VLOOKUP((ROW(H298)-15),'List of tables'!$A$4:$H$900,8,FALSE))</f>
        <v>All usual residents aged 16 and over</v>
      </c>
      <c r="D296" s="20" t="str">
        <f>IF(ISNA(VLOOKUP((ROW(D298)-15),'List of tables'!$A$4:$H$900,5,FALSE))," ",VLOOKUP((ROW(D298)-15),'List of tables'!$A$4:$H$900,5,FALSE))</f>
        <v>Super Output Area, Northern Ireland</v>
      </c>
      <c r="E296" s="53" t="str">
        <f t="shared" si="4"/>
        <v>Download file (Zip, 7.1 MB)</v>
      </c>
      <c r="G296" s="18" t="str">
        <f>IF(ISNA(VLOOKUP((ROW(G298)-15),'List of tables'!$A$4:$H$900,6,FALSE))," ",VLOOKUP((ROW(G298)-15),'List of tables'!$A$4:$H$900,6,FALSE))</f>
        <v>https://datavis.nisra.gov.uk/census/2011/census-2011-dc2509ni-statistical-geographies.zip</v>
      </c>
      <c r="H296" s="18" t="str">
        <f>IF(ISNA(VLOOKUP((ROW(H298)-15),'List of tables'!$A$4:$H$900,7,FALSE))," ",VLOOKUP((ROW(H298)-15),'List of tables'!$A$4:$H$900,7,FALSE))</f>
        <v>Download file (Zip, 7.1 MB)</v>
      </c>
    </row>
    <row r="297" spans="1:8" ht="45" customHeight="1" x14ac:dyDescent="0.2">
      <c r="A297" s="21" t="str">
        <f>IF(ISNA(VLOOKUP((ROW(A299)-15),'List of tables'!$A$4:$H$900,2,FALSE))," ",VLOOKUP((ROW(A299)-15),'List of tables'!$A$4:$H$900,2,FALSE))</f>
        <v>DC2510NI</v>
      </c>
      <c r="B297" s="20" t="str">
        <f>IF(ISNA(VLOOKUP((ROW(B299)-15),'List of tables'!$A$4:$H$900,3,FALSE))," ",VLOOKUP((ROW(B299)-15),'List of tables'!$A$4:$H$900,3,FALSE))</f>
        <v>Highest level of qualification by religion by age by sex</v>
      </c>
      <c r="C297" s="20" t="str">
        <f>IF(ISNA(VLOOKUP((ROW(H299)-15),'List of tables'!$A$4:$H$900,8,FALSE))," ",VLOOKUP((ROW(H299)-15),'List of tables'!$A$4:$H$900,8,FALSE))</f>
        <v>All usual residents aged 16 and over</v>
      </c>
      <c r="D297" s="20" t="str">
        <f>IF(ISNA(VLOOKUP((ROW(D299)-15),'List of tables'!$A$4:$H$900,5,FALSE))," ",VLOOKUP((ROW(D299)-15),'List of tables'!$A$4:$H$900,5,FALSE))</f>
        <v>Northern Ireland</v>
      </c>
      <c r="E297" s="53" t="str">
        <f t="shared" si="4"/>
        <v>Download file (Excel, 35 KB)</v>
      </c>
      <c r="G297" s="18" t="str">
        <f>IF(ISNA(VLOOKUP((ROW(G299)-15),'List of tables'!$A$4:$H$900,6,FALSE))," ",VLOOKUP((ROW(G299)-15),'List of tables'!$A$4:$H$900,6,FALSE))</f>
        <v>https://datavis.nisra.gov.uk/census/2011/census-2011-dc2510ni.xlsx</v>
      </c>
      <c r="H297" s="18" t="str">
        <f>IF(ISNA(VLOOKUP((ROW(H299)-15),'List of tables'!$A$4:$H$900,7,FALSE))," ",VLOOKUP((ROW(H299)-15),'List of tables'!$A$4:$H$900,7,FALSE))</f>
        <v>Download file (Excel, 35 KB)</v>
      </c>
    </row>
    <row r="298" spans="1:8" ht="45" customHeight="1" x14ac:dyDescent="0.2">
      <c r="A298" s="21" t="str">
        <f>IF(ISNA(VLOOKUP((ROW(A300)-15),'List of tables'!$A$4:$H$900,2,FALSE))," ",VLOOKUP((ROW(A300)-15),'List of tables'!$A$4:$H$900,2,FALSE))</f>
        <v>DC2511NI</v>
      </c>
      <c r="B298" s="20" t="str">
        <f>IF(ISNA(VLOOKUP((ROW(B300)-15),'List of tables'!$A$4:$H$900,3,FALSE))," ",VLOOKUP((ROW(B300)-15),'List of tables'!$A$4:$H$900,3,FALSE))</f>
        <v>Highest level of qualification by religion or religion brought up in by age by sex</v>
      </c>
      <c r="C298" s="20" t="str">
        <f>IF(ISNA(VLOOKUP((ROW(H300)-15),'List of tables'!$A$4:$H$900,8,FALSE))," ",VLOOKUP((ROW(H300)-15),'List of tables'!$A$4:$H$900,8,FALSE))</f>
        <v>All usual residents aged 16 and over</v>
      </c>
      <c r="D298" s="20" t="str">
        <f>IF(ISNA(VLOOKUP((ROW(D300)-15),'List of tables'!$A$4:$H$900,5,FALSE))," ",VLOOKUP((ROW(D300)-15),'List of tables'!$A$4:$H$900,5,FALSE))</f>
        <v>Northern Ireland</v>
      </c>
      <c r="E298" s="53" t="str">
        <f t="shared" si="4"/>
        <v>Download file (Excel, 27 KB)</v>
      </c>
      <c r="G298" s="18" t="str">
        <f>IF(ISNA(VLOOKUP((ROW(G300)-15),'List of tables'!$A$4:$H$900,6,FALSE))," ",VLOOKUP((ROW(G300)-15),'List of tables'!$A$4:$H$900,6,FALSE))</f>
        <v>https://datavis.nisra.gov.uk/census/2011/census-2011-dc2511ni.xlsx</v>
      </c>
      <c r="H298" s="18" t="str">
        <f>IF(ISNA(VLOOKUP((ROW(H300)-15),'List of tables'!$A$4:$H$900,7,FALSE))," ",VLOOKUP((ROW(H300)-15),'List of tables'!$A$4:$H$900,7,FALSE))</f>
        <v>Download file (Excel, 27 KB)</v>
      </c>
    </row>
    <row r="299" spans="1:8" ht="45" customHeight="1" x14ac:dyDescent="0.2">
      <c r="A299" s="21" t="str">
        <f>IF(ISNA(VLOOKUP((ROW(A301)-15),'List of tables'!$A$4:$H$900,2,FALSE))," ",VLOOKUP((ROW(A301)-15),'List of tables'!$A$4:$H$900,2,FALSE))</f>
        <v>DC2601NI</v>
      </c>
      <c r="B299" s="20" t="str">
        <f>IF(ISNA(VLOOKUP((ROW(B301)-15),'List of tables'!$A$4:$H$900,3,FALSE))," ",VLOOKUP((ROW(B301)-15),'List of tables'!$A$4:$H$900,3,FALSE))</f>
        <v>Economic activity by ethnic group by age by sex</v>
      </c>
      <c r="C299" s="20" t="str">
        <f>IF(ISNA(VLOOKUP((ROW(H301)-15),'List of tables'!$A$4:$H$900,8,FALSE))," ",VLOOKUP((ROW(H301)-15),'List of tables'!$A$4:$H$900,8,FALSE))</f>
        <v>All usual residents aged 16 to 74</v>
      </c>
      <c r="D299" s="20" t="str">
        <f>IF(ISNA(VLOOKUP((ROW(D301)-15),'List of tables'!$A$4:$H$900,5,FALSE))," ",VLOOKUP((ROW(D301)-15),'List of tables'!$A$4:$H$900,5,FALSE))</f>
        <v>Northern Ireland</v>
      </c>
      <c r="E299" s="53" t="str">
        <f t="shared" si="4"/>
        <v>Download file (Excel, 43 KB)</v>
      </c>
      <c r="G299" s="18" t="str">
        <f>IF(ISNA(VLOOKUP((ROW(G301)-15),'List of tables'!$A$4:$H$900,6,FALSE))," ",VLOOKUP((ROW(G301)-15),'List of tables'!$A$4:$H$900,6,FALSE))</f>
        <v>https://datavis.nisra.gov.uk/census/2011/census-2011-dc2601ni.xlsx</v>
      </c>
      <c r="H299" s="18" t="str">
        <f>IF(ISNA(VLOOKUP((ROW(H301)-15),'List of tables'!$A$4:$H$900,7,FALSE))," ",VLOOKUP((ROW(H301)-15),'List of tables'!$A$4:$H$900,7,FALSE))</f>
        <v>Download file (Excel, 43 KB)</v>
      </c>
    </row>
    <row r="300" spans="1:8" ht="45" customHeight="1" x14ac:dyDescent="0.2">
      <c r="A300" s="21" t="str">
        <f>IF(ISNA(VLOOKUP((ROW(A302)-15),'List of tables'!$A$4:$H$900,2,FALSE))," ",VLOOKUP((ROW(A302)-15),'List of tables'!$A$4:$H$900,2,FALSE))</f>
        <v>DC2603NI</v>
      </c>
      <c r="B300" s="20" t="str">
        <f>IF(ISNA(VLOOKUP((ROW(B302)-15),'List of tables'!$A$4:$H$900,3,FALSE))," ",VLOOKUP((ROW(B302)-15),'List of tables'!$A$4:$H$900,3,FALSE))</f>
        <v>Occupation by ethnic group by sex</v>
      </c>
      <c r="C300" s="20" t="str">
        <f>IF(ISNA(VLOOKUP((ROW(H302)-15),'List of tables'!$A$4:$H$900,8,FALSE))," ",VLOOKUP((ROW(H302)-15),'List of tables'!$A$4:$H$900,8,FALSE))</f>
        <v xml:space="preserve">All usual residents aged 16 to 74 in employment </v>
      </c>
      <c r="D300" s="20" t="str">
        <f>IF(ISNA(VLOOKUP((ROW(D302)-15),'List of tables'!$A$4:$H$900,5,FALSE))," ",VLOOKUP((ROW(D302)-15),'List of tables'!$A$4:$H$900,5,FALSE))</f>
        <v>Northern Ireland</v>
      </c>
      <c r="E300" s="53" t="str">
        <f t="shared" si="4"/>
        <v>Download file (Excel, 31 KB)</v>
      </c>
      <c r="G300" s="18" t="str">
        <f>IF(ISNA(VLOOKUP((ROW(G302)-15),'List of tables'!$A$4:$H$900,6,FALSE))," ",VLOOKUP((ROW(G302)-15),'List of tables'!$A$4:$H$900,6,FALSE))</f>
        <v>https://datavis.nisra.gov.uk/census/2011/census-2011-dc2603ni.xlsx</v>
      </c>
      <c r="H300" s="18" t="str">
        <f>IF(ISNA(VLOOKUP((ROW(H302)-15),'List of tables'!$A$4:$H$900,7,FALSE))," ",VLOOKUP((ROW(H302)-15),'List of tables'!$A$4:$H$900,7,FALSE))</f>
        <v>Download file (Excel, 31 KB)</v>
      </c>
    </row>
    <row r="301" spans="1:8" ht="45" customHeight="1" x14ac:dyDescent="0.2">
      <c r="A301" s="21" t="str">
        <f>IF(ISNA(VLOOKUP((ROW(A303)-15),'List of tables'!$A$4:$H$900,2,FALSE))," ",VLOOKUP((ROW(A303)-15),'List of tables'!$A$4:$H$900,2,FALSE))</f>
        <v>DC2604NI</v>
      </c>
      <c r="B301" s="20" t="str">
        <f>IF(ISNA(VLOOKUP((ROW(B303)-15),'List of tables'!$A$4:$H$900,3,FALSE))," ",VLOOKUP((ROW(B303)-15),'List of tables'!$A$4:$H$900,3,FALSE))</f>
        <v>Industry by ethnic group by sex</v>
      </c>
      <c r="C301" s="20" t="str">
        <f>IF(ISNA(VLOOKUP((ROW(H303)-15),'List of tables'!$A$4:$H$900,8,FALSE))," ",VLOOKUP((ROW(H303)-15),'List of tables'!$A$4:$H$900,8,FALSE))</f>
        <v xml:space="preserve">All usual residents aged 16 to 74 in employment </v>
      </c>
      <c r="D301" s="20" t="str">
        <f>IF(ISNA(VLOOKUP((ROW(D303)-15),'List of tables'!$A$4:$H$900,5,FALSE))," ",VLOOKUP((ROW(D303)-15),'List of tables'!$A$4:$H$900,5,FALSE))</f>
        <v>Northern Ireland</v>
      </c>
      <c r="E301" s="53" t="str">
        <f t="shared" si="4"/>
        <v>Download file (Excel, 25 KB)</v>
      </c>
      <c r="G301" s="18" t="str">
        <f>IF(ISNA(VLOOKUP((ROW(G303)-15),'List of tables'!$A$4:$H$900,6,FALSE))," ",VLOOKUP((ROW(G303)-15),'List of tables'!$A$4:$H$900,6,FALSE))</f>
        <v>https://datavis.nisra.gov.uk/census/2011/census-2011-dc2604ni.xlsx</v>
      </c>
      <c r="H301" s="18" t="str">
        <f>IF(ISNA(VLOOKUP((ROW(H303)-15),'List of tables'!$A$4:$H$900,7,FALSE))," ",VLOOKUP((ROW(H303)-15),'List of tables'!$A$4:$H$900,7,FALSE))</f>
        <v>Download file (Excel, 25 KB)</v>
      </c>
    </row>
    <row r="302" spans="1:8" ht="45" customHeight="1" x14ac:dyDescent="0.2">
      <c r="A302" s="21" t="str">
        <f>IF(ISNA(VLOOKUP((ROW(A304)-15),'List of tables'!$A$4:$H$900,2,FALSE))," ",VLOOKUP((ROW(A304)-15),'List of tables'!$A$4:$H$900,2,FALSE))</f>
        <v>DC2605NI</v>
      </c>
      <c r="B302" s="20" t="str">
        <f>IF(ISNA(VLOOKUP((ROW(B304)-15),'List of tables'!$A$4:$H$900,3,FALSE))," ",VLOOKUP((ROW(B304)-15),'List of tables'!$A$4:$H$900,3,FALSE))</f>
        <v>NS-SeC by ethnic group by sex</v>
      </c>
      <c r="C302" s="20" t="str">
        <f>IF(ISNA(VLOOKUP((ROW(H304)-15),'List of tables'!$A$4:$H$900,8,FALSE))," ",VLOOKUP((ROW(H304)-15),'List of tables'!$A$4:$H$900,8,FALSE))</f>
        <v>All usual residents aged 16 to 74</v>
      </c>
      <c r="D302" s="20" t="str">
        <f>IF(ISNA(VLOOKUP((ROW(D304)-15),'List of tables'!$A$4:$H$900,5,FALSE))," ",VLOOKUP((ROW(D304)-15),'List of tables'!$A$4:$H$900,5,FALSE))</f>
        <v>Northern Ireland</v>
      </c>
      <c r="E302" s="53" t="str">
        <f t="shared" si="4"/>
        <v>Download file (Excel, 23 KB)</v>
      </c>
      <c r="G302" s="18" t="str">
        <f>IF(ISNA(VLOOKUP((ROW(G304)-15),'List of tables'!$A$4:$H$900,6,FALSE))," ",VLOOKUP((ROW(G304)-15),'List of tables'!$A$4:$H$900,6,FALSE))</f>
        <v>https://datavis.nisra.gov.uk/census/2011/census-2011-dc2605ni.xlsx</v>
      </c>
      <c r="H302" s="18" t="str">
        <f>IF(ISNA(VLOOKUP((ROW(H304)-15),'List of tables'!$A$4:$H$900,7,FALSE))," ",VLOOKUP((ROW(H304)-15),'List of tables'!$A$4:$H$900,7,FALSE))</f>
        <v>Download file (Excel, 23 KB)</v>
      </c>
    </row>
    <row r="303" spans="1:8" ht="45" customHeight="1" x14ac:dyDescent="0.2">
      <c r="A303" s="21" t="str">
        <f>IF(ISNA(VLOOKUP((ROW(A305)-15),'List of tables'!$A$4:$H$900,2,FALSE))," ",VLOOKUP((ROW(A305)-15),'List of tables'!$A$4:$H$900,2,FALSE))</f>
        <v>DC2606NI</v>
      </c>
      <c r="B303" s="20" t="str">
        <f>IF(ISNA(VLOOKUP((ROW(B305)-15),'List of tables'!$A$4:$H$900,3,FALSE))," ",VLOOKUP((ROW(B305)-15),'List of tables'!$A$4:$H$900,3,FALSE))</f>
        <v>Economic activity by country of birth by age by sex</v>
      </c>
      <c r="C303" s="20" t="str">
        <f>IF(ISNA(VLOOKUP((ROW(H305)-15),'List of tables'!$A$4:$H$900,8,FALSE))," ",VLOOKUP((ROW(H305)-15),'List of tables'!$A$4:$H$900,8,FALSE))</f>
        <v>All usual residents aged 16 to 74</v>
      </c>
      <c r="D303" s="20" t="str">
        <f>IF(ISNA(VLOOKUP((ROW(D305)-15),'List of tables'!$A$4:$H$900,5,FALSE))," ",VLOOKUP((ROW(D305)-15),'List of tables'!$A$4:$H$900,5,FALSE))</f>
        <v>Northern Ireland</v>
      </c>
      <c r="E303" s="53" t="str">
        <f t="shared" si="4"/>
        <v>Download file (Excel, 32 KB)</v>
      </c>
      <c r="G303" s="18" t="str">
        <f>IF(ISNA(VLOOKUP((ROW(G305)-15),'List of tables'!$A$4:$H$900,6,FALSE))," ",VLOOKUP((ROW(G305)-15),'List of tables'!$A$4:$H$900,6,FALSE))</f>
        <v>https://datavis.nisra.gov.uk/census/2011/census-2011-dc2606ni.xlsx</v>
      </c>
      <c r="H303" s="18" t="str">
        <f>IF(ISNA(VLOOKUP((ROW(H305)-15),'List of tables'!$A$4:$H$900,7,FALSE))," ",VLOOKUP((ROW(H305)-15),'List of tables'!$A$4:$H$900,7,FALSE))</f>
        <v>Download file (Excel, 32 KB)</v>
      </c>
    </row>
    <row r="304" spans="1:8" ht="45" customHeight="1" x14ac:dyDescent="0.2">
      <c r="A304" s="21" t="str">
        <f>IF(ISNA(VLOOKUP((ROW(A306)-15),'List of tables'!$A$4:$H$900,2,FALSE))," ",VLOOKUP((ROW(A306)-15),'List of tables'!$A$4:$H$900,2,FALSE))</f>
        <v>DC2607NI</v>
      </c>
      <c r="B304" s="20" t="str">
        <f>IF(ISNA(VLOOKUP((ROW(B306)-15),'List of tables'!$A$4:$H$900,3,FALSE))," ",VLOOKUP((ROW(B306)-15),'List of tables'!$A$4:$H$900,3,FALSE))</f>
        <v>Occupation by country of birth by sex</v>
      </c>
      <c r="C304" s="20" t="str">
        <f>IF(ISNA(VLOOKUP((ROW(H306)-15),'List of tables'!$A$4:$H$900,8,FALSE))," ",VLOOKUP((ROW(H306)-15),'List of tables'!$A$4:$H$900,8,FALSE))</f>
        <v>All usual residents aged 16 to 74</v>
      </c>
      <c r="D304" s="20" t="str">
        <f>IF(ISNA(VLOOKUP((ROW(D306)-15),'List of tables'!$A$4:$H$900,5,FALSE))," ",VLOOKUP((ROW(D306)-15),'List of tables'!$A$4:$H$900,5,FALSE))</f>
        <v>Northern Ireland</v>
      </c>
      <c r="E304" s="53" t="str">
        <f t="shared" si="4"/>
        <v>Download file (Excel, 26 KB)</v>
      </c>
      <c r="G304" s="18" t="str">
        <f>IF(ISNA(VLOOKUP((ROW(G306)-15),'List of tables'!$A$4:$H$900,6,FALSE))," ",VLOOKUP((ROW(G306)-15),'List of tables'!$A$4:$H$900,6,FALSE))</f>
        <v>https://datavis.nisra.gov.uk/census/2011/census-2011-dc2607ni.xlsx</v>
      </c>
      <c r="H304" s="18" t="str">
        <f>IF(ISNA(VLOOKUP((ROW(H306)-15),'List of tables'!$A$4:$H$900,7,FALSE))," ",VLOOKUP((ROW(H306)-15),'List of tables'!$A$4:$H$900,7,FALSE))</f>
        <v>Download file (Excel, 26 KB)</v>
      </c>
    </row>
    <row r="305" spans="1:8" ht="45" customHeight="1" x14ac:dyDescent="0.2">
      <c r="A305" s="21" t="str">
        <f>IF(ISNA(VLOOKUP((ROW(A307)-15),'List of tables'!$A$4:$H$900,2,FALSE))," ",VLOOKUP((ROW(A307)-15),'List of tables'!$A$4:$H$900,2,FALSE))</f>
        <v>DC2608NI</v>
      </c>
      <c r="B305" s="20" t="str">
        <f>IF(ISNA(VLOOKUP((ROW(B307)-15),'List of tables'!$A$4:$H$900,3,FALSE))," ",VLOOKUP((ROW(B307)-15),'List of tables'!$A$4:$H$900,3,FALSE))</f>
        <v>Industry by country of birth by sex</v>
      </c>
      <c r="C305" s="20" t="str">
        <f>IF(ISNA(VLOOKUP((ROW(H307)-15),'List of tables'!$A$4:$H$900,8,FALSE))," ",VLOOKUP((ROW(H307)-15),'List of tables'!$A$4:$H$900,8,FALSE))</f>
        <v>All usual residents aged 16 to 74</v>
      </c>
      <c r="D305" s="20" t="str">
        <f>IF(ISNA(VLOOKUP((ROW(D307)-15),'List of tables'!$A$4:$H$900,5,FALSE))," ",VLOOKUP((ROW(D307)-15),'List of tables'!$A$4:$H$900,5,FALSE))</f>
        <v>Northern Ireland</v>
      </c>
      <c r="E305" s="53" t="str">
        <f t="shared" si="4"/>
        <v>Download file (Excel, 23 KB)</v>
      </c>
      <c r="G305" s="18" t="str">
        <f>IF(ISNA(VLOOKUP((ROW(G307)-15),'List of tables'!$A$4:$H$900,6,FALSE))," ",VLOOKUP((ROW(G307)-15),'List of tables'!$A$4:$H$900,6,FALSE))</f>
        <v>https://datavis.nisra.gov.uk/census/2011/census-2011-dc2608ni.xlsx</v>
      </c>
      <c r="H305" s="18" t="str">
        <f>IF(ISNA(VLOOKUP((ROW(H307)-15),'List of tables'!$A$4:$H$900,7,FALSE))," ",VLOOKUP((ROW(H307)-15),'List of tables'!$A$4:$H$900,7,FALSE))</f>
        <v>Download file (Excel, 23 KB)</v>
      </c>
    </row>
    <row r="306" spans="1:8" ht="45" customHeight="1" x14ac:dyDescent="0.2">
      <c r="A306" s="21" t="str">
        <f>IF(ISNA(VLOOKUP((ROW(A308)-15),'List of tables'!$A$4:$H$900,2,FALSE))," ",VLOOKUP((ROW(A308)-15),'List of tables'!$A$4:$H$900,2,FALSE))</f>
        <v>DC2611NI</v>
      </c>
      <c r="B306" s="20" t="str">
        <f>IF(ISNA(VLOOKUP((ROW(B308)-15),'List of tables'!$A$4:$H$900,3,FALSE))," ",VLOOKUP((ROW(B308)-15),'List of tables'!$A$4:$H$900,3,FALSE))</f>
        <v>Proficiency in English by industry by employment status by hours worked</v>
      </c>
      <c r="C306" s="20" t="str">
        <f>IF(ISNA(VLOOKUP((ROW(H308)-15),'List of tables'!$A$4:$H$900,8,FALSE))," ",VLOOKUP((ROW(H308)-15),'List of tables'!$A$4:$H$900,8,FALSE))</f>
        <v>All usual residents aged 16 to 74 in employment</v>
      </c>
      <c r="D306" s="20" t="str">
        <f>IF(ISNA(VLOOKUP((ROW(D308)-15),'List of tables'!$A$4:$H$900,5,FALSE))," ",VLOOKUP((ROW(D308)-15),'List of tables'!$A$4:$H$900,5,FALSE))</f>
        <v>Northern Ireland</v>
      </c>
      <c r="E306" s="53" t="str">
        <f t="shared" si="4"/>
        <v>Download file (Excel, 26 KB)</v>
      </c>
      <c r="G306" s="18" t="str">
        <f>IF(ISNA(VLOOKUP((ROW(G308)-15),'List of tables'!$A$4:$H$900,6,FALSE))," ",VLOOKUP((ROW(G308)-15),'List of tables'!$A$4:$H$900,6,FALSE))</f>
        <v>https://datavis.nisra.gov.uk/census/2011/census-2011-dc2611ni.xlsx</v>
      </c>
      <c r="H306" s="18" t="str">
        <f>IF(ISNA(VLOOKUP((ROW(H308)-15),'List of tables'!$A$4:$H$900,7,FALSE))," ",VLOOKUP((ROW(H308)-15),'List of tables'!$A$4:$H$900,7,FALSE))</f>
        <v>Download file (Excel, 26 KB)</v>
      </c>
    </row>
    <row r="307" spans="1:8" ht="45" customHeight="1" x14ac:dyDescent="0.2">
      <c r="A307" s="21" t="str">
        <f>IF(ISNA(VLOOKUP((ROW(A309)-15),'List of tables'!$A$4:$H$900,2,FALSE))," ",VLOOKUP((ROW(A309)-15),'List of tables'!$A$4:$H$900,2,FALSE))</f>
        <v>DC2612NI</v>
      </c>
      <c r="B307" s="20" t="str">
        <f>IF(ISNA(VLOOKUP((ROW(B309)-15),'List of tables'!$A$4:$H$900,3,FALSE))," ",VLOOKUP((ROW(B309)-15),'List of tables'!$A$4:$H$900,3,FALSE))</f>
        <v>Economic activity by main language (administrative geographies)</v>
      </c>
      <c r="C307" s="20" t="str">
        <f>IF(ISNA(VLOOKUP((ROW(H309)-15),'List of tables'!$A$4:$H$900,8,FALSE))," ",VLOOKUP((ROW(H309)-15),'List of tables'!$A$4:$H$900,8,FALSE))</f>
        <v>All usual residents aged 16 to 74</v>
      </c>
      <c r="D307" s="20" t="str">
        <f>IF(ISNA(VLOOKUP((ROW(D309)-15),'List of tables'!$A$4:$H$900,5,FALSE))," ",VLOOKUP((ROW(D309)-15),'List of tables'!$A$4:$H$900,5,FALSE))</f>
        <v>Electoral Ward, Assembly Area, Local Government District (1993), Health and Social Care Trust, Education and Library Board, NUTS3, Northern Ireland</v>
      </c>
      <c r="E307" s="53" t="str">
        <f t="shared" si="4"/>
        <v>Download file (Zip, 5.0 MB)</v>
      </c>
      <c r="G307" s="18" t="str">
        <f>IF(ISNA(VLOOKUP((ROW(G309)-15),'List of tables'!$A$4:$H$900,6,FALSE))," ",VLOOKUP((ROW(G309)-15),'List of tables'!$A$4:$H$900,6,FALSE))</f>
        <v>https://datavis.nisra.gov.uk/census/2011/census-2011-dc2612ni-administrative-geographies.zip</v>
      </c>
      <c r="H307" s="18" t="str">
        <f>IF(ISNA(VLOOKUP((ROW(H309)-15),'List of tables'!$A$4:$H$900,7,FALSE))," ",VLOOKUP((ROW(H309)-15),'List of tables'!$A$4:$H$900,7,FALSE))</f>
        <v>Download file (Zip, 5.0 MB)</v>
      </c>
    </row>
    <row r="308" spans="1:8" ht="45" customHeight="1" x14ac:dyDescent="0.2">
      <c r="A308" s="21" t="str">
        <f>IF(ISNA(VLOOKUP((ROW(A310)-15),'List of tables'!$A$4:$H$900,2,FALSE))," ",VLOOKUP((ROW(A310)-15),'List of tables'!$A$4:$H$900,2,FALSE))</f>
        <v>DC2612NI</v>
      </c>
      <c r="B308" s="20" t="str">
        <f>IF(ISNA(VLOOKUP((ROW(B310)-15),'List of tables'!$A$4:$H$900,3,FALSE))," ",VLOOKUP((ROW(B310)-15),'List of tables'!$A$4:$H$900,3,FALSE))</f>
        <v>Economic activity by main language (statistical geographies)</v>
      </c>
      <c r="C308" s="20" t="str">
        <f>IF(ISNA(VLOOKUP((ROW(H310)-15),'List of tables'!$A$4:$H$900,8,FALSE))," ",VLOOKUP((ROW(H310)-15),'List of tables'!$A$4:$H$900,8,FALSE))</f>
        <v>All usual residents aged 16 to 74</v>
      </c>
      <c r="D308" s="20" t="str">
        <f>IF(ISNA(VLOOKUP((ROW(D310)-15),'List of tables'!$A$4:$H$900,5,FALSE))," ",VLOOKUP((ROW(D310)-15),'List of tables'!$A$4:$H$900,5,FALSE))</f>
        <v>Super Output Area, Northern Ireland</v>
      </c>
      <c r="E308" s="53" t="str">
        <f t="shared" si="4"/>
        <v>Download file (Zip, 6.7 MB)</v>
      </c>
      <c r="G308" s="18" t="str">
        <f>IF(ISNA(VLOOKUP((ROW(G310)-15),'List of tables'!$A$4:$H$900,6,FALSE))," ",VLOOKUP((ROW(G310)-15),'List of tables'!$A$4:$H$900,6,FALSE))</f>
        <v>https://datavis.nisra.gov.uk/census/2011/census-2011-dc2612ni-statistical-geographies.zip</v>
      </c>
      <c r="H308" s="18" t="str">
        <f>IF(ISNA(VLOOKUP((ROW(H310)-15),'List of tables'!$A$4:$H$900,7,FALSE))," ",VLOOKUP((ROW(H310)-15),'List of tables'!$A$4:$H$900,7,FALSE))</f>
        <v>Download file (Zip, 6.7 MB)</v>
      </c>
    </row>
    <row r="309" spans="1:8" ht="45" customHeight="1" x14ac:dyDescent="0.2">
      <c r="A309" s="21" t="str">
        <f>IF(ISNA(VLOOKUP((ROW(A311)-15),'List of tables'!$A$4:$H$900,2,FALSE))," ",VLOOKUP((ROW(A311)-15),'List of tables'!$A$4:$H$900,2,FALSE))</f>
        <v>DC2613NI</v>
      </c>
      <c r="B309" s="20" t="str">
        <f>IF(ISNA(VLOOKUP((ROW(B311)-15),'List of tables'!$A$4:$H$900,3,FALSE))," ",VLOOKUP((ROW(B311)-15),'List of tables'!$A$4:$H$900,3,FALSE))</f>
        <v>Occupation by proficiency in English by sex (administrative geographies)</v>
      </c>
      <c r="C309" s="20" t="str">
        <f>IF(ISNA(VLOOKUP((ROW(H311)-15),'List of tables'!$A$4:$H$900,8,FALSE))," ",VLOOKUP((ROW(H311)-15),'List of tables'!$A$4:$H$900,8,FALSE))</f>
        <v>All usual residents aged 16 to 74 in employment</v>
      </c>
      <c r="D309" s="20" t="str">
        <f>IF(ISNA(VLOOKUP((ROW(D311)-15),'List of tables'!$A$4:$H$900,5,FALSE))," ",VLOOKUP((ROW(D311)-15),'List of tables'!$A$4:$H$900,5,FALSE))</f>
        <v>Local Government District (1993), Health and Social Care Trust, Education and Library Board, NUTS3, Northern Ireland</v>
      </c>
      <c r="E309" s="53" t="str">
        <f t="shared" si="4"/>
        <v>Download file (Zip, 607 KB)</v>
      </c>
      <c r="G309" s="18" t="str">
        <f>IF(ISNA(VLOOKUP((ROW(G311)-15),'List of tables'!$A$4:$H$900,6,FALSE))," ",VLOOKUP((ROW(G311)-15),'List of tables'!$A$4:$H$900,6,FALSE))</f>
        <v>https://datavis.nisra.gov.uk/census/2011/census-2011-dc2613ni-administrative-geographies.zip</v>
      </c>
      <c r="H309" s="18" t="str">
        <f>IF(ISNA(VLOOKUP((ROW(H311)-15),'List of tables'!$A$4:$H$900,7,FALSE))," ",VLOOKUP((ROW(H311)-15),'List of tables'!$A$4:$H$900,7,FALSE))</f>
        <v>Download file (Zip, 607 KB)</v>
      </c>
    </row>
    <row r="310" spans="1:8" ht="45" customHeight="1" x14ac:dyDescent="0.2">
      <c r="A310" s="21" t="str">
        <f>IF(ISNA(VLOOKUP((ROW(A312)-15),'List of tables'!$A$4:$H$900,2,FALSE))," ",VLOOKUP((ROW(A312)-15),'List of tables'!$A$4:$H$900,2,FALSE))</f>
        <v>DC2614NI</v>
      </c>
      <c r="B310" s="20" t="str">
        <f>IF(ISNA(VLOOKUP((ROW(B312)-15),'List of tables'!$A$4:$H$900,3,FALSE))," ",VLOOKUP((ROW(B312)-15),'List of tables'!$A$4:$H$900,3,FALSE))</f>
        <v>Economic activity by religion by sex (administrative geographies)</v>
      </c>
      <c r="C310" s="20" t="str">
        <f>IF(ISNA(VLOOKUP((ROW(H312)-15),'List of tables'!$A$4:$H$900,8,FALSE))," ",VLOOKUP((ROW(H312)-15),'List of tables'!$A$4:$H$900,8,FALSE))</f>
        <v>All usual residents aged 16 to 74</v>
      </c>
      <c r="D310" s="20" t="str">
        <f>IF(ISNA(VLOOKUP((ROW(D312)-15),'List of tables'!$A$4:$H$900,5,FALSE))," ",VLOOKUP((ROW(D312)-15),'List of tables'!$A$4:$H$900,5,FALSE))</f>
        <v>Electoral Ward, Assembly Area, Local Government District (1993), Health and Social Care Trust, Education and Library Board, NUTS3, Northern Ireland</v>
      </c>
      <c r="E310" s="53" t="str">
        <f t="shared" si="4"/>
        <v>Download file (Zip, 6.5 MB)</v>
      </c>
      <c r="G310" s="18" t="str">
        <f>IF(ISNA(VLOOKUP((ROW(G312)-15),'List of tables'!$A$4:$H$900,6,FALSE))," ",VLOOKUP((ROW(G312)-15),'List of tables'!$A$4:$H$900,6,FALSE))</f>
        <v>https://datavis.nisra.gov.uk/census/2011/census-2011-dc2614ni-administrative-geographies.zip</v>
      </c>
      <c r="H310" s="18" t="str">
        <f>IF(ISNA(VLOOKUP((ROW(H312)-15),'List of tables'!$A$4:$H$900,7,FALSE))," ",VLOOKUP((ROW(H312)-15),'List of tables'!$A$4:$H$900,7,FALSE))</f>
        <v>Download file (Zip, 6.5 MB)</v>
      </c>
    </row>
    <row r="311" spans="1:8" ht="45" customHeight="1" x14ac:dyDescent="0.2">
      <c r="A311" s="21" t="str">
        <f>IF(ISNA(VLOOKUP((ROW(A313)-15),'List of tables'!$A$4:$H$900,2,FALSE))," ",VLOOKUP((ROW(A313)-15),'List of tables'!$A$4:$H$900,2,FALSE))</f>
        <v>DC2614NI</v>
      </c>
      <c r="B311" s="20" t="str">
        <f>IF(ISNA(VLOOKUP((ROW(B313)-15),'List of tables'!$A$4:$H$900,3,FALSE))," ",VLOOKUP((ROW(B313)-15),'List of tables'!$A$4:$H$900,3,FALSE))</f>
        <v>Economic activity by religion by sex (statistical geographies)</v>
      </c>
      <c r="C311" s="20" t="str">
        <f>IF(ISNA(VLOOKUP((ROW(H313)-15),'List of tables'!$A$4:$H$900,8,FALSE))," ",VLOOKUP((ROW(H313)-15),'List of tables'!$A$4:$H$900,8,FALSE))</f>
        <v>All usual residents aged 16 to 74</v>
      </c>
      <c r="D311" s="20" t="str">
        <f>IF(ISNA(VLOOKUP((ROW(D313)-15),'List of tables'!$A$4:$H$900,5,FALSE))," ",VLOOKUP((ROW(D313)-15),'List of tables'!$A$4:$H$900,5,FALSE))</f>
        <v>Super Output Area, Northern Ireland</v>
      </c>
      <c r="E311" s="53" t="str">
        <f t="shared" si="4"/>
        <v>Download file (Zip, 8.8 MB)</v>
      </c>
      <c r="G311" s="18" t="str">
        <f>IF(ISNA(VLOOKUP((ROW(G313)-15),'List of tables'!$A$4:$H$900,6,FALSE))," ",VLOOKUP((ROW(G313)-15),'List of tables'!$A$4:$H$900,6,FALSE))</f>
        <v>https://datavis.nisra.gov.uk/census/2011/census-2011-dc2614ni-statistical-geographies.zip</v>
      </c>
      <c r="H311" s="18" t="str">
        <f>IF(ISNA(VLOOKUP((ROW(H313)-15),'List of tables'!$A$4:$H$900,7,FALSE))," ",VLOOKUP((ROW(H313)-15),'List of tables'!$A$4:$H$900,7,FALSE))</f>
        <v>Download file (Zip, 8.8 MB)</v>
      </c>
    </row>
    <row r="312" spans="1:8" ht="45" customHeight="1" x14ac:dyDescent="0.2">
      <c r="A312" s="21" t="str">
        <f>IF(ISNA(VLOOKUP((ROW(A314)-15),'List of tables'!$A$4:$H$900,2,FALSE))," ",VLOOKUP((ROW(A314)-15),'List of tables'!$A$4:$H$900,2,FALSE))</f>
        <v>DC2615NI</v>
      </c>
      <c r="B312" s="20" t="str">
        <f>IF(ISNA(VLOOKUP((ROW(B314)-15),'List of tables'!$A$4:$H$900,3,FALSE))," ",VLOOKUP((ROW(B314)-15),'List of tables'!$A$4:$H$900,3,FALSE))</f>
        <v>Economic activity by religion or religion brought up in by sex (administrative geographies)</v>
      </c>
      <c r="C312" s="20" t="str">
        <f>IF(ISNA(VLOOKUP((ROW(H314)-15),'List of tables'!$A$4:$H$900,8,FALSE))," ",VLOOKUP((ROW(H314)-15),'List of tables'!$A$4:$H$900,8,FALSE))</f>
        <v>All usual residents aged 16 to 74</v>
      </c>
      <c r="D312" s="20" t="str">
        <f>IF(ISNA(VLOOKUP((ROW(D314)-15),'List of tables'!$A$4:$H$900,5,FALSE))," ",VLOOKUP((ROW(D314)-15),'List of tables'!$A$4:$H$900,5,FALSE))</f>
        <v>Electoral Ward, Assembly Area, Local Government District (1993), Health and Social Care Trust, Education and Library Board, NUTS3, Northern Ireland</v>
      </c>
      <c r="E312" s="53" t="str">
        <f t="shared" si="4"/>
        <v>Download file (Zip, 5.4 MB)</v>
      </c>
      <c r="G312" s="18" t="str">
        <f>IF(ISNA(VLOOKUP((ROW(G314)-15),'List of tables'!$A$4:$H$900,6,FALSE))," ",VLOOKUP((ROW(G314)-15),'List of tables'!$A$4:$H$900,6,FALSE))</f>
        <v>https://datavis.nisra.gov.uk/census/2011/census-2011-dc2615ni-administrative-geographies.zip</v>
      </c>
      <c r="H312" s="18" t="str">
        <f>IF(ISNA(VLOOKUP((ROW(H314)-15),'List of tables'!$A$4:$H$900,7,FALSE))," ",VLOOKUP((ROW(H314)-15),'List of tables'!$A$4:$H$900,7,FALSE))</f>
        <v>Download file (Zip, 5.4 MB)</v>
      </c>
    </row>
    <row r="313" spans="1:8" ht="45" customHeight="1" x14ac:dyDescent="0.2">
      <c r="A313" s="21" t="str">
        <f>IF(ISNA(VLOOKUP((ROW(A315)-15),'List of tables'!$A$4:$H$900,2,FALSE))," ",VLOOKUP((ROW(A315)-15),'List of tables'!$A$4:$H$900,2,FALSE))</f>
        <v>DC2615NI</v>
      </c>
      <c r="B313" s="20" t="str">
        <f>IF(ISNA(VLOOKUP((ROW(B315)-15),'List of tables'!$A$4:$H$900,3,FALSE))," ",VLOOKUP((ROW(B315)-15),'List of tables'!$A$4:$H$900,3,FALSE))</f>
        <v>Economic activity by religion or religion brought up in by sex (statistical geographies)</v>
      </c>
      <c r="C313" s="20" t="str">
        <f>IF(ISNA(VLOOKUP((ROW(H315)-15),'List of tables'!$A$4:$H$900,8,FALSE))," ",VLOOKUP((ROW(H315)-15),'List of tables'!$A$4:$H$900,8,FALSE))</f>
        <v>All usual residents aged 16 to 74</v>
      </c>
      <c r="D313" s="20" t="str">
        <f>IF(ISNA(VLOOKUP((ROW(D315)-15),'List of tables'!$A$4:$H$900,5,FALSE))," ",VLOOKUP((ROW(D315)-15),'List of tables'!$A$4:$H$900,5,FALSE))</f>
        <v>Super Output Area, Northern Ireland</v>
      </c>
      <c r="E313" s="53" t="str">
        <f t="shared" si="4"/>
        <v>Download file (Zip, 7.4 MB)</v>
      </c>
      <c r="G313" s="18" t="str">
        <f>IF(ISNA(VLOOKUP((ROW(G315)-15),'List of tables'!$A$4:$H$900,6,FALSE))," ",VLOOKUP((ROW(G315)-15),'List of tables'!$A$4:$H$900,6,FALSE))</f>
        <v>https://datavis.nisra.gov.uk/census/2011/census-2011-dc2615ni-statistical-geographies.zip</v>
      </c>
      <c r="H313" s="18" t="str">
        <f>IF(ISNA(VLOOKUP((ROW(H315)-15),'List of tables'!$A$4:$H$900,7,FALSE))," ",VLOOKUP((ROW(H315)-15),'List of tables'!$A$4:$H$900,7,FALSE))</f>
        <v>Download file (Zip, 7.4 MB)</v>
      </c>
    </row>
    <row r="314" spans="1:8" ht="45" customHeight="1" x14ac:dyDescent="0.2">
      <c r="A314" s="21" t="str">
        <f>IF(ISNA(VLOOKUP((ROW(A316)-15),'List of tables'!$A$4:$H$900,2,FALSE))," ",VLOOKUP((ROW(A316)-15),'List of tables'!$A$4:$H$900,2,FALSE))</f>
        <v>DC2616NI</v>
      </c>
      <c r="B314" s="20" t="str">
        <f>IF(ISNA(VLOOKUP((ROW(B316)-15),'List of tables'!$A$4:$H$900,3,FALSE))," ",VLOOKUP((ROW(B316)-15),'List of tables'!$A$4:$H$900,3,FALSE))</f>
        <v>Economic activity by religion by age by sex</v>
      </c>
      <c r="C314" s="20" t="str">
        <f>IF(ISNA(VLOOKUP((ROW(H316)-15),'List of tables'!$A$4:$H$900,8,FALSE))," ",VLOOKUP((ROW(H316)-15),'List of tables'!$A$4:$H$900,8,FALSE))</f>
        <v>All usual residents aged 16 to 74</v>
      </c>
      <c r="D314" s="20" t="str">
        <f>IF(ISNA(VLOOKUP((ROW(D316)-15),'List of tables'!$A$4:$H$900,5,FALSE))," ",VLOOKUP((ROW(D316)-15),'List of tables'!$A$4:$H$900,5,FALSE))</f>
        <v>Northern Ireland</v>
      </c>
      <c r="E314" s="53" t="str">
        <f t="shared" si="4"/>
        <v>Download file (Excel, 35 KB)</v>
      </c>
      <c r="G314" s="18" t="str">
        <f>IF(ISNA(VLOOKUP((ROW(G316)-15),'List of tables'!$A$4:$H$900,6,FALSE))," ",VLOOKUP((ROW(G316)-15),'List of tables'!$A$4:$H$900,6,FALSE))</f>
        <v>https://datavis.nisra.gov.uk/census/2011/census-2011-dc2616ni.xlsx</v>
      </c>
      <c r="H314" s="18" t="str">
        <f>IF(ISNA(VLOOKUP((ROW(H316)-15),'List of tables'!$A$4:$H$900,7,FALSE))," ",VLOOKUP((ROW(H316)-15),'List of tables'!$A$4:$H$900,7,FALSE))</f>
        <v>Download file (Excel, 35 KB)</v>
      </c>
    </row>
    <row r="315" spans="1:8" ht="45" customHeight="1" x14ac:dyDescent="0.2">
      <c r="A315" s="21" t="str">
        <f>IF(ISNA(VLOOKUP((ROW(A317)-15),'List of tables'!$A$4:$H$900,2,FALSE))," ",VLOOKUP((ROW(A317)-15),'List of tables'!$A$4:$H$900,2,FALSE))</f>
        <v>DC2617NI</v>
      </c>
      <c r="B315" s="20" t="str">
        <f>IF(ISNA(VLOOKUP((ROW(B317)-15),'List of tables'!$A$4:$H$900,3,FALSE))," ",VLOOKUP((ROW(B317)-15),'List of tables'!$A$4:$H$900,3,FALSE))</f>
        <v>Economic activity by religion or religion brought up in by age by sex</v>
      </c>
      <c r="C315" s="20" t="str">
        <f>IF(ISNA(VLOOKUP((ROW(H317)-15),'List of tables'!$A$4:$H$900,8,FALSE))," ",VLOOKUP((ROW(H317)-15),'List of tables'!$A$4:$H$900,8,FALSE))</f>
        <v>All usual residents aged 16 to 74</v>
      </c>
      <c r="D315" s="20" t="str">
        <f>IF(ISNA(VLOOKUP((ROW(D317)-15),'List of tables'!$A$4:$H$900,5,FALSE))," ",VLOOKUP((ROW(D317)-15),'List of tables'!$A$4:$H$900,5,FALSE))</f>
        <v>Northern Ireland</v>
      </c>
      <c r="E315" s="53" t="str">
        <f t="shared" si="4"/>
        <v>Download file (Excel, 27 KB)</v>
      </c>
      <c r="G315" s="18" t="str">
        <f>IF(ISNA(VLOOKUP((ROW(G317)-15),'List of tables'!$A$4:$H$900,6,FALSE))," ",VLOOKUP((ROW(G317)-15),'List of tables'!$A$4:$H$900,6,FALSE))</f>
        <v>https://datavis.nisra.gov.uk/census/2011/census-2011-dc2617ni.xlsx</v>
      </c>
      <c r="H315" s="18" t="str">
        <f>IF(ISNA(VLOOKUP((ROW(H317)-15),'List of tables'!$A$4:$H$900,7,FALSE))," ",VLOOKUP((ROW(H317)-15),'List of tables'!$A$4:$H$900,7,FALSE))</f>
        <v>Download file (Excel, 27 KB)</v>
      </c>
    </row>
    <row r="316" spans="1:8" ht="45" customHeight="1" x14ac:dyDescent="0.2">
      <c r="A316" s="21" t="str">
        <f>IF(ISNA(VLOOKUP((ROW(A318)-15),'List of tables'!$A$4:$H$900,2,FALSE))," ",VLOOKUP((ROW(A318)-15),'List of tables'!$A$4:$H$900,2,FALSE))</f>
        <v>DC2618NI</v>
      </c>
      <c r="B316" s="20" t="str">
        <f>IF(ISNA(VLOOKUP((ROW(B318)-15),'List of tables'!$A$4:$H$900,3,FALSE))," ",VLOOKUP((ROW(B318)-15),'List of tables'!$A$4:$H$900,3,FALSE))</f>
        <v>Occupation by religion by sex (administrative geographies)</v>
      </c>
      <c r="C316" s="20" t="str">
        <f>IF(ISNA(VLOOKUP((ROW(H318)-15),'List of tables'!$A$4:$H$900,8,FALSE))," ",VLOOKUP((ROW(H318)-15),'List of tables'!$A$4:$H$900,8,FALSE))</f>
        <v xml:space="preserve">All usual residents aged 16 to 74 in employment </v>
      </c>
      <c r="D316" s="20" t="str">
        <f>IF(ISNA(VLOOKUP((ROW(D318)-15),'List of tables'!$A$4:$H$900,5,FALSE))," ",VLOOKUP((ROW(D318)-15),'List of tables'!$A$4:$H$900,5,FALSE))</f>
        <v>Local Government District (1993), Health and Social Care Trust, Education and Library Board, NUTS3, Northern Ireland</v>
      </c>
      <c r="E316" s="53" t="str">
        <f t="shared" si="4"/>
        <v>Download file (Zip, 748 KB)</v>
      </c>
      <c r="G316" s="18" t="str">
        <f>IF(ISNA(VLOOKUP((ROW(G318)-15),'List of tables'!$A$4:$H$900,6,FALSE))," ",VLOOKUP((ROW(G318)-15),'List of tables'!$A$4:$H$900,6,FALSE))</f>
        <v>https://datavis.nisra.gov.uk/census/2011/census-2011-dc2618ni-administrative-geographies.zip</v>
      </c>
      <c r="H316" s="18" t="str">
        <f>IF(ISNA(VLOOKUP((ROW(H318)-15),'List of tables'!$A$4:$H$900,7,FALSE))," ",VLOOKUP((ROW(H318)-15),'List of tables'!$A$4:$H$900,7,FALSE))</f>
        <v>Download file (Zip, 748 KB)</v>
      </c>
    </row>
    <row r="317" spans="1:8" ht="45" customHeight="1" x14ac:dyDescent="0.2">
      <c r="A317" s="21" t="str">
        <f>IF(ISNA(VLOOKUP((ROW(A319)-15),'List of tables'!$A$4:$H$900,2,FALSE))," ",VLOOKUP((ROW(A319)-15),'List of tables'!$A$4:$H$900,2,FALSE))</f>
        <v>DC2619NI</v>
      </c>
      <c r="B317" s="20" t="str">
        <f>IF(ISNA(VLOOKUP((ROW(B319)-15),'List of tables'!$A$4:$H$900,3,FALSE))," ",VLOOKUP((ROW(B319)-15),'List of tables'!$A$4:$H$900,3,FALSE))</f>
        <v>Occupation by religion or religion brought up in by sex (administrative geographies)</v>
      </c>
      <c r="C317" s="20" t="str">
        <f>IF(ISNA(VLOOKUP((ROW(H319)-15),'List of tables'!$A$4:$H$900,8,FALSE))," ",VLOOKUP((ROW(H319)-15),'List of tables'!$A$4:$H$900,8,FALSE))</f>
        <v xml:space="preserve">All usual residents aged 16 to 74 in employment </v>
      </c>
      <c r="D317" s="20" t="str">
        <f>IF(ISNA(VLOOKUP((ROW(D319)-15),'List of tables'!$A$4:$H$900,5,FALSE))," ",VLOOKUP((ROW(D319)-15),'List of tables'!$A$4:$H$900,5,FALSE))</f>
        <v>Local Government District (1993), Health and Social Care Trust, Education and Library Board, NUTS3, Northern Ireland</v>
      </c>
      <c r="E317" s="53" t="str">
        <f t="shared" si="4"/>
        <v>Download file (Zip, 596 KB)</v>
      </c>
      <c r="G317" s="18" t="str">
        <f>IF(ISNA(VLOOKUP((ROW(G319)-15),'List of tables'!$A$4:$H$900,6,FALSE))," ",VLOOKUP((ROW(G319)-15),'List of tables'!$A$4:$H$900,6,FALSE))</f>
        <v>https://datavis.nisra.gov.uk/census/2011/census-2011-dc2619ni-administrative-geographies.zip</v>
      </c>
      <c r="H317" s="18" t="str">
        <f>IF(ISNA(VLOOKUP((ROW(H319)-15),'List of tables'!$A$4:$H$900,7,FALSE))," ",VLOOKUP((ROW(H319)-15),'List of tables'!$A$4:$H$900,7,FALSE))</f>
        <v>Download file (Zip, 596 KB)</v>
      </c>
    </row>
    <row r="318" spans="1:8" ht="45" customHeight="1" x14ac:dyDescent="0.2">
      <c r="A318" s="21" t="str">
        <f>IF(ISNA(VLOOKUP((ROW(A320)-15),'List of tables'!$A$4:$H$900,2,FALSE))," ",VLOOKUP((ROW(A320)-15),'List of tables'!$A$4:$H$900,2,FALSE))</f>
        <v>DC2620NI</v>
      </c>
      <c r="B318" s="20" t="str">
        <f>IF(ISNA(VLOOKUP((ROW(B320)-15),'List of tables'!$A$4:$H$900,3,FALSE))," ",VLOOKUP((ROW(B320)-15),'List of tables'!$A$4:$H$900,3,FALSE))</f>
        <v>Industry by religion by sex (administrative geographies)</v>
      </c>
      <c r="C318" s="20" t="str">
        <f>IF(ISNA(VLOOKUP((ROW(H320)-15),'List of tables'!$A$4:$H$900,8,FALSE))," ",VLOOKUP((ROW(H320)-15),'List of tables'!$A$4:$H$900,8,FALSE))</f>
        <v xml:space="preserve">All usual residents aged 16 to 74 in employment </v>
      </c>
      <c r="D318" s="20" t="str">
        <f>IF(ISNA(VLOOKUP((ROW(D320)-15),'List of tables'!$A$4:$H$900,5,FALSE))," ",VLOOKUP((ROW(D320)-15),'List of tables'!$A$4:$H$900,5,FALSE))</f>
        <v>Local Government District (1993), Health and Social Care Trust, Education and Library Board, NUTS3, Northern Ireland</v>
      </c>
      <c r="E318" s="53" t="str">
        <f t="shared" si="4"/>
        <v>Download file (Zip, 616 KB)</v>
      </c>
      <c r="G318" s="18" t="str">
        <f>IF(ISNA(VLOOKUP((ROW(G320)-15),'List of tables'!$A$4:$H$900,6,FALSE))," ",VLOOKUP((ROW(G320)-15),'List of tables'!$A$4:$H$900,6,FALSE))</f>
        <v>https://datavis.nisra.gov.uk/census/2011/census-2011-dc2620ni-administrative-geographies.zip</v>
      </c>
      <c r="H318" s="18" t="str">
        <f>IF(ISNA(VLOOKUP((ROW(H320)-15),'List of tables'!$A$4:$H$900,7,FALSE))," ",VLOOKUP((ROW(H320)-15),'List of tables'!$A$4:$H$900,7,FALSE))</f>
        <v>Download file (Zip, 616 KB)</v>
      </c>
    </row>
    <row r="319" spans="1:8" ht="45" customHeight="1" x14ac:dyDescent="0.2">
      <c r="A319" s="21" t="str">
        <f>IF(ISNA(VLOOKUP((ROW(A321)-15),'List of tables'!$A$4:$H$900,2,FALSE))," ",VLOOKUP((ROW(A321)-15),'List of tables'!$A$4:$H$900,2,FALSE))</f>
        <v>DC2621NI</v>
      </c>
      <c r="B319" s="20" t="str">
        <f>IF(ISNA(VLOOKUP((ROW(B321)-15),'List of tables'!$A$4:$H$900,3,FALSE))," ",VLOOKUP((ROW(B321)-15),'List of tables'!$A$4:$H$900,3,FALSE))</f>
        <v>Industry by religion or religion brought up in by sex (administrative geographies)</v>
      </c>
      <c r="C319" s="20" t="str">
        <f>IF(ISNA(VLOOKUP((ROW(H321)-15),'List of tables'!$A$4:$H$900,8,FALSE))," ",VLOOKUP((ROW(H321)-15),'List of tables'!$A$4:$H$900,8,FALSE))</f>
        <v xml:space="preserve">All usual residents aged 16 to 74 in employment </v>
      </c>
      <c r="D319" s="20" t="str">
        <f>IF(ISNA(VLOOKUP((ROW(D321)-15),'List of tables'!$A$4:$H$900,5,FALSE))," ",VLOOKUP((ROW(D321)-15),'List of tables'!$A$4:$H$900,5,FALSE))</f>
        <v>Local Government District (1993), Health and Social Care Trust, Education and Library Board, NUTS3, Northern Ireland</v>
      </c>
      <c r="E319" s="53" t="str">
        <f t="shared" si="4"/>
        <v>Download file (Zip, 518 KB)</v>
      </c>
      <c r="G319" s="18" t="str">
        <f>IF(ISNA(VLOOKUP((ROW(G321)-15),'List of tables'!$A$4:$H$900,6,FALSE))," ",VLOOKUP((ROW(G321)-15),'List of tables'!$A$4:$H$900,6,FALSE))</f>
        <v>https://datavis.nisra.gov.uk/census/2011/census-2011-dc2621ni-administrative-geographies.zip</v>
      </c>
      <c r="H319" s="18" t="str">
        <f>IF(ISNA(VLOOKUP((ROW(H321)-15),'List of tables'!$A$4:$H$900,7,FALSE))," ",VLOOKUP((ROW(H321)-15),'List of tables'!$A$4:$H$900,7,FALSE))</f>
        <v>Download file (Zip, 518 KB)</v>
      </c>
    </row>
    <row r="320" spans="1:8" ht="45" customHeight="1" x14ac:dyDescent="0.2">
      <c r="A320" s="21" t="str">
        <f>IF(ISNA(VLOOKUP((ROW(A322)-15),'List of tables'!$A$4:$H$900,2,FALSE))," ",VLOOKUP((ROW(A322)-15),'List of tables'!$A$4:$H$900,2,FALSE))</f>
        <v>DC2622NI</v>
      </c>
      <c r="B320" s="20" t="str">
        <f>IF(ISNA(VLOOKUP((ROW(B322)-15),'List of tables'!$A$4:$H$900,3,FALSE))," ",VLOOKUP((ROW(B322)-15),'List of tables'!$A$4:$H$900,3,FALSE))</f>
        <v>NS-SeC by religion by sex (administrative geographies)</v>
      </c>
      <c r="C320" s="20" t="str">
        <f>IF(ISNA(VLOOKUP((ROW(H322)-15),'List of tables'!$A$4:$H$900,8,FALSE))," ",VLOOKUP((ROW(H322)-15),'List of tables'!$A$4:$H$900,8,FALSE))</f>
        <v>All usual residents aged 16 to 74</v>
      </c>
      <c r="D320" s="20" t="str">
        <f>IF(ISNA(VLOOKUP((ROW(D322)-15),'List of tables'!$A$4:$H$900,5,FALSE))," ",VLOOKUP((ROW(D322)-15),'List of tables'!$A$4:$H$900,5,FALSE))</f>
        <v>Electoral Ward, Assembly Area, Local Government District (1993), Health and Social Care Trust, Education and Library Board, NUTS3, Northern Ireland</v>
      </c>
      <c r="E320" s="53" t="str">
        <f t="shared" si="4"/>
        <v>Download file (Zip, 6.7 MB)</v>
      </c>
      <c r="G320" s="18" t="str">
        <f>IF(ISNA(VLOOKUP((ROW(G322)-15),'List of tables'!$A$4:$H$900,6,FALSE))," ",VLOOKUP((ROW(G322)-15),'List of tables'!$A$4:$H$900,6,FALSE))</f>
        <v>https://datavis.nisra.gov.uk/census/2011/census-2011-dc2622ni-administrative-geographies.zip</v>
      </c>
      <c r="H320" s="18" t="str">
        <f>IF(ISNA(VLOOKUP((ROW(H322)-15),'List of tables'!$A$4:$H$900,7,FALSE))," ",VLOOKUP((ROW(H322)-15),'List of tables'!$A$4:$H$900,7,FALSE))</f>
        <v>Download file (Zip, 6.7 MB)</v>
      </c>
    </row>
    <row r="321" spans="1:8" ht="45" customHeight="1" x14ac:dyDescent="0.2">
      <c r="A321" s="21" t="str">
        <f>IF(ISNA(VLOOKUP((ROW(A323)-15),'List of tables'!$A$4:$H$900,2,FALSE))," ",VLOOKUP((ROW(A323)-15),'List of tables'!$A$4:$H$900,2,FALSE))</f>
        <v>DC2622NI</v>
      </c>
      <c r="B321" s="20" t="str">
        <f>IF(ISNA(VLOOKUP((ROW(B323)-15),'List of tables'!$A$4:$H$900,3,FALSE))," ",VLOOKUP((ROW(B323)-15),'List of tables'!$A$4:$H$900,3,FALSE))</f>
        <v>NS-SeC by religion by sex (statistical geographies)</v>
      </c>
      <c r="C321" s="20" t="str">
        <f>IF(ISNA(VLOOKUP((ROW(H323)-15),'List of tables'!$A$4:$H$900,8,FALSE))," ",VLOOKUP((ROW(H323)-15),'List of tables'!$A$4:$H$900,8,FALSE))</f>
        <v>All usual residents aged 16 to 74</v>
      </c>
      <c r="D321" s="20" t="str">
        <f>IF(ISNA(VLOOKUP((ROW(D323)-15),'List of tables'!$A$4:$H$900,5,FALSE))," ",VLOOKUP((ROW(D323)-15),'List of tables'!$A$4:$H$900,5,FALSE))</f>
        <v>Super Output Area, Northern Ireland</v>
      </c>
      <c r="E321" s="53" t="str">
        <f t="shared" si="4"/>
        <v>Download file (Zip, 9.0 MB)</v>
      </c>
      <c r="G321" s="18" t="str">
        <f>IF(ISNA(VLOOKUP((ROW(G323)-15),'List of tables'!$A$4:$H$900,6,FALSE))," ",VLOOKUP((ROW(G323)-15),'List of tables'!$A$4:$H$900,6,FALSE))</f>
        <v>https://datavis.nisra.gov.uk/census/2011/census-2011-dc2622ni-statistical-geographies.zip</v>
      </c>
      <c r="H321" s="18" t="str">
        <f>IF(ISNA(VLOOKUP((ROW(H323)-15),'List of tables'!$A$4:$H$900,7,FALSE))," ",VLOOKUP((ROW(H323)-15),'List of tables'!$A$4:$H$900,7,FALSE))</f>
        <v>Download file (Zip, 9.0 MB)</v>
      </c>
    </row>
    <row r="322" spans="1:8" ht="45" customHeight="1" x14ac:dyDescent="0.2">
      <c r="A322" s="21" t="str">
        <f>IF(ISNA(VLOOKUP((ROW(A324)-15),'List of tables'!$A$4:$H$900,2,FALSE))," ",VLOOKUP((ROW(A324)-15),'List of tables'!$A$4:$H$900,2,FALSE))</f>
        <v>DC2623NI</v>
      </c>
      <c r="B322" s="20" t="str">
        <f>IF(ISNA(VLOOKUP((ROW(B324)-15),'List of tables'!$A$4:$H$900,3,FALSE))," ",VLOOKUP((ROW(B324)-15),'List of tables'!$A$4:$H$900,3,FALSE))</f>
        <v>NS-SeC by religion or religion brought up in by sex (administrative geographies)</v>
      </c>
      <c r="C322" s="20" t="str">
        <f>IF(ISNA(VLOOKUP((ROW(H324)-15),'List of tables'!$A$4:$H$900,8,FALSE))," ",VLOOKUP((ROW(H324)-15),'List of tables'!$A$4:$H$900,8,FALSE))</f>
        <v>All usual residents aged 16 to 74</v>
      </c>
      <c r="D322" s="20" t="str">
        <f>IF(ISNA(VLOOKUP((ROW(D324)-15),'List of tables'!$A$4:$H$900,5,FALSE))," ",VLOOKUP((ROW(D324)-15),'List of tables'!$A$4:$H$900,5,FALSE))</f>
        <v>Electoral Ward, Assembly Area, Local Government District (1993), Health and Social Care Trust, Education and Library Board, NUTS3, Northern Ireland</v>
      </c>
      <c r="E322" s="53" t="str">
        <f t="shared" si="4"/>
        <v>Download file (Zip, 5.6 MB)</v>
      </c>
      <c r="G322" s="18" t="str">
        <f>IF(ISNA(VLOOKUP((ROW(G324)-15),'List of tables'!$A$4:$H$900,6,FALSE))," ",VLOOKUP((ROW(G324)-15),'List of tables'!$A$4:$H$900,6,FALSE))</f>
        <v>https://datavis.nisra.gov.uk/census/2011/census-2011-dc2623ni-administrative-geographies.zip</v>
      </c>
      <c r="H322" s="18" t="str">
        <f>IF(ISNA(VLOOKUP((ROW(H324)-15),'List of tables'!$A$4:$H$900,7,FALSE))," ",VLOOKUP((ROW(H324)-15),'List of tables'!$A$4:$H$900,7,FALSE))</f>
        <v>Download file (Zip, 5.6 MB)</v>
      </c>
    </row>
    <row r="323" spans="1:8" ht="45" customHeight="1" x14ac:dyDescent="0.2">
      <c r="A323" s="21" t="str">
        <f>IF(ISNA(VLOOKUP((ROW(A325)-15),'List of tables'!$A$4:$H$900,2,FALSE))," ",VLOOKUP((ROW(A325)-15),'List of tables'!$A$4:$H$900,2,FALSE))</f>
        <v>DC2623NI</v>
      </c>
      <c r="B323" s="20" t="str">
        <f>IF(ISNA(VLOOKUP((ROW(B325)-15),'List of tables'!$A$4:$H$900,3,FALSE))," ",VLOOKUP((ROW(B325)-15),'List of tables'!$A$4:$H$900,3,FALSE))</f>
        <v>NS-SeC by religion or religion brought up in by sex (statistical geographies)</v>
      </c>
      <c r="C323" s="20" t="str">
        <f>IF(ISNA(VLOOKUP((ROW(H325)-15),'List of tables'!$A$4:$H$900,8,FALSE))," ",VLOOKUP((ROW(H325)-15),'List of tables'!$A$4:$H$900,8,FALSE))</f>
        <v>All usual residents aged 16 to 74</v>
      </c>
      <c r="D323" s="20" t="str">
        <f>IF(ISNA(VLOOKUP((ROW(D325)-15),'List of tables'!$A$4:$H$900,5,FALSE))," ",VLOOKUP((ROW(D325)-15),'List of tables'!$A$4:$H$900,5,FALSE))</f>
        <v>Super Output Area, Northern Ireland</v>
      </c>
      <c r="E323" s="53" t="str">
        <f t="shared" si="4"/>
        <v>Download file (Zip, 7.6 MB)</v>
      </c>
      <c r="G323" s="18" t="str">
        <f>IF(ISNA(VLOOKUP((ROW(G325)-15),'List of tables'!$A$4:$H$900,6,FALSE))," ",VLOOKUP((ROW(G325)-15),'List of tables'!$A$4:$H$900,6,FALSE))</f>
        <v>https://datavis.nisra.gov.uk/census/2011/census-2011-dc2623ni-statistical-geographies.zip</v>
      </c>
      <c r="H323" s="18" t="str">
        <f>IF(ISNA(VLOOKUP((ROW(H325)-15),'List of tables'!$A$4:$H$900,7,FALSE))," ",VLOOKUP((ROW(H325)-15),'List of tables'!$A$4:$H$900,7,FALSE))</f>
        <v>Download file (Zip, 7.6 MB)</v>
      </c>
    </row>
    <row r="324" spans="1:8" ht="45" customHeight="1" x14ac:dyDescent="0.2">
      <c r="A324" s="21" t="str">
        <f>IF(ISNA(VLOOKUP((ROW(A326)-15),'List of tables'!$A$4:$H$900,2,FALSE))," ",VLOOKUP((ROW(A326)-15),'List of tables'!$A$4:$H$900,2,FALSE))</f>
        <v>DC2624NI</v>
      </c>
      <c r="B324" s="20" t="str">
        <f>IF(ISNA(VLOOKUP((ROW(B326)-15),'List of tables'!$A$4:$H$900,3,FALSE))," ",VLOOKUP((ROW(B326)-15),'List of tables'!$A$4:$H$900,3,FALSE))</f>
        <v>Economic activity by proficiency in English by age by sex</v>
      </c>
      <c r="C324" s="20" t="str">
        <f>IF(ISNA(VLOOKUP((ROW(H326)-15),'List of tables'!$A$4:$H$900,8,FALSE))," ",VLOOKUP((ROW(H326)-15),'List of tables'!$A$4:$H$900,8,FALSE))</f>
        <v>All usual residents aged 16 to 74</v>
      </c>
      <c r="D324" s="20" t="str">
        <f>IF(ISNA(VLOOKUP((ROW(D326)-15),'List of tables'!$A$4:$H$900,5,FALSE))," ",VLOOKUP((ROW(D326)-15),'List of tables'!$A$4:$H$900,5,FALSE))</f>
        <v>Northern Ireland</v>
      </c>
      <c r="E324" s="53" t="str">
        <f t="shared" si="4"/>
        <v>Download file (Excel, 28 KB)</v>
      </c>
      <c r="G324" s="18" t="str">
        <f>IF(ISNA(VLOOKUP((ROW(G326)-15),'List of tables'!$A$4:$H$900,6,FALSE))," ",VLOOKUP((ROW(G326)-15),'List of tables'!$A$4:$H$900,6,FALSE))</f>
        <v>https://datavis.nisra.gov.uk/census/2011/census-2011-dc2624ni.xlsx</v>
      </c>
      <c r="H324" s="18" t="str">
        <f>IF(ISNA(VLOOKUP((ROW(H326)-15),'List of tables'!$A$4:$H$900,7,FALSE))," ",VLOOKUP((ROW(H326)-15),'List of tables'!$A$4:$H$900,7,FALSE))</f>
        <v>Download file (Excel, 28 KB)</v>
      </c>
    </row>
    <row r="325" spans="1:8" ht="45" customHeight="1" x14ac:dyDescent="0.2">
      <c r="A325" s="21" t="str">
        <f>IF(ISNA(VLOOKUP((ROW(A327)-15),'List of tables'!$A$4:$H$900,2,FALSE))," ",VLOOKUP((ROW(A327)-15),'List of tables'!$A$4:$H$900,2,FALSE))</f>
        <v>DC2625NI</v>
      </c>
      <c r="B325" s="20" t="str">
        <f>IF(ISNA(VLOOKUP((ROW(B327)-15),'List of tables'!$A$4:$H$900,3,FALSE))," ",VLOOKUP((ROW(B327)-15),'List of tables'!$A$4:$H$900,3,FALSE))</f>
        <v>Economic activity by religion by age (administrative geographies)</v>
      </c>
      <c r="C325" s="20" t="str">
        <f>IF(ISNA(VLOOKUP((ROW(H327)-15),'List of tables'!$A$4:$H$900,8,FALSE))," ",VLOOKUP((ROW(H327)-15),'List of tables'!$A$4:$H$900,8,FALSE))</f>
        <v>All usual residents aged 16 to 74</v>
      </c>
      <c r="D325" s="20" t="str">
        <f>IF(ISNA(VLOOKUP((ROW(D327)-15),'List of tables'!$A$4:$H$900,5,FALSE))," ",VLOOKUP((ROW(D327)-15),'List of tables'!$A$4:$H$900,5,FALSE))</f>
        <v>Local Government District (1993), Health and Social Care Trust, Education and Library Board, NUTS3, Northern Ireland</v>
      </c>
      <c r="E325" s="53" t="str">
        <f t="shared" si="4"/>
        <v>Download file (Zip, 744 KB)</v>
      </c>
      <c r="G325" s="18" t="str">
        <f>IF(ISNA(VLOOKUP((ROW(G327)-15),'List of tables'!$A$4:$H$900,6,FALSE))," ",VLOOKUP((ROW(G327)-15),'List of tables'!$A$4:$H$900,6,FALSE))</f>
        <v>https://datavis.nisra.gov.uk/census/2011/census-2011-dc2625ni-administrative-geographies.zip</v>
      </c>
      <c r="H325" s="18" t="str">
        <f>IF(ISNA(VLOOKUP((ROW(H327)-15),'List of tables'!$A$4:$H$900,7,FALSE))," ",VLOOKUP((ROW(H327)-15),'List of tables'!$A$4:$H$900,7,FALSE))</f>
        <v>Download file (Zip, 744 KB)</v>
      </c>
    </row>
    <row r="326" spans="1:8" ht="45" customHeight="1" x14ac:dyDescent="0.2">
      <c r="A326" s="21" t="str">
        <f>IF(ISNA(VLOOKUP((ROW(A328)-15),'List of tables'!$A$4:$H$900,2,FALSE))," ",VLOOKUP((ROW(A328)-15),'List of tables'!$A$4:$H$900,2,FALSE))</f>
        <v>DC2626NI</v>
      </c>
      <c r="B326" s="20" t="str">
        <f>IF(ISNA(VLOOKUP((ROW(B328)-15),'List of tables'!$A$4:$H$900,3,FALSE))," ",VLOOKUP((ROW(B328)-15),'List of tables'!$A$4:$H$900,3,FALSE))</f>
        <v>Economic activity by religion or religion brought up in by age (administrative geographies)</v>
      </c>
      <c r="C326" s="20" t="str">
        <f>IF(ISNA(VLOOKUP((ROW(H328)-15),'List of tables'!$A$4:$H$900,8,FALSE))," ",VLOOKUP((ROW(H328)-15),'List of tables'!$A$4:$H$900,8,FALSE))</f>
        <v>All usual residents aged 16 to 74</v>
      </c>
      <c r="D326" s="20" t="str">
        <f>IF(ISNA(VLOOKUP((ROW(D328)-15),'List of tables'!$A$4:$H$900,5,FALSE))," ",VLOOKUP((ROW(D328)-15),'List of tables'!$A$4:$H$900,5,FALSE))</f>
        <v>Local Government District (1993), Health and Social Care Trust, Education and Library Board, NUTS3, Northern Ireland</v>
      </c>
      <c r="E326" s="53" t="str">
        <f t="shared" si="4"/>
        <v>Download file (Zip, 584 KB)</v>
      </c>
      <c r="G326" s="18" t="str">
        <f>IF(ISNA(VLOOKUP((ROW(G328)-15),'List of tables'!$A$4:$H$900,6,FALSE))," ",VLOOKUP((ROW(G328)-15),'List of tables'!$A$4:$H$900,6,FALSE))</f>
        <v>https://datavis.nisra.gov.uk/census/2011/census-2011-dc2626ni-administrative-geographies.zip</v>
      </c>
      <c r="H326" s="18" t="str">
        <f>IF(ISNA(VLOOKUP((ROW(H328)-15),'List of tables'!$A$4:$H$900,7,FALSE))," ",VLOOKUP((ROW(H328)-15),'List of tables'!$A$4:$H$900,7,FALSE))</f>
        <v>Download file (Zip, 584 KB)</v>
      </c>
    </row>
    <row r="327" spans="1:8" ht="45" customHeight="1" x14ac:dyDescent="0.2">
      <c r="A327" s="21" t="str">
        <f>IF(ISNA(VLOOKUP((ROW(A329)-15),'List of tables'!$A$4:$H$900,2,FALSE))," ",VLOOKUP((ROW(A329)-15),'List of tables'!$A$4:$H$900,2,FALSE))</f>
        <v>DC3101NI</v>
      </c>
      <c r="B327" s="20" t="str">
        <f>IF(ISNA(VLOOKUP((ROW(B329)-15),'List of tables'!$A$4:$H$900,3,FALSE))," ",VLOOKUP((ROW(B329)-15),'List of tables'!$A$4:$H$900,3,FALSE))</f>
        <v>Type of long-term condition by age by sex (administrative geographies)</v>
      </c>
      <c r="C327" s="20" t="str">
        <f>IF(ISNA(VLOOKUP((ROW(H329)-15),'List of tables'!$A$4:$H$900,8,FALSE))," ",VLOOKUP((ROW(H329)-15),'List of tables'!$A$4:$H$900,8,FALSE))</f>
        <v>All usual residents</v>
      </c>
      <c r="D327" s="20" t="str">
        <f>IF(ISNA(VLOOKUP((ROW(D329)-15),'List of tables'!$A$4:$H$900,5,FALSE))," ",VLOOKUP((ROW(D329)-15),'List of tables'!$A$4:$H$900,5,FALSE))</f>
        <v>Local Government District (1993), Health and Social Care Trust, Education and Library Board, NUTS3, Northern Ireland</v>
      </c>
      <c r="E327" s="53" t="str">
        <f t="shared" si="4"/>
        <v>Download file (Zip, 1.3 MB)</v>
      </c>
      <c r="G327" s="18" t="str">
        <f>IF(ISNA(VLOOKUP((ROW(G329)-15),'List of tables'!$A$4:$H$900,6,FALSE))," ",VLOOKUP((ROW(G329)-15),'List of tables'!$A$4:$H$900,6,FALSE))</f>
        <v>https://datavis.nisra.gov.uk/census/2011/census-2011-dc3101ni-administrative-geographies.zip</v>
      </c>
      <c r="H327" s="18" t="str">
        <f>IF(ISNA(VLOOKUP((ROW(H329)-15),'List of tables'!$A$4:$H$900,7,FALSE))," ",VLOOKUP((ROW(H329)-15),'List of tables'!$A$4:$H$900,7,FALSE))</f>
        <v>Download file (Zip, 1.3 MB)</v>
      </c>
    </row>
    <row r="328" spans="1:8" ht="45" customHeight="1" x14ac:dyDescent="0.2">
      <c r="A328" s="21" t="str">
        <f>IF(ISNA(VLOOKUP((ROW(A330)-15),'List of tables'!$A$4:$H$900,2,FALSE))," ",VLOOKUP((ROW(A330)-15),'List of tables'!$A$4:$H$900,2,FALSE))</f>
        <v>DC3301NI</v>
      </c>
      <c r="B328" s="20" t="str">
        <f>IF(ISNA(VLOOKUP((ROW(B330)-15),'List of tables'!$A$4:$H$900,3,FALSE))," ",VLOOKUP((ROW(B330)-15),'List of tables'!$A$4:$H$900,3,FALSE))</f>
        <v>General health by provision of unpaid care by age by sex</v>
      </c>
      <c r="C328" s="20" t="str">
        <f>IF(ISNA(VLOOKUP((ROW(H330)-15),'List of tables'!$A$4:$H$900,8,FALSE))," ",VLOOKUP((ROW(H330)-15),'List of tables'!$A$4:$H$900,8,FALSE))</f>
        <v>All usual residents in households</v>
      </c>
      <c r="D328" s="20" t="str">
        <f>IF(ISNA(VLOOKUP((ROW(D330)-15),'List of tables'!$A$4:$H$900,5,FALSE))," ",VLOOKUP((ROW(D330)-15),'List of tables'!$A$4:$H$900,5,FALSE))</f>
        <v>Northern Ireland</v>
      </c>
      <c r="E328" s="53" t="str">
        <f t="shared" si="4"/>
        <v>Download file (Excel, 33 KB)</v>
      </c>
      <c r="G328" s="18" t="str">
        <f>IF(ISNA(VLOOKUP((ROW(G330)-15),'List of tables'!$A$4:$H$900,6,FALSE))," ",VLOOKUP((ROW(G330)-15),'List of tables'!$A$4:$H$900,6,FALSE))</f>
        <v>https://datavis.nisra.gov.uk/census/2011/census-2011-dc3301ni.xlsx</v>
      </c>
      <c r="H328" s="18" t="str">
        <f>IF(ISNA(VLOOKUP((ROW(H330)-15),'List of tables'!$A$4:$H$900,7,FALSE))," ",VLOOKUP((ROW(H330)-15),'List of tables'!$A$4:$H$900,7,FALSE))</f>
        <v>Download file (Excel, 33 KB)</v>
      </c>
    </row>
    <row r="329" spans="1:8" ht="45" customHeight="1" x14ac:dyDescent="0.2">
      <c r="A329" s="21" t="str">
        <f>IF(ISNA(VLOOKUP((ROW(A331)-15),'List of tables'!$A$4:$H$900,2,FALSE))," ",VLOOKUP((ROW(A331)-15),'List of tables'!$A$4:$H$900,2,FALSE))</f>
        <v>DC3302NI</v>
      </c>
      <c r="B329" s="20" t="str">
        <f>IF(ISNA(VLOOKUP((ROW(B331)-15),'List of tables'!$A$4:$H$900,3,FALSE))," ",VLOOKUP((ROW(B331)-15),'List of tables'!$A$4:$H$900,3,FALSE))</f>
        <v>Economic activity by general health by provision of unpaid care by sex</v>
      </c>
      <c r="C329" s="20" t="str">
        <f>IF(ISNA(VLOOKUP((ROW(H331)-15),'List of tables'!$A$4:$H$900,8,FALSE))," ",VLOOKUP((ROW(H331)-15),'List of tables'!$A$4:$H$900,8,FALSE))</f>
        <v>All usual residents aged 16 to 74</v>
      </c>
      <c r="D329" s="20" t="str">
        <f>IF(ISNA(VLOOKUP((ROW(D331)-15),'List of tables'!$A$4:$H$900,5,FALSE))," ",VLOOKUP((ROW(D331)-15),'List of tables'!$A$4:$H$900,5,FALSE))</f>
        <v>Northern Ireland</v>
      </c>
      <c r="E329" s="53" t="str">
        <f t="shared" si="4"/>
        <v>Download file (Excel, 28 KB)</v>
      </c>
      <c r="G329" s="18" t="str">
        <f>IF(ISNA(VLOOKUP((ROW(G331)-15),'List of tables'!$A$4:$H$900,6,FALSE))," ",VLOOKUP((ROW(G331)-15),'List of tables'!$A$4:$H$900,6,FALSE))</f>
        <v>https://datavis.nisra.gov.uk/census/2011/census-2011-dc3302ni.xlsx</v>
      </c>
      <c r="H329" s="18" t="str">
        <f>IF(ISNA(VLOOKUP((ROW(H331)-15),'List of tables'!$A$4:$H$900,7,FALSE))," ",VLOOKUP((ROW(H331)-15),'List of tables'!$A$4:$H$900,7,FALSE))</f>
        <v>Download file (Excel, 28 KB)</v>
      </c>
    </row>
    <row r="330" spans="1:8" ht="45" customHeight="1" x14ac:dyDescent="0.2">
      <c r="A330" s="21" t="str">
        <f>IF(ISNA(VLOOKUP((ROW(A332)-15),'List of tables'!$A$4:$H$900,2,FALSE))," ",VLOOKUP((ROW(A332)-15),'List of tables'!$A$4:$H$900,2,FALSE))</f>
        <v>DC3304NI</v>
      </c>
      <c r="B330" s="20" t="str">
        <f>IF(ISNA(VLOOKUP((ROW(B332)-15),'List of tables'!$A$4:$H$900,3,FALSE))," ",VLOOKUP((ROW(B332)-15),'List of tables'!$A$4:$H$900,3,FALSE))</f>
        <v>Long-term health problem or disability by provision of unpaid care by age by sex</v>
      </c>
      <c r="C330" s="20" t="str">
        <f>IF(ISNA(VLOOKUP((ROW(H332)-15),'List of tables'!$A$4:$H$900,8,FALSE))," ",VLOOKUP((ROW(H332)-15),'List of tables'!$A$4:$H$900,8,FALSE))</f>
        <v>All usual residents</v>
      </c>
      <c r="D330" s="20" t="str">
        <f>IF(ISNA(VLOOKUP((ROW(D332)-15),'List of tables'!$A$4:$H$900,5,FALSE))," ",VLOOKUP((ROW(D332)-15),'List of tables'!$A$4:$H$900,5,FALSE))</f>
        <v>Northern Ireland</v>
      </c>
      <c r="E330" s="53" t="str">
        <f t="shared" ref="E330:E393" si="5">IF(LEN(G330)&lt;10,"",HYPERLINK(G330,H330))</f>
        <v>Download file (Excel, 26 KB)</v>
      </c>
      <c r="G330" s="18" t="str">
        <f>IF(ISNA(VLOOKUP((ROW(G332)-15),'List of tables'!$A$4:$H$900,6,FALSE))," ",VLOOKUP((ROW(G332)-15),'List of tables'!$A$4:$H$900,6,FALSE))</f>
        <v>https://datavis.nisra.gov.uk/census/2011/census-2011-dc3304ni.xlsx</v>
      </c>
      <c r="H330" s="18" t="str">
        <f>IF(ISNA(VLOOKUP((ROW(H332)-15),'List of tables'!$A$4:$H$900,7,FALSE))," ",VLOOKUP((ROW(H332)-15),'List of tables'!$A$4:$H$900,7,FALSE))</f>
        <v>Download file (Excel, 26 KB)</v>
      </c>
    </row>
    <row r="331" spans="1:8" ht="45" customHeight="1" x14ac:dyDescent="0.2">
      <c r="A331" s="21" t="str">
        <f>IF(ISNA(VLOOKUP((ROW(A333)-15),'List of tables'!$A$4:$H$900,2,FALSE))," ",VLOOKUP((ROW(A333)-15),'List of tables'!$A$4:$H$900,2,FALSE))</f>
        <v>DC3305NI</v>
      </c>
      <c r="B331" s="20" t="str">
        <f>IF(ISNA(VLOOKUP((ROW(B333)-15),'List of tables'!$A$4:$H$900,3,FALSE))," ",VLOOKUP((ROW(B333)-15),'List of tables'!$A$4:$H$900,3,FALSE))</f>
        <v>General health by long-term health problem or disability by age by sex</v>
      </c>
      <c r="C331" s="20" t="str">
        <f>IF(ISNA(VLOOKUP((ROW(H333)-15),'List of tables'!$A$4:$H$900,8,FALSE))," ",VLOOKUP((ROW(H333)-15),'List of tables'!$A$4:$H$900,8,FALSE))</f>
        <v>All usual residents in households</v>
      </c>
      <c r="D331" s="20" t="str">
        <f>IF(ISNA(VLOOKUP((ROW(D333)-15),'List of tables'!$A$4:$H$900,5,FALSE))," ",VLOOKUP((ROW(D333)-15),'List of tables'!$A$4:$H$900,5,FALSE))</f>
        <v>Northern Ireland</v>
      </c>
      <c r="E331" s="53" t="str">
        <f t="shared" si="5"/>
        <v>Download file (Excel, 30 KB)</v>
      </c>
      <c r="G331" s="18" t="str">
        <f>IF(ISNA(VLOOKUP((ROW(G333)-15),'List of tables'!$A$4:$H$900,6,FALSE))," ",VLOOKUP((ROW(G333)-15),'List of tables'!$A$4:$H$900,6,FALSE))</f>
        <v>https://datavis.nisra.gov.uk/census/2011/census-2011-dc3305ni.xlsx</v>
      </c>
      <c r="H331" s="18" t="str">
        <f>IF(ISNA(VLOOKUP((ROW(H333)-15),'List of tables'!$A$4:$H$900,7,FALSE))," ",VLOOKUP((ROW(H333)-15),'List of tables'!$A$4:$H$900,7,FALSE))</f>
        <v>Download file (Excel, 30 KB)</v>
      </c>
    </row>
    <row r="332" spans="1:8" ht="45" customHeight="1" x14ac:dyDescent="0.2">
      <c r="A332" s="21" t="str">
        <f>IF(ISNA(VLOOKUP((ROW(A334)-15),'List of tables'!$A$4:$H$900,2,FALSE))," ",VLOOKUP((ROW(A334)-15),'List of tables'!$A$4:$H$900,2,FALSE))</f>
        <v>DC3306NI</v>
      </c>
      <c r="B332" s="20" t="str">
        <f>IF(ISNA(VLOOKUP((ROW(B334)-15),'List of tables'!$A$4:$H$900,3,FALSE))," ",VLOOKUP((ROW(B334)-15),'List of tables'!$A$4:$H$900,3,FALSE))</f>
        <v>Tenure by general health by long-term health problem or disability by age</v>
      </c>
      <c r="C332" s="20" t="str">
        <f>IF(ISNA(VLOOKUP((ROW(H334)-15),'List of tables'!$A$4:$H$900,8,FALSE))," ",VLOOKUP((ROW(H334)-15),'List of tables'!$A$4:$H$900,8,FALSE))</f>
        <v>All usual residents in households</v>
      </c>
      <c r="D332" s="20" t="str">
        <f>IF(ISNA(VLOOKUP((ROW(D334)-15),'List of tables'!$A$4:$H$900,5,FALSE))," ",VLOOKUP((ROW(D334)-15),'List of tables'!$A$4:$H$900,5,FALSE))</f>
        <v>Northern Ireland</v>
      </c>
      <c r="E332" s="53" t="str">
        <f t="shared" si="5"/>
        <v>Download file (Excel, 36 KB)</v>
      </c>
      <c r="G332" s="18" t="str">
        <f>IF(ISNA(VLOOKUP((ROW(G334)-15),'List of tables'!$A$4:$H$900,6,FALSE))," ",VLOOKUP((ROW(G334)-15),'List of tables'!$A$4:$H$900,6,FALSE))</f>
        <v>https://datavis.nisra.gov.uk/census/2011/census-2011-dc3306ni.xlsx</v>
      </c>
      <c r="H332" s="18" t="str">
        <f>IF(ISNA(VLOOKUP((ROW(H334)-15),'List of tables'!$A$4:$H$900,7,FALSE))," ",VLOOKUP((ROW(H334)-15),'List of tables'!$A$4:$H$900,7,FALSE))</f>
        <v>Download file (Excel, 36 KB)</v>
      </c>
    </row>
    <row r="333" spans="1:8" ht="45" customHeight="1" x14ac:dyDescent="0.2">
      <c r="A333" s="21" t="str">
        <f>IF(ISNA(VLOOKUP((ROW(A335)-15),'List of tables'!$A$4:$H$900,2,FALSE))," ",VLOOKUP((ROW(A335)-15),'List of tables'!$A$4:$H$900,2,FALSE))</f>
        <v>DC3308NI</v>
      </c>
      <c r="B333" s="20" t="str">
        <f>IF(ISNA(VLOOKUP((ROW(B335)-15),'List of tables'!$A$4:$H$900,3,FALSE))," ",VLOOKUP((ROW(B335)-15),'List of tables'!$A$4:$H$900,3,FALSE))</f>
        <v>Number of cars or vans by general health by long-term health problem or disability by age by sex</v>
      </c>
      <c r="C333" s="20" t="str">
        <f>IF(ISNA(VLOOKUP((ROW(H335)-15),'List of tables'!$A$4:$H$900,8,FALSE))," ",VLOOKUP((ROW(H335)-15),'List of tables'!$A$4:$H$900,8,FALSE))</f>
        <v>All usual residents in households</v>
      </c>
      <c r="D333" s="20" t="str">
        <f>IF(ISNA(VLOOKUP((ROW(D335)-15),'List of tables'!$A$4:$H$900,5,FALSE))," ",VLOOKUP((ROW(D335)-15),'List of tables'!$A$4:$H$900,5,FALSE))</f>
        <v>Northern Ireland</v>
      </c>
      <c r="E333" s="53" t="str">
        <f t="shared" si="5"/>
        <v>Download file (Excel, 29 KB)</v>
      </c>
      <c r="G333" s="18" t="str">
        <f>IF(ISNA(VLOOKUP((ROW(G335)-15),'List of tables'!$A$4:$H$900,6,FALSE))," ",VLOOKUP((ROW(G335)-15),'List of tables'!$A$4:$H$900,6,FALSE))</f>
        <v>https://datavis.nisra.gov.uk/census/2011/census-2011-dc3308ni.xlsx</v>
      </c>
      <c r="H333" s="18" t="str">
        <f>IF(ISNA(VLOOKUP((ROW(H335)-15),'List of tables'!$A$4:$H$900,7,FALSE))," ",VLOOKUP((ROW(H335)-15),'List of tables'!$A$4:$H$900,7,FALSE))</f>
        <v>Download file (Excel, 29 KB)</v>
      </c>
    </row>
    <row r="334" spans="1:8" ht="45" customHeight="1" x14ac:dyDescent="0.2">
      <c r="A334" s="21" t="str">
        <f>IF(ISNA(VLOOKUP((ROW(A336)-15),'List of tables'!$A$4:$H$900,2,FALSE))," ",VLOOKUP((ROW(A336)-15),'List of tables'!$A$4:$H$900,2,FALSE))</f>
        <v>DC3309NI</v>
      </c>
      <c r="B334" s="20" t="str">
        <f>IF(ISNA(VLOOKUP((ROW(B336)-15),'List of tables'!$A$4:$H$900,3,FALSE))," ",VLOOKUP((ROW(B336)-15),'List of tables'!$A$4:$H$900,3,FALSE))</f>
        <v>General health by long-term health problem or disability by age by sex - communal establishments</v>
      </c>
      <c r="C334" s="20" t="str">
        <f>IF(ISNA(VLOOKUP((ROW(H336)-15),'List of tables'!$A$4:$H$900,8,FALSE))," ",VLOOKUP((ROW(H336)-15),'List of tables'!$A$4:$H$900,8,FALSE))</f>
        <v>All usual residents resident in communal establishments (excluding staff and their families)</v>
      </c>
      <c r="D334" s="20" t="str">
        <f>IF(ISNA(VLOOKUP((ROW(D336)-15),'List of tables'!$A$4:$H$900,5,FALSE))," ",VLOOKUP((ROW(D336)-15),'List of tables'!$A$4:$H$900,5,FALSE))</f>
        <v>Northern Ireland</v>
      </c>
      <c r="E334" s="53" t="str">
        <f t="shared" si="5"/>
        <v>Download file (Excel, 28 KB)</v>
      </c>
      <c r="G334" s="18" t="str">
        <f>IF(ISNA(VLOOKUP((ROW(G336)-15),'List of tables'!$A$4:$H$900,6,FALSE))," ",VLOOKUP((ROW(G336)-15),'List of tables'!$A$4:$H$900,6,FALSE))</f>
        <v>https://datavis.nisra.gov.uk/census/2011/census-2011-dc3309ni.xlsx</v>
      </c>
      <c r="H334" s="18" t="str">
        <f>IF(ISNA(VLOOKUP((ROW(H336)-15),'List of tables'!$A$4:$H$900,7,FALSE))," ",VLOOKUP((ROW(H336)-15),'List of tables'!$A$4:$H$900,7,FALSE))</f>
        <v>Download file (Excel, 28 KB)</v>
      </c>
    </row>
    <row r="335" spans="1:8" ht="45" customHeight="1" x14ac:dyDescent="0.2">
      <c r="A335" s="21" t="str">
        <f>IF(ISNA(VLOOKUP((ROW(A337)-15),'List of tables'!$A$4:$H$900,2,FALSE))," ",VLOOKUP((ROW(A337)-15),'List of tables'!$A$4:$H$900,2,FALSE))</f>
        <v>DC3310NI</v>
      </c>
      <c r="B335" s="20" t="str">
        <f>IF(ISNA(VLOOKUP((ROW(B337)-15),'List of tables'!$A$4:$H$900,3,FALSE))," ",VLOOKUP((ROW(B337)-15),'List of tables'!$A$4:$H$900,3,FALSE))</f>
        <v>Type of long-term condition by general health by long-term health problem or disability (administrative geographies)</v>
      </c>
      <c r="C335" s="20" t="str">
        <f>IF(ISNA(VLOOKUP((ROW(H337)-15),'List of tables'!$A$4:$H$900,8,FALSE))," ",VLOOKUP((ROW(H337)-15),'List of tables'!$A$4:$H$900,8,FALSE))</f>
        <v>All usual residents</v>
      </c>
      <c r="D335" s="20" t="str">
        <f>IF(ISNA(VLOOKUP((ROW(D337)-15),'List of tables'!$A$4:$H$900,5,FALSE))," ",VLOOKUP((ROW(D337)-15),'List of tables'!$A$4:$H$900,5,FALSE))</f>
        <v>Local Government District (1993), Health and Social Care Trust, Education and Library Board, NUTS3, Northern Ireland</v>
      </c>
      <c r="E335" s="53" t="str">
        <f t="shared" si="5"/>
        <v>Download file (Zip, 506 KB)</v>
      </c>
      <c r="G335" s="18" t="str">
        <f>IF(ISNA(VLOOKUP((ROW(G337)-15),'List of tables'!$A$4:$H$900,6,FALSE))," ",VLOOKUP((ROW(G337)-15),'List of tables'!$A$4:$H$900,6,FALSE))</f>
        <v>https://datavis.nisra.gov.uk/census/2011/census-2011-dc3310ni-administrative-geographies.zip</v>
      </c>
      <c r="H335" s="18" t="str">
        <f>IF(ISNA(VLOOKUP((ROW(H337)-15),'List of tables'!$A$4:$H$900,7,FALSE))," ",VLOOKUP((ROW(H337)-15),'List of tables'!$A$4:$H$900,7,FALSE))</f>
        <v>Download file (Zip, 506 KB)</v>
      </c>
    </row>
    <row r="336" spans="1:8" ht="45" customHeight="1" x14ac:dyDescent="0.2">
      <c r="A336" s="21" t="str">
        <f>IF(ISNA(VLOOKUP((ROW(A338)-15),'List of tables'!$A$4:$H$900,2,FALSE))," ",VLOOKUP((ROW(A338)-15),'List of tables'!$A$4:$H$900,2,FALSE))</f>
        <v>DC3401NI</v>
      </c>
      <c r="B336" s="20" t="str">
        <f>IF(ISNA(VLOOKUP((ROW(B338)-15),'List of tables'!$A$4:$H$900,3,FALSE))," ",VLOOKUP((ROW(B338)-15),'List of tables'!$A$4:$H$900,3,FALSE))</f>
        <v>Type of long-term condition by tenure (administrative geographies)</v>
      </c>
      <c r="C336" s="20" t="str">
        <f>IF(ISNA(VLOOKUP((ROW(H338)-15),'List of tables'!$A$4:$H$900,8,FALSE))," ",VLOOKUP((ROW(H338)-15),'List of tables'!$A$4:$H$900,8,FALSE))</f>
        <v>All usual residents</v>
      </c>
      <c r="D336" s="20" t="str">
        <f>IF(ISNA(VLOOKUP((ROW(D338)-15),'List of tables'!$A$4:$H$900,5,FALSE))," ",VLOOKUP((ROW(D338)-15),'List of tables'!$A$4:$H$900,5,FALSE))</f>
        <v>Electoral Ward, Assembly Area, Local Government District (1993), Health and Social Care Trust, Education and Library Board, NUTS3, Northern Ireland</v>
      </c>
      <c r="E336" s="53" t="str">
        <f t="shared" si="5"/>
        <v>Download file (Zip, 4.9 MB)</v>
      </c>
      <c r="G336" s="18" t="str">
        <f>IF(ISNA(VLOOKUP((ROW(G338)-15),'List of tables'!$A$4:$H$900,6,FALSE))," ",VLOOKUP((ROW(G338)-15),'List of tables'!$A$4:$H$900,6,FALSE))</f>
        <v>https://datavis.nisra.gov.uk/census/2011/census-2011-dc3401ni-administrative-geographies.zip</v>
      </c>
      <c r="H336" s="18" t="str">
        <f>IF(ISNA(VLOOKUP((ROW(H338)-15),'List of tables'!$A$4:$H$900,7,FALSE))," ",VLOOKUP((ROW(H338)-15),'List of tables'!$A$4:$H$900,7,FALSE))</f>
        <v>Download file (Zip, 4.9 MB)</v>
      </c>
    </row>
    <row r="337" spans="1:8" ht="45" customHeight="1" x14ac:dyDescent="0.2">
      <c r="A337" s="21" t="str">
        <f>IF(ISNA(VLOOKUP((ROW(A339)-15),'List of tables'!$A$4:$H$900,2,FALSE))," ",VLOOKUP((ROW(A339)-15),'List of tables'!$A$4:$H$900,2,FALSE))</f>
        <v>DC3401NI</v>
      </c>
      <c r="B337" s="20" t="str">
        <f>IF(ISNA(VLOOKUP((ROW(B339)-15),'List of tables'!$A$4:$H$900,3,FALSE))," ",VLOOKUP((ROW(B339)-15),'List of tables'!$A$4:$H$900,3,FALSE))</f>
        <v>Type of long-term condition by tenure (statistical geographies)</v>
      </c>
      <c r="C337" s="20" t="str">
        <f>IF(ISNA(VLOOKUP((ROW(H339)-15),'List of tables'!$A$4:$H$900,8,FALSE))," ",VLOOKUP((ROW(H339)-15),'List of tables'!$A$4:$H$900,8,FALSE))</f>
        <v>All usual residents</v>
      </c>
      <c r="D337" s="20" t="str">
        <f>IF(ISNA(VLOOKUP((ROW(D339)-15),'List of tables'!$A$4:$H$900,5,FALSE))," ",VLOOKUP((ROW(D339)-15),'List of tables'!$A$4:$H$900,5,FALSE))</f>
        <v>Super Output Area, Northern Ireland</v>
      </c>
      <c r="E337" s="53" t="str">
        <f t="shared" si="5"/>
        <v>Download file (Zip, 6.6 MB)</v>
      </c>
      <c r="G337" s="18" t="str">
        <f>IF(ISNA(VLOOKUP((ROW(G339)-15),'List of tables'!$A$4:$H$900,6,FALSE))," ",VLOOKUP((ROW(G339)-15),'List of tables'!$A$4:$H$900,6,FALSE))</f>
        <v>https://datavis.nisra.gov.uk/census/2011/census-2011-dc3401ni-statistical-geographies.zip</v>
      </c>
      <c r="H337" s="18" t="str">
        <f>IF(ISNA(VLOOKUP((ROW(H339)-15),'List of tables'!$A$4:$H$900,7,FALSE))," ",VLOOKUP((ROW(H339)-15),'List of tables'!$A$4:$H$900,7,FALSE))</f>
        <v>Download file (Zip, 6.6 MB)</v>
      </c>
    </row>
    <row r="338" spans="1:8" ht="45" customHeight="1" x14ac:dyDescent="0.2">
      <c r="A338" s="21" t="str">
        <f>IF(ISNA(VLOOKUP((ROW(A340)-15),'List of tables'!$A$4:$H$900,2,FALSE))," ",VLOOKUP((ROW(A340)-15),'List of tables'!$A$4:$H$900,2,FALSE))</f>
        <v>DC3402NI</v>
      </c>
      <c r="B338" s="20" t="str">
        <f>IF(ISNA(VLOOKUP((ROW(B340)-15),'List of tables'!$A$4:$H$900,3,FALSE))," ",VLOOKUP((ROW(B340)-15),'List of tables'!$A$4:$H$900,3,FALSE))</f>
        <v>Type of long-term condition by adaptation of accommodation (administrative geographies)</v>
      </c>
      <c r="C338" s="20" t="str">
        <f>IF(ISNA(VLOOKUP((ROW(H340)-15),'List of tables'!$A$4:$H$900,8,FALSE))," ",VLOOKUP((ROW(H340)-15),'List of tables'!$A$4:$H$900,8,FALSE))</f>
        <v>All usual residents in households</v>
      </c>
      <c r="D338" s="20" t="str">
        <f>IF(ISNA(VLOOKUP((ROW(D340)-15),'List of tables'!$A$4:$H$900,5,FALSE))," ",VLOOKUP((ROW(D340)-15),'List of tables'!$A$4:$H$900,5,FALSE))</f>
        <v>Local Government District (1993), Health and Social Care Trust, Education and Library Board, NUTS3, Northern Ireland</v>
      </c>
      <c r="E338" s="53" t="str">
        <f t="shared" si="5"/>
        <v>Download file (Zip, 434 KB)</v>
      </c>
      <c r="G338" s="18" t="str">
        <f>IF(ISNA(VLOOKUP((ROW(G340)-15),'List of tables'!$A$4:$H$900,6,FALSE))," ",VLOOKUP((ROW(G340)-15),'List of tables'!$A$4:$H$900,6,FALSE))</f>
        <v>https://datavis.nisra.gov.uk/census/2011/census-2011-dc3402ni-administrative-geographies.zip</v>
      </c>
      <c r="H338" s="18" t="str">
        <f>IF(ISNA(VLOOKUP((ROW(H340)-15),'List of tables'!$A$4:$H$900,7,FALSE))," ",VLOOKUP((ROW(H340)-15),'List of tables'!$A$4:$H$900,7,FALSE))</f>
        <v>Download file (Zip, 434 KB)</v>
      </c>
    </row>
    <row r="339" spans="1:8" ht="45" customHeight="1" x14ac:dyDescent="0.2">
      <c r="A339" s="21" t="str">
        <f>IF(ISNA(VLOOKUP((ROW(A341)-15),'List of tables'!$A$4:$H$900,2,FALSE))," ",VLOOKUP((ROW(A341)-15),'List of tables'!$A$4:$H$900,2,FALSE))</f>
        <v>DC3601NI</v>
      </c>
      <c r="B339" s="20" t="str">
        <f>IF(ISNA(VLOOKUP((ROW(B341)-15),'List of tables'!$A$4:$H$900,3,FALSE))," ",VLOOKUP((ROW(B341)-15),'List of tables'!$A$4:$H$900,3,FALSE))</f>
        <v>Provision of unpaid care by hours worked (administrative geographies)</v>
      </c>
      <c r="C339" s="20" t="str">
        <f>IF(ISNA(VLOOKUP((ROW(H341)-15),'List of tables'!$A$4:$H$900,8,FALSE))," ",VLOOKUP((ROW(H341)-15),'List of tables'!$A$4:$H$900,8,FALSE))</f>
        <v>All usual residents aged 16 to 74 in employment</v>
      </c>
      <c r="D339" s="20" t="str">
        <f>IF(ISNA(VLOOKUP((ROW(D341)-15),'List of tables'!$A$4:$H$900,5,FALSE))," ",VLOOKUP((ROW(D341)-15),'List of tables'!$A$4:$H$900,5,FALSE))</f>
        <v>Electoral Ward, Assembly Area, Local Government District (1993), Health and Social Care Trust, Education and Library Board, NUTS3, Northern Ireland</v>
      </c>
      <c r="E339" s="53" t="str">
        <f t="shared" si="5"/>
        <v>Download file (Zip, 4.6 MB)</v>
      </c>
      <c r="G339" s="18" t="str">
        <f>IF(ISNA(VLOOKUP((ROW(G341)-15),'List of tables'!$A$4:$H$900,6,FALSE))," ",VLOOKUP((ROW(G341)-15),'List of tables'!$A$4:$H$900,6,FALSE))</f>
        <v>https://datavis.nisra.gov.uk/census/2011/census-2011-dc3601ni-administrative-geographies.zip</v>
      </c>
      <c r="H339" s="18" t="str">
        <f>IF(ISNA(VLOOKUP((ROW(H341)-15),'List of tables'!$A$4:$H$900,7,FALSE))," ",VLOOKUP((ROW(H341)-15),'List of tables'!$A$4:$H$900,7,FALSE))</f>
        <v>Download file (Zip, 4.6 MB)</v>
      </c>
    </row>
    <row r="340" spans="1:8" ht="45" customHeight="1" x14ac:dyDescent="0.2">
      <c r="A340" s="21" t="str">
        <f>IF(ISNA(VLOOKUP((ROW(A342)-15),'List of tables'!$A$4:$H$900,2,FALSE))," ",VLOOKUP((ROW(A342)-15),'List of tables'!$A$4:$H$900,2,FALSE))</f>
        <v>DC3601NI</v>
      </c>
      <c r="B340" s="20" t="str">
        <f>IF(ISNA(VLOOKUP((ROW(B342)-15),'List of tables'!$A$4:$H$900,3,FALSE))," ",VLOOKUP((ROW(B342)-15),'List of tables'!$A$4:$H$900,3,FALSE))</f>
        <v>Provision of unpaid care by hours worked (statistical geographies)</v>
      </c>
      <c r="C340" s="20" t="str">
        <f>IF(ISNA(VLOOKUP((ROW(H342)-15),'List of tables'!$A$4:$H$900,8,FALSE))," ",VLOOKUP((ROW(H342)-15),'List of tables'!$A$4:$H$900,8,FALSE))</f>
        <v>All usual residents aged 16 to 74 in employment</v>
      </c>
      <c r="D340" s="20" t="str">
        <f>IF(ISNA(VLOOKUP((ROW(D342)-15),'List of tables'!$A$4:$H$900,5,FALSE))," ",VLOOKUP((ROW(D342)-15),'List of tables'!$A$4:$H$900,5,FALSE))</f>
        <v>Super Output Area, Northern Ireland</v>
      </c>
      <c r="E340" s="53" t="str">
        <f t="shared" si="5"/>
        <v>Download file (Zip, 6.2 MB)</v>
      </c>
      <c r="G340" s="18" t="str">
        <f>IF(ISNA(VLOOKUP((ROW(G342)-15),'List of tables'!$A$4:$H$900,6,FALSE))," ",VLOOKUP((ROW(G342)-15),'List of tables'!$A$4:$H$900,6,FALSE))</f>
        <v>https://datavis.nisra.gov.uk/census/2011/census-2011-dc3601ni-statistical-geographies.zip</v>
      </c>
      <c r="H340" s="18" t="str">
        <f>IF(ISNA(VLOOKUP((ROW(H342)-15),'List of tables'!$A$4:$H$900,7,FALSE))," ",VLOOKUP((ROW(H342)-15),'List of tables'!$A$4:$H$900,7,FALSE))</f>
        <v>Download file (Zip, 6.2 MB)</v>
      </c>
    </row>
    <row r="341" spans="1:8" ht="45" customHeight="1" x14ac:dyDescent="0.2">
      <c r="A341" s="21" t="str">
        <f>IF(ISNA(VLOOKUP((ROW(A343)-15),'List of tables'!$A$4:$H$900,2,FALSE))," ",VLOOKUP((ROW(A343)-15),'List of tables'!$A$4:$H$900,2,FALSE))</f>
        <v>DC3602NI</v>
      </c>
      <c r="B341" s="20" t="str">
        <f>IF(ISNA(VLOOKUP((ROW(B343)-15),'List of tables'!$A$4:$H$900,3,FALSE))," ",VLOOKUP((ROW(B343)-15),'List of tables'!$A$4:$H$900,3,FALSE))</f>
        <v>General health by long-term health problem or disability by occupancy rating (rooms) by age</v>
      </c>
      <c r="C341" s="20" t="str">
        <f>IF(ISNA(VLOOKUP((ROW(H343)-15),'List of tables'!$A$4:$H$900,8,FALSE))," ",VLOOKUP((ROW(H343)-15),'List of tables'!$A$4:$H$900,8,FALSE))</f>
        <v>All usual residents in households</v>
      </c>
      <c r="D341" s="20" t="str">
        <f>IF(ISNA(VLOOKUP((ROW(D343)-15),'List of tables'!$A$4:$H$900,5,FALSE))," ",VLOOKUP((ROW(D343)-15),'List of tables'!$A$4:$H$900,5,FALSE))</f>
        <v>Northern Ireland</v>
      </c>
      <c r="E341" s="53" t="str">
        <f t="shared" si="5"/>
        <v>Download file (Excel, 31 KB)</v>
      </c>
      <c r="G341" s="18" t="str">
        <f>IF(ISNA(VLOOKUP((ROW(G343)-15),'List of tables'!$A$4:$H$900,6,FALSE))," ",VLOOKUP((ROW(G343)-15),'List of tables'!$A$4:$H$900,6,FALSE))</f>
        <v>https://datavis.nisra.gov.uk/census/2011/census-2011-dc3602ni.xlsx</v>
      </c>
      <c r="H341" s="18" t="str">
        <f>IF(ISNA(VLOOKUP((ROW(H343)-15),'List of tables'!$A$4:$H$900,7,FALSE))," ",VLOOKUP((ROW(H343)-15),'List of tables'!$A$4:$H$900,7,FALSE))</f>
        <v>Download file (Excel, 31 KB)</v>
      </c>
    </row>
    <row r="342" spans="1:8" ht="45" customHeight="1" x14ac:dyDescent="0.2">
      <c r="A342" s="21" t="str">
        <f>IF(ISNA(VLOOKUP((ROW(A344)-15),'List of tables'!$A$4:$H$900,2,FALSE))," ",VLOOKUP((ROW(A344)-15),'List of tables'!$A$4:$H$900,2,FALSE))</f>
        <v>DC3603NI</v>
      </c>
      <c r="B342" s="20" t="str">
        <f>IF(ISNA(VLOOKUP((ROW(B344)-15),'List of tables'!$A$4:$H$900,3,FALSE))," ",VLOOKUP((ROW(B344)-15),'List of tables'!$A$4:$H$900,3,FALSE))</f>
        <v>General health by NS-SeC by age by sex</v>
      </c>
      <c r="C342" s="20" t="str">
        <f>IF(ISNA(VLOOKUP((ROW(H344)-15),'List of tables'!$A$4:$H$900,8,FALSE))," ",VLOOKUP((ROW(H344)-15),'List of tables'!$A$4:$H$900,8,FALSE))</f>
        <v>All usual residents aged 16 to 74</v>
      </c>
      <c r="D342" s="20" t="str">
        <f>IF(ISNA(VLOOKUP((ROW(D344)-15),'List of tables'!$A$4:$H$900,5,FALSE))," ",VLOOKUP((ROW(D344)-15),'List of tables'!$A$4:$H$900,5,FALSE))</f>
        <v>Northern Ireland</v>
      </c>
      <c r="E342" s="53" t="str">
        <f t="shared" si="5"/>
        <v>Download file (Excel, 32 KB)</v>
      </c>
      <c r="G342" s="18" t="str">
        <f>IF(ISNA(VLOOKUP((ROW(G344)-15),'List of tables'!$A$4:$H$900,6,FALSE))," ",VLOOKUP((ROW(G344)-15),'List of tables'!$A$4:$H$900,6,FALSE))</f>
        <v>https://datavis.nisra.gov.uk/census/2011/census-2011-dc3603ni.xlsx</v>
      </c>
      <c r="H342" s="18" t="str">
        <f>IF(ISNA(VLOOKUP((ROW(H344)-15),'List of tables'!$A$4:$H$900,7,FALSE))," ",VLOOKUP((ROW(H344)-15),'List of tables'!$A$4:$H$900,7,FALSE))</f>
        <v>Download file (Excel, 32 KB)</v>
      </c>
    </row>
    <row r="343" spans="1:8" ht="45" customHeight="1" x14ac:dyDescent="0.2">
      <c r="A343" s="21" t="str">
        <f>IF(ISNA(VLOOKUP((ROW(A345)-15),'List of tables'!$A$4:$H$900,2,FALSE))," ",VLOOKUP((ROW(A345)-15),'List of tables'!$A$4:$H$900,2,FALSE))</f>
        <v>DC3604NI</v>
      </c>
      <c r="B343" s="20" t="str">
        <f>IF(ISNA(VLOOKUP((ROW(B345)-15),'List of tables'!$A$4:$H$900,3,FALSE))," ",VLOOKUP((ROW(B345)-15),'List of tables'!$A$4:$H$900,3,FALSE))</f>
        <v>Economic activity by hours worked by long-term health problem or disability by sex (administrative geographies)</v>
      </c>
      <c r="C343" s="20" t="str">
        <f>IF(ISNA(VLOOKUP((ROW(H345)-15),'List of tables'!$A$4:$H$900,8,FALSE))," ",VLOOKUP((ROW(H345)-15),'List of tables'!$A$4:$H$900,8,FALSE))</f>
        <v>All usual residents aged 16 to 74</v>
      </c>
      <c r="D343" s="20" t="str">
        <f>IF(ISNA(VLOOKUP((ROW(D345)-15),'List of tables'!$A$4:$H$900,5,FALSE))," ",VLOOKUP((ROW(D345)-15),'List of tables'!$A$4:$H$900,5,FALSE))</f>
        <v>Local Government District (1993), Health and Social Care Trust, Education and Library Board, NUTS3, Northern Ireland</v>
      </c>
      <c r="E343" s="53" t="str">
        <f t="shared" si="5"/>
        <v>Download file (Zip, 550 KB)</v>
      </c>
      <c r="G343" s="18" t="str">
        <f>IF(ISNA(VLOOKUP((ROW(G345)-15),'List of tables'!$A$4:$H$900,6,FALSE))," ",VLOOKUP((ROW(G345)-15),'List of tables'!$A$4:$H$900,6,FALSE))</f>
        <v>https://datavis.nisra.gov.uk/census/2011/census-2011-dc3604ni-administrative-geographies.zip</v>
      </c>
      <c r="H343" s="18" t="str">
        <f>IF(ISNA(VLOOKUP((ROW(H345)-15),'List of tables'!$A$4:$H$900,7,FALSE))," ",VLOOKUP((ROW(H345)-15),'List of tables'!$A$4:$H$900,7,FALSE))</f>
        <v>Download file (Zip, 550 KB)</v>
      </c>
    </row>
    <row r="344" spans="1:8" ht="45" customHeight="1" x14ac:dyDescent="0.2">
      <c r="A344" s="21" t="str">
        <f>IF(ISNA(VLOOKUP((ROW(A346)-15),'List of tables'!$A$4:$H$900,2,FALSE))," ",VLOOKUP((ROW(A346)-15),'List of tables'!$A$4:$H$900,2,FALSE))</f>
        <v>DC3605NI</v>
      </c>
      <c r="B344" s="20" t="str">
        <f>IF(ISNA(VLOOKUP((ROW(B346)-15),'List of tables'!$A$4:$H$900,3,FALSE))," ",VLOOKUP((ROW(B346)-15),'List of tables'!$A$4:$H$900,3,FALSE))</f>
        <v>Long-term health problem or disability by NS-SeC by age by sex</v>
      </c>
      <c r="C344" s="20" t="str">
        <f>IF(ISNA(VLOOKUP((ROW(H346)-15),'List of tables'!$A$4:$H$900,8,FALSE))," ",VLOOKUP((ROW(H346)-15),'List of tables'!$A$4:$H$900,8,FALSE))</f>
        <v>All usual residents aged 16 to 74</v>
      </c>
      <c r="D344" s="20" t="str">
        <f>IF(ISNA(VLOOKUP((ROW(D346)-15),'List of tables'!$A$4:$H$900,5,FALSE))," ",VLOOKUP((ROW(D346)-15),'List of tables'!$A$4:$H$900,5,FALSE))</f>
        <v>Northern Ireland</v>
      </c>
      <c r="E344" s="53" t="str">
        <f t="shared" si="5"/>
        <v>Download file (Excel, 27 KB)</v>
      </c>
      <c r="G344" s="18" t="str">
        <f>IF(ISNA(VLOOKUP((ROW(G346)-15),'List of tables'!$A$4:$H$900,6,FALSE))," ",VLOOKUP((ROW(G346)-15),'List of tables'!$A$4:$H$900,6,FALSE))</f>
        <v>https://datavis.nisra.gov.uk/census/2011/census-2011-dc3605ni.xlsx</v>
      </c>
      <c r="H344" s="18" t="str">
        <f>IF(ISNA(VLOOKUP((ROW(H346)-15),'List of tables'!$A$4:$H$900,7,FALSE))," ",VLOOKUP((ROW(H346)-15),'List of tables'!$A$4:$H$900,7,FALSE))</f>
        <v>Download file (Excel, 27 KB)</v>
      </c>
    </row>
    <row r="345" spans="1:8" ht="45" customHeight="1" x14ac:dyDescent="0.2">
      <c r="A345" s="21" t="str">
        <f>IF(ISNA(VLOOKUP((ROW(A347)-15),'List of tables'!$A$4:$H$900,2,FALSE))," ",VLOOKUP((ROW(A347)-15),'List of tables'!$A$4:$H$900,2,FALSE))</f>
        <v>DC3606NI</v>
      </c>
      <c r="B345" s="20" t="str">
        <f>IF(ISNA(VLOOKUP((ROW(B347)-15),'List of tables'!$A$4:$H$900,3,FALSE))," ",VLOOKUP((ROW(B347)-15),'List of tables'!$A$4:$H$900,3,FALSE))</f>
        <v>Type of long-term condition by economic activity (administrative geographies)</v>
      </c>
      <c r="C345" s="20" t="str">
        <f>IF(ISNA(VLOOKUP((ROW(H347)-15),'List of tables'!$A$4:$H$900,8,FALSE))," ",VLOOKUP((ROW(H347)-15),'List of tables'!$A$4:$H$900,8,FALSE))</f>
        <v>All usual residents aged 16 to 74</v>
      </c>
      <c r="D345" s="20" t="str">
        <f>IF(ISNA(VLOOKUP((ROW(D347)-15),'List of tables'!$A$4:$H$900,5,FALSE))," ",VLOOKUP((ROW(D347)-15),'List of tables'!$A$4:$H$900,5,FALSE))</f>
        <v>Electoral Ward, Assembly Area, Local Government District (1993), Health and Social Care Trust, Education and Library Board, NUTS3, Northern Ireland</v>
      </c>
      <c r="E345" s="53" t="str">
        <f t="shared" si="5"/>
        <v>Download file (Zip, 5.6 MB)</v>
      </c>
      <c r="G345" s="18" t="str">
        <f>IF(ISNA(VLOOKUP((ROW(G347)-15),'List of tables'!$A$4:$H$900,6,FALSE))," ",VLOOKUP((ROW(G347)-15),'List of tables'!$A$4:$H$900,6,FALSE))</f>
        <v>https://datavis.nisra.gov.uk/census/2011/census-2011-dc3606ni-administrative-geographies.zip</v>
      </c>
      <c r="H345" s="18" t="str">
        <f>IF(ISNA(VLOOKUP((ROW(H347)-15),'List of tables'!$A$4:$H$900,7,FALSE))," ",VLOOKUP((ROW(H347)-15),'List of tables'!$A$4:$H$900,7,FALSE))</f>
        <v>Download file (Zip, 5.6 MB)</v>
      </c>
    </row>
    <row r="346" spans="1:8" ht="45" customHeight="1" x14ac:dyDescent="0.2">
      <c r="A346" s="21" t="str">
        <f>IF(ISNA(VLOOKUP((ROW(A348)-15),'List of tables'!$A$4:$H$900,2,FALSE))," ",VLOOKUP((ROW(A348)-15),'List of tables'!$A$4:$H$900,2,FALSE))</f>
        <v>DC3606NI</v>
      </c>
      <c r="B346" s="20" t="str">
        <f>IF(ISNA(VLOOKUP((ROW(B348)-15),'List of tables'!$A$4:$H$900,3,FALSE))," ",VLOOKUP((ROW(B348)-15),'List of tables'!$A$4:$H$900,3,FALSE))</f>
        <v>Type of long-term condition by economic activity (statistical geographies)</v>
      </c>
      <c r="C346" s="20" t="str">
        <f>IF(ISNA(VLOOKUP((ROW(H348)-15),'List of tables'!$A$4:$H$900,8,FALSE))," ",VLOOKUP((ROW(H348)-15),'List of tables'!$A$4:$H$900,8,FALSE))</f>
        <v>All usual residents aged 16 to 74</v>
      </c>
      <c r="D346" s="20" t="str">
        <f>IF(ISNA(VLOOKUP((ROW(D348)-15),'List of tables'!$A$4:$H$900,5,FALSE))," ",VLOOKUP((ROW(D348)-15),'List of tables'!$A$4:$H$900,5,FALSE))</f>
        <v>Super Output Area, Northern Ireland</v>
      </c>
      <c r="E346" s="53" t="str">
        <f t="shared" si="5"/>
        <v>Download file (Zip, 7.6 MB)</v>
      </c>
      <c r="G346" s="18" t="str">
        <f>IF(ISNA(VLOOKUP((ROW(G348)-15),'List of tables'!$A$4:$H$900,6,FALSE))," ",VLOOKUP((ROW(G348)-15),'List of tables'!$A$4:$H$900,6,FALSE))</f>
        <v>https://datavis.nisra.gov.uk/census/2011/census-2011-dc3606ni-statistical-geographies.zip</v>
      </c>
      <c r="H346" s="18" t="str">
        <f>IF(ISNA(VLOOKUP((ROW(H348)-15),'List of tables'!$A$4:$H$900,7,FALSE))," ",VLOOKUP((ROW(H348)-15),'List of tables'!$A$4:$H$900,7,FALSE))</f>
        <v>Download file (Zip, 7.6 MB)</v>
      </c>
    </row>
    <row r="347" spans="1:8" ht="45" customHeight="1" x14ac:dyDescent="0.2">
      <c r="A347" s="21" t="str">
        <f>IF(ISNA(VLOOKUP((ROW(A349)-15),'List of tables'!$A$4:$H$900,2,FALSE))," ",VLOOKUP((ROW(A349)-15),'List of tables'!$A$4:$H$900,2,FALSE))</f>
        <v>DC4101NI</v>
      </c>
      <c r="B347" s="20" t="str">
        <f>IF(ISNA(VLOOKUP((ROW(B349)-15),'List of tables'!$A$4:$H$900,3,FALSE))," ",VLOOKUP((ROW(B349)-15),'List of tables'!$A$4:$H$900,3,FALSE))</f>
        <v>Tenure by household composition (administrative geographies)</v>
      </c>
      <c r="C347" s="20" t="str">
        <f>IF(ISNA(VLOOKUP((ROW(H349)-15),'List of tables'!$A$4:$H$900,8,FALSE))," ",VLOOKUP((ROW(H349)-15),'List of tables'!$A$4:$H$900,8,FALSE))</f>
        <v>All households</v>
      </c>
      <c r="D347" s="20" t="str">
        <f>IF(ISNA(VLOOKUP((ROW(D349)-15),'List of tables'!$A$4:$H$900,5,FALSE))," ",VLOOKUP((ROW(D349)-15),'List of tables'!$A$4:$H$900,5,FALSE))</f>
        <v>Local Government District (1993), Health and Social Care Trust, Education and Library Board, NUTS3, Northern Ireland</v>
      </c>
      <c r="E347" s="53" t="str">
        <f t="shared" si="5"/>
        <v>Download file (Zip, 475 KB)</v>
      </c>
      <c r="G347" s="18" t="str">
        <f>IF(ISNA(VLOOKUP((ROW(G349)-15),'List of tables'!$A$4:$H$900,6,FALSE))," ",VLOOKUP((ROW(G349)-15),'List of tables'!$A$4:$H$900,6,FALSE))</f>
        <v>https://datavis.nisra.gov.uk/census/2011/census-2011-dc4101ni-administrative-geographies.zip</v>
      </c>
      <c r="H347" s="18" t="str">
        <f>IF(ISNA(VLOOKUP((ROW(H349)-15),'List of tables'!$A$4:$H$900,7,FALSE))," ",VLOOKUP((ROW(H349)-15),'List of tables'!$A$4:$H$900,7,FALSE))</f>
        <v>Download file (Zip, 475 KB)</v>
      </c>
    </row>
    <row r="348" spans="1:8" ht="45" customHeight="1" x14ac:dyDescent="0.2">
      <c r="A348" s="21" t="str">
        <f>IF(ISNA(VLOOKUP((ROW(A350)-15),'List of tables'!$A$4:$H$900,2,FALSE))," ",VLOOKUP((ROW(A350)-15),'List of tables'!$A$4:$H$900,2,FALSE))</f>
        <v>DC4103NI</v>
      </c>
      <c r="B348" s="20" t="str">
        <f>IF(ISNA(VLOOKUP((ROW(B350)-15),'List of tables'!$A$4:$H$900,3,FALSE))," ",VLOOKUP((ROW(B350)-15),'List of tables'!$A$4:$H$900,3,FALSE))</f>
        <v>Household composition by numbers of cars or vans available (administrative geographies)</v>
      </c>
      <c r="C348" s="20" t="str">
        <f>IF(ISNA(VLOOKUP((ROW(H350)-15),'List of tables'!$A$4:$H$900,8,FALSE))," ",VLOOKUP((ROW(H350)-15),'List of tables'!$A$4:$H$900,8,FALSE))</f>
        <v>All households</v>
      </c>
      <c r="D348" s="20" t="str">
        <f>IF(ISNA(VLOOKUP((ROW(D350)-15),'List of tables'!$A$4:$H$900,5,FALSE))," ",VLOOKUP((ROW(D350)-15),'List of tables'!$A$4:$H$900,5,FALSE))</f>
        <v>Electoral Ward, Assembly Area, Local Government District (1993), Health and Social Care Trust, Education and Library Board, NUTS3, Northern Ireland</v>
      </c>
      <c r="E348" s="53" t="str">
        <f t="shared" si="5"/>
        <v>Download file (Zip, 5.1 MB)</v>
      </c>
      <c r="G348" s="18" t="str">
        <f>IF(ISNA(VLOOKUP((ROW(G350)-15),'List of tables'!$A$4:$H$900,6,FALSE))," ",VLOOKUP((ROW(G350)-15),'List of tables'!$A$4:$H$900,6,FALSE))</f>
        <v>https://datavis.nisra.gov.uk/census/2011/census-2011-dc4103ni-administrative-geographies.zip</v>
      </c>
      <c r="H348" s="18" t="str">
        <f>IF(ISNA(VLOOKUP((ROW(H350)-15),'List of tables'!$A$4:$H$900,7,FALSE))," ",VLOOKUP((ROW(H350)-15),'List of tables'!$A$4:$H$900,7,FALSE))</f>
        <v>Download file (Zip, 5.1 MB)</v>
      </c>
    </row>
    <row r="349" spans="1:8" ht="45" customHeight="1" x14ac:dyDescent="0.2">
      <c r="A349" s="21" t="str">
        <f>IF(ISNA(VLOOKUP((ROW(A351)-15),'List of tables'!$A$4:$H$900,2,FALSE))," ",VLOOKUP((ROW(A351)-15),'List of tables'!$A$4:$H$900,2,FALSE))</f>
        <v>DC4103NI</v>
      </c>
      <c r="B349" s="20" t="str">
        <f>IF(ISNA(VLOOKUP((ROW(B351)-15),'List of tables'!$A$4:$H$900,3,FALSE))," ",VLOOKUP((ROW(B351)-15),'List of tables'!$A$4:$H$900,3,FALSE))</f>
        <v>Household composition by numbers of cars or vans available (statistical geographies)</v>
      </c>
      <c r="C349" s="20" t="str">
        <f>IF(ISNA(VLOOKUP((ROW(H351)-15),'List of tables'!$A$4:$H$900,8,FALSE))," ",VLOOKUP((ROW(H351)-15),'List of tables'!$A$4:$H$900,8,FALSE))</f>
        <v>All households</v>
      </c>
      <c r="D349" s="20" t="str">
        <f>IF(ISNA(VLOOKUP((ROW(D351)-15),'List of tables'!$A$4:$H$900,5,FALSE))," ",VLOOKUP((ROW(D351)-15),'List of tables'!$A$4:$H$900,5,FALSE))</f>
        <v>Super Output Area, Northern Ireland</v>
      </c>
      <c r="E349" s="53" t="str">
        <f t="shared" si="5"/>
        <v>Download file (Zip, 6.9 MB)</v>
      </c>
      <c r="G349" s="18" t="str">
        <f>IF(ISNA(VLOOKUP((ROW(G351)-15),'List of tables'!$A$4:$H$900,6,FALSE))," ",VLOOKUP((ROW(G351)-15),'List of tables'!$A$4:$H$900,6,FALSE))</f>
        <v>https://datavis.nisra.gov.uk/census/2011/census-2011-dc4103ni-statistical-geographies.zip</v>
      </c>
      <c r="H349" s="18" t="str">
        <f>IF(ISNA(VLOOKUP((ROW(H351)-15),'List of tables'!$A$4:$H$900,7,FALSE))," ",VLOOKUP((ROW(H351)-15),'List of tables'!$A$4:$H$900,7,FALSE))</f>
        <v>Download file (Zip, 6.9 MB)</v>
      </c>
    </row>
    <row r="350" spans="1:8" ht="45" customHeight="1" x14ac:dyDescent="0.2">
      <c r="A350" s="21" t="str">
        <f>IF(ISNA(VLOOKUP((ROW(A352)-15),'List of tables'!$A$4:$H$900,2,FALSE))," ",VLOOKUP((ROW(A352)-15),'List of tables'!$A$4:$H$900,2,FALSE))</f>
        <v>DC4104NI</v>
      </c>
      <c r="B350" s="20" t="str">
        <f>IF(ISNA(VLOOKUP((ROW(B352)-15),'List of tables'!$A$4:$H$900,3,FALSE))," ",VLOOKUP((ROW(B352)-15),'List of tables'!$A$4:$H$900,3,FALSE))</f>
        <v>Type of communal establishment by resident type by age by sex (administrative geographies)</v>
      </c>
      <c r="C350" s="20" t="str">
        <f>IF(ISNA(VLOOKUP((ROW(H352)-15),'List of tables'!$A$4:$H$900,8,FALSE))," ",VLOOKUP((ROW(H352)-15),'List of tables'!$A$4:$H$900,8,FALSE))</f>
        <v>All usual residents in communal establishments</v>
      </c>
      <c r="D350" s="20" t="str">
        <f>IF(ISNA(VLOOKUP((ROW(D352)-15),'List of tables'!$A$4:$H$900,5,FALSE))," ",VLOOKUP((ROW(D352)-15),'List of tables'!$A$4:$H$900,5,FALSE))</f>
        <v>Local Government District (1993), Health and Social Care Trust, Education and Library Board, NUTS3, Northern Ireland</v>
      </c>
      <c r="E350" s="53" t="str">
        <f t="shared" si="5"/>
        <v>Download file (Zip, 644 KB)</v>
      </c>
      <c r="G350" s="18" t="str">
        <f>IF(ISNA(VLOOKUP((ROW(G352)-15),'List of tables'!$A$4:$H$900,6,FALSE))," ",VLOOKUP((ROW(G352)-15),'List of tables'!$A$4:$H$900,6,FALSE))</f>
        <v>https://datavis.nisra.gov.uk/census/2011/census-2011-dc4104ni-administrative-geographies.zip</v>
      </c>
      <c r="H350" s="18" t="str">
        <f>IF(ISNA(VLOOKUP((ROW(H352)-15),'List of tables'!$A$4:$H$900,7,FALSE))," ",VLOOKUP((ROW(H352)-15),'List of tables'!$A$4:$H$900,7,FALSE))</f>
        <v>Download file (Zip, 644 KB)</v>
      </c>
    </row>
    <row r="351" spans="1:8" ht="45" customHeight="1" x14ac:dyDescent="0.2">
      <c r="A351" s="21" t="str">
        <f>IF(ISNA(VLOOKUP((ROW(A353)-15),'List of tables'!$A$4:$H$900,2,FALSE))," ",VLOOKUP((ROW(A353)-15),'List of tables'!$A$4:$H$900,2,FALSE))</f>
        <v>DC4301NI</v>
      </c>
      <c r="B351" s="20" t="str">
        <f>IF(ISNA(VLOOKUP((ROW(B353)-15),'List of tables'!$A$4:$H$900,3,FALSE))," ",VLOOKUP((ROW(B353)-15),'List of tables'!$A$4:$H$900,3,FALSE))</f>
        <v>Tenure by general health by long-term health problem or disability by age</v>
      </c>
      <c r="C351" s="20" t="str">
        <f>IF(ISNA(VLOOKUP((ROW(H353)-15),'List of tables'!$A$4:$H$900,8,FALSE))," ",VLOOKUP((ROW(H353)-15),'List of tables'!$A$4:$H$900,8,FALSE))</f>
        <v>All usual residents in households</v>
      </c>
      <c r="D351" s="20" t="str">
        <f>IF(ISNA(VLOOKUP((ROW(D353)-15),'List of tables'!$A$4:$H$900,5,FALSE))," ",VLOOKUP((ROW(D353)-15),'List of tables'!$A$4:$H$900,5,FALSE))</f>
        <v>Northern Ireland</v>
      </c>
      <c r="E351" s="53" t="str">
        <f t="shared" si="5"/>
        <v>Download file (Excel, 27 KB)</v>
      </c>
      <c r="G351" s="18" t="str">
        <f>IF(ISNA(VLOOKUP((ROW(G353)-15),'List of tables'!$A$4:$H$900,6,FALSE))," ",VLOOKUP((ROW(G353)-15),'List of tables'!$A$4:$H$900,6,FALSE))</f>
        <v>https://datavis.nisra.gov.uk/census/2011/census-2011-dc4301ni.xlsx</v>
      </c>
      <c r="H351" s="18" t="str">
        <f>IF(ISNA(VLOOKUP((ROW(H353)-15),'List of tables'!$A$4:$H$900,7,FALSE))," ",VLOOKUP((ROW(H353)-15),'List of tables'!$A$4:$H$900,7,FALSE))</f>
        <v>Download file (Excel, 27 KB)</v>
      </c>
    </row>
    <row r="352" spans="1:8" ht="45" customHeight="1" x14ac:dyDescent="0.2">
      <c r="A352" s="21" t="str">
        <f>IF(ISNA(VLOOKUP((ROW(A354)-15),'List of tables'!$A$4:$H$900,2,FALSE))," ",VLOOKUP((ROW(A354)-15),'List of tables'!$A$4:$H$900,2,FALSE))</f>
        <v>DC4302NI</v>
      </c>
      <c r="B352" s="20" t="str">
        <f>IF(ISNA(VLOOKUP((ROW(B354)-15),'List of tables'!$A$4:$H$900,3,FALSE))," ",VLOOKUP((ROW(B354)-15),'List of tables'!$A$4:$H$900,3,FALSE))</f>
        <v>Long-term health problem or disability by type of communal establishment by age by sex (administrative geographies)</v>
      </c>
      <c r="C352" s="20" t="str">
        <f>IF(ISNA(VLOOKUP((ROW(H354)-15),'List of tables'!$A$4:$H$900,8,FALSE))," ",VLOOKUP((ROW(H354)-15),'List of tables'!$A$4:$H$900,8,FALSE))</f>
        <v>All usual residents in communal establishments (excluding staff and their families)</v>
      </c>
      <c r="D352" s="20" t="str">
        <f>IF(ISNA(VLOOKUP((ROW(D354)-15),'List of tables'!$A$4:$H$900,5,FALSE))," ",VLOOKUP((ROW(D354)-15),'List of tables'!$A$4:$H$900,5,FALSE))</f>
        <v>Local Government District (1993), Health and Social Care Trust, Education and Library Board, NUTS3, Northern Ireland</v>
      </c>
      <c r="E352" s="53" t="str">
        <f t="shared" si="5"/>
        <v>Download file (Zip, 624 KB)</v>
      </c>
      <c r="G352" s="18" t="str">
        <f>IF(ISNA(VLOOKUP((ROW(G354)-15),'List of tables'!$A$4:$H$900,6,FALSE))," ",VLOOKUP((ROW(G354)-15),'List of tables'!$A$4:$H$900,6,FALSE))</f>
        <v>https://datavis.nisra.gov.uk/census/2011/census-2011-dc4302ni-administrative-geographies.zip</v>
      </c>
      <c r="H352" s="18" t="str">
        <f>IF(ISNA(VLOOKUP((ROW(H354)-15),'List of tables'!$A$4:$H$900,7,FALSE))," ",VLOOKUP((ROW(H354)-15),'List of tables'!$A$4:$H$900,7,FALSE))</f>
        <v>Download file (Zip, 624 KB)</v>
      </c>
    </row>
    <row r="353" spans="1:8" ht="45" customHeight="1" x14ac:dyDescent="0.2">
      <c r="A353" s="21" t="str">
        <f>IF(ISNA(VLOOKUP((ROW(A355)-15),'List of tables'!$A$4:$H$900,2,FALSE))," ",VLOOKUP((ROW(A355)-15),'List of tables'!$A$4:$H$900,2,FALSE))</f>
        <v>DC4303NI</v>
      </c>
      <c r="B353" s="20" t="str">
        <f>IF(ISNA(VLOOKUP((ROW(B355)-15),'List of tables'!$A$4:$H$900,3,FALSE))," ",VLOOKUP((ROW(B355)-15),'List of tables'!$A$4:$H$900,3,FALSE))</f>
        <v>General health by type of communal establishment by age by sex (administrative geographies)</v>
      </c>
      <c r="C353" s="20" t="str">
        <f>IF(ISNA(VLOOKUP((ROW(H355)-15),'List of tables'!$A$4:$H$900,8,FALSE))," ",VLOOKUP((ROW(H355)-15),'List of tables'!$A$4:$H$900,8,FALSE))</f>
        <v>All usual residents in communal establishments (excluding staff and their families)</v>
      </c>
      <c r="D353" s="20" t="str">
        <f>IF(ISNA(VLOOKUP((ROW(D355)-15),'List of tables'!$A$4:$H$900,5,FALSE))," ",VLOOKUP((ROW(D355)-15),'List of tables'!$A$4:$H$900,5,FALSE))</f>
        <v>Local Government District (1993), Health and Social Care Trust, Education and Library Board, NUTS3, Northern Ireland</v>
      </c>
      <c r="E353" s="53" t="str">
        <f t="shared" si="5"/>
        <v>Download file (Zip, 625 KB)</v>
      </c>
      <c r="G353" s="18" t="str">
        <f>IF(ISNA(VLOOKUP((ROW(G355)-15),'List of tables'!$A$4:$H$900,6,FALSE))," ",VLOOKUP((ROW(G355)-15),'List of tables'!$A$4:$H$900,6,FALSE))</f>
        <v>https://datavis.nisra.gov.uk/census/2011/census-2011-dc4303ni-administrative-geographies.zip</v>
      </c>
      <c r="H353" s="18" t="str">
        <f>IF(ISNA(VLOOKUP((ROW(H355)-15),'List of tables'!$A$4:$H$900,7,FALSE))," ",VLOOKUP((ROW(H355)-15),'List of tables'!$A$4:$H$900,7,FALSE))</f>
        <v>Download file (Zip, 625 KB)</v>
      </c>
    </row>
    <row r="354" spans="1:8" ht="45" customHeight="1" x14ac:dyDescent="0.2">
      <c r="A354" s="21" t="str">
        <f>IF(ISNA(VLOOKUP((ROW(A356)-15),'List of tables'!$A$4:$H$900,2,FALSE))," ",VLOOKUP((ROW(A356)-15),'List of tables'!$A$4:$H$900,2,FALSE))</f>
        <v>DC4304NI</v>
      </c>
      <c r="B354" s="20" t="str">
        <f>IF(ISNA(VLOOKUP((ROW(B356)-15),'List of tables'!$A$4:$H$900,3,FALSE))," ",VLOOKUP((ROW(B356)-15),'List of tables'!$A$4:$H$900,3,FALSE))</f>
        <v>General health by adaptation of accommodation (administrative geographies)</v>
      </c>
      <c r="C354" s="20" t="str">
        <f>IF(ISNA(VLOOKUP((ROW(H356)-15),'List of tables'!$A$4:$H$900,8,FALSE))," ",VLOOKUP((ROW(H356)-15),'List of tables'!$A$4:$H$900,8,FALSE))</f>
        <v>All usual residents in households</v>
      </c>
      <c r="D354" s="20" t="str">
        <f>IF(ISNA(VLOOKUP((ROW(D356)-15),'List of tables'!$A$4:$H$900,5,FALSE))," ",VLOOKUP((ROW(D356)-15),'List of tables'!$A$4:$H$900,5,FALSE))</f>
        <v>Local Government District (1993), Health and Social Care Trust, Education and Library Board, NUTS3, Northern Ireland</v>
      </c>
      <c r="E354" s="53" t="str">
        <f t="shared" si="5"/>
        <v>Download file (Zip, 397 KB)</v>
      </c>
      <c r="G354" s="18" t="str">
        <f>IF(ISNA(VLOOKUP((ROW(G356)-15),'List of tables'!$A$4:$H$900,6,FALSE))," ",VLOOKUP((ROW(G356)-15),'List of tables'!$A$4:$H$900,6,FALSE))</f>
        <v>https://datavis.nisra.gov.uk/census/2011/census-2011-dc4304ni-administrative-geographies.zip</v>
      </c>
      <c r="H354" s="18" t="str">
        <f>IF(ISNA(VLOOKUP((ROW(H356)-15),'List of tables'!$A$4:$H$900,7,FALSE))," ",VLOOKUP((ROW(H356)-15),'List of tables'!$A$4:$H$900,7,FALSE))</f>
        <v>Download file (Zip, 397 KB)</v>
      </c>
    </row>
    <row r="355" spans="1:8" ht="45" customHeight="1" x14ac:dyDescent="0.2">
      <c r="A355" s="21" t="str">
        <f>IF(ISNA(VLOOKUP((ROW(A357)-15),'List of tables'!$A$4:$H$900,2,FALSE))," ",VLOOKUP((ROW(A357)-15),'List of tables'!$A$4:$H$900,2,FALSE))</f>
        <v>DC4305NI</v>
      </c>
      <c r="B355" s="20" t="str">
        <f>IF(ISNA(VLOOKUP((ROW(B357)-15),'List of tables'!$A$4:$H$900,3,FALSE))," ",VLOOKUP((ROW(B357)-15),'List of tables'!$A$4:$H$900,3,FALSE))</f>
        <v>Long-term health problem or disability by adaptation of accommodation (administrative geographies)</v>
      </c>
      <c r="C355" s="20" t="str">
        <f>IF(ISNA(VLOOKUP((ROW(H357)-15),'List of tables'!$A$4:$H$900,8,FALSE))," ",VLOOKUP((ROW(H357)-15),'List of tables'!$A$4:$H$900,8,FALSE))</f>
        <v>All usual residents in households</v>
      </c>
      <c r="D355" s="20" t="str">
        <f>IF(ISNA(VLOOKUP((ROW(D357)-15),'List of tables'!$A$4:$H$900,5,FALSE))," ",VLOOKUP((ROW(D357)-15),'List of tables'!$A$4:$H$900,5,FALSE))</f>
        <v>Local Government District (1993), Health and Social Care Trust, Education and Library Board, NUTS3, Northern Ireland</v>
      </c>
      <c r="E355" s="53" t="str">
        <f t="shared" si="5"/>
        <v>Download file (Zip, 398 KB)</v>
      </c>
      <c r="G355" s="18" t="str">
        <f>IF(ISNA(VLOOKUP((ROW(G357)-15),'List of tables'!$A$4:$H$900,6,FALSE))," ",VLOOKUP((ROW(G357)-15),'List of tables'!$A$4:$H$900,6,FALSE))</f>
        <v>https://datavis.nisra.gov.uk/census/2011/census-2011-dc4305ni-administrative-geographies.zip</v>
      </c>
      <c r="H355" s="18" t="str">
        <f>IF(ISNA(VLOOKUP((ROW(H357)-15),'List of tables'!$A$4:$H$900,7,FALSE))," ",VLOOKUP((ROW(H357)-15),'List of tables'!$A$4:$H$900,7,FALSE))</f>
        <v>Download file (Zip, 398 KB)</v>
      </c>
    </row>
    <row r="356" spans="1:8" ht="45" customHeight="1" x14ac:dyDescent="0.2">
      <c r="A356" s="21" t="str">
        <f>IF(ISNA(VLOOKUP((ROW(A358)-15),'List of tables'!$A$4:$H$900,2,FALSE))," ",VLOOKUP((ROW(A358)-15),'List of tables'!$A$4:$H$900,2,FALSE))</f>
        <v>DC4306NI</v>
      </c>
      <c r="B356" s="20" t="str">
        <f>IF(ISNA(VLOOKUP((ROW(B358)-15),'List of tables'!$A$4:$H$900,3,FALSE))," ",VLOOKUP((ROW(B358)-15),'List of tables'!$A$4:$H$900,3,FALSE))</f>
        <v>Provision of unpaid care by adaptation of accommodation (administrative geographies)</v>
      </c>
      <c r="C356" s="20" t="str">
        <f>IF(ISNA(VLOOKUP((ROW(H358)-15),'List of tables'!$A$4:$H$900,8,FALSE))," ",VLOOKUP((ROW(H358)-15),'List of tables'!$A$4:$H$900,8,FALSE))</f>
        <v>All usual residents in households</v>
      </c>
      <c r="D356" s="20" t="str">
        <f>IF(ISNA(VLOOKUP((ROW(D358)-15),'List of tables'!$A$4:$H$900,5,FALSE))," ",VLOOKUP((ROW(D358)-15),'List of tables'!$A$4:$H$900,5,FALSE))</f>
        <v>Local Government District (1993), Health and Social Care Trust, Education and Library Board, NUTS3, Northern Ireland</v>
      </c>
      <c r="E356" s="53" t="str">
        <f t="shared" si="5"/>
        <v>Download file (Zip, 401 KB)</v>
      </c>
      <c r="G356" s="18" t="str">
        <f>IF(ISNA(VLOOKUP((ROW(G358)-15),'List of tables'!$A$4:$H$900,6,FALSE))," ",VLOOKUP((ROW(G358)-15),'List of tables'!$A$4:$H$900,6,FALSE))</f>
        <v>https://datavis.nisra.gov.uk/census/2011/census-2011-dc4306ni-administrative-geographies.zip</v>
      </c>
      <c r="H356" s="18" t="str">
        <f>IF(ISNA(VLOOKUP((ROW(H358)-15),'List of tables'!$A$4:$H$900,7,FALSE))," ",VLOOKUP((ROW(H358)-15),'List of tables'!$A$4:$H$900,7,FALSE))</f>
        <v>Download file (Zip, 401 KB)</v>
      </c>
    </row>
    <row r="357" spans="1:8" ht="45" customHeight="1" x14ac:dyDescent="0.2">
      <c r="A357" s="21" t="str">
        <f>IF(ISNA(VLOOKUP((ROW(A359)-15),'List of tables'!$A$4:$H$900,2,FALSE))," ",VLOOKUP((ROW(A359)-15),'List of tables'!$A$4:$H$900,2,FALSE))</f>
        <v>DC4401NI</v>
      </c>
      <c r="B357" s="20" t="str">
        <f>IF(ISNA(VLOOKUP((ROW(B359)-15),'List of tables'!$A$4:$H$900,3,FALSE))," ",VLOOKUP((ROW(B359)-15),'List of tables'!$A$4:$H$900,3,FALSE))</f>
        <v>Dwelling type by accommodation type by household space type (administrative geographies)</v>
      </c>
      <c r="C357" s="20" t="str">
        <f>IF(ISNA(VLOOKUP((ROW(H359)-15),'List of tables'!$A$4:$H$900,8,FALSE))," ",VLOOKUP((ROW(H359)-15),'List of tables'!$A$4:$H$900,8,FALSE))</f>
        <v>All household spaces</v>
      </c>
      <c r="D357" s="20" t="str">
        <f>IF(ISNA(VLOOKUP((ROW(D359)-15),'List of tables'!$A$4:$H$900,5,FALSE))," ",VLOOKUP((ROW(D359)-15),'List of tables'!$A$4:$H$900,5,FALSE))</f>
        <v>Electoral Ward, Assembly Area, Local Government District (1993), Health and Social Care Trust, Education and Library Board, NUTS3, Northern Ireland</v>
      </c>
      <c r="E357" s="53" t="str">
        <f t="shared" si="5"/>
        <v>Download file (Zip, 4.5 MB)</v>
      </c>
      <c r="G357" s="18" t="str">
        <f>IF(ISNA(VLOOKUP((ROW(G359)-15),'List of tables'!$A$4:$H$900,6,FALSE))," ",VLOOKUP((ROW(G359)-15),'List of tables'!$A$4:$H$900,6,FALSE))</f>
        <v>https://datavis.nisra.gov.uk/census/2011/census-2011-dc4401ni-administrative-geographies.zip</v>
      </c>
      <c r="H357" s="18" t="str">
        <f>IF(ISNA(VLOOKUP((ROW(H359)-15),'List of tables'!$A$4:$H$900,7,FALSE))," ",VLOOKUP((ROW(H359)-15),'List of tables'!$A$4:$H$900,7,FALSE))</f>
        <v>Download file (Zip, 4.5 MB)</v>
      </c>
    </row>
    <row r="358" spans="1:8" ht="45" customHeight="1" x14ac:dyDescent="0.2">
      <c r="A358" s="21" t="str">
        <f>IF(ISNA(VLOOKUP((ROW(A360)-15),'List of tables'!$A$4:$H$900,2,FALSE))," ",VLOOKUP((ROW(A360)-15),'List of tables'!$A$4:$H$900,2,FALSE))</f>
        <v>DC4401NI</v>
      </c>
      <c r="B358" s="20" t="str">
        <f>IF(ISNA(VLOOKUP((ROW(B360)-15),'List of tables'!$A$4:$H$900,3,FALSE))," ",VLOOKUP((ROW(B360)-15),'List of tables'!$A$4:$H$900,3,FALSE))</f>
        <v>Dwelling type by accommodation type by household space type (statistical geographies)</v>
      </c>
      <c r="C358" s="20" t="str">
        <f>IF(ISNA(VLOOKUP((ROW(H360)-15),'List of tables'!$A$4:$H$900,8,FALSE))," ",VLOOKUP((ROW(H360)-15),'List of tables'!$A$4:$H$900,8,FALSE))</f>
        <v>All household spaces</v>
      </c>
      <c r="D358" s="20" t="str">
        <f>IF(ISNA(VLOOKUP((ROW(D360)-15),'List of tables'!$A$4:$H$900,5,FALSE))," ",VLOOKUP((ROW(D360)-15),'List of tables'!$A$4:$H$900,5,FALSE))</f>
        <v>Super Output Area, Northern Ireland</v>
      </c>
      <c r="E358" s="53" t="str">
        <f t="shared" si="5"/>
        <v>Download file (Zip, 6.1 MB)</v>
      </c>
      <c r="G358" s="18" t="str">
        <f>IF(ISNA(VLOOKUP((ROW(G360)-15),'List of tables'!$A$4:$H$900,6,FALSE))," ",VLOOKUP((ROW(G360)-15),'List of tables'!$A$4:$H$900,6,FALSE))</f>
        <v>https://datavis.nisra.gov.uk/census/2011/census-2011-dc4401ni-statistical-geographies.zip</v>
      </c>
      <c r="H358" s="18" t="str">
        <f>IF(ISNA(VLOOKUP((ROW(H360)-15),'List of tables'!$A$4:$H$900,7,FALSE))," ",VLOOKUP((ROW(H360)-15),'List of tables'!$A$4:$H$900,7,FALSE))</f>
        <v>Download file (Zip, 6.1 MB)</v>
      </c>
    </row>
    <row r="359" spans="1:8" ht="45" customHeight="1" x14ac:dyDescent="0.2">
      <c r="A359" s="21" t="str">
        <f>IF(ISNA(VLOOKUP((ROW(A361)-15),'List of tables'!$A$4:$H$900,2,FALSE))," ",VLOOKUP((ROW(A361)-15),'List of tables'!$A$4:$H$900,2,FALSE))</f>
        <v>DC4402NI</v>
      </c>
      <c r="B359" s="20" t="str">
        <f>IF(ISNA(VLOOKUP((ROW(B361)-15),'List of tables'!$A$4:$H$900,3,FALSE))," ",VLOOKUP((ROW(B361)-15),'List of tables'!$A$4:$H$900,3,FALSE))</f>
        <v>Dwelling type by accommodation type by tenure - households (administrative geographies)</v>
      </c>
      <c r="C359" s="20" t="str">
        <f>IF(ISNA(VLOOKUP((ROW(H361)-15),'List of tables'!$A$4:$H$900,8,FALSE))," ",VLOOKUP((ROW(H361)-15),'List of tables'!$A$4:$H$900,8,FALSE))</f>
        <v>All occupied household spaces</v>
      </c>
      <c r="D359" s="20" t="str">
        <f>IF(ISNA(VLOOKUP((ROW(D361)-15),'List of tables'!$A$4:$H$900,5,FALSE))," ",VLOOKUP((ROW(D361)-15),'List of tables'!$A$4:$H$900,5,FALSE))</f>
        <v>Electoral Ward, Assembly Area, Local Government District (1993), Health and Social Care Trust, Education and Library Board, NUTS3, Northern Ireland</v>
      </c>
      <c r="E359" s="53" t="str">
        <f t="shared" si="5"/>
        <v>Download file (Zip, 5.5 MB)</v>
      </c>
      <c r="G359" s="18" t="str">
        <f>IF(ISNA(VLOOKUP((ROW(G361)-15),'List of tables'!$A$4:$H$900,6,FALSE))," ",VLOOKUP((ROW(G361)-15),'List of tables'!$A$4:$H$900,6,FALSE))</f>
        <v>https://datavis.nisra.gov.uk/census/2011/census-2011-dc4402ni-administrative-geographies.zip</v>
      </c>
      <c r="H359" s="18" t="str">
        <f>IF(ISNA(VLOOKUP((ROW(H361)-15),'List of tables'!$A$4:$H$900,7,FALSE))," ",VLOOKUP((ROW(H361)-15),'List of tables'!$A$4:$H$900,7,FALSE))</f>
        <v>Download file (Zip, 5.5 MB)</v>
      </c>
    </row>
    <row r="360" spans="1:8" ht="45" customHeight="1" x14ac:dyDescent="0.2">
      <c r="A360" s="21" t="str">
        <f>IF(ISNA(VLOOKUP((ROW(A362)-15),'List of tables'!$A$4:$H$900,2,FALSE))," ",VLOOKUP((ROW(A362)-15),'List of tables'!$A$4:$H$900,2,FALSE))</f>
        <v>DC4402NI</v>
      </c>
      <c r="B360" s="20" t="str">
        <f>IF(ISNA(VLOOKUP((ROW(B362)-15),'List of tables'!$A$4:$H$900,3,FALSE))," ",VLOOKUP((ROW(B362)-15),'List of tables'!$A$4:$H$900,3,FALSE))</f>
        <v>Dwelling type by accommodation type by tenure - households (statistical geographies)</v>
      </c>
      <c r="C360" s="20" t="str">
        <f>IF(ISNA(VLOOKUP((ROW(H362)-15),'List of tables'!$A$4:$H$900,8,FALSE))," ",VLOOKUP((ROW(H362)-15),'List of tables'!$A$4:$H$900,8,FALSE))</f>
        <v>All occupied household spaces</v>
      </c>
      <c r="D360" s="20" t="str">
        <f>IF(ISNA(VLOOKUP((ROW(D362)-15),'List of tables'!$A$4:$H$900,5,FALSE))," ",VLOOKUP((ROW(D362)-15),'List of tables'!$A$4:$H$900,5,FALSE))</f>
        <v>Super Output Area, Northern Ireland</v>
      </c>
      <c r="E360" s="53" t="str">
        <f t="shared" si="5"/>
        <v>Download file (Zip, 7.5 MB)</v>
      </c>
      <c r="G360" s="18" t="str">
        <f>IF(ISNA(VLOOKUP((ROW(G362)-15),'List of tables'!$A$4:$H$900,6,FALSE))," ",VLOOKUP((ROW(G362)-15),'List of tables'!$A$4:$H$900,6,FALSE))</f>
        <v>https://datavis.nisra.gov.uk/census/2011/census-2011-dc4402ni-statistical-geographies.zip</v>
      </c>
      <c r="H360" s="18" t="str">
        <f>IF(ISNA(VLOOKUP((ROW(H362)-15),'List of tables'!$A$4:$H$900,7,FALSE))," ",VLOOKUP((ROW(H362)-15),'List of tables'!$A$4:$H$900,7,FALSE))</f>
        <v>Download file (Zip, 7.5 MB)</v>
      </c>
    </row>
    <row r="361" spans="1:8" ht="45" customHeight="1" x14ac:dyDescent="0.2">
      <c r="A361" s="21" t="str">
        <f>IF(ISNA(VLOOKUP((ROW(A363)-15),'List of tables'!$A$4:$H$900,2,FALSE))," ",VLOOKUP((ROW(A363)-15),'List of tables'!$A$4:$H$900,2,FALSE))</f>
        <v>DC4403NI</v>
      </c>
      <c r="B361" s="20" t="str">
        <f>IF(ISNA(VLOOKUP((ROW(B363)-15),'List of tables'!$A$4:$H$900,3,FALSE))," ",VLOOKUP((ROW(B363)-15),'List of tables'!$A$4:$H$900,3,FALSE))</f>
        <v>Dwelling type by accommodation type by tenure - usual residents (administrative geographies)</v>
      </c>
      <c r="C361" s="20" t="str">
        <f>IF(ISNA(VLOOKUP((ROW(H363)-15),'List of tables'!$A$4:$H$900,8,FALSE))," ",VLOOKUP((ROW(H363)-15),'List of tables'!$A$4:$H$900,8,FALSE))</f>
        <v>All usual residents in households</v>
      </c>
      <c r="D361" s="20" t="str">
        <f>IF(ISNA(VLOOKUP((ROW(D363)-15),'List of tables'!$A$4:$H$900,5,FALSE))," ",VLOOKUP((ROW(D363)-15),'List of tables'!$A$4:$H$900,5,FALSE))</f>
        <v>Electoral Ward, Assembly Area, Local Government District (1993), Health and Social Care Trust, Education and Library Board, NUTS3, Northern Ireland</v>
      </c>
      <c r="E361" s="53" t="str">
        <f t="shared" si="5"/>
        <v>Download file (Zip, 5.5 MB)</v>
      </c>
      <c r="G361" s="18" t="str">
        <f>IF(ISNA(VLOOKUP((ROW(G363)-15),'List of tables'!$A$4:$H$900,6,FALSE))," ",VLOOKUP((ROW(G363)-15),'List of tables'!$A$4:$H$900,6,FALSE))</f>
        <v>https://datavis.nisra.gov.uk/census/2011/census-2011-dc4403ni-administrative-geographies.zip</v>
      </c>
      <c r="H361" s="18" t="str">
        <f>IF(ISNA(VLOOKUP((ROW(H363)-15),'List of tables'!$A$4:$H$900,7,FALSE))," ",VLOOKUP((ROW(H363)-15),'List of tables'!$A$4:$H$900,7,FALSE))</f>
        <v>Download file (Zip, 5.5 MB)</v>
      </c>
    </row>
    <row r="362" spans="1:8" ht="45" customHeight="1" x14ac:dyDescent="0.2">
      <c r="A362" s="21" t="str">
        <f>IF(ISNA(VLOOKUP((ROW(A364)-15),'List of tables'!$A$4:$H$900,2,FALSE))," ",VLOOKUP((ROW(A364)-15),'List of tables'!$A$4:$H$900,2,FALSE))</f>
        <v>DC4403NI</v>
      </c>
      <c r="B362" s="20" t="str">
        <f>IF(ISNA(VLOOKUP((ROW(B364)-15),'List of tables'!$A$4:$H$900,3,FALSE))," ",VLOOKUP((ROW(B364)-15),'List of tables'!$A$4:$H$900,3,FALSE))</f>
        <v>Dwelling type by accommodation type by tenure - usual residents (statistical geographies)</v>
      </c>
      <c r="C362" s="20" t="str">
        <f>IF(ISNA(VLOOKUP((ROW(H364)-15),'List of tables'!$A$4:$H$900,8,FALSE))," ",VLOOKUP((ROW(H364)-15),'List of tables'!$A$4:$H$900,8,FALSE))</f>
        <v>All usual residents in households</v>
      </c>
      <c r="D362" s="20" t="str">
        <f>IF(ISNA(VLOOKUP((ROW(D364)-15),'List of tables'!$A$4:$H$900,5,FALSE))," ",VLOOKUP((ROW(D364)-15),'List of tables'!$A$4:$H$900,5,FALSE))</f>
        <v>Super Output Area, Northern Ireland</v>
      </c>
      <c r="E362" s="53" t="str">
        <f t="shared" si="5"/>
        <v>Download file (Zip, 7.4 MB)</v>
      </c>
      <c r="G362" s="18" t="str">
        <f>IF(ISNA(VLOOKUP((ROW(G364)-15),'List of tables'!$A$4:$H$900,6,FALSE))," ",VLOOKUP((ROW(G364)-15),'List of tables'!$A$4:$H$900,6,FALSE))</f>
        <v>https://datavis.nisra.gov.uk/census/2011/census-2011-dc4403ni-statistical-geographies.zip</v>
      </c>
      <c r="H362" s="18" t="str">
        <f>IF(ISNA(VLOOKUP((ROW(H364)-15),'List of tables'!$A$4:$H$900,7,FALSE))," ",VLOOKUP((ROW(H364)-15),'List of tables'!$A$4:$H$900,7,FALSE))</f>
        <v>Download file (Zip, 7.4 MB)</v>
      </c>
    </row>
    <row r="363" spans="1:8" ht="45" customHeight="1" x14ac:dyDescent="0.2">
      <c r="A363" s="21" t="str">
        <f>IF(ISNA(VLOOKUP((ROW(A365)-15),'List of tables'!$A$4:$H$900,2,FALSE))," ",VLOOKUP((ROW(A365)-15),'List of tables'!$A$4:$H$900,2,FALSE))</f>
        <v>DC4405NI</v>
      </c>
      <c r="B363" s="20" t="str">
        <f>IF(ISNA(VLOOKUP((ROW(B365)-15),'List of tables'!$A$4:$H$900,3,FALSE))," ",VLOOKUP((ROW(B365)-15),'List of tables'!$A$4:$H$900,3,FALSE))</f>
        <v>Accommodation type by car or van availability by number of usual residents aged 17 or over in the household (administrative geographies)</v>
      </c>
      <c r="C363" s="20" t="str">
        <f>IF(ISNA(VLOOKUP((ROW(H365)-15),'List of tables'!$A$4:$H$900,8,FALSE))," ",VLOOKUP((ROW(H365)-15),'List of tables'!$A$4:$H$900,8,FALSE))</f>
        <v>All households</v>
      </c>
      <c r="D363" s="20" t="str">
        <f>IF(ISNA(VLOOKUP((ROW(D365)-15),'List of tables'!$A$4:$H$900,5,FALSE))," ",VLOOKUP((ROW(D365)-15),'List of tables'!$A$4:$H$900,5,FALSE))</f>
        <v>Electoral Ward, Assembly Area, Local Government District (1993), Health and Social Care Trust, Education and Library Board, NUTS3, Northern Ireland</v>
      </c>
      <c r="E363" s="53" t="str">
        <f t="shared" si="5"/>
        <v>Download file (Zip, 5.5 MB)</v>
      </c>
      <c r="G363" s="18" t="str">
        <f>IF(ISNA(VLOOKUP((ROW(G365)-15),'List of tables'!$A$4:$H$900,6,FALSE))," ",VLOOKUP((ROW(G365)-15),'List of tables'!$A$4:$H$900,6,FALSE))</f>
        <v>https://datavis.nisra.gov.uk/census/2011/census-2011-dc4405ni-administrative-geographies.zip</v>
      </c>
      <c r="H363" s="18" t="str">
        <f>IF(ISNA(VLOOKUP((ROW(H365)-15),'List of tables'!$A$4:$H$900,7,FALSE))," ",VLOOKUP((ROW(H365)-15),'List of tables'!$A$4:$H$900,7,FALSE))</f>
        <v>Download file (Zip, 5.5 MB)</v>
      </c>
    </row>
    <row r="364" spans="1:8" ht="45" customHeight="1" x14ac:dyDescent="0.2">
      <c r="A364" s="21" t="str">
        <f>IF(ISNA(VLOOKUP((ROW(A366)-15),'List of tables'!$A$4:$H$900,2,FALSE))," ",VLOOKUP((ROW(A366)-15),'List of tables'!$A$4:$H$900,2,FALSE))</f>
        <v>DC4405NI</v>
      </c>
      <c r="B364" s="20" t="str">
        <f>IF(ISNA(VLOOKUP((ROW(B366)-15),'List of tables'!$A$4:$H$900,3,FALSE))," ",VLOOKUP((ROW(B366)-15),'List of tables'!$A$4:$H$900,3,FALSE))</f>
        <v>Accommodation type by car or van availability by number of usual residents aged 17 or over in the household (statistical geographies)</v>
      </c>
      <c r="C364" s="20" t="str">
        <f>IF(ISNA(VLOOKUP((ROW(H366)-15),'List of tables'!$A$4:$H$900,8,FALSE))," ",VLOOKUP((ROW(H366)-15),'List of tables'!$A$4:$H$900,8,FALSE))</f>
        <v>All households</v>
      </c>
      <c r="D364" s="20" t="str">
        <f>IF(ISNA(VLOOKUP((ROW(D366)-15),'List of tables'!$A$4:$H$900,5,FALSE))," ",VLOOKUP((ROW(D366)-15),'List of tables'!$A$4:$H$900,5,FALSE))</f>
        <v>Super Output Area, Northern Ireland</v>
      </c>
      <c r="E364" s="53" t="str">
        <f t="shared" si="5"/>
        <v>Download file (Zip, 7.5 MB)</v>
      </c>
      <c r="G364" s="18" t="str">
        <f>IF(ISNA(VLOOKUP((ROW(G366)-15),'List of tables'!$A$4:$H$900,6,FALSE))," ",VLOOKUP((ROW(G366)-15),'List of tables'!$A$4:$H$900,6,FALSE))</f>
        <v>https://datavis.nisra.gov.uk/census/2011/census-2011-dc4405ni-statistical-geographies.zip</v>
      </c>
      <c r="H364" s="18" t="str">
        <f>IF(ISNA(VLOOKUP((ROW(H366)-15),'List of tables'!$A$4:$H$900,7,FALSE))," ",VLOOKUP((ROW(H366)-15),'List of tables'!$A$4:$H$900,7,FALSE))</f>
        <v>Download file (Zip, 7.5 MB)</v>
      </c>
    </row>
    <row r="365" spans="1:8" ht="45" customHeight="1" x14ac:dyDescent="0.2">
      <c r="A365" s="21" t="str">
        <f>IF(ISNA(VLOOKUP((ROW(A367)-15),'List of tables'!$A$4:$H$900,2,FALSE))," ",VLOOKUP((ROW(A367)-15),'List of tables'!$A$4:$H$900,2,FALSE))</f>
        <v>DC4406NI</v>
      </c>
      <c r="B365" s="20" t="str">
        <f>IF(ISNA(VLOOKUP((ROW(B367)-15),'List of tables'!$A$4:$H$900,3,FALSE))," ",VLOOKUP((ROW(B367)-15),'List of tables'!$A$4:$H$900,3,FALSE))</f>
        <v>Tenure by household size by number of rooms (administrative geographies)</v>
      </c>
      <c r="C365" s="20" t="str">
        <f>IF(ISNA(VLOOKUP((ROW(H367)-15),'List of tables'!$A$4:$H$900,8,FALSE))," ",VLOOKUP((ROW(H367)-15),'List of tables'!$A$4:$H$900,8,FALSE))</f>
        <v>All households</v>
      </c>
      <c r="D365" s="20" t="str">
        <f>IF(ISNA(VLOOKUP((ROW(D367)-15),'List of tables'!$A$4:$H$900,5,FALSE))," ",VLOOKUP((ROW(D367)-15),'List of tables'!$A$4:$H$900,5,FALSE))</f>
        <v>Electoral Ward, Assembly Area, Local Government District (1993), Health and Social Care Trust, Education and Library Board, NUTS3, Northern Ireland</v>
      </c>
      <c r="E365" s="53" t="str">
        <f t="shared" si="5"/>
        <v>Download file (Zip, 5.7 MB)</v>
      </c>
      <c r="G365" s="18" t="str">
        <f>IF(ISNA(VLOOKUP((ROW(G367)-15),'List of tables'!$A$4:$H$900,6,FALSE))," ",VLOOKUP((ROW(G367)-15),'List of tables'!$A$4:$H$900,6,FALSE))</f>
        <v>https://datavis.nisra.gov.uk/census/2011/census-2011-dc4406ni-administrative-geographies.zip</v>
      </c>
      <c r="H365" s="18" t="str">
        <f>IF(ISNA(VLOOKUP((ROW(H367)-15),'List of tables'!$A$4:$H$900,7,FALSE))," ",VLOOKUP((ROW(H367)-15),'List of tables'!$A$4:$H$900,7,FALSE))</f>
        <v>Download file (Zip, 5.7 MB)</v>
      </c>
    </row>
    <row r="366" spans="1:8" ht="45" customHeight="1" x14ac:dyDescent="0.2">
      <c r="A366" s="21" t="str">
        <f>IF(ISNA(VLOOKUP((ROW(A368)-15),'List of tables'!$A$4:$H$900,2,FALSE))," ",VLOOKUP((ROW(A368)-15),'List of tables'!$A$4:$H$900,2,FALSE))</f>
        <v>DC4406NI</v>
      </c>
      <c r="B366" s="20" t="str">
        <f>IF(ISNA(VLOOKUP((ROW(B368)-15),'List of tables'!$A$4:$H$900,3,FALSE))," ",VLOOKUP((ROW(B368)-15),'List of tables'!$A$4:$H$900,3,FALSE))</f>
        <v>Tenure by household size by number of rooms (statistical geographies)</v>
      </c>
      <c r="C366" s="20" t="str">
        <f>IF(ISNA(VLOOKUP((ROW(H368)-15),'List of tables'!$A$4:$H$900,8,FALSE))," ",VLOOKUP((ROW(H368)-15),'List of tables'!$A$4:$H$900,8,FALSE))</f>
        <v>All households</v>
      </c>
      <c r="D366" s="20" t="str">
        <f>IF(ISNA(VLOOKUP((ROW(D368)-15),'List of tables'!$A$4:$H$900,5,FALSE))," ",VLOOKUP((ROW(D368)-15),'List of tables'!$A$4:$H$900,5,FALSE))</f>
        <v>Super Output Area, Northern Ireland</v>
      </c>
      <c r="E366" s="53" t="str">
        <f t="shared" si="5"/>
        <v>Download file (Zip, 7.7 MB)</v>
      </c>
      <c r="G366" s="18" t="str">
        <f>IF(ISNA(VLOOKUP((ROW(G368)-15),'List of tables'!$A$4:$H$900,6,FALSE))," ",VLOOKUP((ROW(G368)-15),'List of tables'!$A$4:$H$900,6,FALSE))</f>
        <v>https://datavis.nisra.gov.uk/census/2011/census-2011-dc4406ni-statistical-geographies.zip</v>
      </c>
      <c r="H366" s="18" t="str">
        <f>IF(ISNA(VLOOKUP((ROW(H368)-15),'List of tables'!$A$4:$H$900,7,FALSE))," ",VLOOKUP((ROW(H368)-15),'List of tables'!$A$4:$H$900,7,FALSE))</f>
        <v>Download file (Zip, 7.7 MB)</v>
      </c>
    </row>
    <row r="367" spans="1:8" ht="45" customHeight="1" x14ac:dyDescent="0.2">
      <c r="A367" s="21" t="str">
        <f>IF(ISNA(VLOOKUP((ROW(A369)-15),'List of tables'!$A$4:$H$900,2,FALSE))," ",VLOOKUP((ROW(A369)-15),'List of tables'!$A$4:$H$900,2,FALSE))</f>
        <v>DC4407NI</v>
      </c>
      <c r="B367" s="20" t="str">
        <f>IF(ISNA(VLOOKUP((ROW(B369)-15),'List of tables'!$A$4:$H$900,3,FALSE))," ",VLOOKUP((ROW(B369)-15),'List of tables'!$A$4:$H$900,3,FALSE))</f>
        <v>Tenure by persons per room by accommodation type (administrative geographies)</v>
      </c>
      <c r="C367" s="20" t="str">
        <f>IF(ISNA(VLOOKUP((ROW(H369)-15),'List of tables'!$A$4:$H$900,8,FALSE))," ",VLOOKUP((ROW(H369)-15),'List of tables'!$A$4:$H$900,8,FALSE))</f>
        <v>All households</v>
      </c>
      <c r="D367" s="20" t="str">
        <f>IF(ISNA(VLOOKUP((ROW(D369)-15),'List of tables'!$A$4:$H$900,5,FALSE))," ",VLOOKUP((ROW(D369)-15),'List of tables'!$A$4:$H$900,5,FALSE))</f>
        <v>Electoral Ward, Assembly Area, Local Government District (1993), Health and Social Care Trust, Education and Library Board, NUTS3, Northern Ireland</v>
      </c>
      <c r="E367" s="53" t="str">
        <f t="shared" si="5"/>
        <v>Download file (Zip, 5.7 MB)</v>
      </c>
      <c r="G367" s="18" t="str">
        <f>IF(ISNA(VLOOKUP((ROW(G369)-15),'List of tables'!$A$4:$H$900,6,FALSE))," ",VLOOKUP((ROW(G369)-15),'List of tables'!$A$4:$H$900,6,FALSE))</f>
        <v>https://datavis.nisra.gov.uk/census/2011/census-2011-dc4407ni-administrative-geographies.zip</v>
      </c>
      <c r="H367" s="18" t="str">
        <f>IF(ISNA(VLOOKUP((ROW(H369)-15),'List of tables'!$A$4:$H$900,7,FALSE))," ",VLOOKUP((ROW(H369)-15),'List of tables'!$A$4:$H$900,7,FALSE))</f>
        <v>Download file (Zip, 5.7 MB)</v>
      </c>
    </row>
    <row r="368" spans="1:8" ht="45" customHeight="1" x14ac:dyDescent="0.2">
      <c r="A368" s="21" t="str">
        <f>IF(ISNA(VLOOKUP((ROW(A370)-15),'List of tables'!$A$4:$H$900,2,FALSE))," ",VLOOKUP((ROW(A370)-15),'List of tables'!$A$4:$H$900,2,FALSE))</f>
        <v>DC4407NI</v>
      </c>
      <c r="B368" s="20" t="str">
        <f>IF(ISNA(VLOOKUP((ROW(B370)-15),'List of tables'!$A$4:$H$900,3,FALSE))," ",VLOOKUP((ROW(B370)-15),'List of tables'!$A$4:$H$900,3,FALSE))</f>
        <v>Tenure by persons per room by accommodation type (statistical geographies)</v>
      </c>
      <c r="C368" s="20" t="str">
        <f>IF(ISNA(VLOOKUP((ROW(H370)-15),'List of tables'!$A$4:$H$900,8,FALSE))," ",VLOOKUP((ROW(H370)-15),'List of tables'!$A$4:$H$900,8,FALSE))</f>
        <v>All households</v>
      </c>
      <c r="D368" s="20" t="str">
        <f>IF(ISNA(VLOOKUP((ROW(D370)-15),'List of tables'!$A$4:$H$900,5,FALSE))," ",VLOOKUP((ROW(D370)-15),'List of tables'!$A$4:$H$900,5,FALSE))</f>
        <v>Super Output Area, Northern Ireland</v>
      </c>
      <c r="E368" s="53" t="str">
        <f t="shared" si="5"/>
        <v>Download file (Zip, 7.8 MB)</v>
      </c>
      <c r="G368" s="18" t="str">
        <f>IF(ISNA(VLOOKUP((ROW(G370)-15),'List of tables'!$A$4:$H$900,6,FALSE))," ",VLOOKUP((ROW(G370)-15),'List of tables'!$A$4:$H$900,6,FALSE))</f>
        <v>https://datavis.nisra.gov.uk/census/2011/census-2011-dc4407ni-statistical-geographies.zip</v>
      </c>
      <c r="H368" s="18" t="str">
        <f>IF(ISNA(VLOOKUP((ROW(H370)-15),'List of tables'!$A$4:$H$900,7,FALSE))," ",VLOOKUP((ROW(H370)-15),'List of tables'!$A$4:$H$900,7,FALSE))</f>
        <v>Download file (Zip, 7.8 MB)</v>
      </c>
    </row>
    <row r="369" spans="1:8" ht="45" customHeight="1" x14ac:dyDescent="0.2">
      <c r="A369" s="21" t="str">
        <f>IF(ISNA(VLOOKUP((ROW(A371)-15),'List of tables'!$A$4:$H$900,2,FALSE))," ",VLOOKUP((ROW(A371)-15),'List of tables'!$A$4:$H$900,2,FALSE))</f>
        <v>DC4408NI</v>
      </c>
      <c r="B369" s="20" t="str">
        <f>IF(ISNA(VLOOKUP((ROW(B371)-15),'List of tables'!$A$4:$H$900,3,FALSE))," ",VLOOKUP((ROW(B371)-15),'List of tables'!$A$4:$H$900,3,FALSE))</f>
        <v>Household composition by tenure by occupancy rating (rooms)</v>
      </c>
      <c r="C369" s="20" t="str">
        <f>IF(ISNA(VLOOKUP((ROW(H371)-15),'List of tables'!$A$4:$H$900,8,FALSE))," ",VLOOKUP((ROW(H371)-15),'List of tables'!$A$4:$H$900,8,FALSE))</f>
        <v>All households</v>
      </c>
      <c r="D369" s="20" t="str">
        <f>IF(ISNA(VLOOKUP((ROW(D371)-15),'List of tables'!$A$4:$H$900,5,FALSE))," ",VLOOKUP((ROW(D371)-15),'List of tables'!$A$4:$H$900,5,FALSE))</f>
        <v>Northern Ireland</v>
      </c>
      <c r="E369" s="53" t="str">
        <f t="shared" si="5"/>
        <v>Download file (Excel, 24 KB)</v>
      </c>
      <c r="G369" s="18" t="str">
        <f>IF(ISNA(VLOOKUP((ROW(G371)-15),'List of tables'!$A$4:$H$900,6,FALSE))," ",VLOOKUP((ROW(G371)-15),'List of tables'!$A$4:$H$900,6,FALSE))</f>
        <v>https://datavis.nisra.gov.uk/census/2011/census-2011-dc4408ni.xlsx</v>
      </c>
      <c r="H369" s="18" t="str">
        <f>IF(ISNA(VLOOKUP((ROW(H371)-15),'List of tables'!$A$4:$H$900,7,FALSE))," ",VLOOKUP((ROW(H371)-15),'List of tables'!$A$4:$H$900,7,FALSE))</f>
        <v>Download file (Excel, 24 KB)</v>
      </c>
    </row>
    <row r="370" spans="1:8" ht="45" customHeight="1" x14ac:dyDescent="0.2">
      <c r="A370" s="21" t="str">
        <f>IF(ISNA(VLOOKUP((ROW(A372)-15),'List of tables'!$A$4:$H$900,2,FALSE))," ",VLOOKUP((ROW(A372)-15),'List of tables'!$A$4:$H$900,2,FALSE))</f>
        <v>DC4409NI</v>
      </c>
      <c r="B370" s="20" t="str">
        <f>IF(ISNA(VLOOKUP((ROW(B372)-15),'List of tables'!$A$4:$H$900,3,FALSE))," ",VLOOKUP((ROW(B372)-15),'List of tables'!$A$4:$H$900,3,FALSE))</f>
        <v>Tenure by central heating by household composition</v>
      </c>
      <c r="C370" s="20" t="str">
        <f>IF(ISNA(VLOOKUP((ROW(H372)-15),'List of tables'!$A$4:$H$900,8,FALSE))," ",VLOOKUP((ROW(H372)-15),'List of tables'!$A$4:$H$900,8,FALSE))</f>
        <v>All households</v>
      </c>
      <c r="D370" s="20" t="str">
        <f>IF(ISNA(VLOOKUP((ROW(D372)-15),'List of tables'!$A$4:$H$900,5,FALSE))," ",VLOOKUP((ROW(D372)-15),'List of tables'!$A$4:$H$900,5,FALSE))</f>
        <v>Northern Ireland</v>
      </c>
      <c r="E370" s="53" t="str">
        <f t="shared" si="5"/>
        <v>Download file (Excel, 24 KB)</v>
      </c>
      <c r="G370" s="18" t="str">
        <f>IF(ISNA(VLOOKUP((ROW(G372)-15),'List of tables'!$A$4:$H$900,6,FALSE))," ",VLOOKUP((ROW(G372)-15),'List of tables'!$A$4:$H$900,6,FALSE))</f>
        <v>https://datavis.nisra.gov.uk/census/2011/census-2011-dc4409ni.xlsx</v>
      </c>
      <c r="H370" s="18" t="str">
        <f>IF(ISNA(VLOOKUP((ROW(H372)-15),'List of tables'!$A$4:$H$900,7,FALSE))," ",VLOOKUP((ROW(H372)-15),'List of tables'!$A$4:$H$900,7,FALSE))</f>
        <v>Download file (Excel, 24 KB)</v>
      </c>
    </row>
    <row r="371" spans="1:8" ht="45" customHeight="1" x14ac:dyDescent="0.2">
      <c r="A371" s="21" t="str">
        <f>IF(ISNA(VLOOKUP((ROW(A373)-15),'List of tables'!$A$4:$H$900,2,FALSE))," ",VLOOKUP((ROW(A373)-15),'List of tables'!$A$4:$H$900,2,FALSE))</f>
        <v>DC4410NI</v>
      </c>
      <c r="B371" s="20" t="str">
        <f>IF(ISNA(VLOOKUP((ROW(B373)-15),'List of tables'!$A$4:$H$900,3,FALSE))," ",VLOOKUP((ROW(B373)-15),'List of tables'!$A$4:$H$900,3,FALSE))</f>
        <v>Tenure by car or van availability by number of usual residents aged 17 or over in the household (administrative geographies)</v>
      </c>
      <c r="C371" s="20" t="str">
        <f>IF(ISNA(VLOOKUP((ROW(H373)-15),'List of tables'!$A$4:$H$900,8,FALSE))," ",VLOOKUP((ROW(H373)-15),'List of tables'!$A$4:$H$900,8,FALSE))</f>
        <v>All households</v>
      </c>
      <c r="D371" s="20" t="str">
        <f>IF(ISNA(VLOOKUP((ROW(D373)-15),'List of tables'!$A$4:$H$900,5,FALSE))," ",VLOOKUP((ROW(D373)-15),'List of tables'!$A$4:$H$900,5,FALSE))</f>
        <v>Electoral Ward, Assembly Area, Local Government District (1993), Health and Social Care Trust, Education and Library Board, NUTS3, Northern Ireland</v>
      </c>
      <c r="E371" s="53" t="str">
        <f t="shared" si="5"/>
        <v>Download file (Zip, 5.5 MB)</v>
      </c>
      <c r="G371" s="18" t="str">
        <f>IF(ISNA(VLOOKUP((ROW(G373)-15),'List of tables'!$A$4:$H$900,6,FALSE))," ",VLOOKUP((ROW(G373)-15),'List of tables'!$A$4:$H$900,6,FALSE))</f>
        <v>https://datavis.nisra.gov.uk/census/2011/census-2011-dc4410ni-administrative-geographies.zip</v>
      </c>
      <c r="H371" s="18" t="str">
        <f>IF(ISNA(VLOOKUP((ROW(H373)-15),'List of tables'!$A$4:$H$900,7,FALSE))," ",VLOOKUP((ROW(H373)-15),'List of tables'!$A$4:$H$900,7,FALSE))</f>
        <v>Download file (Zip, 5.5 MB)</v>
      </c>
    </row>
    <row r="372" spans="1:8" ht="45" customHeight="1" x14ac:dyDescent="0.2">
      <c r="A372" s="21" t="str">
        <f>IF(ISNA(VLOOKUP((ROW(A374)-15),'List of tables'!$A$4:$H$900,2,FALSE))," ",VLOOKUP((ROW(A374)-15),'List of tables'!$A$4:$H$900,2,FALSE))</f>
        <v>DC4410NI</v>
      </c>
      <c r="B372" s="20" t="str">
        <f>IF(ISNA(VLOOKUP((ROW(B374)-15),'List of tables'!$A$4:$H$900,3,FALSE))," ",VLOOKUP((ROW(B374)-15),'List of tables'!$A$4:$H$900,3,FALSE))</f>
        <v>Tenure by car or van availability by number of usual residents aged 17 or over in the household (statistical geographies)</v>
      </c>
      <c r="C372" s="20" t="str">
        <f>IF(ISNA(VLOOKUP((ROW(H374)-15),'List of tables'!$A$4:$H$900,8,FALSE))," ",VLOOKUP((ROW(H374)-15),'List of tables'!$A$4:$H$900,8,FALSE))</f>
        <v>All households</v>
      </c>
      <c r="D372" s="20" t="str">
        <f>IF(ISNA(VLOOKUP((ROW(D374)-15),'List of tables'!$A$4:$H$900,5,FALSE))," ",VLOOKUP((ROW(D374)-15),'List of tables'!$A$4:$H$900,5,FALSE))</f>
        <v>Super Output Area, Northern Ireland</v>
      </c>
      <c r="E372" s="53" t="str">
        <f t="shared" si="5"/>
        <v>Download file (Zip, 7.4 MB)</v>
      </c>
      <c r="G372" s="18" t="str">
        <f>IF(ISNA(VLOOKUP((ROW(G374)-15),'List of tables'!$A$4:$H$900,6,FALSE))," ",VLOOKUP((ROW(G374)-15),'List of tables'!$A$4:$H$900,6,FALSE))</f>
        <v>https://datavis.nisra.gov.uk/census/2011/census-2011-dc4410ni-statistical-geographies.zip</v>
      </c>
      <c r="H372" s="18" t="str">
        <f>IF(ISNA(VLOOKUP((ROW(H374)-15),'List of tables'!$A$4:$H$900,7,FALSE))," ",VLOOKUP((ROW(H374)-15),'List of tables'!$A$4:$H$900,7,FALSE))</f>
        <v>Download file (Zip, 7.4 MB)</v>
      </c>
    </row>
    <row r="373" spans="1:8" ht="45" customHeight="1" x14ac:dyDescent="0.2">
      <c r="A373" s="21" t="str">
        <f>IF(ISNA(VLOOKUP((ROW(A375)-15),'List of tables'!$A$4:$H$900,2,FALSE))," ",VLOOKUP((ROW(A375)-15),'List of tables'!$A$4:$H$900,2,FALSE))</f>
        <v>DC4413NI</v>
      </c>
      <c r="B373" s="20" t="str">
        <f>IF(ISNA(VLOOKUP((ROW(B375)-15),'List of tables'!$A$4:$H$900,3,FALSE))," ",VLOOKUP((ROW(B375)-15),'List of tables'!$A$4:$H$900,3,FALSE))</f>
        <v>Tenure by adaptation of accommodation (administrative geographies)</v>
      </c>
      <c r="C373" s="20" t="str">
        <f>IF(ISNA(VLOOKUP((ROW(H375)-15),'List of tables'!$A$4:$H$900,8,FALSE))," ",VLOOKUP((ROW(H375)-15),'List of tables'!$A$4:$H$900,8,FALSE))</f>
        <v>All usual residents in households</v>
      </c>
      <c r="D373" s="20" t="str">
        <f>IF(ISNA(VLOOKUP((ROW(D375)-15),'List of tables'!$A$4:$H$900,5,FALSE))," ",VLOOKUP((ROW(D375)-15),'List of tables'!$A$4:$H$900,5,FALSE))</f>
        <v>Local Government District (1993), Health and Social Care Trust, Education and Library Board, NUTS3, Northern Ireland</v>
      </c>
      <c r="E373" s="53" t="str">
        <f t="shared" si="5"/>
        <v>Download file (Zip, 407 KB)</v>
      </c>
      <c r="G373" s="18" t="str">
        <f>IF(ISNA(VLOOKUP((ROW(G375)-15),'List of tables'!$A$4:$H$900,6,FALSE))," ",VLOOKUP((ROW(G375)-15),'List of tables'!$A$4:$H$900,6,FALSE))</f>
        <v>https://datavis.nisra.gov.uk/census/2011/census-2011-dc4413ni-administrative-geographies.zip</v>
      </c>
      <c r="H373" s="18" t="str">
        <f>IF(ISNA(VLOOKUP((ROW(H375)-15),'List of tables'!$A$4:$H$900,7,FALSE))," ",VLOOKUP((ROW(H375)-15),'List of tables'!$A$4:$H$900,7,FALSE))</f>
        <v>Download file (Zip, 407 KB)</v>
      </c>
    </row>
    <row r="374" spans="1:8" ht="45" customHeight="1" x14ac:dyDescent="0.2">
      <c r="A374" s="21" t="str">
        <f>IF(ISNA(VLOOKUP((ROW(A376)-15),'List of tables'!$A$4:$H$900,2,FALSE))," ",VLOOKUP((ROW(A376)-15),'List of tables'!$A$4:$H$900,2,FALSE))</f>
        <v>DC5101NI</v>
      </c>
      <c r="B374" s="20" t="str">
        <f>IF(ISNA(VLOOKUP((ROW(B376)-15),'List of tables'!$A$4:$H$900,3,FALSE))," ",VLOOKUP((ROW(B376)-15),'List of tables'!$A$4:$H$900,3,FALSE))</f>
        <v>Highest level of qualification by age by sex (administrative geographies)</v>
      </c>
      <c r="C374" s="20" t="str">
        <f>IF(ISNA(VLOOKUP((ROW(H376)-15),'List of tables'!$A$4:$H$900,8,FALSE))," ",VLOOKUP((ROW(H376)-15),'List of tables'!$A$4:$H$900,8,FALSE))</f>
        <v>All usual residents aged 16 and over</v>
      </c>
      <c r="D374" s="20" t="str">
        <f>IF(ISNA(VLOOKUP((ROW(D376)-15),'List of tables'!$A$4:$H$900,5,FALSE))," ",VLOOKUP((ROW(D376)-15),'List of tables'!$A$4:$H$900,5,FALSE))</f>
        <v>Electoral Ward, Assembly Area, Local Government District (1993), Health and Social Care Trust, Education and Library Board, NUTS3, Northern Ireland</v>
      </c>
      <c r="E374" s="53" t="str">
        <f t="shared" si="5"/>
        <v>Download file (Zip, 6.3 MB)</v>
      </c>
      <c r="G374" s="18" t="str">
        <f>IF(ISNA(VLOOKUP((ROW(G376)-15),'List of tables'!$A$4:$H$900,6,FALSE))," ",VLOOKUP((ROW(G376)-15),'List of tables'!$A$4:$H$900,6,FALSE))</f>
        <v>https://datavis.nisra.gov.uk/census/2011/census-2011-dc5101ni-administrative-geographies.zip</v>
      </c>
      <c r="H374" s="18" t="str">
        <f>IF(ISNA(VLOOKUP((ROW(H376)-15),'List of tables'!$A$4:$H$900,7,FALSE))," ",VLOOKUP((ROW(H376)-15),'List of tables'!$A$4:$H$900,7,FALSE))</f>
        <v>Download file (Zip, 6.3 MB)</v>
      </c>
    </row>
    <row r="375" spans="1:8" ht="45" customHeight="1" x14ac:dyDescent="0.2">
      <c r="A375" s="21" t="str">
        <f>IF(ISNA(VLOOKUP((ROW(A377)-15),'List of tables'!$A$4:$H$900,2,FALSE))," ",VLOOKUP((ROW(A377)-15),'List of tables'!$A$4:$H$900,2,FALSE))</f>
        <v>DC5101NI</v>
      </c>
      <c r="B375" s="20" t="str">
        <f>IF(ISNA(VLOOKUP((ROW(B377)-15),'List of tables'!$A$4:$H$900,3,FALSE))," ",VLOOKUP((ROW(B377)-15),'List of tables'!$A$4:$H$900,3,FALSE))</f>
        <v>Highest level of qualification by age by sex (statistical geographies)</v>
      </c>
      <c r="C375" s="20" t="str">
        <f>IF(ISNA(VLOOKUP((ROW(H377)-15),'List of tables'!$A$4:$H$900,8,FALSE))," ",VLOOKUP((ROW(H377)-15),'List of tables'!$A$4:$H$900,8,FALSE))</f>
        <v>All usual residents aged 16 and over</v>
      </c>
      <c r="D375" s="20" t="str">
        <f>IF(ISNA(VLOOKUP((ROW(D377)-15),'List of tables'!$A$4:$H$900,5,FALSE))," ",VLOOKUP((ROW(D377)-15),'List of tables'!$A$4:$H$900,5,FALSE))</f>
        <v>Super Output Area, Northern Ireland</v>
      </c>
      <c r="E375" s="53" t="str">
        <f t="shared" si="5"/>
        <v>Download file (Zip, 8.5 MB)</v>
      </c>
      <c r="G375" s="18" t="str">
        <f>IF(ISNA(VLOOKUP((ROW(G377)-15),'List of tables'!$A$4:$H$900,6,FALSE))," ",VLOOKUP((ROW(G377)-15),'List of tables'!$A$4:$H$900,6,FALSE))</f>
        <v>https://datavis.nisra.gov.uk/census/2011/census-2011-dc5101ni-statistical-geographies.zip</v>
      </c>
      <c r="H375" s="18" t="str">
        <f>IF(ISNA(VLOOKUP((ROW(H377)-15),'List of tables'!$A$4:$H$900,7,FALSE))," ",VLOOKUP((ROW(H377)-15),'List of tables'!$A$4:$H$900,7,FALSE))</f>
        <v>Download file (Zip, 8.5 MB)</v>
      </c>
    </row>
    <row r="376" spans="1:8" ht="45" customHeight="1" x14ac:dyDescent="0.2">
      <c r="A376" s="21" t="str">
        <f>IF(ISNA(VLOOKUP((ROW(A378)-15),'List of tables'!$A$4:$H$900,2,FALSE))," ",VLOOKUP((ROW(A378)-15),'List of tables'!$A$4:$H$900,2,FALSE))</f>
        <v>DC6101NI</v>
      </c>
      <c r="B376" s="20" t="str">
        <f>IF(ISNA(VLOOKUP((ROW(B378)-15),'List of tables'!$A$4:$H$900,3,FALSE))," ",VLOOKUP((ROW(B378)-15),'List of tables'!$A$4:$H$900,3,FALSE))</f>
        <v>Economic activity by age by sex (administrative geographies)</v>
      </c>
      <c r="C376" s="20" t="str">
        <f>IF(ISNA(VLOOKUP((ROW(H378)-15),'List of tables'!$A$4:$H$900,8,FALSE))," ",VLOOKUP((ROW(H378)-15),'List of tables'!$A$4:$H$900,8,FALSE))</f>
        <v>All usual residents aged 16 to 74</v>
      </c>
      <c r="D376" s="20" t="str">
        <f>IF(ISNA(VLOOKUP((ROW(D378)-15),'List of tables'!$A$4:$H$900,5,FALSE))," ",VLOOKUP((ROW(D378)-15),'List of tables'!$A$4:$H$900,5,FALSE))</f>
        <v>Electoral Ward, Assembly Area, Local Government District (1993), Health and Social Care Trust, Education and Library Board, NUTS3, Northern Ireland</v>
      </c>
      <c r="E376" s="53" t="str">
        <f t="shared" si="5"/>
        <v>Download file (Zip, 7.1 MB)</v>
      </c>
      <c r="G376" s="18" t="str">
        <f>IF(ISNA(VLOOKUP((ROW(G378)-15),'List of tables'!$A$4:$H$900,6,FALSE))," ",VLOOKUP((ROW(G378)-15),'List of tables'!$A$4:$H$900,6,FALSE))</f>
        <v>https://datavis.nisra.gov.uk/census/2011/census-2011-dc6101ni-administrative-geographies.zip</v>
      </c>
      <c r="H376" s="18" t="str">
        <f>IF(ISNA(VLOOKUP((ROW(H378)-15),'List of tables'!$A$4:$H$900,7,FALSE))," ",VLOOKUP((ROW(H378)-15),'List of tables'!$A$4:$H$900,7,FALSE))</f>
        <v>Download file (Zip, 7.1 MB)</v>
      </c>
    </row>
    <row r="377" spans="1:8" ht="45" customHeight="1" x14ac:dyDescent="0.2">
      <c r="A377" s="21" t="str">
        <f>IF(ISNA(VLOOKUP((ROW(A379)-15),'List of tables'!$A$4:$H$900,2,FALSE))," ",VLOOKUP((ROW(A379)-15),'List of tables'!$A$4:$H$900,2,FALSE))</f>
        <v>DC6101NI</v>
      </c>
      <c r="B377" s="20" t="str">
        <f>IF(ISNA(VLOOKUP((ROW(B379)-15),'List of tables'!$A$4:$H$900,3,FALSE))," ",VLOOKUP((ROW(B379)-15),'List of tables'!$A$4:$H$900,3,FALSE))</f>
        <v>Economic activity by age by sex (statistical geographies)</v>
      </c>
      <c r="C377" s="20" t="str">
        <f>IF(ISNA(VLOOKUP((ROW(H379)-15),'List of tables'!$A$4:$H$900,8,FALSE))," ",VLOOKUP((ROW(H379)-15),'List of tables'!$A$4:$H$900,8,FALSE))</f>
        <v>All usual residents aged 16 to 74</v>
      </c>
      <c r="D377" s="20" t="str">
        <f>IF(ISNA(VLOOKUP((ROW(D379)-15),'List of tables'!$A$4:$H$900,5,FALSE))," ",VLOOKUP((ROW(D379)-15),'List of tables'!$A$4:$H$900,5,FALSE))</f>
        <v>Super Output Area, Northern Ireland</v>
      </c>
      <c r="E377" s="53" t="str">
        <f t="shared" si="5"/>
        <v>Download file (Zip, 9.5 MB)</v>
      </c>
      <c r="G377" s="18" t="str">
        <f>IF(ISNA(VLOOKUP((ROW(G379)-15),'List of tables'!$A$4:$H$900,6,FALSE))," ",VLOOKUP((ROW(G379)-15),'List of tables'!$A$4:$H$900,6,FALSE))</f>
        <v>https://datavis.nisra.gov.uk/census/2011/census-2011-dc6101ni-statistical-geographies.zip</v>
      </c>
      <c r="H377" s="18" t="str">
        <f>IF(ISNA(VLOOKUP((ROW(H379)-15),'List of tables'!$A$4:$H$900,7,FALSE))," ",VLOOKUP((ROW(H379)-15),'List of tables'!$A$4:$H$900,7,FALSE))</f>
        <v>Download file (Zip, 9.5 MB)</v>
      </c>
    </row>
    <row r="378" spans="1:8" ht="45" customHeight="1" x14ac:dyDescent="0.2">
      <c r="A378" s="21" t="str">
        <f>IF(ISNA(VLOOKUP((ROW(A380)-15),'List of tables'!$A$4:$H$900,2,FALSE))," ",VLOOKUP((ROW(A380)-15),'List of tables'!$A$4:$H$900,2,FALSE))</f>
        <v>DC6102NI</v>
      </c>
      <c r="B378" s="20" t="str">
        <f>IF(ISNA(VLOOKUP((ROW(B380)-15),'List of tables'!$A$4:$H$900,3,FALSE))," ",VLOOKUP((ROW(B380)-15),'List of tables'!$A$4:$H$900,3,FALSE))</f>
        <v>Economic activity by living arrangements by sex (administrative geographies)</v>
      </c>
      <c r="C378" s="20" t="str">
        <f>IF(ISNA(VLOOKUP((ROW(H380)-15),'List of tables'!$A$4:$H$900,8,FALSE))," ",VLOOKUP((ROW(H380)-15),'List of tables'!$A$4:$H$900,8,FALSE))</f>
        <v>All usual residents aged 16 to 74 in households</v>
      </c>
      <c r="D378" s="20" t="str">
        <f>IF(ISNA(VLOOKUP((ROW(D380)-15),'List of tables'!$A$4:$H$900,5,FALSE))," ",VLOOKUP((ROW(D380)-15),'List of tables'!$A$4:$H$900,5,FALSE))</f>
        <v>Electoral Ward, Assembly Area, Local Government District (1993), Health and Social Care Trust, Education and Library Board, NUTS3, Northern Ireland</v>
      </c>
      <c r="E378" s="53" t="str">
        <f t="shared" si="5"/>
        <v>Download file (Zip, 6.4 MB)</v>
      </c>
      <c r="G378" s="18" t="str">
        <f>IF(ISNA(VLOOKUP((ROW(G380)-15),'List of tables'!$A$4:$H$900,6,FALSE))," ",VLOOKUP((ROW(G380)-15),'List of tables'!$A$4:$H$900,6,FALSE))</f>
        <v>https://datavis.nisra.gov.uk/census/2011/census-2011-dc6102ni-administrative-geographies.zip</v>
      </c>
      <c r="H378" s="18" t="str">
        <f>IF(ISNA(VLOOKUP((ROW(H380)-15),'List of tables'!$A$4:$H$900,7,FALSE))," ",VLOOKUP((ROW(H380)-15),'List of tables'!$A$4:$H$900,7,FALSE))</f>
        <v>Download file (Zip, 6.4 MB)</v>
      </c>
    </row>
    <row r="379" spans="1:8" ht="45" customHeight="1" x14ac:dyDescent="0.2">
      <c r="A379" s="21" t="str">
        <f>IF(ISNA(VLOOKUP((ROW(A381)-15),'List of tables'!$A$4:$H$900,2,FALSE))," ",VLOOKUP((ROW(A381)-15),'List of tables'!$A$4:$H$900,2,FALSE))</f>
        <v>DC6102NI</v>
      </c>
      <c r="B379" s="20" t="str">
        <f>IF(ISNA(VLOOKUP((ROW(B381)-15),'List of tables'!$A$4:$H$900,3,FALSE))," ",VLOOKUP((ROW(B381)-15),'List of tables'!$A$4:$H$900,3,FALSE))</f>
        <v>Economic activity by living arrangements by sex (statistical geographies)</v>
      </c>
      <c r="C379" s="20" t="str">
        <f>IF(ISNA(VLOOKUP((ROW(H381)-15),'List of tables'!$A$4:$H$900,8,FALSE))," ",VLOOKUP((ROW(H381)-15),'List of tables'!$A$4:$H$900,8,FALSE))</f>
        <v>All usual residents aged 16 to 74 in households</v>
      </c>
      <c r="D379" s="20" t="str">
        <f>IF(ISNA(VLOOKUP((ROW(D381)-15),'List of tables'!$A$4:$H$900,5,FALSE))," ",VLOOKUP((ROW(D381)-15),'List of tables'!$A$4:$H$900,5,FALSE))</f>
        <v>Super Output Area, Northern Ireland</v>
      </c>
      <c r="E379" s="53" t="str">
        <f t="shared" si="5"/>
        <v>Download file (Zip, 8.7 MB)</v>
      </c>
      <c r="G379" s="18" t="str">
        <f>IF(ISNA(VLOOKUP((ROW(G381)-15),'List of tables'!$A$4:$H$900,6,FALSE))," ",VLOOKUP((ROW(G381)-15),'List of tables'!$A$4:$H$900,6,FALSE))</f>
        <v>https://datavis.nisra.gov.uk/census/2011/census-2011-dc6102ni-statistical-geographies.zip</v>
      </c>
      <c r="H379" s="18" t="str">
        <f>IF(ISNA(VLOOKUP((ROW(H381)-15),'List of tables'!$A$4:$H$900,7,FALSE))," ",VLOOKUP((ROW(H381)-15),'List of tables'!$A$4:$H$900,7,FALSE))</f>
        <v>Download file (Zip, 8.7 MB)</v>
      </c>
    </row>
    <row r="380" spans="1:8" ht="45" customHeight="1" x14ac:dyDescent="0.2">
      <c r="A380" s="21" t="str">
        <f>IF(ISNA(VLOOKUP((ROW(A382)-15),'List of tables'!$A$4:$H$900,2,FALSE))," ",VLOOKUP((ROW(A382)-15),'List of tables'!$A$4:$H$900,2,FALSE))</f>
        <v>DC6104NI</v>
      </c>
      <c r="B380" s="20" t="str">
        <f>IF(ISNA(VLOOKUP((ROW(B382)-15),'List of tables'!$A$4:$H$900,3,FALSE))," ",VLOOKUP((ROW(B382)-15),'List of tables'!$A$4:$H$900,3,FALSE))</f>
        <v>Economic activity by household type by tenure by age of full-time students (administrative geographies)</v>
      </c>
      <c r="C380" s="20" t="str">
        <f>IF(ISNA(VLOOKUP((ROW(H382)-15),'List of tables'!$A$4:$H$900,8,FALSE))," ",VLOOKUP((ROW(H382)-15),'List of tables'!$A$4:$H$900,8,FALSE))</f>
        <v>All full-time students and schoolchildren aged 16 and over at their term time address</v>
      </c>
      <c r="D380" s="20" t="str">
        <f>IF(ISNA(VLOOKUP((ROW(D382)-15),'List of tables'!$A$4:$H$900,5,FALSE))," ",VLOOKUP((ROW(D382)-15),'List of tables'!$A$4:$H$900,5,FALSE))</f>
        <v>Local Government District (1993), Health and Social Care Trust, Education and Library Board, NUTS3, Northern Ireland</v>
      </c>
      <c r="E380" s="53" t="str">
        <f t="shared" si="5"/>
        <v>Download file (Zip, 487 KB)</v>
      </c>
      <c r="G380" s="18" t="str">
        <f>IF(ISNA(VLOOKUP((ROW(G382)-15),'List of tables'!$A$4:$H$900,6,FALSE))," ",VLOOKUP((ROW(G382)-15),'List of tables'!$A$4:$H$900,6,FALSE))</f>
        <v>https://datavis.nisra.gov.uk/census/2011/census-2011-dc6104ni-administrative-geographies.zip</v>
      </c>
      <c r="H380" s="18" t="str">
        <f>IF(ISNA(VLOOKUP((ROW(H382)-15),'List of tables'!$A$4:$H$900,7,FALSE))," ",VLOOKUP((ROW(H382)-15),'List of tables'!$A$4:$H$900,7,FALSE))</f>
        <v>Download file (Zip, 487 KB)</v>
      </c>
    </row>
    <row r="381" spans="1:8" ht="45" customHeight="1" x14ac:dyDescent="0.2">
      <c r="A381" s="21" t="str">
        <f>IF(ISNA(VLOOKUP((ROW(A383)-15),'List of tables'!$A$4:$H$900,2,FALSE))," ",VLOOKUP((ROW(A383)-15),'List of tables'!$A$4:$H$900,2,FALSE))</f>
        <v>DC6105NI</v>
      </c>
      <c r="B381" s="20" t="str">
        <f>IF(ISNA(VLOOKUP((ROW(B383)-15),'List of tables'!$A$4:$H$900,3,FALSE))," ",VLOOKUP((ROW(B383)-15),'List of tables'!$A$4:$H$900,3,FALSE))</f>
        <v>Hours worked by age by sex (administrative geographies)</v>
      </c>
      <c r="C381" s="20" t="str">
        <f>IF(ISNA(VLOOKUP((ROW(H383)-15),'List of tables'!$A$4:$H$900,8,FALSE))," ",VLOOKUP((ROW(H383)-15),'List of tables'!$A$4:$H$900,8,FALSE))</f>
        <v>All usual residents aged 16 to 74 in employment</v>
      </c>
      <c r="D381" s="20" t="str">
        <f>IF(ISNA(VLOOKUP((ROW(D383)-15),'List of tables'!$A$4:$H$900,5,FALSE))," ",VLOOKUP((ROW(D383)-15),'List of tables'!$A$4:$H$900,5,FALSE))</f>
        <v>Electoral Ward, Assembly Area, Local Government District (1993), Health and Social Care Trust, Education and Library Board, NUTS3, Northern Ireland</v>
      </c>
      <c r="E381" s="53" t="str">
        <f t="shared" si="5"/>
        <v>Download file (Zip, 5.9 MB)</v>
      </c>
      <c r="G381" s="18" t="str">
        <f>IF(ISNA(VLOOKUP((ROW(G383)-15),'List of tables'!$A$4:$H$900,6,FALSE))," ",VLOOKUP((ROW(G383)-15),'List of tables'!$A$4:$H$900,6,FALSE))</f>
        <v>https://datavis.nisra.gov.uk/census/2011/census-2011-dc6105ni-administrative-geographies.zip</v>
      </c>
      <c r="H381" s="18" t="str">
        <f>IF(ISNA(VLOOKUP((ROW(H383)-15),'List of tables'!$A$4:$H$900,7,FALSE))," ",VLOOKUP((ROW(H383)-15),'List of tables'!$A$4:$H$900,7,FALSE))</f>
        <v>Download file (Zip, 5.9 MB)</v>
      </c>
    </row>
    <row r="382" spans="1:8" ht="45" customHeight="1" x14ac:dyDescent="0.2">
      <c r="A382" s="21" t="str">
        <f>IF(ISNA(VLOOKUP((ROW(A384)-15),'List of tables'!$A$4:$H$900,2,FALSE))," ",VLOOKUP((ROW(A384)-15),'List of tables'!$A$4:$H$900,2,FALSE))</f>
        <v>DC6105NI</v>
      </c>
      <c r="B382" s="20" t="str">
        <f>IF(ISNA(VLOOKUP((ROW(B384)-15),'List of tables'!$A$4:$H$900,3,FALSE))," ",VLOOKUP((ROW(B384)-15),'List of tables'!$A$4:$H$900,3,FALSE))</f>
        <v>Hours worked by age by sex (statistical geographies)</v>
      </c>
      <c r="C382" s="20" t="str">
        <f>IF(ISNA(VLOOKUP((ROW(H384)-15),'List of tables'!$A$4:$H$900,8,FALSE))," ",VLOOKUP((ROW(H384)-15),'List of tables'!$A$4:$H$900,8,FALSE))</f>
        <v>All usual residents aged 16 to 74 in employment</v>
      </c>
      <c r="D382" s="20" t="str">
        <f>IF(ISNA(VLOOKUP((ROW(D384)-15),'List of tables'!$A$4:$H$900,5,FALSE))," ",VLOOKUP((ROW(D384)-15),'List of tables'!$A$4:$H$900,5,FALSE))</f>
        <v>Super Output Area, Northern Ireland</v>
      </c>
      <c r="E382" s="53" t="str">
        <f t="shared" si="5"/>
        <v>Download file (Zip, 8.0 MB)</v>
      </c>
      <c r="G382" s="18" t="str">
        <f>IF(ISNA(VLOOKUP((ROW(G384)-15),'List of tables'!$A$4:$H$900,6,FALSE))," ",VLOOKUP((ROW(G384)-15),'List of tables'!$A$4:$H$900,6,FALSE))</f>
        <v>https://datavis.nisra.gov.uk/census/2011/census-2011-dc6105ni-statistical-geographies.zip</v>
      </c>
      <c r="H382" s="18" t="str">
        <f>IF(ISNA(VLOOKUP((ROW(H384)-15),'List of tables'!$A$4:$H$900,7,FALSE))," ",VLOOKUP((ROW(H384)-15),'List of tables'!$A$4:$H$900,7,FALSE))</f>
        <v>Download file (Zip, 8.0 MB)</v>
      </c>
    </row>
    <row r="383" spans="1:8" ht="45" customHeight="1" x14ac:dyDescent="0.2">
      <c r="A383" s="21" t="str">
        <f>IF(ISNA(VLOOKUP((ROW(A385)-15),'List of tables'!$A$4:$H$900,2,FALSE))," ",VLOOKUP((ROW(A385)-15),'List of tables'!$A$4:$H$900,2,FALSE))</f>
        <v>DC6106NI</v>
      </c>
      <c r="B383" s="20" t="str">
        <f>IF(ISNA(VLOOKUP((ROW(B385)-15),'List of tables'!$A$4:$H$900,3,FALSE))," ",VLOOKUP((ROW(B385)-15),'List of tables'!$A$4:$H$900,3,FALSE))</f>
        <v>Industry by age by sex (administrative geographies)</v>
      </c>
      <c r="C383" s="20" t="str">
        <f>IF(ISNA(VLOOKUP((ROW(H385)-15),'List of tables'!$A$4:$H$900,8,FALSE))," ",VLOOKUP((ROW(H385)-15),'List of tables'!$A$4:$H$900,8,FALSE))</f>
        <v>All usual residents aged 16 to 74 in employment</v>
      </c>
      <c r="D383" s="20" t="str">
        <f>IF(ISNA(VLOOKUP((ROW(D385)-15),'List of tables'!$A$4:$H$900,5,FALSE))," ",VLOOKUP((ROW(D385)-15),'List of tables'!$A$4:$H$900,5,FALSE))</f>
        <v>Local Government District (1993), Health and Social Care Trust, Education and Library Board, NUTS3, Northern Ireland</v>
      </c>
      <c r="E383" s="53" t="str">
        <f t="shared" si="5"/>
        <v>Download file (Zip, 684 KB)</v>
      </c>
      <c r="G383" s="18" t="str">
        <f>IF(ISNA(VLOOKUP((ROW(G385)-15),'List of tables'!$A$4:$H$900,6,FALSE))," ",VLOOKUP((ROW(G385)-15),'List of tables'!$A$4:$H$900,6,FALSE))</f>
        <v>https://datavis.nisra.gov.uk/census/2011/census-2011-dc6106ni-administrative-geographies.zip</v>
      </c>
      <c r="H383" s="18" t="str">
        <f>IF(ISNA(VLOOKUP((ROW(H385)-15),'List of tables'!$A$4:$H$900,7,FALSE))," ",VLOOKUP((ROW(H385)-15),'List of tables'!$A$4:$H$900,7,FALSE))</f>
        <v>Download file (Zip, 684 KB)</v>
      </c>
    </row>
    <row r="384" spans="1:8" ht="45" customHeight="1" x14ac:dyDescent="0.2">
      <c r="A384" s="21" t="str">
        <f>IF(ISNA(VLOOKUP((ROW(A386)-15),'List of tables'!$A$4:$H$900,2,FALSE))," ",VLOOKUP((ROW(A386)-15),'List of tables'!$A$4:$H$900,2,FALSE))</f>
        <v>DC6107NI</v>
      </c>
      <c r="B384" s="20" t="str">
        <f>IF(ISNA(VLOOKUP((ROW(B386)-15),'List of tables'!$A$4:$H$900,3,FALSE))," ",VLOOKUP((ROW(B386)-15),'List of tables'!$A$4:$H$900,3,FALSE))</f>
        <v>Former industry by age by sex (administrative geographies)</v>
      </c>
      <c r="C384" s="20" t="str">
        <f>IF(ISNA(VLOOKUP((ROW(H386)-15),'List of tables'!$A$4:$H$900,8,FALSE))," ",VLOOKUP((ROW(H386)-15),'List of tables'!$A$4:$H$900,8,FALSE))</f>
        <v xml:space="preserve">All usual residents aged 16 to 74 not in employment </v>
      </c>
      <c r="D384" s="20" t="str">
        <f>IF(ISNA(VLOOKUP((ROW(D386)-15),'List of tables'!$A$4:$H$900,5,FALSE))," ",VLOOKUP((ROW(D386)-15),'List of tables'!$A$4:$H$900,5,FALSE))</f>
        <v>Local Government District (1993), Health and Social Care Trust, Education and Library Board, NUTS3, Northern Ireland</v>
      </c>
      <c r="E384" s="53" t="str">
        <f t="shared" si="5"/>
        <v>Download file (Zip, 1.0 MB)</v>
      </c>
      <c r="G384" s="18" t="str">
        <f>IF(ISNA(VLOOKUP((ROW(G386)-15),'List of tables'!$A$4:$H$900,6,FALSE))," ",VLOOKUP((ROW(G386)-15),'List of tables'!$A$4:$H$900,6,FALSE))</f>
        <v>https://datavis.nisra.gov.uk/census/2011/census-2011-dc6107ni-administrative-geographies.zip</v>
      </c>
      <c r="H384" s="18" t="str">
        <f>IF(ISNA(VLOOKUP((ROW(H386)-15),'List of tables'!$A$4:$H$900,7,FALSE))," ",VLOOKUP((ROW(H386)-15),'List of tables'!$A$4:$H$900,7,FALSE))</f>
        <v>Download file (Zip, 1.0 MB)</v>
      </c>
    </row>
    <row r="385" spans="1:8" ht="45" customHeight="1" x14ac:dyDescent="0.2">
      <c r="A385" s="21" t="str">
        <f>IF(ISNA(VLOOKUP((ROW(A387)-15),'List of tables'!$A$4:$H$900,2,FALSE))," ",VLOOKUP((ROW(A387)-15),'List of tables'!$A$4:$H$900,2,FALSE))</f>
        <v>DC6108NI</v>
      </c>
      <c r="B385" s="20" t="str">
        <f>IF(ISNA(VLOOKUP((ROW(B387)-15),'List of tables'!$A$4:$H$900,3,FALSE))," ",VLOOKUP((ROW(B387)-15),'List of tables'!$A$4:$H$900,3,FALSE))</f>
        <v>Occupation by age by sex (administrative geographies)</v>
      </c>
      <c r="C385" s="20" t="str">
        <f>IF(ISNA(VLOOKUP((ROW(H387)-15),'List of tables'!$A$4:$H$900,8,FALSE))," ",VLOOKUP((ROW(H387)-15),'List of tables'!$A$4:$H$900,8,FALSE))</f>
        <v>All usual residents aged 16 to 74 in employment</v>
      </c>
      <c r="D385" s="20" t="str">
        <f>IF(ISNA(VLOOKUP((ROW(D387)-15),'List of tables'!$A$4:$H$900,5,FALSE))," ",VLOOKUP((ROW(D387)-15),'List of tables'!$A$4:$H$900,5,FALSE))</f>
        <v>Local Government District (1993), Health and Social Care Trust, Education and Library Board, NUTS3, Northern Ireland</v>
      </c>
      <c r="E385" s="53" t="str">
        <f t="shared" si="5"/>
        <v>Download file (Zip, 766 KB)</v>
      </c>
      <c r="G385" s="18" t="str">
        <f>IF(ISNA(VLOOKUP((ROW(G387)-15),'List of tables'!$A$4:$H$900,6,FALSE))," ",VLOOKUP((ROW(G387)-15),'List of tables'!$A$4:$H$900,6,FALSE))</f>
        <v>https://datavis.nisra.gov.uk/census/2011/census-2011-dc6108ni-administrative-geographies.zip</v>
      </c>
      <c r="H385" s="18" t="str">
        <f>IF(ISNA(VLOOKUP((ROW(H387)-15),'List of tables'!$A$4:$H$900,7,FALSE))," ",VLOOKUP((ROW(H387)-15),'List of tables'!$A$4:$H$900,7,FALSE))</f>
        <v>Download file (Zip, 766 KB)</v>
      </c>
    </row>
    <row r="386" spans="1:8" ht="45" customHeight="1" x14ac:dyDescent="0.2">
      <c r="A386" s="21" t="str">
        <f>IF(ISNA(VLOOKUP((ROW(A388)-15),'List of tables'!$A$4:$H$900,2,FALSE))," ",VLOOKUP((ROW(A388)-15),'List of tables'!$A$4:$H$900,2,FALSE))</f>
        <v>DC6109NI</v>
      </c>
      <c r="B386" s="20" t="str">
        <f>IF(ISNA(VLOOKUP((ROW(B388)-15),'List of tables'!$A$4:$H$900,3,FALSE))," ",VLOOKUP((ROW(B388)-15),'List of tables'!$A$4:$H$900,3,FALSE))</f>
        <v>Former occupation by age by sex (administrative geographies)</v>
      </c>
      <c r="C386" s="20" t="str">
        <f>IF(ISNA(VLOOKUP((ROW(H388)-15),'List of tables'!$A$4:$H$900,8,FALSE))," ",VLOOKUP((ROW(H388)-15),'List of tables'!$A$4:$H$900,8,FALSE))</f>
        <v xml:space="preserve">All usual residents aged 16 to 74 not in employment  </v>
      </c>
      <c r="D386" s="20" t="str">
        <f>IF(ISNA(VLOOKUP((ROW(D388)-15),'List of tables'!$A$4:$H$900,5,FALSE))," ",VLOOKUP((ROW(D388)-15),'List of tables'!$A$4:$H$900,5,FALSE))</f>
        <v>Local Government District (1993), Health and Social Care Trust, Education and Library Board, NUTS3, Northern Ireland</v>
      </c>
      <c r="E386" s="53" t="str">
        <f t="shared" si="5"/>
        <v>Download file (Zip, 625 KB)</v>
      </c>
      <c r="G386" s="18" t="str">
        <f>IF(ISNA(VLOOKUP((ROW(G388)-15),'List of tables'!$A$4:$H$900,6,FALSE))," ",VLOOKUP((ROW(G388)-15),'List of tables'!$A$4:$H$900,6,FALSE))</f>
        <v>https://datavis.nisra.gov.uk/census/2011/census-2011-dc6109ni-administrative-geographies.zip</v>
      </c>
      <c r="H386" s="18" t="str">
        <f>IF(ISNA(VLOOKUP((ROW(H388)-15),'List of tables'!$A$4:$H$900,7,FALSE))," ",VLOOKUP((ROW(H388)-15),'List of tables'!$A$4:$H$900,7,FALSE))</f>
        <v>Download file (Zip, 625 KB)</v>
      </c>
    </row>
    <row r="387" spans="1:8" ht="45" customHeight="1" x14ac:dyDescent="0.2">
      <c r="A387" s="21" t="str">
        <f>IF(ISNA(VLOOKUP((ROW(A389)-15),'List of tables'!$A$4:$H$900,2,FALSE))," ",VLOOKUP((ROW(A389)-15),'List of tables'!$A$4:$H$900,2,FALSE))</f>
        <v>DC6110NI</v>
      </c>
      <c r="B387" s="20" t="str">
        <f>IF(ISNA(VLOOKUP((ROW(B389)-15),'List of tables'!$A$4:$H$900,3,FALSE))," ",VLOOKUP((ROW(B389)-15),'List of tables'!$A$4:$H$900,3,FALSE))</f>
        <v>NS-SeC by age by sex (administrative geographies)</v>
      </c>
      <c r="C387" s="20" t="str">
        <f>IF(ISNA(VLOOKUP((ROW(H389)-15),'List of tables'!$A$4:$H$900,8,FALSE))," ",VLOOKUP((ROW(H389)-15),'List of tables'!$A$4:$H$900,8,FALSE))</f>
        <v>All usual residents aged 16 to 74</v>
      </c>
      <c r="D387" s="20" t="str">
        <f>IF(ISNA(VLOOKUP((ROW(D389)-15),'List of tables'!$A$4:$H$900,5,FALSE))," ",VLOOKUP((ROW(D389)-15),'List of tables'!$A$4:$H$900,5,FALSE))</f>
        <v>Local Government District (1993), Health and Social Care Trust, Education and Library Board, NUTS3, Northern Ireland</v>
      </c>
      <c r="E387" s="53" t="str">
        <f t="shared" si="5"/>
        <v>Download file (Zip, 1.0 MB)</v>
      </c>
      <c r="G387" s="18" t="str">
        <f>IF(ISNA(VLOOKUP((ROW(G389)-15),'List of tables'!$A$4:$H$900,6,FALSE))," ",VLOOKUP((ROW(G389)-15),'List of tables'!$A$4:$H$900,6,FALSE))</f>
        <v>https://datavis.nisra.gov.uk/census/2011/census-2011-dc6110ni-administrative-geographies.zip</v>
      </c>
      <c r="H387" s="18" t="str">
        <f>IF(ISNA(VLOOKUP((ROW(H389)-15),'List of tables'!$A$4:$H$900,7,FALSE))," ",VLOOKUP((ROW(H389)-15),'List of tables'!$A$4:$H$900,7,FALSE))</f>
        <v>Download file (Zip, 1.0 MB)</v>
      </c>
    </row>
    <row r="388" spans="1:8" ht="45" customHeight="1" x14ac:dyDescent="0.2">
      <c r="A388" s="21" t="str">
        <f>IF(ISNA(VLOOKUP((ROW(A390)-15),'List of tables'!$A$4:$H$900,2,FALSE))," ",VLOOKUP((ROW(A390)-15),'List of tables'!$A$4:$H$900,2,FALSE))</f>
        <v>DC6111NI</v>
      </c>
      <c r="B388" s="20" t="str">
        <f>IF(ISNA(VLOOKUP((ROW(B390)-15),'List of tables'!$A$4:$H$900,3,FALSE))," ",VLOOKUP((ROW(B390)-15),'List of tables'!$A$4:$H$900,3,FALSE))</f>
        <v>NS-SeC of HRP by household composition by sex (administrative geographies)</v>
      </c>
      <c r="C388" s="20" t="str">
        <f>IF(ISNA(VLOOKUP((ROW(H390)-15),'List of tables'!$A$4:$H$900,8,FALSE))," ",VLOOKUP((ROW(H390)-15),'List of tables'!$A$4:$H$900,8,FALSE))</f>
        <v>All Household Reference Persons (HRPs) aged 16 to 74</v>
      </c>
      <c r="D388" s="20" t="str">
        <f>IF(ISNA(VLOOKUP((ROW(D390)-15),'List of tables'!$A$4:$H$900,5,FALSE))," ",VLOOKUP((ROW(D390)-15),'List of tables'!$A$4:$H$900,5,FALSE))</f>
        <v>Electoral Ward, Assembly Area, Local Government District (1993), Health and Social Care Trust, Education and Library Board, NUTS3, Northern Ireland</v>
      </c>
      <c r="E388" s="53" t="str">
        <f t="shared" si="5"/>
        <v>Download file (Zip, 8.0 MB)</v>
      </c>
      <c r="G388" s="18" t="str">
        <f>IF(ISNA(VLOOKUP((ROW(G390)-15),'List of tables'!$A$4:$H$900,6,FALSE))," ",VLOOKUP((ROW(G390)-15),'List of tables'!$A$4:$H$900,6,FALSE))</f>
        <v>https://datavis.nisra.gov.uk/census/2011/census-2011-dc6111ni-administrative-geographies.zip</v>
      </c>
      <c r="H388" s="18" t="str">
        <f>IF(ISNA(VLOOKUP((ROW(H390)-15),'List of tables'!$A$4:$H$900,7,FALSE))," ",VLOOKUP((ROW(H390)-15),'List of tables'!$A$4:$H$900,7,FALSE))</f>
        <v>Download file (Zip, 8.0 MB)</v>
      </c>
    </row>
    <row r="389" spans="1:8" ht="45" customHeight="1" x14ac:dyDescent="0.2">
      <c r="A389" s="21" t="str">
        <f>IF(ISNA(VLOOKUP((ROW(A391)-15),'List of tables'!$A$4:$H$900,2,FALSE))," ",VLOOKUP((ROW(A391)-15),'List of tables'!$A$4:$H$900,2,FALSE))</f>
        <v>DC6111NI</v>
      </c>
      <c r="B389" s="20" t="str">
        <f>IF(ISNA(VLOOKUP((ROW(B391)-15),'List of tables'!$A$4:$H$900,3,FALSE))," ",VLOOKUP((ROW(B391)-15),'List of tables'!$A$4:$H$900,3,FALSE))</f>
        <v>NS-SeC of HRP by household composition by sex (statistical geographies)</v>
      </c>
      <c r="C389" s="20" t="str">
        <f>IF(ISNA(VLOOKUP((ROW(H391)-15),'List of tables'!$A$4:$H$900,8,FALSE))," ",VLOOKUP((ROW(H391)-15),'List of tables'!$A$4:$H$900,8,FALSE))</f>
        <v>All Household Reference Persons (HRPs) aged 16 to 74</v>
      </c>
      <c r="D389" s="20" t="str">
        <f>IF(ISNA(VLOOKUP((ROW(D391)-15),'List of tables'!$A$4:$H$900,5,FALSE))," ",VLOOKUP((ROW(D391)-15),'List of tables'!$A$4:$H$900,5,FALSE))</f>
        <v>Super Output Area, Northern Ireland</v>
      </c>
      <c r="E389" s="53" t="str">
        <f t="shared" si="5"/>
        <v>Download file (Zip, 10.8 MB)</v>
      </c>
      <c r="G389" s="18" t="str">
        <f>IF(ISNA(VLOOKUP((ROW(G391)-15),'List of tables'!$A$4:$H$900,6,FALSE))," ",VLOOKUP((ROW(G391)-15),'List of tables'!$A$4:$H$900,6,FALSE))</f>
        <v>https://datavis.nisra.gov.uk/census/2011/census-2011-dc6111ni-statistical-geographies.zip</v>
      </c>
      <c r="H389" s="18" t="str">
        <f>IF(ISNA(VLOOKUP((ROW(H391)-15),'List of tables'!$A$4:$H$900,7,FALSE))," ",VLOOKUP((ROW(H391)-15),'List of tables'!$A$4:$H$900,7,FALSE))</f>
        <v>Download file (Zip, 10.8 MB)</v>
      </c>
    </row>
    <row r="390" spans="1:8" ht="45" customHeight="1" x14ac:dyDescent="0.2">
      <c r="A390" s="21" t="str">
        <f>IF(ISNA(VLOOKUP((ROW(A392)-15),'List of tables'!$A$4:$H$900,2,FALSE))," ",VLOOKUP((ROW(A392)-15),'List of tables'!$A$4:$H$900,2,FALSE))</f>
        <v>DC6112NI</v>
      </c>
      <c r="B390" s="20" t="str">
        <f>IF(ISNA(VLOOKUP((ROW(B392)-15),'List of tables'!$A$4:$H$900,3,FALSE))," ",VLOOKUP((ROW(B392)-15),'List of tables'!$A$4:$H$900,3,FALSE))</f>
        <v>NS-SeC of HRP by age by sex (administrative geographies)</v>
      </c>
      <c r="C390" s="20" t="str">
        <f>IF(ISNA(VLOOKUP((ROW(H392)-15),'List of tables'!$A$4:$H$900,8,FALSE))," ",VLOOKUP((ROW(H392)-15),'List of tables'!$A$4:$H$900,8,FALSE))</f>
        <v>All Household Reference Persons (HRPs) aged 16 to 74</v>
      </c>
      <c r="D390" s="20" t="str">
        <f>IF(ISNA(VLOOKUP((ROW(D392)-15),'List of tables'!$A$4:$H$900,5,FALSE))," ",VLOOKUP((ROW(D392)-15),'List of tables'!$A$4:$H$900,5,FALSE))</f>
        <v>Electoral Ward, Assembly Area, Local Government District (1993), Health and Social Care Trust, Education and Library Board, NUTS3, Northern Ireland</v>
      </c>
      <c r="E390" s="53" t="str">
        <f t="shared" si="5"/>
        <v>Download file (Zip, 6.3 MB)</v>
      </c>
      <c r="G390" s="18" t="str">
        <f>IF(ISNA(VLOOKUP((ROW(G392)-15),'List of tables'!$A$4:$H$900,6,FALSE))," ",VLOOKUP((ROW(G392)-15),'List of tables'!$A$4:$H$900,6,FALSE))</f>
        <v>https://datavis.nisra.gov.uk/census/2011/census-2011-dc6112ni-administrative-geographies.zip</v>
      </c>
      <c r="H390" s="18" t="str">
        <f>IF(ISNA(VLOOKUP((ROW(H392)-15),'List of tables'!$A$4:$H$900,7,FALSE))," ",VLOOKUP((ROW(H392)-15),'List of tables'!$A$4:$H$900,7,FALSE))</f>
        <v>Download file (Zip, 6.3 MB)</v>
      </c>
    </row>
    <row r="391" spans="1:8" ht="45" customHeight="1" x14ac:dyDescent="0.2">
      <c r="A391" s="21" t="str">
        <f>IF(ISNA(VLOOKUP((ROW(A393)-15),'List of tables'!$A$4:$H$900,2,FALSE))," ",VLOOKUP((ROW(A393)-15),'List of tables'!$A$4:$H$900,2,FALSE))</f>
        <v>DC6112NI</v>
      </c>
      <c r="B391" s="20" t="str">
        <f>IF(ISNA(VLOOKUP((ROW(B393)-15),'List of tables'!$A$4:$H$900,3,FALSE))," ",VLOOKUP((ROW(B393)-15),'List of tables'!$A$4:$H$900,3,FALSE))</f>
        <v>NS-SeC of HRP by age by sex (statistical geographies)</v>
      </c>
      <c r="C391" s="20" t="str">
        <f>IF(ISNA(VLOOKUP((ROW(H393)-15),'List of tables'!$A$4:$H$900,8,FALSE))," ",VLOOKUP((ROW(H393)-15),'List of tables'!$A$4:$H$900,8,FALSE))</f>
        <v>All Household Reference Persons (HRPs) aged 16 to 74</v>
      </c>
      <c r="D391" s="20" t="str">
        <f>IF(ISNA(VLOOKUP((ROW(D393)-15),'List of tables'!$A$4:$H$900,5,FALSE))," ",VLOOKUP((ROW(D393)-15),'List of tables'!$A$4:$H$900,5,FALSE))</f>
        <v>Super Output Area, Northern Ireland</v>
      </c>
      <c r="E391" s="53" t="str">
        <f t="shared" si="5"/>
        <v>Download file (Zip, 8.4 MB)</v>
      </c>
      <c r="G391" s="18" t="str">
        <f>IF(ISNA(VLOOKUP((ROW(G393)-15),'List of tables'!$A$4:$H$900,6,FALSE))," ",VLOOKUP((ROW(G393)-15),'List of tables'!$A$4:$H$900,6,FALSE))</f>
        <v>https://datavis.nisra.gov.uk/census/2011/census-2011-dc6112ni-statistical-geographies.zip</v>
      </c>
      <c r="H391" s="18" t="str">
        <f>IF(ISNA(VLOOKUP((ROW(H393)-15),'List of tables'!$A$4:$H$900,7,FALSE))," ",VLOOKUP((ROW(H393)-15),'List of tables'!$A$4:$H$900,7,FALSE))</f>
        <v>Download file (Zip, 8.4 MB)</v>
      </c>
    </row>
    <row r="392" spans="1:8" ht="45" customHeight="1" x14ac:dyDescent="0.2">
      <c r="A392" s="21" t="str">
        <f>IF(ISNA(VLOOKUP((ROW(A394)-15),'List of tables'!$A$4:$H$900,2,FALSE))," ",VLOOKUP((ROW(A394)-15),'List of tables'!$A$4:$H$900,2,FALSE))</f>
        <v>DC6113NI</v>
      </c>
      <c r="B392" s="20" t="str">
        <f>IF(ISNA(VLOOKUP((ROW(B394)-15),'List of tables'!$A$4:$H$900,3,FALSE))," ",VLOOKUP((ROW(B394)-15),'List of tables'!$A$4:$H$900,3,FALSE))</f>
        <v>NS-SeC of HRP by households with full-time students away from home by age of student</v>
      </c>
      <c r="C392" s="20" t="str">
        <f>IF(ISNA(VLOOKUP((ROW(H394)-15),'List of tables'!$A$4:$H$900,8,FALSE))," ",VLOOKUP((ROW(H394)-15),'List of tables'!$A$4:$H$900,8,FALSE))</f>
        <v>All households with students and schoolchildren aged 4 and over in full-time education who would reside in the area were they not living away from home during term-time</v>
      </c>
      <c r="D392" s="20" t="str">
        <f>IF(ISNA(VLOOKUP((ROW(D394)-15),'List of tables'!$A$4:$H$900,5,FALSE))," ",VLOOKUP((ROW(D394)-15),'List of tables'!$A$4:$H$900,5,FALSE))</f>
        <v>Northern Ireland</v>
      </c>
      <c r="E392" s="53" t="str">
        <f t="shared" si="5"/>
        <v>Download file (Excel, 19 KB)</v>
      </c>
      <c r="G392" s="18" t="str">
        <f>IF(ISNA(VLOOKUP((ROW(G394)-15),'List of tables'!$A$4:$H$900,6,FALSE))," ",VLOOKUP((ROW(G394)-15),'List of tables'!$A$4:$H$900,6,FALSE))</f>
        <v>https://datavis.nisra.gov.uk/census/2011/census-2011-dc6113ni.xlsx</v>
      </c>
      <c r="H392" s="18" t="str">
        <f>IF(ISNA(VLOOKUP((ROW(H394)-15),'List of tables'!$A$4:$H$900,7,FALSE))," ",VLOOKUP((ROW(H394)-15),'List of tables'!$A$4:$H$900,7,FALSE))</f>
        <v>Download file (Excel, 19 KB)</v>
      </c>
    </row>
    <row r="393" spans="1:8" ht="45" customHeight="1" x14ac:dyDescent="0.2">
      <c r="A393" s="21" t="str">
        <f>IF(ISNA(VLOOKUP((ROW(A395)-15),'List of tables'!$A$4:$H$900,2,FALSE))," ",VLOOKUP((ROW(A395)-15),'List of tables'!$A$4:$H$900,2,FALSE))</f>
        <v>DC6116NI</v>
      </c>
      <c r="B393" s="20" t="str">
        <f>IF(ISNA(VLOOKUP((ROW(B395)-15),'List of tables'!$A$4:$H$900,3,FALSE))," ",VLOOKUP((ROW(B395)-15),'List of tables'!$A$4:$H$900,3,FALSE))</f>
        <v>Voluntary work by age by sex (administrative geographies)</v>
      </c>
      <c r="C393" s="20" t="str">
        <f>IF(ISNA(VLOOKUP((ROW(H395)-15),'List of tables'!$A$4:$H$900,8,FALSE))," ",VLOOKUP((ROW(H395)-15),'List of tables'!$A$4:$H$900,8,FALSE))</f>
        <v>All usual residents aged 16 and over</v>
      </c>
      <c r="D393" s="20" t="str">
        <f>IF(ISNA(VLOOKUP((ROW(D395)-15),'List of tables'!$A$4:$H$900,5,FALSE))," ",VLOOKUP((ROW(D395)-15),'List of tables'!$A$4:$H$900,5,FALSE))</f>
        <v>Electoral Ward, Assembly Area, Local Government District (1993), Health and Social Care Trust, Education and Library Board, NUTS3, Northern Ireland</v>
      </c>
      <c r="E393" s="53" t="str">
        <f t="shared" si="5"/>
        <v>Download file (Zip, 4.8 MB)</v>
      </c>
      <c r="G393" s="18" t="str">
        <f>IF(ISNA(VLOOKUP((ROW(G395)-15),'List of tables'!$A$4:$H$900,6,FALSE))," ",VLOOKUP((ROW(G395)-15),'List of tables'!$A$4:$H$900,6,FALSE))</f>
        <v>https://datavis.nisra.gov.uk/census/2011/census-2011-dc6116ni-administrative-geographies.zip</v>
      </c>
      <c r="H393" s="18" t="str">
        <f>IF(ISNA(VLOOKUP((ROW(H395)-15),'List of tables'!$A$4:$H$900,7,FALSE))," ",VLOOKUP((ROW(H395)-15),'List of tables'!$A$4:$H$900,7,FALSE))</f>
        <v>Download file (Zip, 4.8 MB)</v>
      </c>
    </row>
    <row r="394" spans="1:8" ht="45" customHeight="1" x14ac:dyDescent="0.2">
      <c r="A394" s="21" t="str">
        <f>IF(ISNA(VLOOKUP((ROW(A396)-15),'List of tables'!$A$4:$H$900,2,FALSE))," ",VLOOKUP((ROW(A396)-15),'List of tables'!$A$4:$H$900,2,FALSE))</f>
        <v>DC6116NI</v>
      </c>
      <c r="B394" s="20" t="str">
        <f>IF(ISNA(VLOOKUP((ROW(B396)-15),'List of tables'!$A$4:$H$900,3,FALSE))," ",VLOOKUP((ROW(B396)-15),'List of tables'!$A$4:$H$900,3,FALSE))</f>
        <v>Voluntary work by age by sex (statistical geographies)</v>
      </c>
      <c r="C394" s="20" t="str">
        <f>IF(ISNA(VLOOKUP((ROW(H396)-15),'List of tables'!$A$4:$H$900,8,FALSE))," ",VLOOKUP((ROW(H396)-15),'List of tables'!$A$4:$H$900,8,FALSE))</f>
        <v>All usual residents aged 16 and over</v>
      </c>
      <c r="D394" s="20" t="str">
        <f>IF(ISNA(VLOOKUP((ROW(D396)-15),'List of tables'!$A$4:$H$900,5,FALSE))," ",VLOOKUP((ROW(D396)-15),'List of tables'!$A$4:$H$900,5,FALSE))</f>
        <v>Super Output Area, Northern Ireland</v>
      </c>
      <c r="E394" s="53" t="str">
        <f t="shared" ref="E394:E457" si="6">IF(LEN(G394)&lt;10,"",HYPERLINK(G394,H394))</f>
        <v>Download file (Zip, 6.5 MB)</v>
      </c>
      <c r="G394" s="18" t="str">
        <f>IF(ISNA(VLOOKUP((ROW(G396)-15),'List of tables'!$A$4:$H$900,6,FALSE))," ",VLOOKUP((ROW(G396)-15),'List of tables'!$A$4:$H$900,6,FALSE))</f>
        <v>https://datavis.nisra.gov.uk/census/2011/census-2011-dc6116ni-statistical-geographies.zip</v>
      </c>
      <c r="H394" s="18" t="str">
        <f>IF(ISNA(VLOOKUP((ROW(H396)-15),'List of tables'!$A$4:$H$900,7,FALSE))," ",VLOOKUP((ROW(H396)-15),'List of tables'!$A$4:$H$900,7,FALSE))</f>
        <v>Download file (Zip, 6.5 MB)</v>
      </c>
    </row>
    <row r="395" spans="1:8" ht="45" customHeight="1" x14ac:dyDescent="0.2">
      <c r="A395" s="21" t="str">
        <f>IF(ISNA(VLOOKUP((ROW(A397)-15),'List of tables'!$A$4:$H$900,2,FALSE))," ",VLOOKUP((ROW(A397)-15),'List of tables'!$A$4:$H$900,2,FALSE))</f>
        <v>DC6117NI</v>
      </c>
      <c r="B395" s="20" t="str">
        <f>IF(ISNA(VLOOKUP((ROW(B397)-15),'List of tables'!$A$4:$H$900,3,FALSE))," ",VLOOKUP((ROW(B397)-15),'List of tables'!$A$4:$H$900,3,FALSE))</f>
        <v>Approximated social grade by age by sex (administrative geographies)</v>
      </c>
      <c r="C395" s="20" t="str">
        <f>IF(ISNA(VLOOKUP((ROW(H397)-15),'List of tables'!$A$4:$H$900,8,FALSE))," ",VLOOKUP((ROW(H397)-15),'List of tables'!$A$4:$H$900,8,FALSE))</f>
        <v>All usual residents aged 16 to 64 in households</v>
      </c>
      <c r="D395" s="20" t="str">
        <f>IF(ISNA(VLOOKUP((ROW(D397)-15),'List of tables'!$A$4:$H$900,5,FALSE))," ",VLOOKUP((ROW(D397)-15),'List of tables'!$A$4:$H$900,5,FALSE))</f>
        <v>Local Government District (1993), Health and Social Care Trust, Education and Library Board, NUTS3, Northern Ireland</v>
      </c>
      <c r="E395" s="53" t="str">
        <f t="shared" si="6"/>
        <v>Download file (Zip, 394 KB)</v>
      </c>
      <c r="G395" s="18" t="str">
        <f>IF(ISNA(VLOOKUP((ROW(G397)-15),'List of tables'!$A$4:$H$900,6,FALSE))," ",VLOOKUP((ROW(G397)-15),'List of tables'!$A$4:$H$900,6,FALSE))</f>
        <v>https://datavis.nisra.gov.uk/census/2011/census-2011-dc6117ni-administrative-geographies.zip</v>
      </c>
      <c r="H395" s="18" t="str">
        <f>IF(ISNA(VLOOKUP((ROW(H397)-15),'List of tables'!$A$4:$H$900,7,FALSE))," ",VLOOKUP((ROW(H397)-15),'List of tables'!$A$4:$H$900,7,FALSE))</f>
        <v>Download file (Zip, 394 KB)</v>
      </c>
    </row>
    <row r="396" spans="1:8" ht="45" customHeight="1" x14ac:dyDescent="0.2">
      <c r="A396" s="21" t="str">
        <f>IF(ISNA(VLOOKUP((ROW(A398)-15),'List of tables'!$A$4:$H$900,2,FALSE))," ",VLOOKUP((ROW(A398)-15),'List of tables'!$A$4:$H$900,2,FALSE))</f>
        <v>DC6118NI</v>
      </c>
      <c r="B396" s="20" t="str">
        <f>IF(ISNA(VLOOKUP((ROW(B398)-15),'List of tables'!$A$4:$H$900,3,FALSE))," ",VLOOKUP((ROW(B398)-15),'List of tables'!$A$4:$H$900,3,FALSE))</f>
        <v>Approximated social grade by adult lifestage (alternative adult definition) (administrative geographies)</v>
      </c>
      <c r="C396" s="20" t="str">
        <f>IF(ISNA(VLOOKUP((ROW(H398)-15),'List of tables'!$A$4:$H$900,8,FALSE))," ",VLOOKUP((ROW(H398)-15),'List of tables'!$A$4:$H$900,8,FALSE))</f>
        <v>All usual residents aged 16 to 64 in households</v>
      </c>
      <c r="D396" s="20" t="str">
        <f>IF(ISNA(VLOOKUP((ROW(D398)-15),'List of tables'!$A$4:$H$900,5,FALSE))," ",VLOOKUP((ROW(D398)-15),'List of tables'!$A$4:$H$900,5,FALSE))</f>
        <v>Local Government District (1993), Health and Social Care Trust, Education and Library Board, NUTS3, Northern Ireland</v>
      </c>
      <c r="E396" s="53" t="str">
        <f t="shared" si="6"/>
        <v>Download file (Zip, 368 KB)</v>
      </c>
      <c r="G396" s="18" t="str">
        <f>IF(ISNA(VLOOKUP((ROW(G398)-15),'List of tables'!$A$4:$H$900,6,FALSE))," ",VLOOKUP((ROW(G398)-15),'List of tables'!$A$4:$H$900,6,FALSE))</f>
        <v>https://datavis.nisra.gov.uk/census/2011/census-2011-dc6118ni-administrative-geographies.zip</v>
      </c>
      <c r="H396" s="18" t="str">
        <f>IF(ISNA(VLOOKUP((ROW(H398)-15),'List of tables'!$A$4:$H$900,7,FALSE))," ",VLOOKUP((ROW(H398)-15),'List of tables'!$A$4:$H$900,7,FALSE))</f>
        <v>Download file (Zip, 368 KB)</v>
      </c>
    </row>
    <row r="397" spans="1:8" ht="45" customHeight="1" x14ac:dyDescent="0.2">
      <c r="A397" s="21" t="str">
        <f>IF(ISNA(VLOOKUP((ROW(A399)-15),'List of tables'!$A$4:$H$900,2,FALSE))," ",VLOOKUP((ROW(A399)-15),'List of tables'!$A$4:$H$900,2,FALSE))</f>
        <v>DC6119NI</v>
      </c>
      <c r="B397" s="20" t="str">
        <f>IF(ISNA(VLOOKUP((ROW(B399)-15),'List of tables'!$A$4:$H$900,3,FALSE))," ",VLOOKUP((ROW(B399)-15),'List of tables'!$A$4:$H$900,3,FALSE))</f>
        <v>Approximated social grade by adult lifestage (alternative adult definition) - HRPs (administrative geographies)</v>
      </c>
      <c r="C397" s="20" t="str">
        <f>IF(ISNA(VLOOKUP((ROW(H399)-15),'List of tables'!$A$4:$H$900,8,FALSE))," ",VLOOKUP((ROW(H399)-15),'List of tables'!$A$4:$H$900,8,FALSE))</f>
        <v>All Household Reference Persons (HRPs) aged 16 to 64</v>
      </c>
      <c r="D397" s="20" t="str">
        <f>IF(ISNA(VLOOKUP((ROW(D399)-15),'List of tables'!$A$4:$H$900,5,FALSE))," ",VLOOKUP((ROW(D399)-15),'List of tables'!$A$4:$H$900,5,FALSE))</f>
        <v>Local Government District (1993), Health and Social Care Trust, Education and Library Board, NUTS3, Northern Ireland</v>
      </c>
      <c r="E397" s="53" t="str">
        <f t="shared" si="6"/>
        <v>Download file (Zip, 365 KB)</v>
      </c>
      <c r="G397" s="18" t="str">
        <f>IF(ISNA(VLOOKUP((ROW(G399)-15),'List of tables'!$A$4:$H$900,6,FALSE))," ",VLOOKUP((ROW(G399)-15),'List of tables'!$A$4:$H$900,6,FALSE))</f>
        <v>https://datavis.nisra.gov.uk/census/2011/census-2011-dc6119ni-administrative-geographies.zip</v>
      </c>
      <c r="H397" s="18" t="str">
        <f>IF(ISNA(VLOOKUP((ROW(H399)-15),'List of tables'!$A$4:$H$900,7,FALSE))," ",VLOOKUP((ROW(H399)-15),'List of tables'!$A$4:$H$900,7,FALSE))</f>
        <v>Download file (Zip, 365 KB)</v>
      </c>
    </row>
    <row r="398" spans="1:8" ht="45" customHeight="1" x14ac:dyDescent="0.2">
      <c r="A398" s="21" t="str">
        <f>IF(ISNA(VLOOKUP((ROW(A400)-15),'List of tables'!$A$4:$H$900,2,FALSE))," ",VLOOKUP((ROW(A400)-15),'List of tables'!$A$4:$H$900,2,FALSE))</f>
        <v>DC6120NI</v>
      </c>
      <c r="B398" s="20" t="str">
        <f>IF(ISNA(VLOOKUP((ROW(B400)-15),'List of tables'!$A$4:$H$900,3,FALSE))," ",VLOOKUP((ROW(B400)-15),'List of tables'!$A$4:$H$900,3,FALSE))</f>
        <v>Approximated social grade by household composition (administrative geographies)</v>
      </c>
      <c r="C398" s="20" t="str">
        <f>IF(ISNA(VLOOKUP((ROW(H400)-15),'List of tables'!$A$4:$H$900,8,FALSE))," ",VLOOKUP((ROW(H400)-15),'List of tables'!$A$4:$H$900,8,FALSE))</f>
        <v>All Household Reference Persons (HRPs) aged 16 to 64</v>
      </c>
      <c r="D398" s="20" t="str">
        <f>IF(ISNA(VLOOKUP((ROW(D400)-15),'List of tables'!$A$4:$H$900,5,FALSE))," ",VLOOKUP((ROW(D400)-15),'List of tables'!$A$4:$H$900,5,FALSE))</f>
        <v>Local Government District (1993), Health and Social Care Trust, Education and Library Board, NUTS3, Northern Ireland</v>
      </c>
      <c r="E398" s="53" t="str">
        <f t="shared" si="6"/>
        <v>Download file (Zip, 396 KB)</v>
      </c>
      <c r="G398" s="18" t="str">
        <f>IF(ISNA(VLOOKUP((ROW(G400)-15),'List of tables'!$A$4:$H$900,6,FALSE))," ",VLOOKUP((ROW(G400)-15),'List of tables'!$A$4:$H$900,6,FALSE))</f>
        <v>https://datavis.nisra.gov.uk/census/2011/census-2011-dc6120ni-administrative-geographies.zip</v>
      </c>
      <c r="H398" s="18" t="str">
        <f>IF(ISNA(VLOOKUP((ROW(H400)-15),'List of tables'!$A$4:$H$900,7,FALSE))," ",VLOOKUP((ROW(H400)-15),'List of tables'!$A$4:$H$900,7,FALSE))</f>
        <v>Download file (Zip, 396 KB)</v>
      </c>
    </row>
    <row r="399" spans="1:8" ht="45" customHeight="1" x14ac:dyDescent="0.2">
      <c r="A399" s="21" t="str">
        <f>IF(ISNA(VLOOKUP((ROW(A401)-15),'List of tables'!$A$4:$H$900,2,FALSE))," ",VLOOKUP((ROW(A401)-15),'List of tables'!$A$4:$H$900,2,FALSE))</f>
        <v>DC6201NI</v>
      </c>
      <c r="B399" s="20" t="str">
        <f>IF(ISNA(VLOOKUP((ROW(B401)-15),'List of tables'!$A$4:$H$900,3,FALSE))," ",VLOOKUP((ROW(B401)-15),'List of tables'!$A$4:$H$900,3,FALSE))</f>
        <v>Ethnic group by voluntary work (administrative geographies)</v>
      </c>
      <c r="C399" s="20" t="str">
        <f>IF(ISNA(VLOOKUP((ROW(H401)-15),'List of tables'!$A$4:$H$900,8,FALSE))," ",VLOOKUP((ROW(H401)-15),'List of tables'!$A$4:$H$900,8,FALSE))</f>
        <v>All usual residents aged 16 and over</v>
      </c>
      <c r="D399" s="20" t="str">
        <f>IF(ISNA(VLOOKUP((ROW(D401)-15),'List of tables'!$A$4:$H$900,5,FALSE))," ",VLOOKUP((ROW(D401)-15),'List of tables'!$A$4:$H$900,5,FALSE))</f>
        <v>Local Government District (1993), Health and Social Care Trust, Education and Library Board, NUTS3, Northern Ireland</v>
      </c>
      <c r="E399" s="53" t="str">
        <f t="shared" si="6"/>
        <v>Download file (Zip, 415 KB)</v>
      </c>
      <c r="G399" s="18" t="str">
        <f>IF(ISNA(VLOOKUP((ROW(G401)-15),'List of tables'!$A$4:$H$900,6,FALSE))," ",VLOOKUP((ROW(G401)-15),'List of tables'!$A$4:$H$900,6,FALSE))</f>
        <v>https://datavis.nisra.gov.uk/census/2011/census-2011-dc6201ni-administrative-geographies.zip</v>
      </c>
      <c r="H399" s="18" t="str">
        <f>IF(ISNA(VLOOKUP((ROW(H401)-15),'List of tables'!$A$4:$H$900,7,FALSE))," ",VLOOKUP((ROW(H401)-15),'List of tables'!$A$4:$H$900,7,FALSE))</f>
        <v>Download file (Zip, 415 KB)</v>
      </c>
    </row>
    <row r="400" spans="1:8" ht="45" customHeight="1" x14ac:dyDescent="0.2">
      <c r="A400" s="21" t="str">
        <f>IF(ISNA(VLOOKUP((ROW(A402)-15),'List of tables'!$A$4:$H$900,2,FALSE))," ",VLOOKUP((ROW(A402)-15),'List of tables'!$A$4:$H$900,2,FALSE))</f>
        <v>DC6202NI</v>
      </c>
      <c r="B400" s="20" t="str">
        <f>IF(ISNA(VLOOKUP((ROW(B402)-15),'List of tables'!$A$4:$H$900,3,FALSE))," ",VLOOKUP((ROW(B402)-15),'List of tables'!$A$4:$H$900,3,FALSE))</f>
        <v>Religion or religion brought up in by voluntary work (administrative geographies)</v>
      </c>
      <c r="C400" s="20" t="str">
        <f>IF(ISNA(VLOOKUP((ROW(H402)-15),'List of tables'!$A$4:$H$900,8,FALSE))," ",VLOOKUP((ROW(H402)-15),'List of tables'!$A$4:$H$900,8,FALSE))</f>
        <v>All usual residents aged 16 and over</v>
      </c>
      <c r="D400" s="20" t="str">
        <f>IF(ISNA(VLOOKUP((ROW(D402)-15),'List of tables'!$A$4:$H$900,5,FALSE))," ",VLOOKUP((ROW(D402)-15),'List of tables'!$A$4:$H$900,5,FALSE))</f>
        <v>Electoral Ward, Assembly Area, Local Government District (1993), Health and Social Care Trust, Education and Library Board, NUTS3, Northern Ireland</v>
      </c>
      <c r="E400" s="53" t="str">
        <f t="shared" si="6"/>
        <v>Download file (Zip, 4.4 MB)</v>
      </c>
      <c r="G400" s="18" t="str">
        <f>IF(ISNA(VLOOKUP((ROW(G402)-15),'List of tables'!$A$4:$H$900,6,FALSE))," ",VLOOKUP((ROW(G402)-15),'List of tables'!$A$4:$H$900,6,FALSE))</f>
        <v>https://datavis.nisra.gov.uk/census/2011/census-2011-dc6202ni-administrative-geographies.zip</v>
      </c>
      <c r="H400" s="18" t="str">
        <f>IF(ISNA(VLOOKUP((ROW(H402)-15),'List of tables'!$A$4:$H$900,7,FALSE))," ",VLOOKUP((ROW(H402)-15),'List of tables'!$A$4:$H$900,7,FALSE))</f>
        <v>Download file (Zip, 4.4 MB)</v>
      </c>
    </row>
    <row r="401" spans="1:8" ht="45" customHeight="1" x14ac:dyDescent="0.2">
      <c r="A401" s="21" t="str">
        <f>IF(ISNA(VLOOKUP((ROW(A403)-15),'List of tables'!$A$4:$H$900,2,FALSE))," ",VLOOKUP((ROW(A403)-15),'List of tables'!$A$4:$H$900,2,FALSE))</f>
        <v>DC6202NI</v>
      </c>
      <c r="B401" s="20" t="str">
        <f>IF(ISNA(VLOOKUP((ROW(B403)-15),'List of tables'!$A$4:$H$900,3,FALSE))," ",VLOOKUP((ROW(B403)-15),'List of tables'!$A$4:$H$900,3,FALSE))</f>
        <v>Religion or religion brought up in by voluntary work (statistical geographies)</v>
      </c>
      <c r="C401" s="20" t="str">
        <f>IF(ISNA(VLOOKUP((ROW(H403)-15),'List of tables'!$A$4:$H$900,8,FALSE))," ",VLOOKUP((ROW(H403)-15),'List of tables'!$A$4:$H$900,8,FALSE))</f>
        <v>All usual residents aged 16 and over</v>
      </c>
      <c r="D401" s="20" t="str">
        <f>IF(ISNA(VLOOKUP((ROW(D403)-15),'List of tables'!$A$4:$H$900,5,FALSE))," ",VLOOKUP((ROW(D403)-15),'List of tables'!$A$4:$H$900,5,FALSE))</f>
        <v>Super Output Area, Northern Ireland</v>
      </c>
      <c r="E401" s="53" t="str">
        <f t="shared" si="6"/>
        <v>Download file (Zip, 6.0 MB)</v>
      </c>
      <c r="G401" s="18" t="str">
        <f>IF(ISNA(VLOOKUP((ROW(G403)-15),'List of tables'!$A$4:$H$900,6,FALSE))," ",VLOOKUP((ROW(G403)-15),'List of tables'!$A$4:$H$900,6,FALSE))</f>
        <v>https://datavis.nisra.gov.uk/census/2011/census-2011-dc6202ni-statistical-geographies.zip</v>
      </c>
      <c r="H401" s="18" t="str">
        <f>IF(ISNA(VLOOKUP((ROW(H403)-15),'List of tables'!$A$4:$H$900,7,FALSE))," ",VLOOKUP((ROW(H403)-15),'List of tables'!$A$4:$H$900,7,FALSE))</f>
        <v>Download file (Zip, 6.0 MB)</v>
      </c>
    </row>
    <row r="402" spans="1:8" ht="45" customHeight="1" x14ac:dyDescent="0.2">
      <c r="A402" s="21" t="str">
        <f>IF(ISNA(VLOOKUP((ROW(A404)-15),'List of tables'!$A$4:$H$900,2,FALSE))," ",VLOOKUP((ROW(A404)-15),'List of tables'!$A$4:$H$900,2,FALSE))</f>
        <v>DC6203NI</v>
      </c>
      <c r="B402" s="20" t="str">
        <f>IF(ISNA(VLOOKUP((ROW(B404)-15),'List of tables'!$A$4:$H$900,3,FALSE))," ",VLOOKUP((ROW(B404)-15),'List of tables'!$A$4:$H$900,3,FALSE))</f>
        <v>Approximated social grade by country of birth (administrative geographies)</v>
      </c>
      <c r="C402" s="20" t="str">
        <f>IF(ISNA(VLOOKUP((ROW(H404)-15),'List of tables'!$A$4:$H$900,8,FALSE))," ",VLOOKUP((ROW(H404)-15),'List of tables'!$A$4:$H$900,8,FALSE))</f>
        <v>All usual residents aged 16 to 64 in households</v>
      </c>
      <c r="D402" s="20" t="str">
        <f>IF(ISNA(VLOOKUP((ROW(D404)-15),'List of tables'!$A$4:$H$900,5,FALSE))," ",VLOOKUP((ROW(D404)-15),'List of tables'!$A$4:$H$900,5,FALSE))</f>
        <v>Local Government District (1993), Health and Social Care Trust, Education and Library Board, NUTS3, Northern Ireland</v>
      </c>
      <c r="E402" s="53" t="str">
        <f t="shared" si="6"/>
        <v>Download file (Zip, 379 KB)</v>
      </c>
      <c r="G402" s="18" t="str">
        <f>IF(ISNA(VLOOKUP((ROW(G404)-15),'List of tables'!$A$4:$H$900,6,FALSE))," ",VLOOKUP((ROW(G404)-15),'List of tables'!$A$4:$H$900,6,FALSE))</f>
        <v>https://datavis.nisra.gov.uk/census/2011/census-2011-dc6203ni-administrative-geographies.zip</v>
      </c>
      <c r="H402" s="18" t="str">
        <f>IF(ISNA(VLOOKUP((ROW(H404)-15),'List of tables'!$A$4:$H$900,7,FALSE))," ",VLOOKUP((ROW(H404)-15),'List of tables'!$A$4:$H$900,7,FALSE))</f>
        <v>Download file (Zip, 379 KB)</v>
      </c>
    </row>
    <row r="403" spans="1:8" ht="45" customHeight="1" x14ac:dyDescent="0.2">
      <c r="A403" s="21" t="str">
        <f>IF(ISNA(VLOOKUP((ROW(A405)-15),'List of tables'!$A$4:$H$900,2,FALSE))," ",VLOOKUP((ROW(A405)-15),'List of tables'!$A$4:$H$900,2,FALSE))</f>
        <v>DC6204NI</v>
      </c>
      <c r="B403" s="20" t="str">
        <f>IF(ISNA(VLOOKUP((ROW(B405)-15),'List of tables'!$A$4:$H$900,3,FALSE))," ",VLOOKUP((ROW(B405)-15),'List of tables'!$A$4:$H$900,3,FALSE))</f>
        <v>Approximated social grade by national identity (classification 1) (administrative geographies)</v>
      </c>
      <c r="C403" s="20" t="str">
        <f>IF(ISNA(VLOOKUP((ROW(H405)-15),'List of tables'!$A$4:$H$900,8,FALSE))," ",VLOOKUP((ROW(H405)-15),'List of tables'!$A$4:$H$900,8,FALSE))</f>
        <v>All usual residents aged 16 to 64 in households</v>
      </c>
      <c r="D403" s="20" t="str">
        <f>IF(ISNA(VLOOKUP((ROW(D405)-15),'List of tables'!$A$4:$H$900,5,FALSE))," ",VLOOKUP((ROW(D405)-15),'List of tables'!$A$4:$H$900,5,FALSE))</f>
        <v>Local Government District (1993), Health and Social Care Trust, Education and Library Board, NUTS3, Northern Ireland</v>
      </c>
      <c r="E403" s="53" t="str">
        <f t="shared" si="6"/>
        <v>Download file (Zip, 347 KB)</v>
      </c>
      <c r="G403" s="18" t="str">
        <f>IF(ISNA(VLOOKUP((ROW(G405)-15),'List of tables'!$A$4:$H$900,6,FALSE))," ",VLOOKUP((ROW(G405)-15),'List of tables'!$A$4:$H$900,6,FALSE))</f>
        <v>https://datavis.nisra.gov.uk/census/2011/census-2011-dc6204ni-administrative-geographies.zip</v>
      </c>
      <c r="H403" s="18" t="str">
        <f>IF(ISNA(VLOOKUP((ROW(H405)-15),'List of tables'!$A$4:$H$900,7,FALSE))," ",VLOOKUP((ROW(H405)-15),'List of tables'!$A$4:$H$900,7,FALSE))</f>
        <v>Download file (Zip, 347 KB)</v>
      </c>
    </row>
    <row r="404" spans="1:8" ht="45" customHeight="1" x14ac:dyDescent="0.2">
      <c r="A404" s="21" t="str">
        <f>IF(ISNA(VLOOKUP((ROW(A406)-15),'List of tables'!$A$4:$H$900,2,FALSE))," ",VLOOKUP((ROW(A406)-15),'List of tables'!$A$4:$H$900,2,FALSE))</f>
        <v>DC6205NI</v>
      </c>
      <c r="B404" s="20" t="str">
        <f>IF(ISNA(VLOOKUP((ROW(B406)-15),'List of tables'!$A$4:$H$900,3,FALSE))," ",VLOOKUP((ROW(B406)-15),'List of tables'!$A$4:$H$900,3,FALSE))</f>
        <v>Approximated social grade by religion (administrative geographies)</v>
      </c>
      <c r="C404" s="20" t="str">
        <f>IF(ISNA(VLOOKUP((ROW(H406)-15),'List of tables'!$A$4:$H$900,8,FALSE))," ",VLOOKUP((ROW(H406)-15),'List of tables'!$A$4:$H$900,8,FALSE))</f>
        <v>All usual residents aged 16 to 64 in households</v>
      </c>
      <c r="D404" s="20" t="str">
        <f>IF(ISNA(VLOOKUP((ROW(D406)-15),'List of tables'!$A$4:$H$900,5,FALSE))," ",VLOOKUP((ROW(D406)-15),'List of tables'!$A$4:$H$900,5,FALSE))</f>
        <v>Local Government District (1993), Health and Social Care Trust, Education and Library Board, NUTS3, Northern Ireland</v>
      </c>
      <c r="E404" s="53" t="str">
        <f t="shared" si="6"/>
        <v>Download file (Zip, 372 KB)</v>
      </c>
      <c r="G404" s="18" t="str">
        <f>IF(ISNA(VLOOKUP((ROW(G406)-15),'List of tables'!$A$4:$H$900,6,FALSE))," ",VLOOKUP((ROW(G406)-15),'List of tables'!$A$4:$H$900,6,FALSE))</f>
        <v>https://datavis.nisra.gov.uk/census/2011/census-2011-dc6205ni-administrative-geographies.zip</v>
      </c>
      <c r="H404" s="18" t="str">
        <f>IF(ISNA(VLOOKUP((ROW(H406)-15),'List of tables'!$A$4:$H$900,7,FALSE))," ",VLOOKUP((ROW(H406)-15),'List of tables'!$A$4:$H$900,7,FALSE))</f>
        <v>Download file (Zip, 372 KB)</v>
      </c>
    </row>
    <row r="405" spans="1:8" ht="45" customHeight="1" x14ac:dyDescent="0.2">
      <c r="A405" s="21" t="str">
        <f>IF(ISNA(VLOOKUP((ROW(A407)-15),'List of tables'!$A$4:$H$900,2,FALSE))," ",VLOOKUP((ROW(A407)-15),'List of tables'!$A$4:$H$900,2,FALSE))</f>
        <v>DC6206NI</v>
      </c>
      <c r="B405" s="20" t="str">
        <f>IF(ISNA(VLOOKUP((ROW(B407)-15),'List of tables'!$A$4:$H$900,3,FALSE))," ",VLOOKUP((ROW(B407)-15),'List of tables'!$A$4:$H$900,3,FALSE))</f>
        <v>Approximated social grade by religion or religion brought up in (administrative geographies)</v>
      </c>
      <c r="C405" s="20" t="str">
        <f>IF(ISNA(VLOOKUP((ROW(H407)-15),'List of tables'!$A$4:$H$900,8,FALSE))," ",VLOOKUP((ROW(H407)-15),'List of tables'!$A$4:$H$900,8,FALSE))</f>
        <v>All usual residents aged 16 to 64 in households</v>
      </c>
      <c r="D405" s="20" t="str">
        <f>IF(ISNA(VLOOKUP((ROW(D407)-15),'List of tables'!$A$4:$H$900,5,FALSE))," ",VLOOKUP((ROW(D407)-15),'List of tables'!$A$4:$H$900,5,FALSE))</f>
        <v>Local Government District (1993), Health and Social Care Trust, Education and Library Board, NUTS3, Northern Ireland</v>
      </c>
      <c r="E405" s="53" t="str">
        <f t="shared" si="6"/>
        <v>Download file (Zip, 342 KB)</v>
      </c>
      <c r="G405" s="18" t="str">
        <f>IF(ISNA(VLOOKUP((ROW(G407)-15),'List of tables'!$A$4:$H$900,6,FALSE))," ",VLOOKUP((ROW(G407)-15),'List of tables'!$A$4:$H$900,6,FALSE))</f>
        <v>https://datavis.nisra.gov.uk/census/2011/census-2011-dc6206ni-administrative-geographies.zip</v>
      </c>
      <c r="H405" s="18" t="str">
        <f>IF(ISNA(VLOOKUP((ROW(H407)-15),'List of tables'!$A$4:$H$900,7,FALSE))," ",VLOOKUP((ROW(H407)-15),'List of tables'!$A$4:$H$900,7,FALSE))</f>
        <v>Download file (Zip, 342 KB)</v>
      </c>
    </row>
    <row r="406" spans="1:8" ht="45" customHeight="1" x14ac:dyDescent="0.2">
      <c r="A406" s="21" t="str">
        <f>IF(ISNA(VLOOKUP((ROW(A408)-15),'List of tables'!$A$4:$H$900,2,FALSE))," ",VLOOKUP((ROW(A408)-15),'List of tables'!$A$4:$H$900,2,FALSE))</f>
        <v>DC6301NI</v>
      </c>
      <c r="B406" s="20" t="str">
        <f>IF(ISNA(VLOOKUP((ROW(B408)-15),'List of tables'!$A$4:$H$900,3,FALSE))," ",VLOOKUP((ROW(B408)-15),'List of tables'!$A$4:$H$900,3,FALSE))</f>
        <v>Provision of unpaid care by voluntary work (administrative geographies)</v>
      </c>
      <c r="C406" s="20" t="str">
        <f>IF(ISNA(VLOOKUP((ROW(H408)-15),'List of tables'!$A$4:$H$900,8,FALSE))," ",VLOOKUP((ROW(H408)-15),'List of tables'!$A$4:$H$900,8,FALSE))</f>
        <v>All usual residents aged 16 and over</v>
      </c>
      <c r="D406" s="20" t="str">
        <f>IF(ISNA(VLOOKUP((ROW(D408)-15),'List of tables'!$A$4:$H$900,5,FALSE))," ",VLOOKUP((ROW(D408)-15),'List of tables'!$A$4:$H$900,5,FALSE))</f>
        <v>Electoral Ward, Assembly Area, Local Government District (1993), Health and Social Care Trust, Education and Library Board, NUTS3, Northern Ireland</v>
      </c>
      <c r="E406" s="53" t="str">
        <f t="shared" si="6"/>
        <v>Download file (Zip, 4.4 MB)</v>
      </c>
      <c r="G406" s="18" t="str">
        <f>IF(ISNA(VLOOKUP((ROW(G408)-15),'List of tables'!$A$4:$H$900,6,FALSE))," ",VLOOKUP((ROW(G408)-15),'List of tables'!$A$4:$H$900,6,FALSE))</f>
        <v>https://datavis.nisra.gov.uk/census/2011/census-2011-dc6301ni-administrative-geographies.zip</v>
      </c>
      <c r="H406" s="18" t="str">
        <f>IF(ISNA(VLOOKUP((ROW(H408)-15),'List of tables'!$A$4:$H$900,7,FALSE))," ",VLOOKUP((ROW(H408)-15),'List of tables'!$A$4:$H$900,7,FALSE))</f>
        <v>Download file (Zip, 4.4 MB)</v>
      </c>
    </row>
    <row r="407" spans="1:8" ht="45" customHeight="1" x14ac:dyDescent="0.2">
      <c r="A407" s="21" t="str">
        <f>IF(ISNA(VLOOKUP((ROW(A409)-15),'List of tables'!$A$4:$H$900,2,FALSE))," ",VLOOKUP((ROW(A409)-15),'List of tables'!$A$4:$H$900,2,FALSE))</f>
        <v>DC6301NI</v>
      </c>
      <c r="B407" s="20" t="str">
        <f>IF(ISNA(VLOOKUP((ROW(B409)-15),'List of tables'!$A$4:$H$900,3,FALSE))," ",VLOOKUP((ROW(B409)-15),'List of tables'!$A$4:$H$900,3,FALSE))</f>
        <v>Provision of unpaid care by voluntary work (statistical geographies)</v>
      </c>
      <c r="C407" s="20" t="str">
        <f>IF(ISNA(VLOOKUP((ROW(H409)-15),'List of tables'!$A$4:$H$900,8,FALSE))," ",VLOOKUP((ROW(H409)-15),'List of tables'!$A$4:$H$900,8,FALSE))</f>
        <v>All usual residents aged 16 and over</v>
      </c>
      <c r="D407" s="20" t="str">
        <f>IF(ISNA(VLOOKUP((ROW(D409)-15),'List of tables'!$A$4:$H$900,5,FALSE))," ",VLOOKUP((ROW(D409)-15),'List of tables'!$A$4:$H$900,5,FALSE))</f>
        <v>Super Output Area, Northern Ireland</v>
      </c>
      <c r="E407" s="53" t="str">
        <f t="shared" si="6"/>
        <v>Download file (Zip, 6.0 MB)</v>
      </c>
      <c r="G407" s="18" t="str">
        <f>IF(ISNA(VLOOKUP((ROW(G409)-15),'List of tables'!$A$4:$H$900,6,FALSE))," ",VLOOKUP((ROW(G409)-15),'List of tables'!$A$4:$H$900,6,FALSE))</f>
        <v>https://datavis.nisra.gov.uk/census/2011/census-2011-dc6301ni-statistical-geographies.zip</v>
      </c>
      <c r="H407" s="18" t="str">
        <f>IF(ISNA(VLOOKUP((ROW(H409)-15),'List of tables'!$A$4:$H$900,7,FALSE))," ",VLOOKUP((ROW(H409)-15),'List of tables'!$A$4:$H$900,7,FALSE))</f>
        <v>Download file (Zip, 6.0 MB)</v>
      </c>
    </row>
    <row r="408" spans="1:8" ht="45" customHeight="1" x14ac:dyDescent="0.2">
      <c r="A408" s="21" t="str">
        <f>IF(ISNA(VLOOKUP((ROW(A410)-15),'List of tables'!$A$4:$H$900,2,FALSE))," ",VLOOKUP((ROW(A410)-15),'List of tables'!$A$4:$H$900,2,FALSE))</f>
        <v>DC6302NI</v>
      </c>
      <c r="B408" s="20" t="str">
        <f>IF(ISNA(VLOOKUP((ROW(B410)-15),'List of tables'!$A$4:$H$900,3,FALSE))," ",VLOOKUP((ROW(B410)-15),'List of tables'!$A$4:$H$900,3,FALSE))</f>
        <v>Long-term health problem or disability by general health by voluntary work (administrative geographies)</v>
      </c>
      <c r="C408" s="20" t="str">
        <f>IF(ISNA(VLOOKUP((ROW(H410)-15),'List of tables'!$A$4:$H$900,8,FALSE))," ",VLOOKUP((ROW(H410)-15),'List of tables'!$A$4:$H$900,8,FALSE))</f>
        <v>All usual residents aged 16 and over</v>
      </c>
      <c r="D408" s="20" t="str">
        <f>IF(ISNA(VLOOKUP((ROW(D410)-15),'List of tables'!$A$4:$H$900,5,FALSE))," ",VLOOKUP((ROW(D410)-15),'List of tables'!$A$4:$H$900,5,FALSE))</f>
        <v>Electoral Ward, Assembly Area, Local Government District (1993), Health and Social Care Trust, Education and Library Board, NUTS3, Northern Ireland</v>
      </c>
      <c r="E408" s="53" t="str">
        <f t="shared" si="6"/>
        <v>Download file (Zip, 4.9 MB)</v>
      </c>
      <c r="G408" s="18" t="str">
        <f>IF(ISNA(VLOOKUP((ROW(G410)-15),'List of tables'!$A$4:$H$900,6,FALSE))," ",VLOOKUP((ROW(G410)-15),'List of tables'!$A$4:$H$900,6,FALSE))</f>
        <v>https://datavis.nisra.gov.uk/census/2011/census-2011-dc6302ni-administrative-geographies.zip</v>
      </c>
      <c r="H408" s="18" t="str">
        <f>IF(ISNA(VLOOKUP((ROW(H410)-15),'List of tables'!$A$4:$H$900,7,FALSE))," ",VLOOKUP((ROW(H410)-15),'List of tables'!$A$4:$H$900,7,FALSE))</f>
        <v>Download file (Zip, 4.9 MB)</v>
      </c>
    </row>
    <row r="409" spans="1:8" ht="45" customHeight="1" x14ac:dyDescent="0.2">
      <c r="A409" s="21" t="str">
        <f>IF(ISNA(VLOOKUP((ROW(A411)-15),'List of tables'!$A$4:$H$900,2,FALSE))," ",VLOOKUP((ROW(A411)-15),'List of tables'!$A$4:$H$900,2,FALSE))</f>
        <v>DC6302NI</v>
      </c>
      <c r="B409" s="20" t="str">
        <f>IF(ISNA(VLOOKUP((ROW(B411)-15),'List of tables'!$A$4:$H$900,3,FALSE))," ",VLOOKUP((ROW(B411)-15),'List of tables'!$A$4:$H$900,3,FALSE))</f>
        <v>Long-term health problem or disability by general health by voluntary work (statistical geographies)</v>
      </c>
      <c r="C409" s="20" t="str">
        <f>IF(ISNA(VLOOKUP((ROW(H411)-15),'List of tables'!$A$4:$H$900,8,FALSE))," ",VLOOKUP((ROW(H411)-15),'List of tables'!$A$4:$H$900,8,FALSE))</f>
        <v>All usual residents aged 16 and over</v>
      </c>
      <c r="D409" s="20" t="str">
        <f>IF(ISNA(VLOOKUP((ROW(D411)-15),'List of tables'!$A$4:$H$900,5,FALSE))," ",VLOOKUP((ROW(D411)-15),'List of tables'!$A$4:$H$900,5,FALSE))</f>
        <v>Super Output Area, Northern Ireland</v>
      </c>
      <c r="E409" s="53" t="str">
        <f t="shared" si="6"/>
        <v>Download file (Zip, 6.7 MB)</v>
      </c>
      <c r="G409" s="18" t="str">
        <f>IF(ISNA(VLOOKUP((ROW(G411)-15),'List of tables'!$A$4:$H$900,6,FALSE))," ",VLOOKUP((ROW(G411)-15),'List of tables'!$A$4:$H$900,6,FALSE))</f>
        <v>https://datavis.nisra.gov.uk/census/2011/census-2011-dc6302ni-statistical-geographies.zip</v>
      </c>
      <c r="H409" s="18" t="str">
        <f>IF(ISNA(VLOOKUP((ROW(H411)-15),'List of tables'!$A$4:$H$900,7,FALSE))," ",VLOOKUP((ROW(H411)-15),'List of tables'!$A$4:$H$900,7,FALSE))</f>
        <v>Download file (Zip, 6.7 MB)</v>
      </c>
    </row>
    <row r="410" spans="1:8" ht="45" customHeight="1" x14ac:dyDescent="0.2">
      <c r="A410" s="21" t="str">
        <f>IF(ISNA(VLOOKUP((ROW(A412)-15),'List of tables'!$A$4:$H$900,2,FALSE))," ",VLOOKUP((ROW(A412)-15),'List of tables'!$A$4:$H$900,2,FALSE))</f>
        <v>DC6401NI</v>
      </c>
      <c r="B410" s="20" t="str">
        <f>IF(ISNA(VLOOKUP((ROW(B412)-15),'List of tables'!$A$4:$H$900,3,FALSE))," ",VLOOKUP((ROW(B412)-15),'List of tables'!$A$4:$H$900,3,FALSE))</f>
        <v>Tenure by economic activity by age of HRP (administrative geographies)</v>
      </c>
      <c r="C410" s="20" t="str">
        <f>IF(ISNA(VLOOKUP((ROW(H412)-15),'List of tables'!$A$4:$H$900,8,FALSE))," ",VLOOKUP((ROW(H412)-15),'List of tables'!$A$4:$H$900,8,FALSE))</f>
        <v xml:space="preserve">All households with Household Reference Person aged 16 to 74 </v>
      </c>
      <c r="D410" s="20" t="str">
        <f>IF(ISNA(VLOOKUP((ROW(D412)-15),'List of tables'!$A$4:$H$900,5,FALSE))," ",VLOOKUP((ROW(D412)-15),'List of tables'!$A$4:$H$900,5,FALSE))</f>
        <v>Electoral Ward, Assembly Area, Local Government District (1993), Health and Social Care Trust, Education and Library Board, NUTS3, Northern Ireland</v>
      </c>
      <c r="E410" s="53" t="str">
        <f t="shared" si="6"/>
        <v>Download file (Zip, 6.7 MB)</v>
      </c>
      <c r="G410" s="18" t="str">
        <f>IF(ISNA(VLOOKUP((ROW(G412)-15),'List of tables'!$A$4:$H$900,6,FALSE))," ",VLOOKUP((ROW(G412)-15),'List of tables'!$A$4:$H$900,6,FALSE))</f>
        <v>https://datavis.nisra.gov.uk/census/2011/census-2011-dc6401ni-administrative-geographies.zip</v>
      </c>
      <c r="H410" s="18" t="str">
        <f>IF(ISNA(VLOOKUP((ROW(H412)-15),'List of tables'!$A$4:$H$900,7,FALSE))," ",VLOOKUP((ROW(H412)-15),'List of tables'!$A$4:$H$900,7,FALSE))</f>
        <v>Download file (Zip, 6.7 MB)</v>
      </c>
    </row>
    <row r="411" spans="1:8" ht="45" customHeight="1" x14ac:dyDescent="0.2">
      <c r="A411" s="21" t="str">
        <f>IF(ISNA(VLOOKUP((ROW(A413)-15),'List of tables'!$A$4:$H$900,2,FALSE))," ",VLOOKUP((ROW(A413)-15),'List of tables'!$A$4:$H$900,2,FALSE))</f>
        <v>DC6401NI</v>
      </c>
      <c r="B411" s="20" t="str">
        <f>IF(ISNA(VLOOKUP((ROW(B413)-15),'List of tables'!$A$4:$H$900,3,FALSE))," ",VLOOKUP((ROW(B413)-15),'List of tables'!$A$4:$H$900,3,FALSE))</f>
        <v>Tenure by economic activity by age of HRP (statistical geographies)</v>
      </c>
      <c r="C411" s="20" t="str">
        <f>IF(ISNA(VLOOKUP((ROW(H413)-15),'List of tables'!$A$4:$H$900,8,FALSE))," ",VLOOKUP((ROW(H413)-15),'List of tables'!$A$4:$H$900,8,FALSE))</f>
        <v xml:space="preserve">All households with Household Reference Person aged 16 to 74 </v>
      </c>
      <c r="D411" s="20" t="str">
        <f>IF(ISNA(VLOOKUP((ROW(D413)-15),'List of tables'!$A$4:$H$900,5,FALSE))," ",VLOOKUP((ROW(D413)-15),'List of tables'!$A$4:$H$900,5,FALSE))</f>
        <v>Super Output Area, Northern Ireland</v>
      </c>
      <c r="E411" s="53" t="str">
        <f t="shared" si="6"/>
        <v>Download file (Zip, 9.0 MB)</v>
      </c>
      <c r="G411" s="18" t="str">
        <f>IF(ISNA(VLOOKUP((ROW(G413)-15),'List of tables'!$A$4:$H$900,6,FALSE))," ",VLOOKUP((ROW(G413)-15),'List of tables'!$A$4:$H$900,6,FALSE))</f>
        <v>https://datavis.nisra.gov.uk/census/2011/census-2011-dc6401ni-statistical-geographies.zip</v>
      </c>
      <c r="H411" s="18" t="str">
        <f>IF(ISNA(VLOOKUP((ROW(H413)-15),'List of tables'!$A$4:$H$900,7,FALSE))," ",VLOOKUP((ROW(H413)-15),'List of tables'!$A$4:$H$900,7,FALSE))</f>
        <v>Download file (Zip, 9.0 MB)</v>
      </c>
    </row>
    <row r="412" spans="1:8" ht="45" customHeight="1" x14ac:dyDescent="0.2">
      <c r="A412" s="21" t="str">
        <f>IF(ISNA(VLOOKUP((ROW(A414)-15),'List of tables'!$A$4:$H$900,2,FALSE))," ",VLOOKUP((ROW(A414)-15),'List of tables'!$A$4:$H$900,2,FALSE))</f>
        <v>DC6402NI</v>
      </c>
      <c r="B412" s="20" t="str">
        <f>IF(ISNA(VLOOKUP((ROW(B414)-15),'List of tables'!$A$4:$H$900,3,FALSE))," ",VLOOKUP((ROW(B414)-15),'List of tables'!$A$4:$H$900,3,FALSE))</f>
        <v>Tenure by car or van availability by economic activity (administrative geographies)</v>
      </c>
      <c r="C412" s="20" t="str">
        <f>IF(ISNA(VLOOKUP((ROW(H414)-15),'List of tables'!$A$4:$H$900,8,FALSE))," ",VLOOKUP((ROW(H414)-15),'List of tables'!$A$4:$H$900,8,FALSE))</f>
        <v>All usual residents aged 16 to 74 in households</v>
      </c>
      <c r="D412" s="20" t="str">
        <f>IF(ISNA(VLOOKUP((ROW(D414)-15),'List of tables'!$A$4:$H$900,5,FALSE))," ",VLOOKUP((ROW(D414)-15),'List of tables'!$A$4:$H$900,5,FALSE))</f>
        <v>Electoral Ward, Assembly Area, Local Government District (1993), Health and Social Care Trust, Education and Library Board, NUTS3, Northern Ireland</v>
      </c>
      <c r="E412" s="53" t="str">
        <f t="shared" si="6"/>
        <v>Download file (Zip, 6.3 MB)</v>
      </c>
      <c r="G412" s="18" t="str">
        <f>IF(ISNA(VLOOKUP((ROW(G414)-15),'List of tables'!$A$4:$H$900,6,FALSE))," ",VLOOKUP((ROW(G414)-15),'List of tables'!$A$4:$H$900,6,FALSE))</f>
        <v>https://datavis.nisra.gov.uk/census/2011/census-2011-dc6402ni-administrative-geographies.zip</v>
      </c>
      <c r="H412" s="18" t="str">
        <f>IF(ISNA(VLOOKUP((ROW(H414)-15),'List of tables'!$A$4:$H$900,7,FALSE))," ",VLOOKUP((ROW(H414)-15),'List of tables'!$A$4:$H$900,7,FALSE))</f>
        <v>Download file (Zip, 6.3 MB)</v>
      </c>
    </row>
    <row r="413" spans="1:8" ht="45" customHeight="1" x14ac:dyDescent="0.2">
      <c r="A413" s="21" t="str">
        <f>IF(ISNA(VLOOKUP((ROW(A415)-15),'List of tables'!$A$4:$H$900,2,FALSE))," ",VLOOKUP((ROW(A415)-15),'List of tables'!$A$4:$H$900,2,FALSE))</f>
        <v>DC6402NI</v>
      </c>
      <c r="B413" s="20" t="str">
        <f>IF(ISNA(VLOOKUP((ROW(B415)-15),'List of tables'!$A$4:$H$900,3,FALSE))," ",VLOOKUP((ROW(B415)-15),'List of tables'!$A$4:$H$900,3,FALSE))</f>
        <v>Tenure by car or van availability by economic activity (statistical geographies)</v>
      </c>
      <c r="C413" s="20" t="str">
        <f>IF(ISNA(VLOOKUP((ROW(H415)-15),'List of tables'!$A$4:$H$900,8,FALSE))," ",VLOOKUP((ROW(H415)-15),'List of tables'!$A$4:$H$900,8,FALSE))</f>
        <v>All usual residents aged 16 to 74 in households</v>
      </c>
      <c r="D413" s="20" t="str">
        <f>IF(ISNA(VLOOKUP((ROW(D415)-15),'List of tables'!$A$4:$H$900,5,FALSE))," ",VLOOKUP((ROW(D415)-15),'List of tables'!$A$4:$H$900,5,FALSE))</f>
        <v>Super Output Area, Northern Ireland</v>
      </c>
      <c r="E413" s="53" t="str">
        <f t="shared" si="6"/>
        <v>Download file (Zip, 8.5 MB)</v>
      </c>
      <c r="G413" s="18" t="str">
        <f>IF(ISNA(VLOOKUP((ROW(G415)-15),'List of tables'!$A$4:$H$900,6,FALSE))," ",VLOOKUP((ROW(G415)-15),'List of tables'!$A$4:$H$900,6,FALSE))</f>
        <v>https://datavis.nisra.gov.uk/census/2011/census-2011-dc6402ni-statistical-geographies.zip</v>
      </c>
      <c r="H413" s="18" t="str">
        <f>IF(ISNA(VLOOKUP((ROW(H415)-15),'List of tables'!$A$4:$H$900,7,FALSE))," ",VLOOKUP((ROW(H415)-15),'List of tables'!$A$4:$H$900,7,FALSE))</f>
        <v>Download file (Zip, 8.5 MB)</v>
      </c>
    </row>
    <row r="414" spans="1:8" ht="45" customHeight="1" x14ac:dyDescent="0.2">
      <c r="A414" s="21" t="str">
        <f>IF(ISNA(VLOOKUP((ROW(A416)-15),'List of tables'!$A$4:$H$900,2,FALSE))," ",VLOOKUP((ROW(A416)-15),'List of tables'!$A$4:$H$900,2,FALSE))</f>
        <v>DC6403NI</v>
      </c>
      <c r="B414" s="20" t="str">
        <f>IF(ISNA(VLOOKUP((ROW(B416)-15),'List of tables'!$A$4:$H$900,3,FALSE))," ",VLOOKUP((ROW(B416)-15),'List of tables'!$A$4:$H$900,3,FALSE))</f>
        <v>NS-SeC of HRP by tenure by sex (administrative geographies)</v>
      </c>
      <c r="C414" s="20" t="str">
        <f>IF(ISNA(VLOOKUP((ROW(H416)-15),'List of tables'!$A$4:$H$900,8,FALSE))," ",VLOOKUP((ROW(H416)-15),'List of tables'!$A$4:$H$900,8,FALSE))</f>
        <v>All Household Reference Persons (HRPs) aged 16 to 74</v>
      </c>
      <c r="D414" s="20" t="str">
        <f>IF(ISNA(VLOOKUP((ROW(D416)-15),'List of tables'!$A$4:$H$900,5,FALSE))," ",VLOOKUP((ROW(D416)-15),'List of tables'!$A$4:$H$900,5,FALSE))</f>
        <v>Electoral Ward, Assembly Area, Local Government District (1993), Health and Social Care Trust, Education and Library Board, NUTS3, Northern Ireland</v>
      </c>
      <c r="E414" s="53" t="str">
        <f t="shared" si="6"/>
        <v>Download file (Zip, 5.7 MB)</v>
      </c>
      <c r="G414" s="18" t="str">
        <f>IF(ISNA(VLOOKUP((ROW(G416)-15),'List of tables'!$A$4:$H$900,6,FALSE))," ",VLOOKUP((ROW(G416)-15),'List of tables'!$A$4:$H$900,6,FALSE))</f>
        <v>https://datavis.nisra.gov.uk/census/2011/census-2011-dc6403ni-administrative-geographies.zip</v>
      </c>
      <c r="H414" s="18" t="str">
        <f>IF(ISNA(VLOOKUP((ROW(H416)-15),'List of tables'!$A$4:$H$900,7,FALSE))," ",VLOOKUP((ROW(H416)-15),'List of tables'!$A$4:$H$900,7,FALSE))</f>
        <v>Download file (Zip, 5.7 MB)</v>
      </c>
    </row>
    <row r="415" spans="1:8" ht="45" customHeight="1" x14ac:dyDescent="0.2">
      <c r="A415" s="21" t="str">
        <f>IF(ISNA(VLOOKUP((ROW(A417)-15),'List of tables'!$A$4:$H$900,2,FALSE))," ",VLOOKUP((ROW(A417)-15),'List of tables'!$A$4:$H$900,2,FALSE))</f>
        <v>DC6403NI</v>
      </c>
      <c r="B415" s="20" t="str">
        <f>IF(ISNA(VLOOKUP((ROW(B417)-15),'List of tables'!$A$4:$H$900,3,FALSE))," ",VLOOKUP((ROW(B417)-15),'List of tables'!$A$4:$H$900,3,FALSE))</f>
        <v>NS-SeC of HRP by tenure by sex (statistical geographies)</v>
      </c>
      <c r="C415" s="20" t="str">
        <f>IF(ISNA(VLOOKUP((ROW(H417)-15),'List of tables'!$A$4:$H$900,8,FALSE))," ",VLOOKUP((ROW(H417)-15),'List of tables'!$A$4:$H$900,8,FALSE))</f>
        <v>All Household Reference Persons (HRPs) aged 16 to 74</v>
      </c>
      <c r="D415" s="20" t="str">
        <f>IF(ISNA(VLOOKUP((ROW(D417)-15),'List of tables'!$A$4:$H$900,5,FALSE))," ",VLOOKUP((ROW(D417)-15),'List of tables'!$A$4:$H$900,5,FALSE))</f>
        <v>Super Output Area, Northern Ireland</v>
      </c>
      <c r="E415" s="53" t="str">
        <f t="shared" si="6"/>
        <v>Download file (Zip, 7.7 MB)</v>
      </c>
      <c r="G415" s="18" t="str">
        <f>IF(ISNA(VLOOKUP((ROW(G417)-15),'List of tables'!$A$4:$H$900,6,FALSE))," ",VLOOKUP((ROW(G417)-15),'List of tables'!$A$4:$H$900,6,FALSE))</f>
        <v>https://datavis.nisra.gov.uk/census/2011/census-2011-dc6403ni-statistical-geographies.zip</v>
      </c>
      <c r="H415" s="18" t="str">
        <f>IF(ISNA(VLOOKUP((ROW(H417)-15),'List of tables'!$A$4:$H$900,7,FALSE))," ",VLOOKUP((ROW(H417)-15),'List of tables'!$A$4:$H$900,7,FALSE))</f>
        <v>Download file (Zip, 7.7 MB)</v>
      </c>
    </row>
    <row r="416" spans="1:8" ht="45" customHeight="1" x14ac:dyDescent="0.2">
      <c r="A416" s="21" t="str">
        <f>IF(ISNA(VLOOKUP((ROW(A418)-15),'List of tables'!$A$4:$H$900,2,FALSE))," ",VLOOKUP((ROW(A418)-15),'List of tables'!$A$4:$H$900,2,FALSE))</f>
        <v>DC6404NI</v>
      </c>
      <c r="B416" s="20" t="str">
        <f>IF(ISNA(VLOOKUP((ROW(B418)-15),'List of tables'!$A$4:$H$900,3,FALSE))," ",VLOOKUP((ROW(B418)-15),'List of tables'!$A$4:$H$900,3,FALSE))</f>
        <v>NS-SeC by tenure (administrative geographies)</v>
      </c>
      <c r="C416" s="20" t="str">
        <f>IF(ISNA(VLOOKUP((ROW(H418)-15),'List of tables'!$A$4:$H$900,8,FALSE))," ",VLOOKUP((ROW(H418)-15),'List of tables'!$A$4:$H$900,8,FALSE))</f>
        <v xml:space="preserve">All usual residents aged 16 to 74 in households </v>
      </c>
      <c r="D416" s="20" t="str">
        <f>IF(ISNA(VLOOKUP((ROW(D418)-15),'List of tables'!$A$4:$H$900,5,FALSE))," ",VLOOKUP((ROW(D418)-15),'List of tables'!$A$4:$H$900,5,FALSE))</f>
        <v>Local Government District (1993), Health and Social Care Trust, Education and Library Board, NUTS3, Northern Ireland</v>
      </c>
      <c r="E416" s="53" t="str">
        <f t="shared" si="6"/>
        <v>Download file (Zip, 662 KB)</v>
      </c>
      <c r="G416" s="18" t="str">
        <f>IF(ISNA(VLOOKUP((ROW(G418)-15),'List of tables'!$A$4:$H$900,6,FALSE))," ",VLOOKUP((ROW(G418)-15),'List of tables'!$A$4:$H$900,6,FALSE))</f>
        <v>https://datavis.nisra.gov.uk/census/2011/census-2011-dc6404ni-administrative-geographies.zip</v>
      </c>
      <c r="H416" s="18" t="str">
        <f>IF(ISNA(VLOOKUP((ROW(H418)-15),'List of tables'!$A$4:$H$900,7,FALSE))," ",VLOOKUP((ROW(H418)-15),'List of tables'!$A$4:$H$900,7,FALSE))</f>
        <v>Download file (Zip, 662 KB)</v>
      </c>
    </row>
    <row r="417" spans="1:8" ht="45" customHeight="1" x14ac:dyDescent="0.2">
      <c r="A417" s="21" t="str">
        <f>IF(ISNA(VLOOKUP((ROW(A419)-15),'List of tables'!$A$4:$H$900,2,FALSE))," ",VLOOKUP((ROW(A419)-15),'List of tables'!$A$4:$H$900,2,FALSE))</f>
        <v>DC6405NI</v>
      </c>
      <c r="B417" s="20" t="str">
        <f>IF(ISNA(VLOOKUP((ROW(B419)-15),'List of tables'!$A$4:$H$900,3,FALSE))," ",VLOOKUP((ROW(B419)-15),'List of tables'!$A$4:$H$900,3,FALSE))</f>
        <v>Approximated social grade by tenure by car or van availability (administrative geographies)</v>
      </c>
      <c r="C417" s="20" t="str">
        <f>IF(ISNA(VLOOKUP((ROW(H419)-15),'List of tables'!$A$4:$H$900,8,FALSE))," ",VLOOKUP((ROW(H419)-15),'List of tables'!$A$4:$H$900,8,FALSE))</f>
        <v>All usual residents aged 16 to 64 in households</v>
      </c>
      <c r="D417" s="20" t="str">
        <f>IF(ISNA(VLOOKUP((ROW(D419)-15),'List of tables'!$A$4:$H$900,5,FALSE))," ",VLOOKUP((ROW(D419)-15),'List of tables'!$A$4:$H$900,5,FALSE))</f>
        <v>Local Government District (1993), Health and Social Care Trust, Education and Library Board, NUTS3, Northern Ireland</v>
      </c>
      <c r="E417" s="53" t="str">
        <f t="shared" si="6"/>
        <v>Download file (Zip, 450 KB)</v>
      </c>
      <c r="G417" s="18" t="str">
        <f>IF(ISNA(VLOOKUP((ROW(G419)-15),'List of tables'!$A$4:$H$900,6,FALSE))," ",VLOOKUP((ROW(G419)-15),'List of tables'!$A$4:$H$900,6,FALSE))</f>
        <v>https://datavis.nisra.gov.uk/census/2011/census-2011-dc6405ni-administrative-geographies.zip</v>
      </c>
      <c r="H417" s="18" t="str">
        <f>IF(ISNA(VLOOKUP((ROW(H419)-15),'List of tables'!$A$4:$H$900,7,FALSE))," ",VLOOKUP((ROW(H419)-15),'List of tables'!$A$4:$H$900,7,FALSE))</f>
        <v>Download file (Zip, 450 KB)</v>
      </c>
    </row>
    <row r="418" spans="1:8" ht="45" customHeight="1" x14ac:dyDescent="0.2">
      <c r="A418" s="21" t="str">
        <f>IF(ISNA(VLOOKUP((ROW(A420)-15),'List of tables'!$A$4:$H$900,2,FALSE))," ",VLOOKUP((ROW(A420)-15),'List of tables'!$A$4:$H$900,2,FALSE))</f>
        <v>DC6501NI</v>
      </c>
      <c r="B418" s="20" t="str">
        <f>IF(ISNA(VLOOKUP((ROW(B420)-15),'List of tables'!$A$4:$H$900,3,FALSE))," ",VLOOKUP((ROW(B420)-15),'List of tables'!$A$4:$H$900,3,FALSE))</f>
        <v>Highest level of qualification by economic activity by age by sex</v>
      </c>
      <c r="C418" s="20" t="str">
        <f>IF(ISNA(VLOOKUP((ROW(H420)-15),'List of tables'!$A$4:$H$900,8,FALSE))," ",VLOOKUP((ROW(H420)-15),'List of tables'!$A$4:$H$900,8,FALSE))</f>
        <v>All usual residents aged 16 to 74</v>
      </c>
      <c r="D418" s="20" t="str">
        <f>IF(ISNA(VLOOKUP((ROW(D420)-15),'List of tables'!$A$4:$H$900,5,FALSE))," ",VLOOKUP((ROW(D420)-15),'List of tables'!$A$4:$H$900,5,FALSE))</f>
        <v>Northern Ireland</v>
      </c>
      <c r="E418" s="53" t="str">
        <f t="shared" si="6"/>
        <v>Download file (Excel, 40 KB)</v>
      </c>
      <c r="G418" s="18" t="str">
        <f>IF(ISNA(VLOOKUP((ROW(G420)-15),'List of tables'!$A$4:$H$900,6,FALSE))," ",VLOOKUP((ROW(G420)-15),'List of tables'!$A$4:$H$900,6,FALSE))</f>
        <v>https://datavis.nisra.gov.uk/census/2011/census-2011-dc6501ni.xlsx</v>
      </c>
      <c r="H418" s="18" t="str">
        <f>IF(ISNA(VLOOKUP((ROW(H420)-15),'List of tables'!$A$4:$H$900,7,FALSE))," ",VLOOKUP((ROW(H420)-15),'List of tables'!$A$4:$H$900,7,FALSE))</f>
        <v>Download file (Excel, 40 KB)</v>
      </c>
    </row>
    <row r="419" spans="1:8" ht="45" customHeight="1" x14ac:dyDescent="0.2">
      <c r="A419" s="21" t="str">
        <f>IF(ISNA(VLOOKUP((ROW(A421)-15),'List of tables'!$A$4:$H$900,2,FALSE))," ",VLOOKUP((ROW(A421)-15),'List of tables'!$A$4:$H$900,2,FALSE))</f>
        <v>DC6504NI</v>
      </c>
      <c r="B419" s="20" t="str">
        <f>IF(ISNA(VLOOKUP((ROW(B421)-15),'List of tables'!$A$4:$H$900,3,FALSE))," ",VLOOKUP((ROW(B421)-15),'List of tables'!$A$4:$H$900,3,FALSE))</f>
        <v>Occupation by highest level of qualification by age by sex</v>
      </c>
      <c r="C419" s="20" t="str">
        <f>IF(ISNA(VLOOKUP((ROW(H421)-15),'List of tables'!$A$4:$H$900,8,FALSE))," ",VLOOKUP((ROW(H421)-15),'List of tables'!$A$4:$H$900,8,FALSE))</f>
        <v>All usual residents aged 16 to 74</v>
      </c>
      <c r="D419" s="20" t="str">
        <f>IF(ISNA(VLOOKUP((ROW(D421)-15),'List of tables'!$A$4:$H$900,5,FALSE))," ",VLOOKUP((ROW(D421)-15),'List of tables'!$A$4:$H$900,5,FALSE))</f>
        <v>Northern Ireland</v>
      </c>
      <c r="E419" s="53" t="str">
        <f t="shared" si="6"/>
        <v>Download file (Excel, 36 KB)</v>
      </c>
      <c r="G419" s="18" t="str">
        <f>IF(ISNA(VLOOKUP((ROW(G421)-15),'List of tables'!$A$4:$H$900,6,FALSE))," ",VLOOKUP((ROW(G421)-15),'List of tables'!$A$4:$H$900,6,FALSE))</f>
        <v>https://datavis.nisra.gov.uk/census/2011/census-2011-dc6504ni.xlsx</v>
      </c>
      <c r="H419" s="18" t="str">
        <f>IF(ISNA(VLOOKUP((ROW(H421)-15),'List of tables'!$A$4:$H$900,7,FALSE))," ",VLOOKUP((ROW(H421)-15),'List of tables'!$A$4:$H$900,7,FALSE))</f>
        <v>Download file (Excel, 36 KB)</v>
      </c>
    </row>
    <row r="420" spans="1:8" ht="45" customHeight="1" x14ac:dyDescent="0.2">
      <c r="A420" s="21" t="str">
        <f>IF(ISNA(VLOOKUP((ROW(A422)-15),'List of tables'!$A$4:$H$900,2,FALSE))," ",VLOOKUP((ROW(A422)-15),'List of tables'!$A$4:$H$900,2,FALSE))</f>
        <v>DC6505NI</v>
      </c>
      <c r="B420" s="20" t="str">
        <f>IF(ISNA(VLOOKUP((ROW(B422)-15),'List of tables'!$A$4:$H$900,3,FALSE))," ",VLOOKUP((ROW(B422)-15),'List of tables'!$A$4:$H$900,3,FALSE))</f>
        <v>NS-SeC by highest level of qualification by age by sex</v>
      </c>
      <c r="C420" s="20" t="str">
        <f>IF(ISNA(VLOOKUP((ROW(H422)-15),'List of tables'!$A$4:$H$900,8,FALSE))," ",VLOOKUP((ROW(H422)-15),'List of tables'!$A$4:$H$900,8,FALSE))</f>
        <v xml:space="preserve">All usual residents aged 16 to 74 </v>
      </c>
      <c r="D420" s="20" t="str">
        <f>IF(ISNA(VLOOKUP((ROW(D422)-15),'List of tables'!$A$4:$H$900,5,FALSE))," ",VLOOKUP((ROW(D422)-15),'List of tables'!$A$4:$H$900,5,FALSE))</f>
        <v>Northern Ireland</v>
      </c>
      <c r="E420" s="53" t="str">
        <f t="shared" si="6"/>
        <v>Download file (Excel, 47 KB)</v>
      </c>
      <c r="G420" s="18" t="str">
        <f>IF(ISNA(VLOOKUP((ROW(G422)-15),'List of tables'!$A$4:$H$900,6,FALSE))," ",VLOOKUP((ROW(G422)-15),'List of tables'!$A$4:$H$900,6,FALSE))</f>
        <v>https://datavis.nisra.gov.uk/census/2011/census-2011-dc6505ni.xlsx</v>
      </c>
      <c r="H420" s="18" t="str">
        <f>IF(ISNA(VLOOKUP((ROW(H422)-15),'List of tables'!$A$4:$H$900,7,FALSE))," ",VLOOKUP((ROW(H422)-15),'List of tables'!$A$4:$H$900,7,FALSE))</f>
        <v>Download file (Excel, 47 KB)</v>
      </c>
    </row>
    <row r="421" spans="1:8" ht="45" customHeight="1" x14ac:dyDescent="0.2">
      <c r="A421" s="21" t="str">
        <f>IF(ISNA(VLOOKUP((ROW(A423)-15),'List of tables'!$A$4:$H$900,2,FALSE))," ",VLOOKUP((ROW(A423)-15),'List of tables'!$A$4:$H$900,2,FALSE))</f>
        <v>DC6506NI</v>
      </c>
      <c r="B421" s="20" t="str">
        <f>IF(ISNA(VLOOKUP((ROW(B423)-15),'List of tables'!$A$4:$H$900,3,FALSE))," ",VLOOKUP((ROW(B423)-15),'List of tables'!$A$4:$H$900,3,FALSE))</f>
        <v>Highest level of qualification by voluntary work (administrative geographies)</v>
      </c>
      <c r="C421" s="20" t="str">
        <f>IF(ISNA(VLOOKUP((ROW(H423)-15),'List of tables'!$A$4:$H$900,8,FALSE))," ",VLOOKUP((ROW(H423)-15),'List of tables'!$A$4:$H$900,8,FALSE))</f>
        <v>All usual residents aged 16 and over</v>
      </c>
      <c r="D421" s="20" t="str">
        <f>IF(ISNA(VLOOKUP((ROW(D423)-15),'List of tables'!$A$4:$H$900,5,FALSE))," ",VLOOKUP((ROW(D423)-15),'List of tables'!$A$4:$H$900,5,FALSE))</f>
        <v>Electoral Ward, Assembly Area, Local Government District (1993), Health and Social Care Trust, Education and Library Board, NUTS3, Northern Ireland</v>
      </c>
      <c r="E421" s="53" t="str">
        <f t="shared" si="6"/>
        <v>Download file (Zip, 4.8 MB)</v>
      </c>
      <c r="G421" s="18" t="str">
        <f>IF(ISNA(VLOOKUP((ROW(G423)-15),'List of tables'!$A$4:$H$900,6,FALSE))," ",VLOOKUP((ROW(G423)-15),'List of tables'!$A$4:$H$900,6,FALSE))</f>
        <v>https://datavis.nisra.gov.uk/census/2011/census-2011-dc6506ni-administrative-geographies.zip</v>
      </c>
      <c r="H421" s="18" t="str">
        <f>IF(ISNA(VLOOKUP((ROW(H423)-15),'List of tables'!$A$4:$H$900,7,FALSE))," ",VLOOKUP((ROW(H423)-15),'List of tables'!$A$4:$H$900,7,FALSE))</f>
        <v>Download file (Zip, 4.8 MB)</v>
      </c>
    </row>
    <row r="422" spans="1:8" ht="45" customHeight="1" x14ac:dyDescent="0.2">
      <c r="A422" s="21" t="str">
        <f>IF(ISNA(VLOOKUP((ROW(A424)-15),'List of tables'!$A$4:$H$900,2,FALSE))," ",VLOOKUP((ROW(A424)-15),'List of tables'!$A$4:$H$900,2,FALSE))</f>
        <v>DC6506NI</v>
      </c>
      <c r="B422" s="20" t="str">
        <f>IF(ISNA(VLOOKUP((ROW(B424)-15),'List of tables'!$A$4:$H$900,3,FALSE))," ",VLOOKUP((ROW(B424)-15),'List of tables'!$A$4:$H$900,3,FALSE))</f>
        <v>Highest level of qualification by voluntary work (statistical geographies)</v>
      </c>
      <c r="C422" s="20" t="str">
        <f>IF(ISNA(VLOOKUP((ROW(H424)-15),'List of tables'!$A$4:$H$900,8,FALSE))," ",VLOOKUP((ROW(H424)-15),'List of tables'!$A$4:$H$900,8,FALSE))</f>
        <v>All usual residents aged 16 and over</v>
      </c>
      <c r="D422" s="20" t="str">
        <f>IF(ISNA(VLOOKUP((ROW(D424)-15),'List of tables'!$A$4:$H$900,5,FALSE))," ",VLOOKUP((ROW(D424)-15),'List of tables'!$A$4:$H$900,5,FALSE))</f>
        <v>Super Output Area, Northern Ireland</v>
      </c>
      <c r="E422" s="53" t="str">
        <f t="shared" si="6"/>
        <v>Download file (Zip, 6.5 MB)</v>
      </c>
      <c r="G422" s="18" t="str">
        <f>IF(ISNA(VLOOKUP((ROW(G424)-15),'List of tables'!$A$4:$H$900,6,FALSE))," ",VLOOKUP((ROW(G424)-15),'List of tables'!$A$4:$H$900,6,FALSE))</f>
        <v>https://datavis.nisra.gov.uk/census/2011/census-2011-dc6506ni-statistical-geographies.zip</v>
      </c>
      <c r="H422" s="18" t="str">
        <f>IF(ISNA(VLOOKUP((ROW(H424)-15),'List of tables'!$A$4:$H$900,7,FALSE))," ",VLOOKUP((ROW(H424)-15),'List of tables'!$A$4:$H$900,7,FALSE))</f>
        <v>Download file (Zip, 6.5 MB)</v>
      </c>
    </row>
    <row r="423" spans="1:8" ht="45" customHeight="1" x14ac:dyDescent="0.2">
      <c r="A423" s="21" t="str">
        <f>IF(ISNA(VLOOKUP((ROW(A425)-15),'List of tables'!$A$4:$H$900,2,FALSE))," ",VLOOKUP((ROW(A425)-15),'List of tables'!$A$4:$H$900,2,FALSE))</f>
        <v>DC6601NI</v>
      </c>
      <c r="B423" s="20" t="str">
        <f>IF(ISNA(VLOOKUP((ROW(B425)-15),'List of tables'!$A$4:$H$900,3,FALSE))," ",VLOOKUP((ROW(B425)-15),'List of tables'!$A$4:$H$900,3,FALSE))</f>
        <v>Economic activity by year last worked by age by sex</v>
      </c>
      <c r="C423" s="20" t="str">
        <f>IF(ISNA(VLOOKUP((ROW(H425)-15),'List of tables'!$A$4:$H$900,8,FALSE))," ",VLOOKUP((ROW(H425)-15),'List of tables'!$A$4:$H$900,8,FALSE))</f>
        <v>All usual residents aged 16 to 74</v>
      </c>
      <c r="D423" s="20" t="str">
        <f>IF(ISNA(VLOOKUP((ROW(D425)-15),'List of tables'!$A$4:$H$900,5,FALSE))," ",VLOOKUP((ROW(D425)-15),'List of tables'!$A$4:$H$900,5,FALSE))</f>
        <v>Northern Ireland</v>
      </c>
      <c r="E423" s="53" t="str">
        <f t="shared" si="6"/>
        <v>Download file (Excel, 25 KB)</v>
      </c>
      <c r="G423" s="18" t="str">
        <f>IF(ISNA(VLOOKUP((ROW(G425)-15),'List of tables'!$A$4:$H$900,6,FALSE))," ",VLOOKUP((ROW(G425)-15),'List of tables'!$A$4:$H$900,6,FALSE))</f>
        <v>https://datavis.nisra.gov.uk/census/2011/census-2011-dc6601ni.xlsx</v>
      </c>
      <c r="H423" s="18" t="str">
        <f>IF(ISNA(VLOOKUP((ROW(H425)-15),'List of tables'!$A$4:$H$900,7,FALSE))," ",VLOOKUP((ROW(H425)-15),'List of tables'!$A$4:$H$900,7,FALSE))</f>
        <v>Download file (Excel, 25 KB)</v>
      </c>
    </row>
    <row r="424" spans="1:8" ht="45" customHeight="1" x14ac:dyDescent="0.2">
      <c r="A424" s="21" t="str">
        <f>IF(ISNA(VLOOKUP((ROW(A426)-15),'List of tables'!$A$4:$H$900,2,FALSE))," ",VLOOKUP((ROW(A426)-15),'List of tables'!$A$4:$H$900,2,FALSE))</f>
        <v>DC6602NI</v>
      </c>
      <c r="B424" s="20" t="str">
        <f>IF(ISNA(VLOOKUP((ROW(B426)-15),'List of tables'!$A$4:$H$900,3,FALSE))," ",VLOOKUP((ROW(B426)-15),'List of tables'!$A$4:$H$900,3,FALSE))</f>
        <v>NS-SeC by economic activity by sex (administrative geographies)</v>
      </c>
      <c r="C424" s="20" t="str">
        <f>IF(ISNA(VLOOKUP((ROW(H426)-15),'List of tables'!$A$4:$H$900,8,FALSE))," ",VLOOKUP((ROW(H426)-15),'List of tables'!$A$4:$H$900,8,FALSE))</f>
        <v>All usual residents aged 16 to 74</v>
      </c>
      <c r="D424" s="20" t="str">
        <f>IF(ISNA(VLOOKUP((ROW(D426)-15),'List of tables'!$A$4:$H$900,5,FALSE))," ",VLOOKUP((ROW(D426)-15),'List of tables'!$A$4:$H$900,5,FALSE))</f>
        <v>Local Government District (1993), Health and Social Care Trust, Education and Library Board, NUTS3, Northern Ireland</v>
      </c>
      <c r="E424" s="53" t="str">
        <f t="shared" si="6"/>
        <v>Download file (Zip, 571 KB)</v>
      </c>
      <c r="G424" s="18" t="str">
        <f>IF(ISNA(VLOOKUP((ROW(G426)-15),'List of tables'!$A$4:$H$900,6,FALSE))," ",VLOOKUP((ROW(G426)-15),'List of tables'!$A$4:$H$900,6,FALSE))</f>
        <v>https://datavis.nisra.gov.uk/census/2011/census-2011-dc6602ni-administrative-geographies.zip</v>
      </c>
      <c r="H424" s="18" t="str">
        <f>IF(ISNA(VLOOKUP((ROW(H426)-15),'List of tables'!$A$4:$H$900,7,FALSE))," ",VLOOKUP((ROW(H426)-15),'List of tables'!$A$4:$H$900,7,FALSE))</f>
        <v>Download file (Zip, 571 KB)</v>
      </c>
    </row>
    <row r="425" spans="1:8" ht="45" customHeight="1" x14ac:dyDescent="0.2">
      <c r="A425" s="21" t="str">
        <f>IF(ISNA(VLOOKUP((ROW(A427)-15),'List of tables'!$A$4:$H$900,2,FALSE))," ",VLOOKUP((ROW(A427)-15),'List of tables'!$A$4:$H$900,2,FALSE))</f>
        <v>DC6603NI</v>
      </c>
      <c r="B425" s="20" t="str">
        <f>IF(ISNA(VLOOKUP((ROW(B427)-15),'List of tables'!$A$4:$H$900,3,FALSE))," ",VLOOKUP((ROW(B427)-15),'List of tables'!$A$4:$H$900,3,FALSE))</f>
        <v>Occupation by hours worked by age by sex</v>
      </c>
      <c r="C425" s="20" t="str">
        <f>IF(ISNA(VLOOKUP((ROW(H427)-15),'List of tables'!$A$4:$H$900,8,FALSE))," ",VLOOKUP((ROW(H427)-15),'List of tables'!$A$4:$H$900,8,FALSE))</f>
        <v>All usual residents aged 16 to 74 in employment</v>
      </c>
      <c r="D425" s="20" t="str">
        <f>IF(ISNA(VLOOKUP((ROW(D427)-15),'List of tables'!$A$4:$H$900,5,FALSE))," ",VLOOKUP((ROW(D427)-15),'List of tables'!$A$4:$H$900,5,FALSE))</f>
        <v>Northern Ireland</v>
      </c>
      <c r="E425" s="53" t="str">
        <f t="shared" si="6"/>
        <v>Download file (Excel, 41 KB)</v>
      </c>
      <c r="G425" s="18" t="str">
        <f>IF(ISNA(VLOOKUP((ROW(G427)-15),'List of tables'!$A$4:$H$900,6,FALSE))," ",VLOOKUP((ROW(G427)-15),'List of tables'!$A$4:$H$900,6,FALSE))</f>
        <v>https://datavis.nisra.gov.uk/census/2011/census-2011-dc6603ni.xlsx</v>
      </c>
      <c r="H425" s="18" t="str">
        <f>IF(ISNA(VLOOKUP((ROW(H427)-15),'List of tables'!$A$4:$H$900,7,FALSE))," ",VLOOKUP((ROW(H427)-15),'List of tables'!$A$4:$H$900,7,FALSE))</f>
        <v>Download file (Excel, 41 KB)</v>
      </c>
    </row>
    <row r="426" spans="1:8" ht="45" customHeight="1" x14ac:dyDescent="0.2">
      <c r="A426" s="21" t="str">
        <f>IF(ISNA(VLOOKUP((ROW(A428)-15),'List of tables'!$A$4:$H$900,2,FALSE))," ",VLOOKUP((ROW(A428)-15),'List of tables'!$A$4:$H$900,2,FALSE))</f>
        <v>DC6604NI</v>
      </c>
      <c r="B426" s="20" t="str">
        <f>IF(ISNA(VLOOKUP((ROW(B428)-15),'List of tables'!$A$4:$H$900,3,FALSE))," ",VLOOKUP((ROW(B428)-15),'List of tables'!$A$4:$H$900,3,FALSE))</f>
        <v>Industry by employment status by hours worked by age by sex</v>
      </c>
      <c r="C426" s="20" t="str">
        <f>IF(ISNA(VLOOKUP((ROW(H428)-15),'List of tables'!$A$4:$H$900,8,FALSE))," ",VLOOKUP((ROW(H428)-15),'List of tables'!$A$4:$H$900,8,FALSE))</f>
        <v>All usual residents aged 16 to 74 in employment</v>
      </c>
      <c r="D426" s="20" t="str">
        <f>IF(ISNA(VLOOKUP((ROW(D428)-15),'List of tables'!$A$4:$H$900,5,FALSE))," ",VLOOKUP((ROW(D428)-15),'List of tables'!$A$4:$H$900,5,FALSE))</f>
        <v>Northern Ireland</v>
      </c>
      <c r="E426" s="53" t="str">
        <f t="shared" si="6"/>
        <v>Download file (Excel, 34 KB)</v>
      </c>
      <c r="G426" s="18" t="str">
        <f>IF(ISNA(VLOOKUP((ROW(G428)-15),'List of tables'!$A$4:$H$900,6,FALSE))," ",VLOOKUP((ROW(G428)-15),'List of tables'!$A$4:$H$900,6,FALSE))</f>
        <v>https://datavis.nisra.gov.uk/census/2011/census-2011-dc6604ni.xlsx</v>
      </c>
      <c r="H426" s="18" t="str">
        <f>IF(ISNA(VLOOKUP((ROW(H428)-15),'List of tables'!$A$4:$H$900,7,FALSE))," ",VLOOKUP((ROW(H428)-15),'List of tables'!$A$4:$H$900,7,FALSE))</f>
        <v>Download file (Excel, 34 KB)</v>
      </c>
    </row>
    <row r="427" spans="1:8" ht="45" customHeight="1" x14ac:dyDescent="0.2">
      <c r="A427" s="21" t="str">
        <f>IF(ISNA(VLOOKUP((ROW(A429)-15),'List of tables'!$A$4:$H$900,2,FALSE))," ",VLOOKUP((ROW(A429)-15),'List of tables'!$A$4:$H$900,2,FALSE))</f>
        <v>DC6605NI</v>
      </c>
      <c r="B427" s="20" t="str">
        <f>IF(ISNA(VLOOKUP((ROW(B429)-15),'List of tables'!$A$4:$H$900,3,FALSE))," ",VLOOKUP((ROW(B429)-15),'List of tables'!$A$4:$H$900,3,FALSE))</f>
        <v>Occupation by industry (administrative geographies)</v>
      </c>
      <c r="C427" s="20" t="str">
        <f>IF(ISNA(VLOOKUP((ROW(H429)-15),'List of tables'!$A$4:$H$900,8,FALSE))," ",VLOOKUP((ROW(H429)-15),'List of tables'!$A$4:$H$900,8,FALSE))</f>
        <v>All usual residents aged 16 to 74 in employment</v>
      </c>
      <c r="D427" s="20" t="str">
        <f>IF(ISNA(VLOOKUP((ROW(D429)-15),'List of tables'!$A$4:$H$900,5,FALSE))," ",VLOOKUP((ROW(D429)-15),'List of tables'!$A$4:$H$900,5,FALSE))</f>
        <v>Local Government District (1993), Health and Social Care Trust, Education and Library Board, NUTS3, Northern Ireland</v>
      </c>
      <c r="E427" s="53" t="str">
        <f t="shared" si="6"/>
        <v>Download file (Zip, 612 KB)</v>
      </c>
      <c r="G427" s="18" t="str">
        <f>IF(ISNA(VLOOKUP((ROW(G429)-15),'List of tables'!$A$4:$H$900,6,FALSE))," ",VLOOKUP((ROW(G429)-15),'List of tables'!$A$4:$H$900,6,FALSE))</f>
        <v>https://datavis.nisra.gov.uk/census/2011/census-2011-dc6605ni-administrative-geographies.zip</v>
      </c>
      <c r="H427" s="18" t="str">
        <f>IF(ISNA(VLOOKUP((ROW(H429)-15),'List of tables'!$A$4:$H$900,7,FALSE))," ",VLOOKUP((ROW(H429)-15),'List of tables'!$A$4:$H$900,7,FALSE))</f>
        <v>Download file (Zip, 612 KB)</v>
      </c>
    </row>
    <row r="428" spans="1:8" ht="45" customHeight="1" x14ac:dyDescent="0.2">
      <c r="A428" s="21" t="str">
        <f>IF(ISNA(VLOOKUP((ROW(A430)-15),'List of tables'!$A$4:$H$900,2,FALSE))," ",VLOOKUP((ROW(A430)-15),'List of tables'!$A$4:$H$900,2,FALSE))</f>
        <v>DC6606NI</v>
      </c>
      <c r="B428" s="20" t="str">
        <f>IF(ISNA(VLOOKUP((ROW(B430)-15),'List of tables'!$A$4:$H$900,3,FALSE))," ",VLOOKUP((ROW(B430)-15),'List of tables'!$A$4:$H$900,3,FALSE))</f>
        <v>Occupation by employment status by hours worked by age by sex</v>
      </c>
      <c r="C428" s="20" t="str">
        <f>IF(ISNA(VLOOKUP((ROW(H430)-15),'List of tables'!$A$4:$H$900,8,FALSE))," ",VLOOKUP((ROW(H430)-15),'List of tables'!$A$4:$H$900,8,FALSE))</f>
        <v>All usual residents aged 16 to 74 in employment</v>
      </c>
      <c r="D428" s="20" t="str">
        <f>IF(ISNA(VLOOKUP((ROW(D430)-15),'List of tables'!$A$4:$H$900,5,FALSE))," ",VLOOKUP((ROW(D430)-15),'List of tables'!$A$4:$H$900,5,FALSE))</f>
        <v>Northern Ireland</v>
      </c>
      <c r="E428" s="53" t="str">
        <f t="shared" si="6"/>
        <v>Download file (Excel, 48 KB)</v>
      </c>
      <c r="G428" s="18" t="str">
        <f>IF(ISNA(VLOOKUP((ROW(G430)-15),'List of tables'!$A$4:$H$900,6,FALSE))," ",VLOOKUP((ROW(G430)-15),'List of tables'!$A$4:$H$900,6,FALSE))</f>
        <v>https://datavis.nisra.gov.uk/census/2011/census-2011-dc6606ni.xlsx</v>
      </c>
      <c r="H428" s="18" t="str">
        <f>IF(ISNA(VLOOKUP((ROW(H430)-15),'List of tables'!$A$4:$H$900,7,FALSE))," ",VLOOKUP((ROW(H430)-15),'List of tables'!$A$4:$H$900,7,FALSE))</f>
        <v>Download file (Excel, 48 KB)</v>
      </c>
    </row>
    <row r="429" spans="1:8" ht="45" customHeight="1" x14ac:dyDescent="0.2">
      <c r="A429" s="21" t="str">
        <f>IF(ISNA(VLOOKUP((ROW(A431)-15),'List of tables'!$A$4:$H$900,2,FALSE))," ",VLOOKUP((ROW(A431)-15),'List of tables'!$A$4:$H$900,2,FALSE))</f>
        <v>DC6607NI</v>
      </c>
      <c r="B429" s="20" t="str">
        <f>IF(ISNA(VLOOKUP((ROW(B431)-15),'List of tables'!$A$4:$H$900,3,FALSE))," ",VLOOKUP((ROW(B431)-15),'List of tables'!$A$4:$H$900,3,FALSE))</f>
        <v>Economic activity by voluntary work (administrative geographies)</v>
      </c>
      <c r="C429" s="20" t="str">
        <f>IF(ISNA(VLOOKUP((ROW(H431)-15),'List of tables'!$A$4:$H$900,8,FALSE))," ",VLOOKUP((ROW(H431)-15),'List of tables'!$A$4:$H$900,8,FALSE))</f>
        <v>All usual residents aged 16 to 74</v>
      </c>
      <c r="D429" s="20" t="str">
        <f>IF(ISNA(VLOOKUP((ROW(D431)-15),'List of tables'!$A$4:$H$900,5,FALSE))," ",VLOOKUP((ROW(D431)-15),'List of tables'!$A$4:$H$900,5,FALSE))</f>
        <v>Electoral Ward, Assembly Area, Local Government District (1993), Health and Social Care Trust, Education and Library Board, NUTS3, Northern Ireland</v>
      </c>
      <c r="E429" s="53" t="str">
        <f t="shared" si="6"/>
        <v>Download file (Zip, 4.7 MB)</v>
      </c>
      <c r="G429" s="18" t="str">
        <f>IF(ISNA(VLOOKUP((ROW(G431)-15),'List of tables'!$A$4:$H$900,6,FALSE))," ",VLOOKUP((ROW(G431)-15),'List of tables'!$A$4:$H$900,6,FALSE))</f>
        <v>https://datavis.nisra.gov.uk/census/2011/census-2011-dc6607ni-administrative-geographies.zip</v>
      </c>
      <c r="H429" s="18" t="str">
        <f>IF(ISNA(VLOOKUP((ROW(H431)-15),'List of tables'!$A$4:$H$900,7,FALSE))," ",VLOOKUP((ROW(H431)-15),'List of tables'!$A$4:$H$900,7,FALSE))</f>
        <v>Download file (Zip, 4.7 MB)</v>
      </c>
    </row>
    <row r="430" spans="1:8" ht="45" customHeight="1" x14ac:dyDescent="0.2">
      <c r="A430" s="21" t="str">
        <f>IF(ISNA(VLOOKUP((ROW(A432)-15),'List of tables'!$A$4:$H$900,2,FALSE))," ",VLOOKUP((ROW(A432)-15),'List of tables'!$A$4:$H$900,2,FALSE))</f>
        <v>DC6607NI</v>
      </c>
      <c r="B430" s="20" t="str">
        <f>IF(ISNA(VLOOKUP((ROW(B432)-15),'List of tables'!$A$4:$H$900,3,FALSE))," ",VLOOKUP((ROW(B432)-15),'List of tables'!$A$4:$H$900,3,FALSE))</f>
        <v>Economic activity by voluntary work (statistical geographies)</v>
      </c>
      <c r="C430" s="20" t="str">
        <f>IF(ISNA(VLOOKUP((ROW(H432)-15),'List of tables'!$A$4:$H$900,8,FALSE))," ",VLOOKUP((ROW(H432)-15),'List of tables'!$A$4:$H$900,8,FALSE))</f>
        <v>All usual residents aged 16 to 74</v>
      </c>
      <c r="D430" s="20" t="str">
        <f>IF(ISNA(VLOOKUP((ROW(D432)-15),'List of tables'!$A$4:$H$900,5,FALSE))," ",VLOOKUP((ROW(D432)-15),'List of tables'!$A$4:$H$900,5,FALSE))</f>
        <v>Super Output Area, Northern Ireland</v>
      </c>
      <c r="E430" s="53" t="str">
        <f t="shared" si="6"/>
        <v>Download file (Zip, 6.5 MB)</v>
      </c>
      <c r="G430" s="18" t="str">
        <f>IF(ISNA(VLOOKUP((ROW(G432)-15),'List of tables'!$A$4:$H$900,6,FALSE))," ",VLOOKUP((ROW(G432)-15),'List of tables'!$A$4:$H$900,6,FALSE))</f>
        <v>https://datavis.nisra.gov.uk/census/2011/census-2011-dc6607ni-statistical-geographies.zip</v>
      </c>
      <c r="H430" s="18" t="str">
        <f>IF(ISNA(VLOOKUP((ROW(H432)-15),'List of tables'!$A$4:$H$900,7,FALSE))," ",VLOOKUP((ROW(H432)-15),'List of tables'!$A$4:$H$900,7,FALSE))</f>
        <v>Download file (Zip, 6.5 MB)</v>
      </c>
    </row>
    <row r="431" spans="1:8" ht="45" customHeight="1" x14ac:dyDescent="0.2">
      <c r="A431" s="21" t="str">
        <f>IF(ISNA(VLOOKUP((ROW(A433)-15),'List of tables'!$A$4:$H$900,2,FALSE))," ",VLOOKUP((ROW(A433)-15),'List of tables'!$A$4:$H$900,2,FALSE))</f>
        <v>DC7101NI</v>
      </c>
      <c r="B431" s="20" t="str">
        <f>IF(ISNA(VLOOKUP((ROW(B433)-15),'List of tables'!$A$4:$H$900,3,FALSE))," ",VLOOKUP((ROW(B433)-15),'List of tables'!$A$4:$H$900,3,FALSE))</f>
        <v>Method of travel to work by age by sex (administrative geographies)</v>
      </c>
      <c r="C431" s="20" t="str">
        <f>IF(ISNA(VLOOKUP((ROW(H433)-15),'List of tables'!$A$4:$H$900,8,FALSE))," ",VLOOKUP((ROW(H433)-15),'List of tables'!$A$4:$H$900,8,FALSE))</f>
        <v>All usual residents aged 16 to 74 (excluding students) in employment and currently working</v>
      </c>
      <c r="D431" s="20" t="str">
        <f>IF(ISNA(VLOOKUP((ROW(D433)-15),'List of tables'!$A$4:$H$900,5,FALSE))," ",VLOOKUP((ROW(D433)-15),'List of tables'!$A$4:$H$900,5,FALSE))</f>
        <v>Local Government District (1993), Health and Social Care Trust, Education and Library Board, NUTS3, Northern Ireland</v>
      </c>
      <c r="E431" s="53" t="str">
        <f t="shared" si="6"/>
        <v>Download file (Zip, 426 KB)</v>
      </c>
      <c r="G431" s="18" t="str">
        <f>IF(ISNA(VLOOKUP((ROW(G433)-15),'List of tables'!$A$4:$H$900,6,FALSE))," ",VLOOKUP((ROW(G433)-15),'List of tables'!$A$4:$H$900,6,FALSE))</f>
        <v>https://datavis.nisra.gov.uk/census/2011/census-2011-dc7101ni-administrative-geographies.zip</v>
      </c>
      <c r="H431" s="18" t="str">
        <f>IF(ISNA(VLOOKUP((ROW(H433)-15),'List of tables'!$A$4:$H$900,7,FALSE))," ",VLOOKUP((ROW(H433)-15),'List of tables'!$A$4:$H$900,7,FALSE))</f>
        <v>Download file (Zip, 426 KB)</v>
      </c>
    </row>
    <row r="432" spans="1:8" ht="45" customHeight="1" x14ac:dyDescent="0.2">
      <c r="A432" s="21" t="str">
        <f>IF(ISNA(VLOOKUP((ROW(A434)-15),'List of tables'!$A$4:$H$900,2,FALSE))," ",VLOOKUP((ROW(A434)-15),'List of tables'!$A$4:$H$900,2,FALSE))</f>
        <v>DC7102NI</v>
      </c>
      <c r="B432" s="20" t="str">
        <f>IF(ISNA(VLOOKUP((ROW(B434)-15),'List of tables'!$A$4:$H$900,3,FALSE))," ",VLOOKUP((ROW(B434)-15),'List of tables'!$A$4:$H$900,3,FALSE))</f>
        <v>Distance travelled to work by age by sex (administrative geographies)</v>
      </c>
      <c r="C432" s="20" t="str">
        <f>IF(ISNA(VLOOKUP((ROW(H434)-15),'List of tables'!$A$4:$H$900,8,FALSE))," ",VLOOKUP((ROW(H434)-15),'List of tables'!$A$4:$H$900,8,FALSE))</f>
        <v>All usual residents aged 16 to 74 (excluding students) in employment and currently working</v>
      </c>
      <c r="D432" s="20" t="str">
        <f>IF(ISNA(VLOOKUP((ROW(D434)-15),'List of tables'!$A$4:$H$900,5,FALSE))," ",VLOOKUP((ROW(D434)-15),'List of tables'!$A$4:$H$900,5,FALSE))</f>
        <v>Local Government District (1993), Health and Social Care Trust, Education and Library Board, NUTS3, Northern Ireland</v>
      </c>
      <c r="E432" s="53" t="str">
        <f t="shared" si="6"/>
        <v>Download file (Zip, 428 KB)</v>
      </c>
      <c r="G432" s="18" t="str">
        <f>IF(ISNA(VLOOKUP((ROW(G434)-15),'List of tables'!$A$4:$H$900,6,FALSE))," ",VLOOKUP((ROW(G434)-15),'List of tables'!$A$4:$H$900,6,FALSE))</f>
        <v>https://datavis.nisra.gov.uk/census/2011/census-2011-dc7102ni-administrative-geographies.zip</v>
      </c>
      <c r="H432" s="18" t="str">
        <f>IF(ISNA(VLOOKUP((ROW(H434)-15),'List of tables'!$A$4:$H$900,7,FALSE))," ",VLOOKUP((ROW(H434)-15),'List of tables'!$A$4:$H$900,7,FALSE))</f>
        <v>Download file (Zip, 428 KB)</v>
      </c>
    </row>
    <row r="433" spans="1:8" ht="45" customHeight="1" x14ac:dyDescent="0.2">
      <c r="A433" s="21" t="str">
        <f>IF(ISNA(VLOOKUP((ROW(A435)-15),'List of tables'!$A$4:$H$900,2,FALSE))," ",VLOOKUP((ROW(A435)-15),'List of tables'!$A$4:$H$900,2,FALSE))</f>
        <v>DC7103NI</v>
      </c>
      <c r="B433" s="20" t="str">
        <f>IF(ISNA(VLOOKUP((ROW(B435)-15),'List of tables'!$A$4:$H$900,3,FALSE))," ",VLOOKUP((ROW(B435)-15),'List of tables'!$A$4:$H$900,3,FALSE))</f>
        <v>Method of travel to place of study by age by sex (administrative geographies)</v>
      </c>
      <c r="C433" s="20" t="str">
        <f>IF(ISNA(VLOOKUP((ROW(H435)-15),'List of tables'!$A$4:$H$900,8,FALSE))," ",VLOOKUP((ROW(H435)-15),'List of tables'!$A$4:$H$900,8,FALSE))</f>
        <v>All usual residents of primary school age and over in full-time education</v>
      </c>
      <c r="D433" s="20" t="str">
        <f>IF(ISNA(VLOOKUP((ROW(D435)-15),'List of tables'!$A$4:$H$900,5,FALSE))," ",VLOOKUP((ROW(D435)-15),'List of tables'!$A$4:$H$900,5,FALSE))</f>
        <v>Local Government District (1993), Health and Social Care Trust, Education and Library Board, NUTS3, Northern Ireland</v>
      </c>
      <c r="E433" s="53" t="str">
        <f t="shared" si="6"/>
        <v>Download file (Zip, 386 KB)</v>
      </c>
      <c r="G433" s="18" t="str">
        <f>IF(ISNA(VLOOKUP((ROW(G435)-15),'List of tables'!$A$4:$H$900,6,FALSE))," ",VLOOKUP((ROW(G435)-15),'List of tables'!$A$4:$H$900,6,FALSE))</f>
        <v>https://datavis.nisra.gov.uk/census/2011/census-2011-dc7103ni-administrative-geographies.zip</v>
      </c>
      <c r="H433" s="18" t="str">
        <f>IF(ISNA(VLOOKUP((ROW(H435)-15),'List of tables'!$A$4:$H$900,7,FALSE))," ",VLOOKUP((ROW(H435)-15),'List of tables'!$A$4:$H$900,7,FALSE))</f>
        <v>Download file (Zip, 386 KB)</v>
      </c>
    </row>
    <row r="434" spans="1:8" ht="45" customHeight="1" x14ac:dyDescent="0.2">
      <c r="A434" s="21" t="str">
        <f>IF(ISNA(VLOOKUP((ROW(A436)-15),'List of tables'!$A$4:$H$900,2,FALSE))," ",VLOOKUP((ROW(A436)-15),'List of tables'!$A$4:$H$900,2,FALSE))</f>
        <v>DC7104NI</v>
      </c>
      <c r="B434" s="20" t="str">
        <f>IF(ISNA(VLOOKUP((ROW(B436)-15),'List of tables'!$A$4:$H$900,3,FALSE))," ",VLOOKUP((ROW(B436)-15),'List of tables'!$A$4:$H$900,3,FALSE))</f>
        <v>Distance travelled to place of study by age by sex (administrative geographies)</v>
      </c>
      <c r="C434" s="20" t="str">
        <f>IF(ISNA(VLOOKUP((ROW(H436)-15),'List of tables'!$A$4:$H$900,8,FALSE))," ",VLOOKUP((ROW(H436)-15),'List of tables'!$A$4:$H$900,8,FALSE))</f>
        <v>All usual residents of primary school age and over in full-time education</v>
      </c>
      <c r="D434" s="20" t="str">
        <f>IF(ISNA(VLOOKUP((ROW(D436)-15),'List of tables'!$A$4:$H$900,5,FALSE))," ",VLOOKUP((ROW(D436)-15),'List of tables'!$A$4:$H$900,5,FALSE))</f>
        <v>Local Government District (1993), Health and Social Care Trust, Education and Library Board, NUTS3, Northern Ireland</v>
      </c>
      <c r="E434" s="53" t="str">
        <f t="shared" si="6"/>
        <v>Download file (Zip, 387 KB)</v>
      </c>
      <c r="G434" s="18" t="str">
        <f>IF(ISNA(VLOOKUP((ROW(G436)-15),'List of tables'!$A$4:$H$900,6,FALSE))," ",VLOOKUP((ROW(G436)-15),'List of tables'!$A$4:$H$900,6,FALSE))</f>
        <v>https://datavis.nisra.gov.uk/census/2011/census-2011-dc7104ni-administrative-geographies.zip</v>
      </c>
      <c r="H434" s="18" t="str">
        <f>IF(ISNA(VLOOKUP((ROW(H436)-15),'List of tables'!$A$4:$H$900,7,FALSE))," ",VLOOKUP((ROW(H436)-15),'List of tables'!$A$4:$H$900,7,FALSE))</f>
        <v>Download file (Zip, 387 KB)</v>
      </c>
    </row>
    <row r="435" spans="1:8" ht="45" customHeight="1" x14ac:dyDescent="0.2">
      <c r="A435" s="21" t="str">
        <f>IF(ISNA(VLOOKUP((ROW(A437)-15),'List of tables'!$A$4:$H$900,2,FALSE))," ",VLOOKUP((ROW(A437)-15),'List of tables'!$A$4:$H$900,2,FALSE))</f>
        <v>DC7201NI</v>
      </c>
      <c r="B435" s="20" t="str">
        <f>IF(ISNA(VLOOKUP((ROW(B437)-15),'List of tables'!$A$4:$H$900,3,FALSE))," ",VLOOKUP((ROW(B437)-15),'List of tables'!$A$4:$H$900,3,FALSE))</f>
        <v>Ethnic group by method of travel to work</v>
      </c>
      <c r="C435" s="20" t="str">
        <f>IF(ISNA(VLOOKUP((ROW(H437)-15),'List of tables'!$A$4:$H$900,8,FALSE))," ",VLOOKUP((ROW(H437)-15),'List of tables'!$A$4:$H$900,8,FALSE))</f>
        <v>All usual residents aged 16 to 74 (excluding full-time students) in employment and currently working</v>
      </c>
      <c r="D435" s="20" t="str">
        <f>IF(ISNA(VLOOKUP((ROW(D437)-15),'List of tables'!$A$4:$H$900,5,FALSE))," ",VLOOKUP((ROW(D437)-15),'List of tables'!$A$4:$H$900,5,FALSE))</f>
        <v>Northern Ireland</v>
      </c>
      <c r="E435" s="53" t="str">
        <f t="shared" si="6"/>
        <v>Download file (Excel, 17 KB)</v>
      </c>
      <c r="G435" s="18" t="str">
        <f>IF(ISNA(VLOOKUP((ROW(G437)-15),'List of tables'!$A$4:$H$900,6,FALSE))," ",VLOOKUP((ROW(G437)-15),'List of tables'!$A$4:$H$900,6,FALSE))</f>
        <v>https://datavis.nisra.gov.uk/census/2011/census-2011-dc7201ni.xlsx</v>
      </c>
      <c r="H435" s="18" t="str">
        <f>IF(ISNA(VLOOKUP((ROW(H437)-15),'List of tables'!$A$4:$H$900,7,FALSE))," ",VLOOKUP((ROW(H437)-15),'List of tables'!$A$4:$H$900,7,FALSE))</f>
        <v>Download file (Excel, 17 KB)</v>
      </c>
    </row>
    <row r="436" spans="1:8" ht="45" customHeight="1" x14ac:dyDescent="0.2">
      <c r="A436" s="21" t="str">
        <f>IF(ISNA(VLOOKUP((ROW(A438)-15),'List of tables'!$A$4:$H$900,2,FALSE))," ",VLOOKUP((ROW(A438)-15),'List of tables'!$A$4:$H$900,2,FALSE))</f>
        <v>DC7202NI</v>
      </c>
      <c r="B436" s="20" t="str">
        <f>IF(ISNA(VLOOKUP((ROW(B438)-15),'List of tables'!$A$4:$H$900,3,FALSE))," ",VLOOKUP((ROW(B438)-15),'List of tables'!$A$4:$H$900,3,FALSE))</f>
        <v>Ethnic group by distance travelled to work</v>
      </c>
      <c r="C436" s="20" t="str">
        <f>IF(ISNA(VLOOKUP((ROW(H438)-15),'List of tables'!$A$4:$H$900,8,FALSE))," ",VLOOKUP((ROW(H438)-15),'List of tables'!$A$4:$H$900,8,FALSE))</f>
        <v>All usual residents aged 16 to 74 (excluding full-time students) in employment and currently working</v>
      </c>
      <c r="D436" s="20" t="str">
        <f>IF(ISNA(VLOOKUP((ROW(D438)-15),'List of tables'!$A$4:$H$900,5,FALSE))," ",VLOOKUP((ROW(D438)-15),'List of tables'!$A$4:$H$900,5,FALSE))</f>
        <v>Northern Ireland</v>
      </c>
      <c r="E436" s="53" t="str">
        <f t="shared" si="6"/>
        <v>Download file (Excel, 17 KB)</v>
      </c>
      <c r="G436" s="18" t="str">
        <f>IF(ISNA(VLOOKUP((ROW(G438)-15),'List of tables'!$A$4:$H$900,6,FALSE))," ",VLOOKUP((ROW(G438)-15),'List of tables'!$A$4:$H$900,6,FALSE))</f>
        <v>https://datavis.nisra.gov.uk/census/2011/census-2011-dc7202ni.xlsx</v>
      </c>
      <c r="H436" s="18" t="str">
        <f>IF(ISNA(VLOOKUP((ROW(H438)-15),'List of tables'!$A$4:$H$900,7,FALSE))," ",VLOOKUP((ROW(H438)-15),'List of tables'!$A$4:$H$900,7,FALSE))</f>
        <v>Download file (Excel, 17 KB)</v>
      </c>
    </row>
    <row r="437" spans="1:8" ht="45" customHeight="1" x14ac:dyDescent="0.2">
      <c r="A437" s="21" t="str">
        <f>IF(ISNA(VLOOKUP((ROW(A439)-15),'List of tables'!$A$4:$H$900,2,FALSE))," ",VLOOKUP((ROW(A439)-15),'List of tables'!$A$4:$H$900,2,FALSE))</f>
        <v>DC7203NI</v>
      </c>
      <c r="B437" s="20" t="str">
        <f>IF(ISNA(VLOOKUP((ROW(B439)-15),'List of tables'!$A$4:$H$900,3,FALSE))," ",VLOOKUP((ROW(B439)-15),'List of tables'!$A$4:$H$900,3,FALSE))</f>
        <v>Religion by distance travelled to work by sex (administrative geographies)</v>
      </c>
      <c r="C437" s="20" t="str">
        <f>IF(ISNA(VLOOKUP((ROW(H439)-15),'List of tables'!$A$4:$H$900,8,FALSE))," ",VLOOKUP((ROW(H439)-15),'List of tables'!$A$4:$H$900,8,FALSE))</f>
        <v>All usual residents aged 16 to 74 (excluding full-time students) in employment and currently working</v>
      </c>
      <c r="D437" s="20" t="str">
        <f>IF(ISNA(VLOOKUP((ROW(D439)-15),'List of tables'!$A$4:$H$900,5,FALSE))," ",VLOOKUP((ROW(D439)-15),'List of tables'!$A$4:$H$900,5,FALSE))</f>
        <v>Local Government District (1993), Health and Social Care Trust, Education and Library Board, NUTS3, Northern Ireland</v>
      </c>
      <c r="E437" s="53" t="str">
        <f t="shared" si="6"/>
        <v>Download file (Zip, 414 KB)</v>
      </c>
      <c r="G437" s="18" t="str">
        <f>IF(ISNA(VLOOKUP((ROW(G439)-15),'List of tables'!$A$4:$H$900,6,FALSE))," ",VLOOKUP((ROW(G439)-15),'List of tables'!$A$4:$H$900,6,FALSE))</f>
        <v>https://datavis.nisra.gov.uk/census/2011/census-2011-dc7203ni-administrative-geographies.zip</v>
      </c>
      <c r="H437" s="18" t="str">
        <f>IF(ISNA(VLOOKUP((ROW(H439)-15),'List of tables'!$A$4:$H$900,7,FALSE))," ",VLOOKUP((ROW(H439)-15),'List of tables'!$A$4:$H$900,7,FALSE))</f>
        <v>Download file (Zip, 414 KB)</v>
      </c>
    </row>
    <row r="438" spans="1:8" ht="45" customHeight="1" x14ac:dyDescent="0.2">
      <c r="A438" s="21" t="str">
        <f>IF(ISNA(VLOOKUP((ROW(A440)-15),'List of tables'!$A$4:$H$900,2,FALSE))," ",VLOOKUP((ROW(A440)-15),'List of tables'!$A$4:$H$900,2,FALSE))</f>
        <v>DC7204NI</v>
      </c>
      <c r="B438" s="20" t="str">
        <f>IF(ISNA(VLOOKUP((ROW(B440)-15),'List of tables'!$A$4:$H$900,3,FALSE))," ",VLOOKUP((ROW(B440)-15),'List of tables'!$A$4:$H$900,3,FALSE))</f>
        <v>Religion or religion brought up in by distance travelled to work by sex (administrative geographies)</v>
      </c>
      <c r="C438" s="20" t="str">
        <f>IF(ISNA(VLOOKUP((ROW(H440)-15),'List of tables'!$A$4:$H$900,8,FALSE))," ",VLOOKUP((ROW(H440)-15),'List of tables'!$A$4:$H$900,8,FALSE))</f>
        <v>All usual residents aged 16 to 74 (excluding students) in employment and currently working</v>
      </c>
      <c r="D438" s="20" t="str">
        <f>IF(ISNA(VLOOKUP((ROW(D440)-15),'List of tables'!$A$4:$H$900,5,FALSE))," ",VLOOKUP((ROW(D440)-15),'List of tables'!$A$4:$H$900,5,FALSE))</f>
        <v>Local Government District (1993), Health and Social Care Trust, Education and Library Board, NUTS3, Northern Ireland</v>
      </c>
      <c r="E438" s="53" t="str">
        <f t="shared" si="6"/>
        <v>Download file (Zip, 379 KB)</v>
      </c>
      <c r="G438" s="18" t="str">
        <f>IF(ISNA(VLOOKUP((ROW(G440)-15),'List of tables'!$A$4:$H$900,6,FALSE))," ",VLOOKUP((ROW(G440)-15),'List of tables'!$A$4:$H$900,6,FALSE))</f>
        <v>https://datavis.nisra.gov.uk/census/2011/census-2011-dc7204ni-administrative-geographies.zip</v>
      </c>
      <c r="H438" s="18" t="str">
        <f>IF(ISNA(VLOOKUP((ROW(H440)-15),'List of tables'!$A$4:$H$900,7,FALSE))," ",VLOOKUP((ROW(H440)-15),'List of tables'!$A$4:$H$900,7,FALSE))</f>
        <v>Download file (Zip, 379 KB)</v>
      </c>
    </row>
    <row r="439" spans="1:8" ht="45" customHeight="1" x14ac:dyDescent="0.2">
      <c r="A439" s="21" t="str">
        <f>IF(ISNA(VLOOKUP((ROW(A441)-15),'List of tables'!$A$4:$H$900,2,FALSE))," ",VLOOKUP((ROW(A441)-15),'List of tables'!$A$4:$H$900,2,FALSE))</f>
        <v>DC7205NI</v>
      </c>
      <c r="B439" s="20" t="str">
        <f>IF(ISNA(VLOOKUP((ROW(B441)-15),'List of tables'!$A$4:$H$900,3,FALSE))," ",VLOOKUP((ROW(B441)-15),'List of tables'!$A$4:$H$900,3,FALSE))</f>
        <v>Religion by distance travelled to place of study by sex (administrative geographies)</v>
      </c>
      <c r="C439" s="20" t="str">
        <f>IF(ISNA(VLOOKUP((ROW(H441)-15),'List of tables'!$A$4:$H$900,8,FALSE))," ",VLOOKUP((ROW(H441)-15),'List of tables'!$A$4:$H$900,8,FALSE))</f>
        <v>All usual residents of primary school age and over in full-time education</v>
      </c>
      <c r="D439" s="20" t="str">
        <f>IF(ISNA(VLOOKUP((ROW(D441)-15),'List of tables'!$A$4:$H$900,5,FALSE))," ",VLOOKUP((ROW(D441)-15),'List of tables'!$A$4:$H$900,5,FALSE))</f>
        <v>Local Government District (1993), Health and Social Care Trust, Education and Library Board, NUTS3, Northern Ireland</v>
      </c>
      <c r="E439" s="53" t="str">
        <f t="shared" si="6"/>
        <v>Download file (Zip, 408 KB)</v>
      </c>
      <c r="G439" s="18" t="str">
        <f>IF(ISNA(VLOOKUP((ROW(G441)-15),'List of tables'!$A$4:$H$900,6,FALSE))," ",VLOOKUP((ROW(G441)-15),'List of tables'!$A$4:$H$900,6,FALSE))</f>
        <v>https://datavis.nisra.gov.uk/census/2011/census-2011-dc7205ni-administrative-geographies.zip</v>
      </c>
      <c r="H439" s="18" t="str">
        <f>IF(ISNA(VLOOKUP((ROW(H441)-15),'List of tables'!$A$4:$H$900,7,FALSE))," ",VLOOKUP((ROW(H441)-15),'List of tables'!$A$4:$H$900,7,FALSE))</f>
        <v>Download file (Zip, 408 KB)</v>
      </c>
    </row>
    <row r="440" spans="1:8" ht="45" customHeight="1" x14ac:dyDescent="0.2">
      <c r="A440" s="21" t="str">
        <f>IF(ISNA(VLOOKUP((ROW(A442)-15),'List of tables'!$A$4:$H$900,2,FALSE))," ",VLOOKUP((ROW(A442)-15),'List of tables'!$A$4:$H$900,2,FALSE))</f>
        <v>DC7206NI</v>
      </c>
      <c r="B440" s="20" t="str">
        <f>IF(ISNA(VLOOKUP((ROW(B442)-15),'List of tables'!$A$4:$H$900,3,FALSE))," ",VLOOKUP((ROW(B442)-15),'List of tables'!$A$4:$H$900,3,FALSE))</f>
        <v>Religion or religion brought up in by distance travelled to place of study by sex (administrative geographies)</v>
      </c>
      <c r="C440" s="20" t="str">
        <f>IF(ISNA(VLOOKUP((ROW(H442)-15),'List of tables'!$A$4:$H$900,8,FALSE))," ",VLOOKUP((ROW(H442)-15),'List of tables'!$A$4:$H$900,8,FALSE))</f>
        <v>All usual residents of primary school age and over in full-time education</v>
      </c>
      <c r="D440" s="20" t="str">
        <f>IF(ISNA(VLOOKUP((ROW(D442)-15),'List of tables'!$A$4:$H$900,5,FALSE))," ",VLOOKUP((ROW(D442)-15),'List of tables'!$A$4:$H$900,5,FALSE))</f>
        <v>Local Government District (1993), Health and Social Care Trust, Education and Library Board, NUTS3, Northern Ireland</v>
      </c>
      <c r="E440" s="53" t="str">
        <f t="shared" si="6"/>
        <v>Download file (Zip, 376 KB)</v>
      </c>
      <c r="G440" s="18" t="str">
        <f>IF(ISNA(VLOOKUP((ROW(G442)-15),'List of tables'!$A$4:$H$900,6,FALSE))," ",VLOOKUP((ROW(G442)-15),'List of tables'!$A$4:$H$900,6,FALSE))</f>
        <v>https://datavis.nisra.gov.uk/census/2011/census-2011-dc7206ni-administrative-geographies.zip</v>
      </c>
      <c r="H440" s="18" t="str">
        <f>IF(ISNA(VLOOKUP((ROW(H442)-15),'List of tables'!$A$4:$H$900,7,FALSE))," ",VLOOKUP((ROW(H442)-15),'List of tables'!$A$4:$H$900,7,FALSE))</f>
        <v>Download file (Zip, 376 KB)</v>
      </c>
    </row>
    <row r="441" spans="1:8" ht="45" customHeight="1" x14ac:dyDescent="0.2">
      <c r="A441" s="21" t="str">
        <f>IF(ISNA(VLOOKUP((ROW(A443)-15),'List of tables'!$A$4:$H$900,2,FALSE))," ",VLOOKUP((ROW(A443)-15),'List of tables'!$A$4:$H$900,2,FALSE))</f>
        <v>DC7301NI</v>
      </c>
      <c r="B441" s="20" t="str">
        <f>IF(ISNA(VLOOKUP((ROW(B443)-15),'List of tables'!$A$4:$H$900,3,FALSE))," ",VLOOKUP((ROW(B443)-15),'List of tables'!$A$4:$H$900,3,FALSE))</f>
        <v>Long-term health problem or disability by method of travel to work (administrative geographies)</v>
      </c>
      <c r="C441" s="20" t="str">
        <f>IF(ISNA(VLOOKUP((ROW(H443)-15),'List of tables'!$A$4:$H$900,8,FALSE))," ",VLOOKUP((ROW(H443)-15),'List of tables'!$A$4:$H$900,8,FALSE))</f>
        <v>All usual residents aged 16 to 74 (excluding students) in employment and currently working</v>
      </c>
      <c r="D441" s="20" t="str">
        <f>IF(ISNA(VLOOKUP((ROW(D443)-15),'List of tables'!$A$4:$H$900,5,FALSE))," ",VLOOKUP((ROW(D443)-15),'List of tables'!$A$4:$H$900,5,FALSE))</f>
        <v>Local Government District (1993), Health and Social Care Trust, Education and Library Board, NUTS3, Northern Ireland</v>
      </c>
      <c r="E441" s="53" t="str">
        <f t="shared" si="6"/>
        <v>Download file (Zip, 332 KB)</v>
      </c>
      <c r="G441" s="18" t="str">
        <f>IF(ISNA(VLOOKUP((ROW(G443)-15),'List of tables'!$A$4:$H$900,6,FALSE))," ",VLOOKUP((ROW(G443)-15),'List of tables'!$A$4:$H$900,6,FALSE))</f>
        <v>https://datavis.nisra.gov.uk/census/2011/census-2011-dc7301ni-administrative-geographies.zip</v>
      </c>
      <c r="H441" s="18" t="str">
        <f>IF(ISNA(VLOOKUP((ROW(H443)-15),'List of tables'!$A$4:$H$900,7,FALSE))," ",VLOOKUP((ROW(H443)-15),'List of tables'!$A$4:$H$900,7,FALSE))</f>
        <v>Download file (Zip, 332 KB)</v>
      </c>
    </row>
    <row r="442" spans="1:8" ht="45" customHeight="1" x14ac:dyDescent="0.2">
      <c r="A442" s="21" t="str">
        <f>IF(ISNA(VLOOKUP((ROW(A444)-15),'List of tables'!$A$4:$H$900,2,FALSE))," ",VLOOKUP((ROW(A444)-15),'List of tables'!$A$4:$H$900,2,FALSE))</f>
        <v>DC7302NI</v>
      </c>
      <c r="B442" s="20" t="str">
        <f>IF(ISNA(VLOOKUP((ROW(B444)-15),'List of tables'!$A$4:$H$900,3,FALSE))," ",VLOOKUP((ROW(B444)-15),'List of tables'!$A$4:$H$900,3,FALSE))</f>
        <v>Long-term health problem or disability by distance travelled to work (administrative geographies)</v>
      </c>
      <c r="C442" s="20" t="str">
        <f>IF(ISNA(VLOOKUP((ROW(H444)-15),'List of tables'!$A$4:$H$900,8,FALSE))," ",VLOOKUP((ROW(H444)-15),'List of tables'!$A$4:$H$900,8,FALSE))</f>
        <v>All usual residents aged 16 to 74 (excluding students) in employment and currently working</v>
      </c>
      <c r="D442" s="20" t="str">
        <f>IF(ISNA(VLOOKUP((ROW(D444)-15),'List of tables'!$A$4:$H$900,5,FALSE))," ",VLOOKUP((ROW(D444)-15),'List of tables'!$A$4:$H$900,5,FALSE))</f>
        <v>Local Government District (1993), Health and Social Care Trust, Education and Library Board, NUTS3, Northern Ireland</v>
      </c>
      <c r="E442" s="53" t="str">
        <f t="shared" si="6"/>
        <v>Download file (Zip, 338 KB)</v>
      </c>
      <c r="G442" s="18" t="str">
        <f>IF(ISNA(VLOOKUP((ROW(G444)-15),'List of tables'!$A$4:$H$900,6,FALSE))," ",VLOOKUP((ROW(G444)-15),'List of tables'!$A$4:$H$900,6,FALSE))</f>
        <v>https://datavis.nisra.gov.uk/census/2011/census-2011-dc7302ni-administrative-geographies.zip</v>
      </c>
      <c r="H442" s="18" t="str">
        <f>IF(ISNA(VLOOKUP((ROW(H444)-15),'List of tables'!$A$4:$H$900,7,FALSE))," ",VLOOKUP((ROW(H444)-15),'List of tables'!$A$4:$H$900,7,FALSE))</f>
        <v>Download file (Zip, 338 KB)</v>
      </c>
    </row>
    <row r="443" spans="1:8" ht="45" customHeight="1" x14ac:dyDescent="0.2">
      <c r="A443" s="21" t="str">
        <f>IF(ISNA(VLOOKUP((ROW(A445)-15),'List of tables'!$A$4:$H$900,2,FALSE))," ",VLOOKUP((ROW(A445)-15),'List of tables'!$A$4:$H$900,2,FALSE))</f>
        <v>DC7303NI</v>
      </c>
      <c r="B443" s="20" t="str">
        <f>IF(ISNA(VLOOKUP((ROW(B445)-15),'List of tables'!$A$4:$H$900,3,FALSE))," ",VLOOKUP((ROW(B445)-15),'List of tables'!$A$4:$H$900,3,FALSE))</f>
        <v>Long-term health problem or disability by method of travel to place of study (administrative geographies)</v>
      </c>
      <c r="C443" s="20" t="str">
        <f>IF(ISNA(VLOOKUP((ROW(H445)-15),'List of tables'!$A$4:$H$900,8,FALSE))," ",VLOOKUP((ROW(H445)-15),'List of tables'!$A$4:$H$900,8,FALSE))</f>
        <v>All usual residents of primary school age and over in full-time education</v>
      </c>
      <c r="D443" s="20" t="str">
        <f>IF(ISNA(VLOOKUP((ROW(D445)-15),'List of tables'!$A$4:$H$900,5,FALSE))," ",VLOOKUP((ROW(D445)-15),'List of tables'!$A$4:$H$900,5,FALSE))</f>
        <v>Local Government District (1993), Health and Social Care Trust, Education and Library Board, NUTS3, Northern Ireland</v>
      </c>
      <c r="E443" s="53" t="str">
        <f t="shared" si="6"/>
        <v>Download file (Zip, 333 KB)</v>
      </c>
      <c r="G443" s="18" t="str">
        <f>IF(ISNA(VLOOKUP((ROW(G445)-15),'List of tables'!$A$4:$H$900,6,FALSE))," ",VLOOKUP((ROW(G445)-15),'List of tables'!$A$4:$H$900,6,FALSE))</f>
        <v>https://datavis.nisra.gov.uk/census/2011/census-2011-dc7303ni-administrative-geographies.zip</v>
      </c>
      <c r="H443" s="18" t="str">
        <f>IF(ISNA(VLOOKUP((ROW(H445)-15),'List of tables'!$A$4:$H$900,7,FALSE))," ",VLOOKUP((ROW(H445)-15),'List of tables'!$A$4:$H$900,7,FALSE))</f>
        <v>Download file (Zip, 333 KB)</v>
      </c>
    </row>
    <row r="444" spans="1:8" ht="45" customHeight="1" x14ac:dyDescent="0.2">
      <c r="A444" s="21" t="str">
        <f>IF(ISNA(VLOOKUP((ROW(A446)-15),'List of tables'!$A$4:$H$900,2,FALSE))," ",VLOOKUP((ROW(A446)-15),'List of tables'!$A$4:$H$900,2,FALSE))</f>
        <v>DC7304NI</v>
      </c>
      <c r="B444" s="20" t="str">
        <f>IF(ISNA(VLOOKUP((ROW(B446)-15),'List of tables'!$A$4:$H$900,3,FALSE))," ",VLOOKUP((ROW(B446)-15),'List of tables'!$A$4:$H$900,3,FALSE))</f>
        <v>Long-term health problem or disability by distance travelled to place of study (administrative geographies)</v>
      </c>
      <c r="C444" s="20" t="str">
        <f>IF(ISNA(VLOOKUP((ROW(H446)-15),'List of tables'!$A$4:$H$900,8,FALSE))," ",VLOOKUP((ROW(H446)-15),'List of tables'!$A$4:$H$900,8,FALSE))</f>
        <v>All usual residents of primary school age and over in full-time education</v>
      </c>
      <c r="D444" s="20" t="str">
        <f>IF(ISNA(VLOOKUP((ROW(D446)-15),'List of tables'!$A$4:$H$900,5,FALSE))," ",VLOOKUP((ROW(D446)-15),'List of tables'!$A$4:$H$900,5,FALSE))</f>
        <v>Local Government District (1993), Health and Social Care Trust, Education and Library Board, NUTS3, Northern Ireland</v>
      </c>
      <c r="E444" s="53" t="str">
        <f t="shared" si="6"/>
        <v>Download file (Zip, 337 KB)</v>
      </c>
      <c r="G444" s="18" t="str">
        <f>IF(ISNA(VLOOKUP((ROW(G446)-15),'List of tables'!$A$4:$H$900,6,FALSE))," ",VLOOKUP((ROW(G446)-15),'List of tables'!$A$4:$H$900,6,FALSE))</f>
        <v>https://datavis.nisra.gov.uk/census/2011/census-2011-dc7304ni-administrative-geographies.zip</v>
      </c>
      <c r="H444" s="18" t="str">
        <f>IF(ISNA(VLOOKUP((ROW(H446)-15),'List of tables'!$A$4:$H$900,7,FALSE))," ",VLOOKUP((ROW(H446)-15),'List of tables'!$A$4:$H$900,7,FALSE))</f>
        <v>Download file (Zip, 337 KB)</v>
      </c>
    </row>
    <row r="445" spans="1:8" ht="45" customHeight="1" x14ac:dyDescent="0.2">
      <c r="A445" s="21" t="str">
        <f>IF(ISNA(VLOOKUP((ROW(A447)-15),'List of tables'!$A$4:$H$900,2,FALSE))," ",VLOOKUP((ROW(A447)-15),'List of tables'!$A$4:$H$900,2,FALSE))</f>
        <v>DC7401NI</v>
      </c>
      <c r="B445" s="20" t="str">
        <f>IF(ISNA(VLOOKUP((ROW(B447)-15),'List of tables'!$A$4:$H$900,3,FALSE))," ",VLOOKUP((ROW(B447)-15),'List of tables'!$A$4:$H$900,3,FALSE))</f>
        <v>Method of travel to work by car or van availability (administrative geographies)</v>
      </c>
      <c r="C445" s="20" t="str">
        <f>IF(ISNA(VLOOKUP((ROW(H447)-15),'List of tables'!$A$4:$H$900,8,FALSE))," ",VLOOKUP((ROW(H447)-15),'List of tables'!$A$4:$H$900,8,FALSE))</f>
        <v>All usual residents aged 16 to 74 (excluding students) in households in employment and currently working</v>
      </c>
      <c r="D445" s="20" t="str">
        <f>IF(ISNA(VLOOKUP((ROW(D447)-15),'List of tables'!$A$4:$H$900,5,FALSE))," ",VLOOKUP((ROW(D447)-15),'List of tables'!$A$4:$H$900,5,FALSE))</f>
        <v>Local Government District (1993), Health and Social Care Trust, Education and Library Board, NUTS3, Northern Ireland</v>
      </c>
      <c r="E445" s="53" t="str">
        <f t="shared" si="6"/>
        <v>Download file (Zip, 334 KB)</v>
      </c>
      <c r="G445" s="18" t="str">
        <f>IF(ISNA(VLOOKUP((ROW(G447)-15),'List of tables'!$A$4:$H$900,6,FALSE))," ",VLOOKUP((ROW(G447)-15),'List of tables'!$A$4:$H$900,6,FALSE))</f>
        <v>https://datavis.nisra.gov.uk/census/2011/census-2011-dc7401ni-administrative-geographies.zip</v>
      </c>
      <c r="H445" s="18" t="str">
        <f>IF(ISNA(VLOOKUP((ROW(H447)-15),'List of tables'!$A$4:$H$900,7,FALSE))," ",VLOOKUP((ROW(H447)-15),'List of tables'!$A$4:$H$900,7,FALSE))</f>
        <v>Download file (Zip, 334 KB)</v>
      </c>
    </row>
    <row r="446" spans="1:8" ht="45" customHeight="1" x14ac:dyDescent="0.2">
      <c r="A446" s="21" t="str">
        <f>IF(ISNA(VLOOKUP((ROW(A448)-15),'List of tables'!$A$4:$H$900,2,FALSE))," ",VLOOKUP((ROW(A448)-15),'List of tables'!$A$4:$H$900,2,FALSE))</f>
        <v>DC7402NI</v>
      </c>
      <c r="B446" s="20" t="str">
        <f>IF(ISNA(VLOOKUP((ROW(B448)-15),'List of tables'!$A$4:$H$900,3,FALSE))," ",VLOOKUP((ROW(B448)-15),'List of tables'!$A$4:$H$900,3,FALSE))</f>
        <v>Distance travelled to work by car or van availability (administrative geographies)</v>
      </c>
      <c r="C446" s="20" t="str">
        <f>IF(ISNA(VLOOKUP((ROW(H448)-15),'List of tables'!$A$4:$H$900,8,FALSE))," ",VLOOKUP((ROW(H448)-15),'List of tables'!$A$4:$H$900,8,FALSE))</f>
        <v>All usual residents aged 16 to 74 (excluding students) in households in employment and currently working</v>
      </c>
      <c r="D446" s="20" t="str">
        <f>IF(ISNA(VLOOKUP((ROW(D448)-15),'List of tables'!$A$4:$H$900,5,FALSE))," ",VLOOKUP((ROW(D448)-15),'List of tables'!$A$4:$H$900,5,FALSE))</f>
        <v>Local Government District (1993), Health and Social Care Trust, Education and Library Board, NUTS3, Northern Ireland</v>
      </c>
      <c r="E446" s="53" t="str">
        <f t="shared" si="6"/>
        <v>Download file (Zip, 338 KB)</v>
      </c>
      <c r="G446" s="18" t="str">
        <f>IF(ISNA(VLOOKUP((ROW(G448)-15),'List of tables'!$A$4:$H$900,6,FALSE))," ",VLOOKUP((ROW(G448)-15),'List of tables'!$A$4:$H$900,6,FALSE))</f>
        <v>https://datavis.nisra.gov.uk/census/2011/census-2011-dc7402ni-administrative-geographies.zip</v>
      </c>
      <c r="H446" s="18" t="str">
        <f>IF(ISNA(VLOOKUP((ROW(H448)-15),'List of tables'!$A$4:$H$900,7,FALSE))," ",VLOOKUP((ROW(H448)-15),'List of tables'!$A$4:$H$900,7,FALSE))</f>
        <v>Download file (Zip, 338 KB)</v>
      </c>
    </row>
    <row r="447" spans="1:8" ht="45" customHeight="1" x14ac:dyDescent="0.2">
      <c r="A447" s="21" t="str">
        <f>IF(ISNA(VLOOKUP((ROW(A449)-15),'List of tables'!$A$4:$H$900,2,FALSE))," ",VLOOKUP((ROW(A449)-15),'List of tables'!$A$4:$H$900,2,FALSE))</f>
        <v>DC7403NI</v>
      </c>
      <c r="B447" s="20" t="str">
        <f>IF(ISNA(VLOOKUP((ROW(B449)-15),'List of tables'!$A$4:$H$900,3,FALSE))," ",VLOOKUP((ROW(B449)-15),'List of tables'!$A$4:$H$900,3,FALSE))</f>
        <v>Method of travel to place of study by car or van availability (administrative geographies)</v>
      </c>
      <c r="C447" s="20" t="str">
        <f>IF(ISNA(VLOOKUP((ROW(H449)-15),'List of tables'!$A$4:$H$900,8,FALSE))," ",VLOOKUP((ROW(H449)-15),'List of tables'!$A$4:$H$900,8,FALSE))</f>
        <v>All usual residents of primary school age and over living in households in full-time education</v>
      </c>
      <c r="D447" s="20" t="str">
        <f>IF(ISNA(VLOOKUP((ROW(D449)-15),'List of tables'!$A$4:$H$900,5,FALSE))," ",VLOOKUP((ROW(D449)-15),'List of tables'!$A$4:$H$900,5,FALSE))</f>
        <v>Local Government District (1993), Health and Social Care Trust, Education and Library Board, NUTS3, Northern Ireland</v>
      </c>
      <c r="E447" s="53" t="str">
        <f t="shared" si="6"/>
        <v>Download file (Zip, 334 KB)</v>
      </c>
      <c r="G447" s="18" t="str">
        <f>IF(ISNA(VLOOKUP((ROW(G449)-15),'List of tables'!$A$4:$H$900,6,FALSE))," ",VLOOKUP((ROW(G449)-15),'List of tables'!$A$4:$H$900,6,FALSE))</f>
        <v>https://datavis.nisra.gov.uk/census/2011/census-2011-dc7403ni-administrative-geographies.zip</v>
      </c>
      <c r="H447" s="18" t="str">
        <f>IF(ISNA(VLOOKUP((ROW(H449)-15),'List of tables'!$A$4:$H$900,7,FALSE))," ",VLOOKUP((ROW(H449)-15),'List of tables'!$A$4:$H$900,7,FALSE))</f>
        <v>Download file (Zip, 334 KB)</v>
      </c>
    </row>
    <row r="448" spans="1:8" ht="45" customHeight="1" x14ac:dyDescent="0.2">
      <c r="A448" s="21" t="str">
        <f>IF(ISNA(VLOOKUP((ROW(A450)-15),'List of tables'!$A$4:$H$900,2,FALSE))," ",VLOOKUP((ROW(A450)-15),'List of tables'!$A$4:$H$900,2,FALSE))</f>
        <v>DC7404NI</v>
      </c>
      <c r="B448" s="20" t="str">
        <f>IF(ISNA(VLOOKUP((ROW(B450)-15),'List of tables'!$A$4:$H$900,3,FALSE))," ",VLOOKUP((ROW(B450)-15),'List of tables'!$A$4:$H$900,3,FALSE))</f>
        <v>Distance travelled to place of study by car or van availability (administrative geographies)</v>
      </c>
      <c r="C448" s="20" t="str">
        <f>IF(ISNA(VLOOKUP((ROW(H450)-15),'List of tables'!$A$4:$H$900,8,FALSE))," ",VLOOKUP((ROW(H450)-15),'List of tables'!$A$4:$H$900,8,FALSE))</f>
        <v>All usual residents of primary school age and over living in households in full-time education</v>
      </c>
      <c r="D448" s="20" t="str">
        <f>IF(ISNA(VLOOKUP((ROW(D450)-15),'List of tables'!$A$4:$H$900,5,FALSE))," ",VLOOKUP((ROW(D450)-15),'List of tables'!$A$4:$H$900,5,FALSE))</f>
        <v>Local Government District (1993), Health and Social Care Trust, Education and Library Board, NUTS3, Northern Ireland</v>
      </c>
      <c r="E448" s="53" t="str">
        <f t="shared" si="6"/>
        <v>Download file (Zip, 337 KB)</v>
      </c>
      <c r="G448" s="18" t="str">
        <f>IF(ISNA(VLOOKUP((ROW(G450)-15),'List of tables'!$A$4:$H$900,6,FALSE))," ",VLOOKUP((ROW(G450)-15),'List of tables'!$A$4:$H$900,6,FALSE))</f>
        <v>https://datavis.nisra.gov.uk/census/2011/census-2011-dc7404ni-administrative-geographies.zip</v>
      </c>
      <c r="H448" s="18" t="str">
        <f>IF(ISNA(VLOOKUP((ROW(H450)-15),'List of tables'!$A$4:$H$900,7,FALSE))," ",VLOOKUP((ROW(H450)-15),'List of tables'!$A$4:$H$900,7,FALSE))</f>
        <v>Download file (Zip, 337 KB)</v>
      </c>
    </row>
    <row r="449" spans="1:8" ht="45" customHeight="1" x14ac:dyDescent="0.2">
      <c r="A449" s="21" t="str">
        <f>IF(ISNA(VLOOKUP((ROW(A451)-15),'List of tables'!$A$4:$H$900,2,FALSE))," ",VLOOKUP((ROW(A451)-15),'List of tables'!$A$4:$H$900,2,FALSE))</f>
        <v>DC7501NI</v>
      </c>
      <c r="B449" s="20" t="str">
        <f>IF(ISNA(VLOOKUP((ROW(B451)-15),'List of tables'!$A$4:$H$900,3,FALSE))," ",VLOOKUP((ROW(B451)-15),'List of tables'!$A$4:$H$900,3,FALSE))</f>
        <v>Method of travel to work by highest level of qualification by sex (administrative geographies)</v>
      </c>
      <c r="C449" s="20" t="str">
        <f>IF(ISNA(VLOOKUP((ROW(H451)-15),'List of tables'!$A$4:$H$900,8,FALSE))," ",VLOOKUP((ROW(H451)-15),'List of tables'!$A$4:$H$900,8,FALSE))</f>
        <v>All usual residents aged 16 to 74 (excluding students) in employment and currently working</v>
      </c>
      <c r="D449" s="20" t="str">
        <f>IF(ISNA(VLOOKUP((ROW(D451)-15),'List of tables'!$A$4:$H$900,5,FALSE))," ",VLOOKUP((ROW(D451)-15),'List of tables'!$A$4:$H$900,5,FALSE))</f>
        <v>Local Government District (1993), Health and Social Care Trust, Education and Library Board, NUTS3, Northern Ireland</v>
      </c>
      <c r="E449" s="53" t="str">
        <f t="shared" si="6"/>
        <v>Download file (Zip, 428 KB)</v>
      </c>
      <c r="G449" s="18" t="str">
        <f>IF(ISNA(VLOOKUP((ROW(G451)-15),'List of tables'!$A$4:$H$900,6,FALSE))," ",VLOOKUP((ROW(G451)-15),'List of tables'!$A$4:$H$900,6,FALSE))</f>
        <v>https://datavis.nisra.gov.uk/census/2011/census-2011-dc7501ni-administrative-geographies.zip</v>
      </c>
      <c r="H449" s="18" t="str">
        <f>IF(ISNA(VLOOKUP((ROW(H451)-15),'List of tables'!$A$4:$H$900,7,FALSE))," ",VLOOKUP((ROW(H451)-15),'List of tables'!$A$4:$H$900,7,FALSE))</f>
        <v>Download file (Zip, 428 KB)</v>
      </c>
    </row>
    <row r="450" spans="1:8" ht="45" customHeight="1" x14ac:dyDescent="0.2">
      <c r="A450" s="21" t="str">
        <f>IF(ISNA(VLOOKUP((ROW(A452)-15),'List of tables'!$A$4:$H$900,2,FALSE))," ",VLOOKUP((ROW(A452)-15),'List of tables'!$A$4:$H$900,2,FALSE))</f>
        <v>DC7502NI</v>
      </c>
      <c r="B450" s="20" t="str">
        <f>IF(ISNA(VLOOKUP((ROW(B452)-15),'List of tables'!$A$4:$H$900,3,FALSE))," ",VLOOKUP((ROW(B452)-15),'List of tables'!$A$4:$H$900,3,FALSE))</f>
        <v>Distance travelled to work by highest level of qualification by sex (administrative geographies)</v>
      </c>
      <c r="C450" s="20" t="str">
        <f>IF(ISNA(VLOOKUP((ROW(H452)-15),'List of tables'!$A$4:$H$900,8,FALSE))," ",VLOOKUP((ROW(H452)-15),'List of tables'!$A$4:$H$900,8,FALSE))</f>
        <v>All usual residents aged 16 to 74 (excluding students) in employment and currently working</v>
      </c>
      <c r="D450" s="20" t="str">
        <f>IF(ISNA(VLOOKUP((ROW(D452)-15),'List of tables'!$A$4:$H$900,5,FALSE))," ",VLOOKUP((ROW(D452)-15),'List of tables'!$A$4:$H$900,5,FALSE))</f>
        <v>Local Government District (1993), Health and Social Care Trust, Education and Library Board, NUTS3, Northern Ireland</v>
      </c>
      <c r="E450" s="53" t="str">
        <f t="shared" si="6"/>
        <v>Download file (Zip, 430 KB)</v>
      </c>
      <c r="G450" s="18" t="str">
        <f>IF(ISNA(VLOOKUP((ROW(G452)-15),'List of tables'!$A$4:$H$900,6,FALSE))," ",VLOOKUP((ROW(G452)-15),'List of tables'!$A$4:$H$900,6,FALSE))</f>
        <v>https://datavis.nisra.gov.uk/census/2011/census-2011-dc7502ni-administrative-geographies.zip</v>
      </c>
      <c r="H450" s="18" t="str">
        <f>IF(ISNA(VLOOKUP((ROW(H452)-15),'List of tables'!$A$4:$H$900,7,FALSE))," ",VLOOKUP((ROW(H452)-15),'List of tables'!$A$4:$H$900,7,FALSE))</f>
        <v>Download file (Zip, 430 KB)</v>
      </c>
    </row>
    <row r="451" spans="1:8" ht="45" customHeight="1" x14ac:dyDescent="0.2">
      <c r="A451" s="21" t="str">
        <f>IF(ISNA(VLOOKUP((ROW(A453)-15),'List of tables'!$A$4:$H$900,2,FALSE))," ",VLOOKUP((ROW(A453)-15),'List of tables'!$A$4:$H$900,2,FALSE))</f>
        <v>DC7601NI</v>
      </c>
      <c r="B451" s="20" t="str">
        <f>IF(ISNA(VLOOKUP((ROW(B453)-15),'List of tables'!$A$4:$H$900,3,FALSE))," ",VLOOKUP((ROW(B453)-15),'List of tables'!$A$4:$H$900,3,FALSE))</f>
        <v>Hours worked by method of travel to work by sex (administrative geographies)</v>
      </c>
      <c r="C451" s="20" t="str">
        <f>IF(ISNA(VLOOKUP((ROW(H453)-15),'List of tables'!$A$4:$H$900,8,FALSE))," ",VLOOKUP((ROW(H453)-15),'List of tables'!$A$4:$H$900,8,FALSE))</f>
        <v>All usual residents aged 16 to 74 (excluding students) in employment and currently working</v>
      </c>
      <c r="D451" s="20" t="str">
        <f>IF(ISNA(VLOOKUP((ROW(D453)-15),'List of tables'!$A$4:$H$900,5,FALSE))," ",VLOOKUP((ROW(D453)-15),'List of tables'!$A$4:$H$900,5,FALSE))</f>
        <v>Local Government District (1993), Health and Social Care Trust, Education and Library Board, NUTS3, Northern Ireland</v>
      </c>
      <c r="E451" s="53" t="str">
        <f t="shared" si="6"/>
        <v>Download file (Zip, 351 KB)</v>
      </c>
      <c r="G451" s="18" t="str">
        <f>IF(ISNA(VLOOKUP((ROW(G453)-15),'List of tables'!$A$4:$H$900,6,FALSE))," ",VLOOKUP((ROW(G453)-15),'List of tables'!$A$4:$H$900,6,FALSE))</f>
        <v>https://datavis.nisra.gov.uk/census/2011/census-2011-dc7601ni-administrative-geographies.zip</v>
      </c>
      <c r="H451" s="18" t="str">
        <f>IF(ISNA(VLOOKUP((ROW(H453)-15),'List of tables'!$A$4:$H$900,7,FALSE))," ",VLOOKUP((ROW(H453)-15),'List of tables'!$A$4:$H$900,7,FALSE))</f>
        <v>Download file (Zip, 351 KB)</v>
      </c>
    </row>
    <row r="452" spans="1:8" ht="45" customHeight="1" x14ac:dyDescent="0.2">
      <c r="A452" s="21" t="str">
        <f>IF(ISNA(VLOOKUP((ROW(A454)-15),'List of tables'!$A$4:$H$900,2,FALSE))," ",VLOOKUP((ROW(A454)-15),'List of tables'!$A$4:$H$900,2,FALSE))</f>
        <v>DC7602NI</v>
      </c>
      <c r="B452" s="20" t="str">
        <f>IF(ISNA(VLOOKUP((ROW(B454)-15),'List of tables'!$A$4:$H$900,3,FALSE))," ",VLOOKUP((ROW(B454)-15),'List of tables'!$A$4:$H$900,3,FALSE))</f>
        <v>Hours worked by distance travelled to work by sex (administrative geographies)</v>
      </c>
      <c r="C452" s="20" t="str">
        <f>IF(ISNA(VLOOKUP((ROW(H454)-15),'List of tables'!$A$4:$H$900,8,FALSE))," ",VLOOKUP((ROW(H454)-15),'List of tables'!$A$4:$H$900,8,FALSE))</f>
        <v>All usual residents aged 16 to 74 (excluding students) in employment and currently working</v>
      </c>
      <c r="D452" s="20" t="str">
        <f>IF(ISNA(VLOOKUP((ROW(D454)-15),'List of tables'!$A$4:$H$900,5,FALSE))," ",VLOOKUP((ROW(D454)-15),'List of tables'!$A$4:$H$900,5,FALSE))</f>
        <v>Local Government District (1993), Health and Social Care Trust, Education and Library Board, NUTS3, Northern Ireland</v>
      </c>
      <c r="E452" s="53" t="str">
        <f t="shared" si="6"/>
        <v>Download file (Zip, 356 KB)</v>
      </c>
      <c r="G452" s="18" t="str">
        <f>IF(ISNA(VLOOKUP((ROW(G454)-15),'List of tables'!$A$4:$H$900,6,FALSE))," ",VLOOKUP((ROW(G454)-15),'List of tables'!$A$4:$H$900,6,FALSE))</f>
        <v>https://datavis.nisra.gov.uk/census/2011/census-2011-dc7602ni-administrative-geographies.zip</v>
      </c>
      <c r="H452" s="18" t="str">
        <f>IF(ISNA(VLOOKUP((ROW(H454)-15),'List of tables'!$A$4:$H$900,7,FALSE))," ",VLOOKUP((ROW(H454)-15),'List of tables'!$A$4:$H$900,7,FALSE))</f>
        <v>Download file (Zip, 356 KB)</v>
      </c>
    </row>
    <row r="453" spans="1:8" ht="45" customHeight="1" x14ac:dyDescent="0.2">
      <c r="A453" s="21" t="str">
        <f>IF(ISNA(VLOOKUP((ROW(A455)-15),'List of tables'!$A$4:$H$900,2,FALSE))," ",VLOOKUP((ROW(A455)-15),'List of tables'!$A$4:$H$900,2,FALSE))</f>
        <v>DC7603NI</v>
      </c>
      <c r="B453" s="20" t="str">
        <f>IF(ISNA(VLOOKUP((ROW(B455)-15),'List of tables'!$A$4:$H$900,3,FALSE))," ",VLOOKUP((ROW(B455)-15),'List of tables'!$A$4:$H$900,3,FALSE))</f>
        <v>Industry by method of travel to work (administrative geographies)</v>
      </c>
      <c r="C453" s="20" t="str">
        <f>IF(ISNA(VLOOKUP((ROW(H455)-15),'List of tables'!$A$4:$H$900,8,FALSE))," ",VLOOKUP((ROW(H455)-15),'List of tables'!$A$4:$H$900,8,FALSE))</f>
        <v>All usual residents aged 16 to 74 (excluding students) in employment and currently working</v>
      </c>
      <c r="D453" s="20" t="str">
        <f>IF(ISNA(VLOOKUP((ROW(D455)-15),'List of tables'!$A$4:$H$900,5,FALSE))," ",VLOOKUP((ROW(D455)-15),'List of tables'!$A$4:$H$900,5,FALSE))</f>
        <v>Local Government District (1993), Health and Social Care Trust, Education and Library Board, NUTS3, Northern Ireland</v>
      </c>
      <c r="E453" s="53" t="str">
        <f t="shared" si="6"/>
        <v>Download file (Zip, 398 KB)</v>
      </c>
      <c r="G453" s="18" t="str">
        <f>IF(ISNA(VLOOKUP((ROW(G455)-15),'List of tables'!$A$4:$H$900,6,FALSE))," ",VLOOKUP((ROW(G455)-15),'List of tables'!$A$4:$H$900,6,FALSE))</f>
        <v>https://datavis.nisra.gov.uk/census/2011/census-2011-dc7603ni-administrative-geographies.zip</v>
      </c>
      <c r="H453" s="18" t="str">
        <f>IF(ISNA(VLOOKUP((ROW(H455)-15),'List of tables'!$A$4:$H$900,7,FALSE))," ",VLOOKUP((ROW(H455)-15),'List of tables'!$A$4:$H$900,7,FALSE))</f>
        <v>Download file (Zip, 398 KB)</v>
      </c>
    </row>
    <row r="454" spans="1:8" ht="45" customHeight="1" x14ac:dyDescent="0.2">
      <c r="A454" s="21" t="str">
        <f>IF(ISNA(VLOOKUP((ROW(A456)-15),'List of tables'!$A$4:$H$900,2,FALSE))," ",VLOOKUP((ROW(A456)-15),'List of tables'!$A$4:$H$900,2,FALSE))</f>
        <v>DC7604NI</v>
      </c>
      <c r="B454" s="20" t="str">
        <f>IF(ISNA(VLOOKUP((ROW(B456)-15),'List of tables'!$A$4:$H$900,3,FALSE))," ",VLOOKUP((ROW(B456)-15),'List of tables'!$A$4:$H$900,3,FALSE))</f>
        <v>Industry by distance travelled to work (administrative geographies)</v>
      </c>
      <c r="C454" s="20" t="str">
        <f>IF(ISNA(VLOOKUP((ROW(H456)-15),'List of tables'!$A$4:$H$900,8,FALSE))," ",VLOOKUP((ROW(H456)-15),'List of tables'!$A$4:$H$900,8,FALSE))</f>
        <v>All usual residents aged 16 to 74 (excluding students) in employment and currently working</v>
      </c>
      <c r="D454" s="20" t="str">
        <f>IF(ISNA(VLOOKUP((ROW(D456)-15),'List of tables'!$A$4:$H$900,5,FALSE))," ",VLOOKUP((ROW(D456)-15),'List of tables'!$A$4:$H$900,5,FALSE))</f>
        <v>Local Government District (1993), Health and Social Care Trust, Education and Library Board, NUTS3, Northern Ireland</v>
      </c>
      <c r="E454" s="53" t="str">
        <f t="shared" si="6"/>
        <v>Download file (Zip, 402 KB)</v>
      </c>
      <c r="G454" s="18" t="str">
        <f>IF(ISNA(VLOOKUP((ROW(G456)-15),'List of tables'!$A$4:$H$900,6,FALSE))," ",VLOOKUP((ROW(G456)-15),'List of tables'!$A$4:$H$900,6,FALSE))</f>
        <v>https://datavis.nisra.gov.uk/census/2011/census-2011-dc7604ni-administrative-geographies.zip</v>
      </c>
      <c r="H454" s="18" t="str">
        <f>IF(ISNA(VLOOKUP((ROW(H456)-15),'List of tables'!$A$4:$H$900,7,FALSE))," ",VLOOKUP((ROW(H456)-15),'List of tables'!$A$4:$H$900,7,FALSE))</f>
        <v>Download file (Zip, 402 KB)</v>
      </c>
    </row>
    <row r="455" spans="1:8" ht="45" customHeight="1" x14ac:dyDescent="0.2">
      <c r="A455" s="21" t="str">
        <f>IF(ISNA(VLOOKUP((ROW(A457)-15),'List of tables'!$A$4:$H$900,2,FALSE))," ",VLOOKUP((ROW(A457)-15),'List of tables'!$A$4:$H$900,2,FALSE))</f>
        <v>DC7605NI</v>
      </c>
      <c r="B455" s="20" t="str">
        <f>IF(ISNA(VLOOKUP((ROW(B457)-15),'List of tables'!$A$4:$H$900,3,FALSE))," ",VLOOKUP((ROW(B457)-15),'List of tables'!$A$4:$H$900,3,FALSE))</f>
        <v>Method of travel to work by occupation by sex (administrative geographies)</v>
      </c>
      <c r="C455" s="20" t="str">
        <f>IF(ISNA(VLOOKUP((ROW(H457)-15),'List of tables'!$A$4:$H$900,8,FALSE))," ",VLOOKUP((ROW(H457)-15),'List of tables'!$A$4:$H$900,8,FALSE))</f>
        <v>All usual residents aged 16 to 74 (excluding students) in employment and currently working</v>
      </c>
      <c r="D455" s="20" t="str">
        <f>IF(ISNA(VLOOKUP((ROW(D457)-15),'List of tables'!$A$4:$H$900,5,FALSE))," ",VLOOKUP((ROW(D457)-15),'List of tables'!$A$4:$H$900,5,FALSE))</f>
        <v>Local Government District (1993), Health and Social Care Trust, Education and Library Board, NUTS3, Northern Ireland</v>
      </c>
      <c r="E455" s="53" t="str">
        <f t="shared" si="6"/>
        <v>Download file (Zip, 426 KB)</v>
      </c>
      <c r="G455" s="18" t="str">
        <f>IF(ISNA(VLOOKUP((ROW(G457)-15),'List of tables'!$A$4:$H$900,6,FALSE))," ",VLOOKUP((ROW(G457)-15),'List of tables'!$A$4:$H$900,6,FALSE))</f>
        <v>https://datavis.nisra.gov.uk/census/2011/census-2011-dc7605ni-administrative-geographies.zip</v>
      </c>
      <c r="H455" s="18" t="str">
        <f>IF(ISNA(VLOOKUP((ROW(H457)-15),'List of tables'!$A$4:$H$900,7,FALSE))," ",VLOOKUP((ROW(H457)-15),'List of tables'!$A$4:$H$900,7,FALSE))</f>
        <v>Download file (Zip, 426 KB)</v>
      </c>
    </row>
    <row r="456" spans="1:8" ht="45" customHeight="1" x14ac:dyDescent="0.2">
      <c r="A456" s="21" t="str">
        <f>IF(ISNA(VLOOKUP((ROW(A458)-15),'List of tables'!$A$4:$H$900,2,FALSE))," ",VLOOKUP((ROW(A458)-15),'List of tables'!$A$4:$H$900,2,FALSE))</f>
        <v>DC7606NI</v>
      </c>
      <c r="B456" s="20" t="str">
        <f>IF(ISNA(VLOOKUP((ROW(B458)-15),'List of tables'!$A$4:$H$900,3,FALSE))," ",VLOOKUP((ROW(B458)-15),'List of tables'!$A$4:$H$900,3,FALSE))</f>
        <v>Occupation by distance travelled to work by sex (administrative geographies)</v>
      </c>
      <c r="C456" s="20" t="str">
        <f>IF(ISNA(VLOOKUP((ROW(H458)-15),'List of tables'!$A$4:$H$900,8,FALSE))," ",VLOOKUP((ROW(H458)-15),'List of tables'!$A$4:$H$900,8,FALSE))</f>
        <v>All usual residents aged 16 to 74 (excluding students) in employment and currently working</v>
      </c>
      <c r="D456" s="20" t="str">
        <f>IF(ISNA(VLOOKUP((ROW(D458)-15),'List of tables'!$A$4:$H$900,5,FALSE))," ",VLOOKUP((ROW(D458)-15),'List of tables'!$A$4:$H$900,5,FALSE))</f>
        <v>Local Government District (1993), Health and Social Care Trust, Education and Library Board, NUTS3, Northern Ireland</v>
      </c>
      <c r="E456" s="53" t="str">
        <f t="shared" si="6"/>
        <v>Download file (Zip, 427 KB)</v>
      </c>
      <c r="G456" s="18" t="str">
        <f>IF(ISNA(VLOOKUP((ROW(G458)-15),'List of tables'!$A$4:$H$900,6,FALSE))," ",VLOOKUP((ROW(G458)-15),'List of tables'!$A$4:$H$900,6,FALSE))</f>
        <v>https://datavis.nisra.gov.uk/census/2011/census-2011-dc7606ni-administrative-geographies.zip</v>
      </c>
      <c r="H456" s="18" t="str">
        <f>IF(ISNA(VLOOKUP((ROW(H458)-15),'List of tables'!$A$4:$H$900,7,FALSE))," ",VLOOKUP((ROW(H458)-15),'List of tables'!$A$4:$H$900,7,FALSE))</f>
        <v>Download file (Zip, 427 KB)</v>
      </c>
    </row>
    <row r="457" spans="1:8" ht="45" customHeight="1" x14ac:dyDescent="0.2">
      <c r="A457" s="21" t="str">
        <f>IF(ISNA(VLOOKUP((ROW(A459)-15),'List of tables'!$A$4:$H$900,2,FALSE))," ",VLOOKUP((ROW(A459)-15),'List of tables'!$A$4:$H$900,2,FALSE))</f>
        <v>DC7607NI</v>
      </c>
      <c r="B457" s="20" t="str">
        <f>IF(ISNA(VLOOKUP((ROW(B459)-15),'List of tables'!$A$4:$H$900,3,FALSE))," ",VLOOKUP((ROW(B459)-15),'List of tables'!$A$4:$H$900,3,FALSE))</f>
        <v>NS-SeC by method of travel to work by sex (administrative geographies)</v>
      </c>
      <c r="C457" s="20" t="str">
        <f>IF(ISNA(VLOOKUP((ROW(H459)-15),'List of tables'!$A$4:$H$900,8,FALSE))," ",VLOOKUP((ROW(H459)-15),'List of tables'!$A$4:$H$900,8,FALSE))</f>
        <v>All usual residents aged 16 to 74 (excluding students) in employment and currently working</v>
      </c>
      <c r="D457" s="20" t="str">
        <f>IF(ISNA(VLOOKUP((ROW(D459)-15),'List of tables'!$A$4:$H$900,5,FALSE))," ",VLOOKUP((ROW(D459)-15),'List of tables'!$A$4:$H$900,5,FALSE))</f>
        <v>Local Government District (1993), Health and Social Care Trust, Education and Library Board, NUTS3, Northern Ireland</v>
      </c>
      <c r="E457" s="53" t="str">
        <f t="shared" si="6"/>
        <v>Download file (Zip, 423 KB)</v>
      </c>
      <c r="G457" s="18" t="str">
        <f>IF(ISNA(VLOOKUP((ROW(G459)-15),'List of tables'!$A$4:$H$900,6,FALSE))," ",VLOOKUP((ROW(G459)-15),'List of tables'!$A$4:$H$900,6,FALSE))</f>
        <v>https://datavis.nisra.gov.uk/census/2011/census-2011-dc7607ni-administrative-geographies.zip</v>
      </c>
      <c r="H457" s="18" t="str">
        <f>IF(ISNA(VLOOKUP((ROW(H459)-15),'List of tables'!$A$4:$H$900,7,FALSE))," ",VLOOKUP((ROW(H459)-15),'List of tables'!$A$4:$H$900,7,FALSE))</f>
        <v>Download file (Zip, 423 KB)</v>
      </c>
    </row>
    <row r="458" spans="1:8" ht="45" customHeight="1" x14ac:dyDescent="0.2">
      <c r="A458" s="21" t="str">
        <f>IF(ISNA(VLOOKUP((ROW(A460)-15),'List of tables'!$A$4:$H$900,2,FALSE))," ",VLOOKUP((ROW(A460)-15),'List of tables'!$A$4:$H$900,2,FALSE))</f>
        <v>DC7608NI</v>
      </c>
      <c r="B458" s="20" t="str">
        <f>IF(ISNA(VLOOKUP((ROW(B460)-15),'List of tables'!$A$4:$H$900,3,FALSE))," ",VLOOKUP((ROW(B460)-15),'List of tables'!$A$4:$H$900,3,FALSE))</f>
        <v>NS-SeC by distance travelled to work by sex (administrative geographies)</v>
      </c>
      <c r="C458" s="20" t="str">
        <f>IF(ISNA(VLOOKUP((ROW(H460)-15),'List of tables'!$A$4:$H$900,8,FALSE))," ",VLOOKUP((ROW(H460)-15),'List of tables'!$A$4:$H$900,8,FALSE))</f>
        <v>All usual residents aged 16 to 74 (excluding students) in employment and currently working</v>
      </c>
      <c r="D458" s="20" t="str">
        <f>IF(ISNA(VLOOKUP((ROW(D460)-15),'List of tables'!$A$4:$H$900,5,FALSE))," ",VLOOKUP((ROW(D460)-15),'List of tables'!$A$4:$H$900,5,FALSE))</f>
        <v>Local Government District (1993), Health and Social Care Trust, Education and Library Board, NUTS3, Northern Ireland</v>
      </c>
      <c r="E458" s="53" t="str">
        <f t="shared" ref="E458:E521" si="7">IF(LEN(G458)&lt;10,"",HYPERLINK(G458,H458))</f>
        <v>Download file (Zip, 426 KB)</v>
      </c>
      <c r="G458" s="18" t="str">
        <f>IF(ISNA(VLOOKUP((ROW(G460)-15),'List of tables'!$A$4:$H$900,6,FALSE))," ",VLOOKUP((ROW(G460)-15),'List of tables'!$A$4:$H$900,6,FALSE))</f>
        <v>https://datavis.nisra.gov.uk/census/2011/census-2011-dc7608ni-administrative-geographies.zip</v>
      </c>
      <c r="H458" s="18" t="str">
        <f>IF(ISNA(VLOOKUP((ROW(H460)-15),'List of tables'!$A$4:$H$900,7,FALSE))," ",VLOOKUP((ROW(H460)-15),'List of tables'!$A$4:$H$900,7,FALSE))</f>
        <v>Download file (Zip, 426 KB)</v>
      </c>
    </row>
    <row r="459" spans="1:8" ht="45" customHeight="1" x14ac:dyDescent="0.2">
      <c r="A459" s="21" t="str">
        <f>IF(ISNA(VLOOKUP((ROW(A461)-15),'List of tables'!$A$4:$H$900,2,FALSE))," ",VLOOKUP((ROW(A461)-15),'List of tables'!$A$4:$H$900,2,FALSE))</f>
        <v>DC7609NI</v>
      </c>
      <c r="B459" s="20" t="str">
        <f>IF(ISNA(VLOOKUP((ROW(B461)-15),'List of tables'!$A$4:$H$900,3,FALSE))," ",VLOOKUP((ROW(B461)-15),'List of tables'!$A$4:$H$900,3,FALSE))</f>
        <v>Employment status by distance travelled to work by sex (administrative geographies)</v>
      </c>
      <c r="C459" s="20" t="str">
        <f>IF(ISNA(VLOOKUP((ROW(H461)-15),'List of tables'!$A$4:$H$900,8,FALSE))," ",VLOOKUP((ROW(H461)-15),'List of tables'!$A$4:$H$900,8,FALSE))</f>
        <v>All usual residents aged 16 to 74 (excluding students) in employment and currently working</v>
      </c>
      <c r="D459" s="20" t="str">
        <f>IF(ISNA(VLOOKUP((ROW(D461)-15),'List of tables'!$A$4:$H$900,5,FALSE))," ",VLOOKUP((ROW(D461)-15),'List of tables'!$A$4:$H$900,5,FALSE))</f>
        <v>Local Government District (1993), Health and Social Care Trust, Education and Library Board, NUTS3, Northern Ireland</v>
      </c>
      <c r="E459" s="53" t="str">
        <f t="shared" si="7"/>
        <v>Download file (Zip, 373 KB)</v>
      </c>
      <c r="G459" s="18" t="str">
        <f>IF(ISNA(VLOOKUP((ROW(G461)-15),'List of tables'!$A$4:$H$900,6,FALSE))," ",VLOOKUP((ROW(G461)-15),'List of tables'!$A$4:$H$900,6,FALSE))</f>
        <v>https://datavis.nisra.gov.uk/census/2011/census-2011-dc7609ni-administrative-geographies.zip</v>
      </c>
      <c r="H459" s="18" t="str">
        <f>IF(ISNA(VLOOKUP((ROW(H461)-15),'List of tables'!$A$4:$H$900,7,FALSE))," ",VLOOKUP((ROW(H461)-15),'List of tables'!$A$4:$H$900,7,FALSE))</f>
        <v>Download file (Zip, 373 KB)</v>
      </c>
    </row>
    <row r="460" spans="1:8" ht="45" customHeight="1" x14ac:dyDescent="0.2">
      <c r="A460" s="21" t="str">
        <f>IF(ISNA(VLOOKUP((ROW(A462)-15),'List of tables'!$A$4:$H$900,2,FALSE))," ",VLOOKUP((ROW(A462)-15),'List of tables'!$A$4:$H$900,2,FALSE))</f>
        <v>DC7701NI</v>
      </c>
      <c r="B460" s="20" t="str">
        <f>IF(ISNA(VLOOKUP((ROW(B462)-15),'List of tables'!$A$4:$H$900,3,FALSE))," ",VLOOKUP((ROW(B462)-15),'List of tables'!$A$4:$H$900,3,FALSE))</f>
        <v>Method of travel to work by distance travelled to work (administrative geographies)</v>
      </c>
      <c r="C460" s="20" t="str">
        <f>IF(ISNA(VLOOKUP((ROW(H462)-15),'List of tables'!$A$4:$H$900,8,FALSE))," ",VLOOKUP((ROW(H462)-15),'List of tables'!$A$4:$H$900,8,FALSE))</f>
        <v>All usual residents aged 16 to 74 (excluding students) in employment and currently working</v>
      </c>
      <c r="D460" s="20" t="str">
        <f>IF(ISNA(VLOOKUP((ROW(D462)-15),'List of tables'!$A$4:$H$900,5,FALSE))," ",VLOOKUP((ROW(D462)-15),'List of tables'!$A$4:$H$900,5,FALSE))</f>
        <v>Local Government District (1993), Health and Social Care Trust, Education and Library Board, NUTS3, Northern Ireland</v>
      </c>
      <c r="E460" s="53" t="str">
        <f t="shared" si="7"/>
        <v>Download file (Zip, 359 KB)</v>
      </c>
      <c r="G460" s="18" t="str">
        <f>IF(ISNA(VLOOKUP((ROW(G462)-15),'List of tables'!$A$4:$H$900,6,FALSE))," ",VLOOKUP((ROW(G462)-15),'List of tables'!$A$4:$H$900,6,FALSE))</f>
        <v>https://datavis.nisra.gov.uk/census/2011/census-2011-dc7701ni-administrative-geographies.zip</v>
      </c>
      <c r="H460" s="18" t="str">
        <f>IF(ISNA(VLOOKUP((ROW(H462)-15),'List of tables'!$A$4:$H$900,7,FALSE))," ",VLOOKUP((ROW(H462)-15),'List of tables'!$A$4:$H$900,7,FALSE))</f>
        <v>Download file (Zip, 359 KB)</v>
      </c>
    </row>
    <row r="461" spans="1:8" ht="45" customHeight="1" x14ac:dyDescent="0.2">
      <c r="A461" s="21" t="str">
        <f>IF(ISNA(VLOOKUP((ROW(A463)-15),'List of tables'!$A$4:$H$900,2,FALSE))," ",VLOOKUP((ROW(A463)-15),'List of tables'!$A$4:$H$900,2,FALSE))</f>
        <v>DC7702NI</v>
      </c>
      <c r="B461" s="20" t="str">
        <f>IF(ISNA(VLOOKUP((ROW(B463)-15),'List of tables'!$A$4:$H$900,3,FALSE))," ",VLOOKUP((ROW(B463)-15),'List of tables'!$A$4:$H$900,3,FALSE))</f>
        <v>Method of travel to place of study by distance travelled to place of study (administrative geographies)</v>
      </c>
      <c r="C461" s="20" t="str">
        <f>IF(ISNA(VLOOKUP((ROW(H463)-15),'List of tables'!$A$4:$H$900,8,FALSE))," ",VLOOKUP((ROW(H463)-15),'List of tables'!$A$4:$H$900,8,FALSE))</f>
        <v>All usual residents of primary school age and over in full-time education</v>
      </c>
      <c r="D461" s="20" t="str">
        <f>IF(ISNA(VLOOKUP((ROW(D463)-15),'List of tables'!$A$4:$H$900,5,FALSE))," ",VLOOKUP((ROW(D463)-15),'List of tables'!$A$4:$H$900,5,FALSE))</f>
        <v>Local Government District (1993), Health and Social Care Trust, Education and Library Board, NUTS3, Northern Ireland</v>
      </c>
      <c r="E461" s="53" t="str">
        <f t="shared" si="7"/>
        <v>Download file (Zip, 357 KB)</v>
      </c>
      <c r="G461" s="18" t="str">
        <f>IF(ISNA(VLOOKUP((ROW(G463)-15),'List of tables'!$A$4:$H$900,6,FALSE))," ",VLOOKUP((ROW(G463)-15),'List of tables'!$A$4:$H$900,6,FALSE))</f>
        <v>https://datavis.nisra.gov.uk/census/2011/census-2011-dc7702ni-administrative-geographies.zip</v>
      </c>
      <c r="H461" s="18" t="str">
        <f>IF(ISNA(VLOOKUP((ROW(H463)-15),'List of tables'!$A$4:$H$900,7,FALSE))," ",VLOOKUP((ROW(H463)-15),'List of tables'!$A$4:$H$900,7,FALSE))</f>
        <v>Download file (Zip, 357 KB)</v>
      </c>
    </row>
    <row r="462" spans="1:8" ht="45" customHeight="1" x14ac:dyDescent="0.2">
      <c r="A462" s="21" t="str">
        <f>IF(ISNA(VLOOKUP((ROW(A464)-15),'List of tables'!$A$4:$H$900,2,FALSE))," ",VLOOKUP((ROW(A464)-15),'List of tables'!$A$4:$H$900,2,FALSE))</f>
        <v>DC8101NI</v>
      </c>
      <c r="B462" s="20" t="str">
        <f>IF(ISNA(VLOOKUP((ROW(B464)-15),'List of tables'!$A$4:$H$900,3,FALSE))," ",VLOOKUP((ROW(B464)-15),'List of tables'!$A$4:$H$900,3,FALSE))</f>
        <v>Country of birth by year of most recent arrival in Northern Ireland by age (born outside Northern Ireland)</v>
      </c>
      <c r="C462" s="20" t="str">
        <f>IF(ISNA(VLOOKUP((ROW(H464)-15),'List of tables'!$A$4:$H$900,8,FALSE))," ",VLOOKUP((ROW(H464)-15),'List of tables'!$A$4:$H$900,8,FALSE))</f>
        <v>All usual residents born outside Northern Ireland</v>
      </c>
      <c r="D462" s="20" t="str">
        <f>IF(ISNA(VLOOKUP((ROW(D464)-15),'List of tables'!$A$4:$H$900,5,FALSE))," ",VLOOKUP((ROW(D464)-15),'List of tables'!$A$4:$H$900,5,FALSE))</f>
        <v>Northern Ireland</v>
      </c>
      <c r="E462" s="53" t="str">
        <f t="shared" si="7"/>
        <v>Download file (Excel, 21 KB)</v>
      </c>
      <c r="G462" s="18" t="str">
        <f>IF(ISNA(VLOOKUP((ROW(G464)-15),'List of tables'!$A$4:$H$900,6,FALSE))," ",VLOOKUP((ROW(G464)-15),'List of tables'!$A$4:$H$900,6,FALSE))</f>
        <v>https://datavis.nisra.gov.uk/census/2011/census-2011-dc8101ni.xlsx</v>
      </c>
      <c r="H462" s="18" t="str">
        <f>IF(ISNA(VLOOKUP((ROW(H464)-15),'List of tables'!$A$4:$H$900,7,FALSE))," ",VLOOKUP((ROW(H464)-15),'List of tables'!$A$4:$H$900,7,FALSE))</f>
        <v>Download file (Excel, 21 KB)</v>
      </c>
    </row>
    <row r="463" spans="1:8" ht="45" customHeight="1" x14ac:dyDescent="0.2">
      <c r="A463" s="21" t="str">
        <f>IF(ISNA(VLOOKUP((ROW(A465)-15),'List of tables'!$A$4:$H$900,2,FALSE))," ",VLOOKUP((ROW(A465)-15),'List of tables'!$A$4:$H$900,2,FALSE))</f>
        <v>DC8102NI</v>
      </c>
      <c r="B463" s="20" t="str">
        <f>IF(ISNA(VLOOKUP((ROW(B465)-15),'List of tables'!$A$4:$H$900,3,FALSE))," ",VLOOKUP((ROW(B465)-15),'List of tables'!$A$4:$H$900,3,FALSE))</f>
        <v>Year of most recent arrival in Northern Ireland by age by sex (born in Northern Ireland)</v>
      </c>
      <c r="C463" s="20" t="str">
        <f>IF(ISNA(VLOOKUP((ROW(H465)-15),'List of tables'!$A$4:$H$900,8,FALSE))," ",VLOOKUP((ROW(H465)-15),'List of tables'!$A$4:$H$900,8,FALSE))</f>
        <v>All usual residents born in Northern Ireland and who have lived outside Northern Ireland</v>
      </c>
      <c r="D463" s="20" t="str">
        <f>IF(ISNA(VLOOKUP((ROW(D465)-15),'List of tables'!$A$4:$H$900,5,FALSE))," ",VLOOKUP((ROW(D465)-15),'List of tables'!$A$4:$H$900,5,FALSE))</f>
        <v>Northern Ireland</v>
      </c>
      <c r="E463" s="53" t="str">
        <f t="shared" si="7"/>
        <v>Download file (Excel, 17 KB)</v>
      </c>
      <c r="G463" s="18" t="str">
        <f>IF(ISNA(VLOOKUP((ROW(G465)-15),'List of tables'!$A$4:$H$900,6,FALSE))," ",VLOOKUP((ROW(G465)-15),'List of tables'!$A$4:$H$900,6,FALSE))</f>
        <v>https://datavis.nisra.gov.uk/census/2011/census-2011-dc8102ni.xlsx</v>
      </c>
      <c r="H463" s="18" t="str">
        <f>IF(ISNA(VLOOKUP((ROW(H465)-15),'List of tables'!$A$4:$H$900,7,FALSE))," ",VLOOKUP((ROW(H465)-15),'List of tables'!$A$4:$H$900,7,FALSE))</f>
        <v>Download file (Excel, 17 KB)</v>
      </c>
    </row>
    <row r="464" spans="1:8" ht="45" customHeight="1" x14ac:dyDescent="0.2">
      <c r="A464" s="21" t="str">
        <f>IF(ISNA(VLOOKUP((ROW(A466)-15),'List of tables'!$A$4:$H$900,2,FALSE))," ",VLOOKUP((ROW(A466)-15),'List of tables'!$A$4:$H$900,2,FALSE))</f>
        <v>DC8201NI</v>
      </c>
      <c r="B464" s="20" t="str">
        <f>IF(ISNA(VLOOKUP((ROW(B466)-15),'List of tables'!$A$4:$H$900,3,FALSE))," ",VLOOKUP((ROW(B466)-15),'List of tables'!$A$4:$H$900,3,FALSE))</f>
        <v>Country of birth by ethnic group by year of most recent arrival in Northern Ireland (born outside Northern Ireland)</v>
      </c>
      <c r="C464" s="20" t="str">
        <f>IF(ISNA(VLOOKUP((ROW(H466)-15),'List of tables'!$A$4:$H$900,8,FALSE))," ",VLOOKUP((ROW(H466)-15),'List of tables'!$A$4:$H$900,8,FALSE))</f>
        <v>All usual residents born outside Northern Ireland</v>
      </c>
      <c r="D464" s="20" t="str">
        <f>IF(ISNA(VLOOKUP((ROW(D466)-15),'List of tables'!$A$4:$H$900,5,FALSE))," ",VLOOKUP((ROW(D466)-15),'List of tables'!$A$4:$H$900,5,FALSE))</f>
        <v>Northern Ireland</v>
      </c>
      <c r="E464" s="53" t="str">
        <f t="shared" si="7"/>
        <v>Download file (Excel, 20 KB)</v>
      </c>
      <c r="G464" s="18" t="str">
        <f>IF(ISNA(VLOOKUP((ROW(G466)-15),'List of tables'!$A$4:$H$900,6,FALSE))," ",VLOOKUP((ROW(G466)-15),'List of tables'!$A$4:$H$900,6,FALSE))</f>
        <v>https://datavis.nisra.gov.uk/census/2011/census-2011-dc8201ni.xlsx</v>
      </c>
      <c r="H464" s="18" t="str">
        <f>IF(ISNA(VLOOKUP((ROW(H466)-15),'List of tables'!$A$4:$H$900,7,FALSE))," ",VLOOKUP((ROW(H466)-15),'List of tables'!$A$4:$H$900,7,FALSE))</f>
        <v>Download file (Excel, 20 KB)</v>
      </c>
    </row>
    <row r="465" spans="1:8" ht="45" customHeight="1" x14ac:dyDescent="0.2">
      <c r="A465" s="21" t="str">
        <f>IF(ISNA(VLOOKUP((ROW(A467)-15),'List of tables'!$A$4:$H$900,2,FALSE))," ",VLOOKUP((ROW(A467)-15),'List of tables'!$A$4:$H$900,2,FALSE))</f>
        <v>DC8202NI</v>
      </c>
      <c r="B465" s="20" t="str">
        <f>IF(ISNA(VLOOKUP((ROW(B467)-15),'List of tables'!$A$4:$H$900,3,FALSE))," ",VLOOKUP((ROW(B467)-15),'List of tables'!$A$4:$H$900,3,FALSE))</f>
        <v>Country of birth by year of most recent arrival in Northern Ireland (born outside Northern Ireland)</v>
      </c>
      <c r="C465" s="20" t="str">
        <f>IF(ISNA(VLOOKUP((ROW(H467)-15),'List of tables'!$A$4:$H$900,8,FALSE))," ",VLOOKUP((ROW(H467)-15),'List of tables'!$A$4:$H$900,8,FALSE))</f>
        <v>All usual residents born outside Northern Ireland</v>
      </c>
      <c r="D465" s="20" t="str">
        <f>IF(ISNA(VLOOKUP((ROW(D467)-15),'List of tables'!$A$4:$H$900,5,FALSE))," ",VLOOKUP((ROW(D467)-15),'List of tables'!$A$4:$H$900,5,FALSE))</f>
        <v>Northern Ireland</v>
      </c>
      <c r="E465" s="53" t="str">
        <f t="shared" si="7"/>
        <v>Download file (Excel, 23 KB)</v>
      </c>
      <c r="G465" s="18" t="str">
        <f>IF(ISNA(VLOOKUP((ROW(G467)-15),'List of tables'!$A$4:$H$900,6,FALSE))," ",VLOOKUP((ROW(G467)-15),'List of tables'!$A$4:$H$900,6,FALSE))</f>
        <v>https://datavis.nisra.gov.uk/census/2011/census-2011-dc8202ni.xlsx</v>
      </c>
      <c r="H465" s="18" t="str">
        <f>IF(ISNA(VLOOKUP((ROW(H467)-15),'List of tables'!$A$4:$H$900,7,FALSE))," ",VLOOKUP((ROW(H467)-15),'List of tables'!$A$4:$H$900,7,FALSE))</f>
        <v>Download file (Excel, 23 KB)</v>
      </c>
    </row>
    <row r="466" spans="1:8" ht="45" customHeight="1" x14ac:dyDescent="0.2">
      <c r="A466" s="21" t="str">
        <f>IF(ISNA(VLOOKUP((ROW(A468)-15),'List of tables'!$A$4:$H$900,2,FALSE))," ",VLOOKUP((ROW(A468)-15),'List of tables'!$A$4:$H$900,2,FALSE))</f>
        <v>DC8203NI</v>
      </c>
      <c r="B466" s="20" t="str">
        <f>IF(ISNA(VLOOKUP((ROW(B468)-15),'List of tables'!$A$4:$H$900,3,FALSE))," ",VLOOKUP((ROW(B468)-15),'List of tables'!$A$4:$H$900,3,FALSE))</f>
        <v>Country of birth by proficiency in English by year of most recent arrival in Northern Ireland (born outside Northern Ireland)</v>
      </c>
      <c r="C466" s="20" t="str">
        <f>IF(ISNA(VLOOKUP((ROW(H468)-15),'List of tables'!$A$4:$H$900,8,FALSE))," ",VLOOKUP((ROW(H468)-15),'List of tables'!$A$4:$H$900,8,FALSE))</f>
        <v>All usual residents born outside Northern Ireland</v>
      </c>
      <c r="D466" s="20" t="str">
        <f>IF(ISNA(VLOOKUP((ROW(D468)-15),'List of tables'!$A$4:$H$900,5,FALSE))," ",VLOOKUP((ROW(D468)-15),'List of tables'!$A$4:$H$900,5,FALSE))</f>
        <v>Northern Ireland</v>
      </c>
      <c r="E466" s="53" t="str">
        <f t="shared" si="7"/>
        <v>Download file (Excel, 20 KB)</v>
      </c>
      <c r="G466" s="18" t="str">
        <f>IF(ISNA(VLOOKUP((ROW(G468)-15),'List of tables'!$A$4:$H$900,6,FALSE))," ",VLOOKUP((ROW(G468)-15),'List of tables'!$A$4:$H$900,6,FALSE))</f>
        <v>https://datavis.nisra.gov.uk/census/2011/census-2011-dc8203ni.xlsx</v>
      </c>
      <c r="H466" s="18" t="str">
        <f>IF(ISNA(VLOOKUP((ROW(H468)-15),'List of tables'!$A$4:$H$900,7,FALSE))," ",VLOOKUP((ROW(H468)-15),'List of tables'!$A$4:$H$900,7,FALSE))</f>
        <v>Download file (Excel, 20 KB)</v>
      </c>
    </row>
    <row r="467" spans="1:8" ht="45" customHeight="1" x14ac:dyDescent="0.2">
      <c r="A467" s="21" t="str">
        <f>IF(ISNA(VLOOKUP((ROW(A469)-15),'List of tables'!$A$4:$H$900,2,FALSE))," ",VLOOKUP((ROW(A469)-15),'List of tables'!$A$4:$H$900,2,FALSE))</f>
        <v>DC8204NI</v>
      </c>
      <c r="B467" s="20" t="str">
        <f>IF(ISNA(VLOOKUP((ROW(B469)-15),'List of tables'!$A$4:$H$900,3,FALSE))," ",VLOOKUP((ROW(B469)-15),'List of tables'!$A$4:$H$900,3,FALSE))</f>
        <v>Religion by migration (administrative geographies)</v>
      </c>
      <c r="C467" s="20" t="str">
        <f>IF(ISNA(VLOOKUP((ROW(H469)-15),'List of tables'!$A$4:$H$900,8,FALSE))," ",VLOOKUP((ROW(H469)-15),'List of tables'!$A$4:$H$900,8,FALSE))</f>
        <v>All usual residents in the area and those who have moved from the area in the past year within Northern Ireland</v>
      </c>
      <c r="D467" s="20" t="str">
        <f>IF(ISNA(VLOOKUP((ROW(D469)-15),'List of tables'!$A$4:$H$900,5,FALSE))," ",VLOOKUP((ROW(D469)-15),'List of tables'!$A$4:$H$900,5,FALSE))</f>
        <v xml:space="preserve">Electoral Ward, Local Government District </v>
      </c>
      <c r="E467" s="53" t="str">
        <f t="shared" si="7"/>
        <v>Download file (Zip, 4.6 MB)</v>
      </c>
      <c r="G467" s="18" t="str">
        <f>IF(ISNA(VLOOKUP((ROW(G469)-15),'List of tables'!$A$4:$H$900,6,FALSE))," ",VLOOKUP((ROW(G469)-15),'List of tables'!$A$4:$H$900,6,FALSE))</f>
        <v>https://datavis.nisra.gov.uk/census/2011/census-2011-dc8204ni-administrative-geographies.zip</v>
      </c>
      <c r="H467" s="18" t="str">
        <f>IF(ISNA(VLOOKUP((ROW(H469)-15),'List of tables'!$A$4:$H$900,7,FALSE))," ",VLOOKUP((ROW(H469)-15),'List of tables'!$A$4:$H$900,7,FALSE))</f>
        <v>Download file (Zip, 4.6 MB)</v>
      </c>
    </row>
    <row r="468" spans="1:8" ht="45" customHeight="1" x14ac:dyDescent="0.2">
      <c r="A468" s="21" t="str">
        <f>IF(ISNA(VLOOKUP((ROW(A470)-15),'List of tables'!$A$4:$H$900,2,FALSE))," ",VLOOKUP((ROW(A470)-15),'List of tables'!$A$4:$H$900,2,FALSE))</f>
        <v>DC8204NI</v>
      </c>
      <c r="B468" s="20" t="str">
        <f>IF(ISNA(VLOOKUP((ROW(B470)-15),'List of tables'!$A$4:$H$900,3,FALSE))," ",VLOOKUP((ROW(B470)-15),'List of tables'!$A$4:$H$900,3,FALSE))</f>
        <v>Religion by migration (statistical geographies)</v>
      </c>
      <c r="C468" s="20" t="str">
        <f>IF(ISNA(VLOOKUP((ROW(H470)-15),'List of tables'!$A$4:$H$900,8,FALSE))," ",VLOOKUP((ROW(H470)-15),'List of tables'!$A$4:$H$900,8,FALSE))</f>
        <v>All usual residents in the area and those who have moved from the area in the past year within Northern Ireland</v>
      </c>
      <c r="D468" s="20" t="str">
        <f>IF(ISNA(VLOOKUP((ROW(D470)-15),'List of tables'!$A$4:$H$900,5,FALSE))," ",VLOOKUP((ROW(D470)-15),'List of tables'!$A$4:$H$900,5,FALSE))</f>
        <v>Super Output Area, Northern Ireland</v>
      </c>
      <c r="E468" s="53" t="str">
        <f t="shared" si="7"/>
        <v>Download file (Zip, 7.0 MB)</v>
      </c>
      <c r="G468" s="18" t="str">
        <f>IF(ISNA(VLOOKUP((ROW(G470)-15),'List of tables'!$A$4:$H$900,6,FALSE))," ",VLOOKUP((ROW(G470)-15),'List of tables'!$A$4:$H$900,6,FALSE))</f>
        <v>https://datavis.nisra.gov.uk/census/2011/census-2011-dc8204ni-statistical-geographies.zip</v>
      </c>
      <c r="H468" s="18" t="str">
        <f>IF(ISNA(VLOOKUP((ROW(H470)-15),'List of tables'!$A$4:$H$900,7,FALSE))," ",VLOOKUP((ROW(H470)-15),'List of tables'!$A$4:$H$900,7,FALSE))</f>
        <v>Download file (Zip, 7.0 MB)</v>
      </c>
    </row>
    <row r="469" spans="1:8" ht="45" customHeight="1" x14ac:dyDescent="0.2">
      <c r="A469" s="21" t="str">
        <f>IF(ISNA(VLOOKUP((ROW(A471)-15),'List of tables'!$A$4:$H$900,2,FALSE))," ",VLOOKUP((ROW(A471)-15),'List of tables'!$A$4:$H$900,2,FALSE))</f>
        <v>DC8205NI</v>
      </c>
      <c r="B469" s="20" t="str">
        <f>IF(ISNA(VLOOKUP((ROW(B471)-15),'List of tables'!$A$4:$H$900,3,FALSE))," ",VLOOKUP((ROW(B471)-15),'List of tables'!$A$4:$H$900,3,FALSE))</f>
        <v>Religion or religion brought up in by migration (administrative geographies)</v>
      </c>
      <c r="C469" s="20" t="str">
        <f>IF(ISNA(VLOOKUP((ROW(H471)-15),'List of tables'!$A$4:$H$900,8,FALSE))," ",VLOOKUP((ROW(H471)-15),'List of tables'!$A$4:$H$900,8,FALSE))</f>
        <v>All usual residents in the area and those who have moved from the area in the past year within Northern Ireland</v>
      </c>
      <c r="D469" s="20" t="str">
        <f>IF(ISNA(VLOOKUP((ROW(D471)-15),'List of tables'!$A$4:$H$900,5,FALSE))," ",VLOOKUP((ROW(D471)-15),'List of tables'!$A$4:$H$900,5,FALSE))</f>
        <v xml:space="preserve">Electoral Ward, Local Government District </v>
      </c>
      <c r="E469" s="53" t="str">
        <f t="shared" si="7"/>
        <v>Download file (Zip, 4.4 MB)</v>
      </c>
      <c r="G469" s="18" t="str">
        <f>IF(ISNA(VLOOKUP((ROW(G471)-15),'List of tables'!$A$4:$H$900,6,FALSE))," ",VLOOKUP((ROW(G471)-15),'List of tables'!$A$4:$H$900,6,FALSE))</f>
        <v>https://datavis.nisra.gov.uk/census/2011/census-2011-dc8205ni-administrative-geographies.zip</v>
      </c>
      <c r="H469" s="18" t="str">
        <f>IF(ISNA(VLOOKUP((ROW(H471)-15),'List of tables'!$A$4:$H$900,7,FALSE))," ",VLOOKUP((ROW(H471)-15),'List of tables'!$A$4:$H$900,7,FALSE))</f>
        <v>Download file (Zip, 4.4 MB)</v>
      </c>
    </row>
    <row r="470" spans="1:8" ht="45" customHeight="1" x14ac:dyDescent="0.2">
      <c r="A470" s="21" t="str">
        <f>IF(ISNA(VLOOKUP((ROW(A472)-15),'List of tables'!$A$4:$H$900,2,FALSE))," ",VLOOKUP((ROW(A472)-15),'List of tables'!$A$4:$H$900,2,FALSE))</f>
        <v>DC8205NI</v>
      </c>
      <c r="B470" s="20" t="str">
        <f>IF(ISNA(VLOOKUP((ROW(B472)-15),'List of tables'!$A$4:$H$900,3,FALSE))," ",VLOOKUP((ROW(B472)-15),'List of tables'!$A$4:$H$900,3,FALSE))</f>
        <v>Religion or religion brought up in by migration (statistical geographies)</v>
      </c>
      <c r="C470" s="20" t="str">
        <f>IF(ISNA(VLOOKUP((ROW(H472)-15),'List of tables'!$A$4:$H$900,8,FALSE))," ",VLOOKUP((ROW(H472)-15),'List of tables'!$A$4:$H$900,8,FALSE))</f>
        <v>All usual residents in the area and those who have moved from the area in the past year within Northern Ireland</v>
      </c>
      <c r="D470" s="20" t="str">
        <f>IF(ISNA(VLOOKUP((ROW(D472)-15),'List of tables'!$A$4:$H$900,5,FALSE))," ",VLOOKUP((ROW(D472)-15),'List of tables'!$A$4:$H$900,5,FALSE))</f>
        <v>Super Output Area, Northern Ireland</v>
      </c>
      <c r="E470" s="53" t="str">
        <f t="shared" si="7"/>
        <v>Download file (Zip, 6.7 MB)</v>
      </c>
      <c r="G470" s="18" t="str">
        <f>IF(ISNA(VLOOKUP((ROW(G472)-15),'List of tables'!$A$4:$H$900,6,FALSE))," ",VLOOKUP((ROW(G472)-15),'List of tables'!$A$4:$H$900,6,FALSE))</f>
        <v>https://datavis.nisra.gov.uk/census/2011/census-2011-dc8205ni-statistical-geographies.zip</v>
      </c>
      <c r="H470" s="18" t="str">
        <f>IF(ISNA(VLOOKUP((ROW(H472)-15),'List of tables'!$A$4:$H$900,7,FALSE))," ",VLOOKUP((ROW(H472)-15),'List of tables'!$A$4:$H$900,7,FALSE))</f>
        <v>Download file (Zip, 6.7 MB)</v>
      </c>
    </row>
    <row r="471" spans="1:8" ht="45" customHeight="1" x14ac:dyDescent="0.2">
      <c r="A471" s="21" t="str">
        <f>IF(ISNA(VLOOKUP((ROW(A473)-15),'List of tables'!$A$4:$H$900,2,FALSE))," ",VLOOKUP((ROW(A473)-15),'List of tables'!$A$4:$H$900,2,FALSE))</f>
        <v>DC8501NI</v>
      </c>
      <c r="B471" s="20" t="str">
        <f>IF(ISNA(VLOOKUP((ROW(B473)-15),'List of tables'!$A$4:$H$900,3,FALSE))," ",VLOOKUP((ROW(B473)-15),'List of tables'!$A$4:$H$900,3,FALSE))</f>
        <v>Country of birth by highest level of qualification by year of most recent arrival in Northern Ireland (born outside Northern Ireland)</v>
      </c>
      <c r="C471" s="20" t="str">
        <f>IF(ISNA(VLOOKUP((ROW(H473)-15),'List of tables'!$A$4:$H$900,8,FALSE))," ",VLOOKUP((ROW(H473)-15),'List of tables'!$A$4:$H$900,8,FALSE))</f>
        <v>All usual residents aged 16 and over born outside Northern Ireland</v>
      </c>
      <c r="D471" s="20" t="str">
        <f>IF(ISNA(VLOOKUP((ROW(D473)-15),'List of tables'!$A$4:$H$900,5,FALSE))," ",VLOOKUP((ROW(D473)-15),'List of tables'!$A$4:$H$900,5,FALSE))</f>
        <v>Northern Ireland</v>
      </c>
      <c r="E471" s="53" t="str">
        <f t="shared" si="7"/>
        <v>Download file (Excel, 23 KB)</v>
      </c>
      <c r="G471" s="18" t="str">
        <f>IF(ISNA(VLOOKUP((ROW(G473)-15),'List of tables'!$A$4:$H$900,6,FALSE))," ",VLOOKUP((ROW(G473)-15),'List of tables'!$A$4:$H$900,6,FALSE))</f>
        <v>https://datavis.nisra.gov.uk/census/2011/census-2011-dc8501ni.xlsx</v>
      </c>
      <c r="H471" s="18" t="str">
        <f>IF(ISNA(VLOOKUP((ROW(H473)-15),'List of tables'!$A$4:$H$900,7,FALSE))," ",VLOOKUP((ROW(H473)-15),'List of tables'!$A$4:$H$900,7,FALSE))</f>
        <v>Download file (Excel, 23 KB)</v>
      </c>
    </row>
    <row r="472" spans="1:8" ht="45" customHeight="1" x14ac:dyDescent="0.2">
      <c r="A472" s="21" t="str">
        <f>IF(ISNA(VLOOKUP((ROW(A474)-15),'List of tables'!$A$4:$H$900,2,FALSE))," ",VLOOKUP((ROW(A474)-15),'List of tables'!$A$4:$H$900,2,FALSE))</f>
        <v>DC8502NI</v>
      </c>
      <c r="B472" s="20" t="str">
        <f>IF(ISNA(VLOOKUP((ROW(B474)-15),'List of tables'!$A$4:$H$900,3,FALSE))," ",VLOOKUP((ROW(B474)-15),'List of tables'!$A$4:$H$900,3,FALSE))</f>
        <v>Highest level of qualification by year of most recent arrival in Northern Ireland (born in Northern Ireland)</v>
      </c>
      <c r="C472" s="20" t="str">
        <f>IF(ISNA(VLOOKUP((ROW(H474)-15),'List of tables'!$A$4:$H$900,8,FALSE))," ",VLOOKUP((ROW(H474)-15),'List of tables'!$A$4:$H$900,8,FALSE))</f>
        <v>All usual residents aged 16 and over born in Northern Ireland and who have lived outside Northern Ireland</v>
      </c>
      <c r="D472" s="20" t="str">
        <f>IF(ISNA(VLOOKUP((ROW(D474)-15),'List of tables'!$A$4:$H$900,5,FALSE))," ",VLOOKUP((ROW(D474)-15),'List of tables'!$A$4:$H$900,5,FALSE))</f>
        <v>Northern Ireland</v>
      </c>
      <c r="E472" s="53" t="str">
        <f t="shared" si="7"/>
        <v>Download file (Excel, 18 KB)</v>
      </c>
      <c r="G472" s="18" t="str">
        <f>IF(ISNA(VLOOKUP((ROW(G474)-15),'List of tables'!$A$4:$H$900,6,FALSE))," ",VLOOKUP((ROW(G474)-15),'List of tables'!$A$4:$H$900,6,FALSE))</f>
        <v>https://datavis.nisra.gov.uk/census/2011/census-2011-dc8502ni.xlsx</v>
      </c>
      <c r="H472" s="18" t="str">
        <f>IF(ISNA(VLOOKUP((ROW(H474)-15),'List of tables'!$A$4:$H$900,7,FALSE))," ",VLOOKUP((ROW(H474)-15),'List of tables'!$A$4:$H$900,7,FALSE))</f>
        <v>Download file (Excel, 18 KB)</v>
      </c>
    </row>
    <row r="473" spans="1:8" ht="45" customHeight="1" x14ac:dyDescent="0.2">
      <c r="A473" s="21" t="str">
        <f>IF(ISNA(VLOOKUP((ROW(A475)-15),'List of tables'!$A$4:$H$900,2,FALSE))," ",VLOOKUP((ROW(A475)-15),'List of tables'!$A$4:$H$900,2,FALSE))</f>
        <v>DC8503NI</v>
      </c>
      <c r="B473" s="20" t="str">
        <f>IF(ISNA(VLOOKUP((ROW(B475)-15),'List of tables'!$A$4:$H$900,3,FALSE))," ",VLOOKUP((ROW(B475)-15),'List of tables'!$A$4:$H$900,3,FALSE))</f>
        <v>Highest level of qualification by migration (administrative geographies)</v>
      </c>
      <c r="C473" s="20" t="str">
        <f>IF(ISNA(VLOOKUP((ROW(H475)-15),'List of tables'!$A$4:$H$900,8,FALSE))," ",VLOOKUP((ROW(H475)-15),'List of tables'!$A$4:$H$900,8,FALSE))</f>
        <v>All usual residents aged 16 and over in the area and those who have moved from the area in the past year within Northern Ireland</v>
      </c>
      <c r="D473" s="20" t="str">
        <f>IF(ISNA(VLOOKUP((ROW(D475)-15),'List of tables'!$A$4:$H$900,5,FALSE))," ",VLOOKUP((ROW(D475)-15),'List of tables'!$A$4:$H$900,5,FALSE))</f>
        <v xml:space="preserve">Electoral Ward, Local Government District </v>
      </c>
      <c r="E473" s="53" t="str">
        <f t="shared" si="7"/>
        <v>Download file (Zip, 4.6 MB)</v>
      </c>
      <c r="G473" s="18" t="str">
        <f>IF(ISNA(VLOOKUP((ROW(G475)-15),'List of tables'!$A$4:$H$900,6,FALSE))," ",VLOOKUP((ROW(G475)-15),'List of tables'!$A$4:$H$900,6,FALSE))</f>
        <v>https://datavis.nisra.gov.uk/census/2011/census-2011-dc8503ni-administrative-geographies.zip</v>
      </c>
      <c r="H473" s="18" t="str">
        <f>IF(ISNA(VLOOKUP((ROW(H475)-15),'List of tables'!$A$4:$H$900,7,FALSE))," ",VLOOKUP((ROW(H475)-15),'List of tables'!$A$4:$H$900,7,FALSE))</f>
        <v>Download file (Zip, 4.6 MB)</v>
      </c>
    </row>
    <row r="474" spans="1:8" ht="45" customHeight="1" x14ac:dyDescent="0.2">
      <c r="A474" s="21" t="str">
        <f>IF(ISNA(VLOOKUP((ROW(A476)-15),'List of tables'!$A$4:$H$900,2,FALSE))," ",VLOOKUP((ROW(A476)-15),'List of tables'!$A$4:$H$900,2,FALSE))</f>
        <v>DC8503NI</v>
      </c>
      <c r="B474" s="20" t="str">
        <f>IF(ISNA(VLOOKUP((ROW(B476)-15),'List of tables'!$A$4:$H$900,3,FALSE))," ",VLOOKUP((ROW(B476)-15),'List of tables'!$A$4:$H$900,3,FALSE))</f>
        <v>Highest level of qualification by migration (statistical geographies)</v>
      </c>
      <c r="C474" s="20" t="str">
        <f>IF(ISNA(VLOOKUP((ROW(H476)-15),'List of tables'!$A$4:$H$900,8,FALSE))," ",VLOOKUP((ROW(H476)-15),'List of tables'!$A$4:$H$900,8,FALSE))</f>
        <v>All usual residents aged 16 and over in the area and those who have moved from the area in the past year within Northern Ireland</v>
      </c>
      <c r="D474" s="20" t="str">
        <f>IF(ISNA(VLOOKUP((ROW(D476)-15),'List of tables'!$A$4:$H$900,5,FALSE))," ",VLOOKUP((ROW(D476)-15),'List of tables'!$A$4:$H$900,5,FALSE))</f>
        <v>Super Output Area, Northern Ireland</v>
      </c>
      <c r="E474" s="53" t="str">
        <f t="shared" si="7"/>
        <v>Download file (Zip, 7.0 MB)</v>
      </c>
      <c r="G474" s="18" t="str">
        <f>IF(ISNA(VLOOKUP((ROW(G476)-15),'List of tables'!$A$4:$H$900,6,FALSE))," ",VLOOKUP((ROW(G476)-15),'List of tables'!$A$4:$H$900,6,FALSE))</f>
        <v>https://datavis.nisra.gov.uk/census/2011/census-2011-dc8503ni-statistical-geographies.zip</v>
      </c>
      <c r="H474" s="18" t="str">
        <f>IF(ISNA(VLOOKUP((ROW(H476)-15),'List of tables'!$A$4:$H$900,7,FALSE))," ",VLOOKUP((ROW(H476)-15),'List of tables'!$A$4:$H$900,7,FALSE))</f>
        <v>Download file (Zip, 7.0 MB)</v>
      </c>
    </row>
    <row r="475" spans="1:8" ht="45" customHeight="1" x14ac:dyDescent="0.2">
      <c r="A475" s="21" t="str">
        <f>IF(ISNA(VLOOKUP((ROW(A477)-15),'List of tables'!$A$4:$H$900,2,FALSE))," ",VLOOKUP((ROW(A477)-15),'List of tables'!$A$4:$H$900,2,FALSE))</f>
        <v>DC8601NI</v>
      </c>
      <c r="B475" s="20" t="str">
        <f>IF(ISNA(VLOOKUP((ROW(B477)-15),'List of tables'!$A$4:$H$900,3,FALSE))," ",VLOOKUP((ROW(B477)-15),'List of tables'!$A$4:$H$900,3,FALSE))</f>
        <v>Country of birth by economic activity by year of most recent arrival in Northern Ireland (born outside Northern Ireland)</v>
      </c>
      <c r="C475" s="20" t="str">
        <f>IF(ISNA(VLOOKUP((ROW(H477)-15),'List of tables'!$A$4:$H$900,8,FALSE))," ",VLOOKUP((ROW(H477)-15),'List of tables'!$A$4:$H$900,8,FALSE))</f>
        <v>All usual residents aged 16 to 74 born outside Northern Ireland</v>
      </c>
      <c r="D475" s="20" t="str">
        <f>IF(ISNA(VLOOKUP((ROW(D477)-15),'List of tables'!$A$4:$H$900,5,FALSE))," ",VLOOKUP((ROW(D477)-15),'List of tables'!$A$4:$H$900,5,FALSE))</f>
        <v>Northern Ireland</v>
      </c>
      <c r="E475" s="53" t="str">
        <f t="shared" si="7"/>
        <v>Download file (Excel, 21 KB)</v>
      </c>
      <c r="G475" s="18" t="str">
        <f>IF(ISNA(VLOOKUP((ROW(G477)-15),'List of tables'!$A$4:$H$900,6,FALSE))," ",VLOOKUP((ROW(G477)-15),'List of tables'!$A$4:$H$900,6,FALSE))</f>
        <v>https://datavis.nisra.gov.uk/census/2011/census-2011-dc8601ni.xlsx</v>
      </c>
      <c r="H475" s="18" t="str">
        <f>IF(ISNA(VLOOKUP((ROW(H477)-15),'List of tables'!$A$4:$H$900,7,FALSE))," ",VLOOKUP((ROW(H477)-15),'List of tables'!$A$4:$H$900,7,FALSE))</f>
        <v>Download file (Excel, 21 KB)</v>
      </c>
    </row>
    <row r="476" spans="1:8" ht="45" customHeight="1" x14ac:dyDescent="0.2">
      <c r="A476" s="21" t="str">
        <f>IF(ISNA(VLOOKUP((ROW(A478)-15),'List of tables'!$A$4:$H$900,2,FALSE))," ",VLOOKUP((ROW(A478)-15),'List of tables'!$A$4:$H$900,2,FALSE))</f>
        <v>DC8602NI</v>
      </c>
      <c r="B476" s="20" t="str">
        <f>IF(ISNA(VLOOKUP((ROW(B478)-15),'List of tables'!$A$4:$H$900,3,FALSE))," ",VLOOKUP((ROW(B478)-15),'List of tables'!$A$4:$H$900,3,FALSE))</f>
        <v>Economic activity by year of most recent arrival in Northern Ireland (born in Northern Ireland)</v>
      </c>
      <c r="C476" s="20" t="str">
        <f>IF(ISNA(VLOOKUP((ROW(H478)-15),'List of tables'!$A$4:$H$900,8,FALSE))," ",VLOOKUP((ROW(H478)-15),'List of tables'!$A$4:$H$900,8,FALSE))</f>
        <v>All usual residents aged 16 to 74 born in Northern Ireland and who have lived outside Northern Ireland</v>
      </c>
      <c r="D476" s="20" t="str">
        <f>IF(ISNA(VLOOKUP((ROW(D478)-15),'List of tables'!$A$4:$H$900,5,FALSE))," ",VLOOKUP((ROW(D478)-15),'List of tables'!$A$4:$H$900,5,FALSE))</f>
        <v>Northern Ireland</v>
      </c>
      <c r="E476" s="53" t="str">
        <f t="shared" si="7"/>
        <v>Download file (Excel, 18 KB)</v>
      </c>
      <c r="G476" s="18" t="str">
        <f>IF(ISNA(VLOOKUP((ROW(G478)-15),'List of tables'!$A$4:$H$900,6,FALSE))," ",VLOOKUP((ROW(G478)-15),'List of tables'!$A$4:$H$900,6,FALSE))</f>
        <v>https://datavis.nisra.gov.uk/census/2011/census-2011-dc8602ni.xlsx</v>
      </c>
      <c r="H476" s="18" t="str">
        <f>IF(ISNA(VLOOKUP((ROW(H478)-15),'List of tables'!$A$4:$H$900,7,FALSE))," ",VLOOKUP((ROW(H478)-15),'List of tables'!$A$4:$H$900,7,FALSE))</f>
        <v>Download file (Excel, 18 KB)</v>
      </c>
    </row>
    <row r="477" spans="1:8" ht="45" customHeight="1" x14ac:dyDescent="0.2">
      <c r="A477" s="21" t="str">
        <f>IF(ISNA(VLOOKUP((ROW(A479)-15),'List of tables'!$A$4:$H$900,2,FALSE))," ",VLOOKUP((ROW(A479)-15),'List of tables'!$A$4:$H$900,2,FALSE))</f>
        <v>DC8801NI</v>
      </c>
      <c r="B477" s="20" t="str">
        <f>IF(ISNA(VLOOKUP((ROW(B479)-15),'List of tables'!$A$4:$H$900,3,FALSE))," ",VLOOKUP((ROW(B479)-15),'List of tables'!$A$4:$H$900,3,FALSE))</f>
        <v>Year of most recent arrival in Northern Ireland by age of most recent arrival in Northern Ireland (born outside Northern Ireland)</v>
      </c>
      <c r="C477" s="20" t="str">
        <f>IF(ISNA(VLOOKUP((ROW(H479)-15),'List of tables'!$A$4:$H$900,8,FALSE))," ",VLOOKUP((ROW(H479)-15),'List of tables'!$A$4:$H$900,8,FALSE))</f>
        <v>All usual residents who were born and have lived outside Northern Ireland</v>
      </c>
      <c r="D477" s="20" t="str">
        <f>IF(ISNA(VLOOKUP((ROW(D479)-15),'List of tables'!$A$4:$H$900,5,FALSE))," ",VLOOKUP((ROW(D479)-15),'List of tables'!$A$4:$H$900,5,FALSE))</f>
        <v>Northern Ireland</v>
      </c>
      <c r="E477" s="53" t="str">
        <f t="shared" si="7"/>
        <v>Download file (Excel, 17 KB)</v>
      </c>
      <c r="G477" s="18" t="str">
        <f>IF(ISNA(VLOOKUP((ROW(G479)-15),'List of tables'!$A$4:$H$900,6,FALSE))," ",VLOOKUP((ROW(G479)-15),'List of tables'!$A$4:$H$900,6,FALSE))</f>
        <v>https://datavis.nisra.gov.uk/census/2011/census-2011-dc8801ni.xlsx</v>
      </c>
      <c r="H477" s="18" t="str">
        <f>IF(ISNA(VLOOKUP((ROW(H479)-15),'List of tables'!$A$4:$H$900,7,FALSE))," ",VLOOKUP((ROW(H479)-15),'List of tables'!$A$4:$H$900,7,FALSE))</f>
        <v>Download file (Excel, 17 KB)</v>
      </c>
    </row>
    <row r="478" spans="1:8" ht="45" customHeight="1" x14ac:dyDescent="0.2">
      <c r="A478" s="21" t="str">
        <f>IF(ISNA(VLOOKUP((ROW(A480)-15),'List of tables'!$A$4:$H$900,2,FALSE))," ",VLOOKUP((ROW(A480)-15),'List of tables'!$A$4:$H$900,2,FALSE))</f>
        <v>LC1101NI</v>
      </c>
      <c r="B478" s="20" t="str">
        <f>IF(ISNA(VLOOKUP((ROW(B480)-15),'List of tables'!$A$4:$H$900,3,FALSE))," ",VLOOKUP((ROW(B480)-15),'List of tables'!$A$4:$H$900,3,FALSE))</f>
        <v>Marital and civil partnership status by age (administrative geographies)</v>
      </c>
      <c r="C478" s="20" t="str">
        <f>IF(ISNA(VLOOKUP((ROW(H480)-15),'List of tables'!$A$4:$H$900,8,FALSE))," ",VLOOKUP((ROW(H480)-15),'List of tables'!$A$4:$H$900,8,FALSE))</f>
        <v>All usual residents aged 16 and over</v>
      </c>
      <c r="D478" s="20" t="str">
        <f>IF(ISNA(VLOOKUP((ROW(D480)-15),'List of tables'!$A$4:$H$900,5,FALSE))," ",VLOOKUP((ROW(D480)-15),'List of tables'!$A$4:$H$900,5,FALSE))</f>
        <v>Electoral Ward, Assembly Area, Local Government District (1993), Health and Social Care Trust, Education and Library Board, NUTS3, Northern Ireland</v>
      </c>
      <c r="E478" s="53" t="str">
        <f t="shared" si="7"/>
        <v>Download file (Zip, 4.7 MB)</v>
      </c>
      <c r="G478" s="18" t="str">
        <f>IF(ISNA(VLOOKUP((ROW(G480)-15),'List of tables'!$A$4:$H$900,6,FALSE))," ",VLOOKUP((ROW(G480)-15),'List of tables'!$A$4:$H$900,6,FALSE))</f>
        <v>https://datavis.nisra.gov.uk/census/2011/census-2011-lc1101ni-administrative-geographies.zip</v>
      </c>
      <c r="H478" s="18" t="str">
        <f>IF(ISNA(VLOOKUP((ROW(H480)-15),'List of tables'!$A$4:$H$900,7,FALSE))," ",VLOOKUP((ROW(H480)-15),'List of tables'!$A$4:$H$900,7,FALSE))</f>
        <v>Download file (Zip, 4.7 MB)</v>
      </c>
    </row>
    <row r="479" spans="1:8" ht="45" customHeight="1" x14ac:dyDescent="0.2">
      <c r="A479" s="21" t="str">
        <f>IF(ISNA(VLOOKUP((ROW(A481)-15),'List of tables'!$A$4:$H$900,2,FALSE))," ",VLOOKUP((ROW(A481)-15),'List of tables'!$A$4:$H$900,2,FALSE))</f>
        <v>LC1101NI</v>
      </c>
      <c r="B479" s="20" t="str">
        <f>IF(ISNA(VLOOKUP((ROW(B481)-15),'List of tables'!$A$4:$H$900,3,FALSE))," ",VLOOKUP((ROW(B481)-15),'List of tables'!$A$4:$H$900,3,FALSE))</f>
        <v>Marital and civil partnership status by age (statistical geographies)</v>
      </c>
      <c r="C479" s="20" t="str">
        <f>IF(ISNA(VLOOKUP((ROW(H481)-15),'List of tables'!$A$4:$H$900,8,FALSE))," ",VLOOKUP((ROW(H481)-15),'List of tables'!$A$4:$H$900,8,FALSE))</f>
        <v>All usual residents aged 16 and over</v>
      </c>
      <c r="D479" s="20" t="str">
        <f>IF(ISNA(VLOOKUP((ROW(D481)-15),'List of tables'!$A$4:$H$900,5,FALSE))," ",VLOOKUP((ROW(D481)-15),'List of tables'!$A$4:$H$900,5,FALSE))</f>
        <v>Small Area, Super Output Area, Northern Ireland</v>
      </c>
      <c r="E479" s="53" t="str">
        <f t="shared" si="7"/>
        <v>Download file (Zip, 36.0 MB)</v>
      </c>
      <c r="G479" s="18" t="str">
        <f>IF(ISNA(VLOOKUP((ROW(G481)-15),'List of tables'!$A$4:$H$900,6,FALSE))," ",VLOOKUP((ROW(G481)-15),'List of tables'!$A$4:$H$900,6,FALSE))</f>
        <v>https://datavis.nisra.gov.uk/census/2011/census-2011-lc1101ni-statistical-geographies.zip</v>
      </c>
      <c r="H479" s="18" t="str">
        <f>IF(ISNA(VLOOKUP((ROW(H481)-15),'List of tables'!$A$4:$H$900,7,FALSE))," ",VLOOKUP((ROW(H481)-15),'List of tables'!$A$4:$H$900,7,FALSE))</f>
        <v>Download file (Zip, 36.0 MB)</v>
      </c>
    </row>
    <row r="480" spans="1:8" ht="45" customHeight="1" x14ac:dyDescent="0.2">
      <c r="A480" s="21" t="str">
        <f>IF(ISNA(VLOOKUP((ROW(A482)-15),'List of tables'!$A$4:$H$900,2,FALSE))," ",VLOOKUP((ROW(A482)-15),'List of tables'!$A$4:$H$900,2,FALSE))</f>
        <v>LC1102NI</v>
      </c>
      <c r="B480" s="20" t="str">
        <f>IF(ISNA(VLOOKUP((ROW(B482)-15),'List of tables'!$A$4:$H$900,3,FALSE))," ",VLOOKUP((ROW(B482)-15),'List of tables'!$A$4:$H$900,3,FALSE))</f>
        <v>Marital and civil partnership status by sex (administrative geographies)</v>
      </c>
      <c r="C480" s="20" t="str">
        <f>IF(ISNA(VLOOKUP((ROW(H482)-15),'List of tables'!$A$4:$H$900,8,FALSE))," ",VLOOKUP((ROW(H482)-15),'List of tables'!$A$4:$H$900,8,FALSE))</f>
        <v>All usual residents aged 16 and over</v>
      </c>
      <c r="D480" s="20" t="str">
        <f>IF(ISNA(VLOOKUP((ROW(D482)-15),'List of tables'!$A$4:$H$900,5,FALSE))," ",VLOOKUP((ROW(D482)-15),'List of tables'!$A$4:$H$900,5,FALSE))</f>
        <v>Electoral Ward, Assembly Area, Local Government District (1993), Health and Social Care Trust, Education and Library Board, NUTS3, Northern Ireland</v>
      </c>
      <c r="E480" s="53" t="str">
        <f t="shared" si="7"/>
        <v>Download file (Zip, 4.5 MB)</v>
      </c>
      <c r="G480" s="18" t="str">
        <f>IF(ISNA(VLOOKUP((ROW(G482)-15),'List of tables'!$A$4:$H$900,6,FALSE))," ",VLOOKUP((ROW(G482)-15),'List of tables'!$A$4:$H$900,6,FALSE))</f>
        <v>https://datavis.nisra.gov.uk/census/2011/census-2011-lc1102ni-administrative-geographies.zip</v>
      </c>
      <c r="H480" s="18" t="str">
        <f>IF(ISNA(VLOOKUP((ROW(H482)-15),'List of tables'!$A$4:$H$900,7,FALSE))," ",VLOOKUP((ROW(H482)-15),'List of tables'!$A$4:$H$900,7,FALSE))</f>
        <v>Download file (Zip, 4.5 MB)</v>
      </c>
    </row>
    <row r="481" spans="1:8" ht="45" customHeight="1" x14ac:dyDescent="0.2">
      <c r="A481" s="21" t="str">
        <f>IF(ISNA(VLOOKUP((ROW(A483)-15),'List of tables'!$A$4:$H$900,2,FALSE))," ",VLOOKUP((ROW(A483)-15),'List of tables'!$A$4:$H$900,2,FALSE))</f>
        <v>LC1102NI</v>
      </c>
      <c r="B481" s="20" t="str">
        <f>IF(ISNA(VLOOKUP((ROW(B483)-15),'List of tables'!$A$4:$H$900,3,FALSE))," ",VLOOKUP((ROW(B483)-15),'List of tables'!$A$4:$H$900,3,FALSE))</f>
        <v>Marital and civil partnership status by sex (statistical geographies)</v>
      </c>
      <c r="C481" s="20" t="str">
        <f>IF(ISNA(VLOOKUP((ROW(H483)-15),'List of tables'!$A$4:$H$900,8,FALSE))," ",VLOOKUP((ROW(H483)-15),'List of tables'!$A$4:$H$900,8,FALSE))</f>
        <v>All usual residents aged 16 and over</v>
      </c>
      <c r="D481" s="20" t="str">
        <f>IF(ISNA(VLOOKUP((ROW(D483)-15),'List of tables'!$A$4:$H$900,5,FALSE))," ",VLOOKUP((ROW(D483)-15),'List of tables'!$A$4:$H$900,5,FALSE))</f>
        <v>Small Area, Super Output Area, Northern Ireland</v>
      </c>
      <c r="E481" s="53" t="str">
        <f t="shared" si="7"/>
        <v>Download file (Zip, 35.0 MB)</v>
      </c>
      <c r="G481" s="18" t="str">
        <f>IF(ISNA(VLOOKUP((ROW(G483)-15),'List of tables'!$A$4:$H$900,6,FALSE))," ",VLOOKUP((ROW(G483)-15),'List of tables'!$A$4:$H$900,6,FALSE))</f>
        <v>https://datavis.nisra.gov.uk/census/2011/census-2011-lc1102ni-statistical-geographies.zip</v>
      </c>
      <c r="H481" s="18" t="str">
        <f>IF(ISNA(VLOOKUP((ROW(H483)-15),'List of tables'!$A$4:$H$900,7,FALSE))," ",VLOOKUP((ROW(H483)-15),'List of tables'!$A$4:$H$900,7,FALSE))</f>
        <v>Download file (Zip, 35.0 MB)</v>
      </c>
    </row>
    <row r="482" spans="1:8" ht="45" customHeight="1" x14ac:dyDescent="0.2">
      <c r="A482" s="21" t="str">
        <f>IF(ISNA(VLOOKUP((ROW(A484)-15),'List of tables'!$A$4:$H$900,2,FALSE))," ",VLOOKUP((ROW(A484)-15),'List of tables'!$A$4:$H$900,2,FALSE))</f>
        <v>LC1103NI</v>
      </c>
      <c r="B482" s="20" t="str">
        <f>IF(ISNA(VLOOKUP((ROW(B484)-15),'List of tables'!$A$4:$H$900,3,FALSE))," ",VLOOKUP((ROW(B484)-15),'List of tables'!$A$4:$H$900,3,FALSE))</f>
        <v>Marital and civil partnership status by age by sex of HRP (administrative geographies)</v>
      </c>
      <c r="C482" s="20" t="str">
        <f>IF(ISNA(VLOOKUP((ROW(H484)-15),'List of tables'!$A$4:$H$900,8,FALSE))," ",VLOOKUP((ROW(H484)-15),'List of tables'!$A$4:$H$900,8,FALSE))</f>
        <v>All Household Reference Persons (HRPs)</v>
      </c>
      <c r="D482" s="20" t="str">
        <f>IF(ISNA(VLOOKUP((ROW(D484)-15),'List of tables'!$A$4:$H$900,5,FALSE))," ",VLOOKUP((ROW(D484)-15),'List of tables'!$A$4:$H$900,5,FALSE))</f>
        <v>Electoral Ward, Assembly Area, Local Government District (1993), Health and Social Care Trust, Education and Library Board, NUTS3, Northern Ireland</v>
      </c>
      <c r="E482" s="53" t="str">
        <f t="shared" si="7"/>
        <v>Download file (Zip, 5.0 MB)</v>
      </c>
      <c r="G482" s="18" t="str">
        <f>IF(ISNA(VLOOKUP((ROW(G484)-15),'List of tables'!$A$4:$H$900,6,FALSE))," ",VLOOKUP((ROW(G484)-15),'List of tables'!$A$4:$H$900,6,FALSE))</f>
        <v>https://datavis.nisra.gov.uk/census/2011/census-2011-lc1103ni-administrative-geographies.zip</v>
      </c>
      <c r="H482" s="18" t="str">
        <f>IF(ISNA(VLOOKUP((ROW(H484)-15),'List of tables'!$A$4:$H$900,7,FALSE))," ",VLOOKUP((ROW(H484)-15),'List of tables'!$A$4:$H$900,7,FALSE))</f>
        <v>Download file (Zip, 5.0 MB)</v>
      </c>
    </row>
    <row r="483" spans="1:8" ht="45" customHeight="1" x14ac:dyDescent="0.2">
      <c r="A483" s="21" t="str">
        <f>IF(ISNA(VLOOKUP((ROW(A485)-15),'List of tables'!$A$4:$H$900,2,FALSE))," ",VLOOKUP((ROW(A485)-15),'List of tables'!$A$4:$H$900,2,FALSE))</f>
        <v>LC1103NI</v>
      </c>
      <c r="B483" s="20" t="str">
        <f>IF(ISNA(VLOOKUP((ROW(B485)-15),'List of tables'!$A$4:$H$900,3,FALSE))," ",VLOOKUP((ROW(B485)-15),'List of tables'!$A$4:$H$900,3,FALSE))</f>
        <v>Marital and civil partnership status by age by sex of HRP (statistical geographies)</v>
      </c>
      <c r="C483" s="20" t="str">
        <f>IF(ISNA(VLOOKUP((ROW(H485)-15),'List of tables'!$A$4:$H$900,8,FALSE))," ",VLOOKUP((ROW(H485)-15),'List of tables'!$A$4:$H$900,8,FALSE))</f>
        <v>All Household Reference Persons (HRPs)</v>
      </c>
      <c r="D483" s="20" t="str">
        <f>IF(ISNA(VLOOKUP((ROW(D485)-15),'List of tables'!$A$4:$H$900,5,FALSE))," ",VLOOKUP((ROW(D485)-15),'List of tables'!$A$4:$H$900,5,FALSE))</f>
        <v>Small Area, Super Output Area, Northern Ireland</v>
      </c>
      <c r="E483" s="53" t="str">
        <f t="shared" si="7"/>
        <v>Download file (Zip, 39.0 MB)</v>
      </c>
      <c r="G483" s="18" t="str">
        <f>IF(ISNA(VLOOKUP((ROW(G485)-15),'List of tables'!$A$4:$H$900,6,FALSE))," ",VLOOKUP((ROW(G485)-15),'List of tables'!$A$4:$H$900,6,FALSE))</f>
        <v>https://datavis.nisra.gov.uk/census/2011/census-2011-lc1103ni-statistical-geographies.zip</v>
      </c>
      <c r="H483" s="18" t="str">
        <f>IF(ISNA(VLOOKUP((ROW(H485)-15),'List of tables'!$A$4:$H$900,7,FALSE))," ",VLOOKUP((ROW(H485)-15),'List of tables'!$A$4:$H$900,7,FALSE))</f>
        <v>Download file (Zip, 39.0 MB)</v>
      </c>
    </row>
    <row r="484" spans="1:8" ht="45" customHeight="1" x14ac:dyDescent="0.2">
      <c r="A484" s="21" t="str">
        <f>IF(ISNA(VLOOKUP((ROW(A486)-15),'List of tables'!$A$4:$H$900,2,FALSE))," ",VLOOKUP((ROW(A486)-15),'List of tables'!$A$4:$H$900,2,FALSE))</f>
        <v>LC1104NI</v>
      </c>
      <c r="B484" s="20" t="str">
        <f>IF(ISNA(VLOOKUP((ROW(B486)-15),'List of tables'!$A$4:$H$900,3,FALSE))," ",VLOOKUP((ROW(B486)-15),'List of tables'!$A$4:$H$900,3,FALSE))</f>
        <v>Living arrangements by age by sex (administrative geographies)</v>
      </c>
      <c r="C484" s="20" t="str">
        <f>IF(ISNA(VLOOKUP((ROW(H486)-15),'List of tables'!$A$4:$H$900,8,FALSE))," ",VLOOKUP((ROW(H486)-15),'List of tables'!$A$4:$H$900,8,FALSE))</f>
        <v>All usual residents aged 16 and over in households</v>
      </c>
      <c r="D484" s="20" t="str">
        <f>IF(ISNA(VLOOKUP((ROW(D486)-15),'List of tables'!$A$4:$H$900,5,FALSE))," ",VLOOKUP((ROW(D486)-15),'List of tables'!$A$4:$H$900,5,FALSE))</f>
        <v>Electoral Ward, Assembly Area, Local Government District (1993), Health and Social Care Trust, Education and Library Board, NUTS3, Northern Ireland</v>
      </c>
      <c r="E484" s="53" t="str">
        <f t="shared" si="7"/>
        <v>Download file (Zip, 5.1 MB)</v>
      </c>
      <c r="G484" s="18" t="str">
        <f>IF(ISNA(VLOOKUP((ROW(G486)-15),'List of tables'!$A$4:$H$900,6,FALSE))," ",VLOOKUP((ROW(G486)-15),'List of tables'!$A$4:$H$900,6,FALSE))</f>
        <v>https://datavis.nisra.gov.uk/census/2011/census-2011-lc1104ni-administrative-geographies.zip</v>
      </c>
      <c r="H484" s="18" t="str">
        <f>IF(ISNA(VLOOKUP((ROW(H486)-15),'List of tables'!$A$4:$H$900,7,FALSE))," ",VLOOKUP((ROW(H486)-15),'List of tables'!$A$4:$H$900,7,FALSE))</f>
        <v>Download file (Zip, 5.1 MB)</v>
      </c>
    </row>
    <row r="485" spans="1:8" ht="45" customHeight="1" x14ac:dyDescent="0.2">
      <c r="A485" s="21" t="str">
        <f>IF(ISNA(VLOOKUP((ROW(A487)-15),'List of tables'!$A$4:$H$900,2,FALSE))," ",VLOOKUP((ROW(A487)-15),'List of tables'!$A$4:$H$900,2,FALSE))</f>
        <v>LC1104NI</v>
      </c>
      <c r="B485" s="20" t="str">
        <f>IF(ISNA(VLOOKUP((ROW(B487)-15),'List of tables'!$A$4:$H$900,3,FALSE))," ",VLOOKUP((ROW(B487)-15),'List of tables'!$A$4:$H$900,3,FALSE))</f>
        <v>Living arrangements by age by sex (statistical geographies)</v>
      </c>
      <c r="C485" s="20" t="str">
        <f>IF(ISNA(VLOOKUP((ROW(H487)-15),'List of tables'!$A$4:$H$900,8,FALSE))," ",VLOOKUP((ROW(H487)-15),'List of tables'!$A$4:$H$900,8,FALSE))</f>
        <v>All usual residents aged 16 and over in households</v>
      </c>
      <c r="D485" s="20" t="str">
        <f>IF(ISNA(VLOOKUP((ROW(D487)-15),'List of tables'!$A$4:$H$900,5,FALSE))," ",VLOOKUP((ROW(D487)-15),'List of tables'!$A$4:$H$900,5,FALSE))</f>
        <v>Small Area, Super Output Area, Northern Ireland</v>
      </c>
      <c r="E485" s="53" t="str">
        <f t="shared" si="7"/>
        <v>Download file (Zip, 40.0 MB)</v>
      </c>
      <c r="G485" s="18" t="str">
        <f>IF(ISNA(VLOOKUP((ROW(G487)-15),'List of tables'!$A$4:$H$900,6,FALSE))," ",VLOOKUP((ROW(G487)-15),'List of tables'!$A$4:$H$900,6,FALSE))</f>
        <v>https://datavis.nisra.gov.uk/census/2011/census-2011-lc1104ni-statistical-geographies.zip</v>
      </c>
      <c r="H485" s="18" t="str">
        <f>IF(ISNA(VLOOKUP((ROW(H487)-15),'List of tables'!$A$4:$H$900,7,FALSE))," ",VLOOKUP((ROW(H487)-15),'List of tables'!$A$4:$H$900,7,FALSE))</f>
        <v>Download file (Zip, 40.0 MB)</v>
      </c>
    </row>
    <row r="486" spans="1:8" ht="45" customHeight="1" x14ac:dyDescent="0.2">
      <c r="A486" s="21" t="str">
        <f>IF(ISNA(VLOOKUP((ROW(A488)-15),'List of tables'!$A$4:$H$900,2,FALSE))," ",VLOOKUP((ROW(A488)-15),'List of tables'!$A$4:$H$900,2,FALSE))</f>
        <v>LC1105NI</v>
      </c>
      <c r="B486" s="20" t="str">
        <f>IF(ISNA(VLOOKUP((ROW(B488)-15),'List of tables'!$A$4:$H$900,3,FALSE))," ",VLOOKUP((ROW(B488)-15),'List of tables'!$A$4:$H$900,3,FALSE))</f>
        <v>Living arrangements by age by sex of HRP (administrative geographies)</v>
      </c>
      <c r="C486" s="20" t="str">
        <f>IF(ISNA(VLOOKUP((ROW(H488)-15),'List of tables'!$A$4:$H$900,8,FALSE))," ",VLOOKUP((ROW(H488)-15),'List of tables'!$A$4:$H$900,8,FALSE))</f>
        <v>All Household Reference Persons (HRPs)</v>
      </c>
      <c r="D486" s="20" t="str">
        <f>IF(ISNA(VLOOKUP((ROW(D488)-15),'List of tables'!$A$4:$H$900,5,FALSE))," ",VLOOKUP((ROW(D488)-15),'List of tables'!$A$4:$H$900,5,FALSE))</f>
        <v>Electoral Ward, Assembly Area, Local Government District (1993), Health and Social Care Trust, Education and Library Board, NUTS3, Northern Ireland</v>
      </c>
      <c r="E486" s="53" t="str">
        <f t="shared" si="7"/>
        <v>Download file (Zip, 5.0 MB)</v>
      </c>
      <c r="G486" s="18" t="str">
        <f>IF(ISNA(VLOOKUP((ROW(G488)-15),'List of tables'!$A$4:$H$900,6,FALSE))," ",VLOOKUP((ROW(G488)-15),'List of tables'!$A$4:$H$900,6,FALSE))</f>
        <v>https://datavis.nisra.gov.uk/census/2011/census-2011-lc1105ni-administrative-geographies.zip</v>
      </c>
      <c r="H486" s="18" t="str">
        <f>IF(ISNA(VLOOKUP((ROW(H488)-15),'List of tables'!$A$4:$H$900,7,FALSE))," ",VLOOKUP((ROW(H488)-15),'List of tables'!$A$4:$H$900,7,FALSE))</f>
        <v>Download file (Zip, 5.0 MB)</v>
      </c>
    </row>
    <row r="487" spans="1:8" ht="45" customHeight="1" x14ac:dyDescent="0.2">
      <c r="A487" s="21" t="str">
        <f>IF(ISNA(VLOOKUP((ROW(A489)-15),'List of tables'!$A$4:$H$900,2,FALSE))," ",VLOOKUP((ROW(A489)-15),'List of tables'!$A$4:$H$900,2,FALSE))</f>
        <v>LC1105NI</v>
      </c>
      <c r="B487" s="20" t="str">
        <f>IF(ISNA(VLOOKUP((ROW(B489)-15),'List of tables'!$A$4:$H$900,3,FALSE))," ",VLOOKUP((ROW(B489)-15),'List of tables'!$A$4:$H$900,3,FALSE))</f>
        <v>Living arrangements by age by sex of HRP (statistical geographies)</v>
      </c>
      <c r="C487" s="20" t="str">
        <f>IF(ISNA(VLOOKUP((ROW(H489)-15),'List of tables'!$A$4:$H$900,8,FALSE))," ",VLOOKUP((ROW(H489)-15),'List of tables'!$A$4:$H$900,8,FALSE))</f>
        <v>All Household Reference Persons (HRPs)</v>
      </c>
      <c r="D487" s="20" t="str">
        <f>IF(ISNA(VLOOKUP((ROW(D489)-15),'List of tables'!$A$4:$H$900,5,FALSE))," ",VLOOKUP((ROW(D489)-15),'List of tables'!$A$4:$H$900,5,FALSE))</f>
        <v>Small Area, Super Output Area, Northern Ireland</v>
      </c>
      <c r="E487" s="53" t="str">
        <f t="shared" si="7"/>
        <v>Download file (Zip, 39.2 MB)</v>
      </c>
      <c r="G487" s="18" t="str">
        <f>IF(ISNA(VLOOKUP((ROW(G489)-15),'List of tables'!$A$4:$H$900,6,FALSE))," ",VLOOKUP((ROW(G489)-15),'List of tables'!$A$4:$H$900,6,FALSE))</f>
        <v>https://datavis.nisra.gov.uk/census/2011/census-2011-lc1105ni-statistical-geographies.zip</v>
      </c>
      <c r="H487" s="18" t="str">
        <f>IF(ISNA(VLOOKUP((ROW(H489)-15),'List of tables'!$A$4:$H$900,7,FALSE))," ",VLOOKUP((ROW(H489)-15),'List of tables'!$A$4:$H$900,7,FALSE))</f>
        <v>Download file (Zip, 39.2 MB)</v>
      </c>
    </row>
    <row r="488" spans="1:8" ht="45" customHeight="1" x14ac:dyDescent="0.2">
      <c r="A488" s="21" t="str">
        <f>IF(ISNA(VLOOKUP((ROW(A490)-15),'List of tables'!$A$4:$H$900,2,FALSE))," ",VLOOKUP((ROW(A490)-15),'List of tables'!$A$4:$H$900,2,FALSE))</f>
        <v>LC2101NI</v>
      </c>
      <c r="B488" s="20" t="str">
        <f>IF(ISNA(VLOOKUP((ROW(B490)-15),'List of tables'!$A$4:$H$900,3,FALSE))," ",VLOOKUP((ROW(B490)-15),'List of tables'!$A$4:$H$900,3,FALSE))</f>
        <v>National identity (classification 1) by age (administrative geographies)</v>
      </c>
      <c r="C488" s="20" t="str">
        <f>IF(ISNA(VLOOKUP((ROW(H490)-15),'List of tables'!$A$4:$H$900,8,FALSE))," ",VLOOKUP((ROW(H490)-15),'List of tables'!$A$4:$H$900,8,FALSE))</f>
        <v>All usual residents</v>
      </c>
      <c r="D488" s="20" t="str">
        <f>IF(ISNA(VLOOKUP((ROW(D490)-15),'List of tables'!$A$4:$H$900,5,FALSE))," ",VLOOKUP((ROW(D490)-15),'List of tables'!$A$4:$H$900,5,FALSE))</f>
        <v>Electoral Ward, Assembly Area, Local Government District (1993), Health and Social Care Trust, Education and Library Board, NUTS3, Northern Ireland</v>
      </c>
      <c r="E488" s="53" t="str">
        <f t="shared" si="7"/>
        <v>Download file (Zip, 4.5 MB)</v>
      </c>
      <c r="G488" s="18" t="str">
        <f>IF(ISNA(VLOOKUP((ROW(G490)-15),'List of tables'!$A$4:$H$900,6,FALSE))," ",VLOOKUP((ROW(G490)-15),'List of tables'!$A$4:$H$900,6,FALSE))</f>
        <v>https://datavis.nisra.gov.uk/census/2011/census-2011-lc2101ni-administrative-geographies.zip</v>
      </c>
      <c r="H488" s="18" t="str">
        <f>IF(ISNA(VLOOKUP((ROW(H490)-15),'List of tables'!$A$4:$H$900,7,FALSE))," ",VLOOKUP((ROW(H490)-15),'List of tables'!$A$4:$H$900,7,FALSE))</f>
        <v>Download file (Zip, 4.5 MB)</v>
      </c>
    </row>
    <row r="489" spans="1:8" ht="45" customHeight="1" x14ac:dyDescent="0.2">
      <c r="A489" s="21" t="str">
        <f>IF(ISNA(VLOOKUP((ROW(A491)-15),'List of tables'!$A$4:$H$900,2,FALSE))," ",VLOOKUP((ROW(A491)-15),'List of tables'!$A$4:$H$900,2,FALSE))</f>
        <v>LC2101NI</v>
      </c>
      <c r="B489" s="20" t="str">
        <f>IF(ISNA(VLOOKUP((ROW(B491)-15),'List of tables'!$A$4:$H$900,3,FALSE))," ",VLOOKUP((ROW(B491)-15),'List of tables'!$A$4:$H$900,3,FALSE))</f>
        <v>National identity (classification 1) by age (statistical geographies)</v>
      </c>
      <c r="C489" s="20" t="str">
        <f>IF(ISNA(VLOOKUP((ROW(H491)-15),'List of tables'!$A$4:$H$900,8,FALSE))," ",VLOOKUP((ROW(H491)-15),'List of tables'!$A$4:$H$900,8,FALSE))</f>
        <v>All usual residents</v>
      </c>
      <c r="D489" s="20" t="str">
        <f>IF(ISNA(VLOOKUP((ROW(D491)-15),'List of tables'!$A$4:$H$900,5,FALSE))," ",VLOOKUP((ROW(D491)-15),'List of tables'!$A$4:$H$900,5,FALSE))</f>
        <v>Small Area, Super Output Area, Northern Ireland</v>
      </c>
      <c r="E489" s="53" t="str">
        <f t="shared" si="7"/>
        <v>Download file (Zip, 34.7 MB)</v>
      </c>
      <c r="G489" s="18" t="str">
        <f>IF(ISNA(VLOOKUP((ROW(G491)-15),'List of tables'!$A$4:$H$900,6,FALSE))," ",VLOOKUP((ROW(G491)-15),'List of tables'!$A$4:$H$900,6,FALSE))</f>
        <v>https://datavis.nisra.gov.uk/census/2011/census-2011-lc2101ni-statistical-geographies.zip</v>
      </c>
      <c r="H489" s="18" t="str">
        <f>IF(ISNA(VLOOKUP((ROW(H491)-15),'List of tables'!$A$4:$H$900,7,FALSE))," ",VLOOKUP((ROW(H491)-15),'List of tables'!$A$4:$H$900,7,FALSE))</f>
        <v>Download file (Zip, 34.7 MB)</v>
      </c>
    </row>
    <row r="490" spans="1:8" ht="45" customHeight="1" x14ac:dyDescent="0.2">
      <c r="A490" s="21" t="str">
        <f>IF(ISNA(VLOOKUP((ROW(A492)-15),'List of tables'!$A$4:$H$900,2,FALSE))," ",VLOOKUP((ROW(A492)-15),'List of tables'!$A$4:$H$900,2,FALSE))</f>
        <v>LC2102NI</v>
      </c>
      <c r="B490" s="20" t="str">
        <f>IF(ISNA(VLOOKUP((ROW(B492)-15),'List of tables'!$A$4:$H$900,3,FALSE))," ",VLOOKUP((ROW(B492)-15),'List of tables'!$A$4:$H$900,3,FALSE))</f>
        <v>National identity (classification 1) by sex (administrative geographies)</v>
      </c>
      <c r="C490" s="20" t="str">
        <f>IF(ISNA(VLOOKUP((ROW(H492)-15),'List of tables'!$A$4:$H$900,8,FALSE))," ",VLOOKUP((ROW(H492)-15),'List of tables'!$A$4:$H$900,8,FALSE))</f>
        <v>All usual residents</v>
      </c>
      <c r="D490" s="20" t="str">
        <f>IF(ISNA(VLOOKUP((ROW(D492)-15),'List of tables'!$A$4:$H$900,5,FALSE))," ",VLOOKUP((ROW(D492)-15),'List of tables'!$A$4:$H$900,5,FALSE))</f>
        <v>Electoral Ward, Assembly Area, Local Government District (1993), Health and Social Care Trust, Education and Library Board, NUTS3, Northern Ireland</v>
      </c>
      <c r="E490" s="53" t="str">
        <f t="shared" si="7"/>
        <v>Download file (Zip, 4.6 MB)</v>
      </c>
      <c r="G490" s="18" t="str">
        <f>IF(ISNA(VLOOKUP((ROW(G492)-15),'List of tables'!$A$4:$H$900,6,FALSE))," ",VLOOKUP((ROW(G492)-15),'List of tables'!$A$4:$H$900,6,FALSE))</f>
        <v>https://datavis.nisra.gov.uk/census/2011/census-2011-lc2102ni-administrative-geographies.zip</v>
      </c>
      <c r="H490" s="18" t="str">
        <f>IF(ISNA(VLOOKUP((ROW(H492)-15),'List of tables'!$A$4:$H$900,7,FALSE))," ",VLOOKUP((ROW(H492)-15),'List of tables'!$A$4:$H$900,7,FALSE))</f>
        <v>Download file (Zip, 4.6 MB)</v>
      </c>
    </row>
    <row r="491" spans="1:8" ht="45" customHeight="1" x14ac:dyDescent="0.2">
      <c r="A491" s="21" t="str">
        <f>IF(ISNA(VLOOKUP((ROW(A493)-15),'List of tables'!$A$4:$H$900,2,FALSE))," ",VLOOKUP((ROW(A493)-15),'List of tables'!$A$4:$H$900,2,FALSE))</f>
        <v>LC2102NI</v>
      </c>
      <c r="B491" s="20" t="str">
        <f>IF(ISNA(VLOOKUP((ROW(B493)-15),'List of tables'!$A$4:$H$900,3,FALSE))," ",VLOOKUP((ROW(B493)-15),'List of tables'!$A$4:$H$900,3,FALSE))</f>
        <v>National identity (classification 1) by sex (statistical geographies)</v>
      </c>
      <c r="C491" s="20" t="str">
        <f>IF(ISNA(VLOOKUP((ROW(H493)-15),'List of tables'!$A$4:$H$900,8,FALSE))," ",VLOOKUP((ROW(H493)-15),'List of tables'!$A$4:$H$900,8,FALSE))</f>
        <v>All usual residents</v>
      </c>
      <c r="D491" s="20" t="str">
        <f>IF(ISNA(VLOOKUP((ROW(D493)-15),'List of tables'!$A$4:$H$900,5,FALSE))," ",VLOOKUP((ROW(D493)-15),'List of tables'!$A$4:$H$900,5,FALSE))</f>
        <v>Small Area, Super Output Area, Northern Ireland</v>
      </c>
      <c r="E491" s="53" t="str">
        <f t="shared" si="7"/>
        <v>Download file (Zip, 35.7 MB)</v>
      </c>
      <c r="G491" s="18" t="str">
        <f>IF(ISNA(VLOOKUP((ROW(G493)-15),'List of tables'!$A$4:$H$900,6,FALSE))," ",VLOOKUP((ROW(G493)-15),'List of tables'!$A$4:$H$900,6,FALSE))</f>
        <v>https://datavis.nisra.gov.uk/census/2011/census-2011-lc2102ni-statistical-geographies.zip</v>
      </c>
      <c r="H491" s="18" t="str">
        <f>IF(ISNA(VLOOKUP((ROW(H493)-15),'List of tables'!$A$4:$H$900,7,FALSE))," ",VLOOKUP((ROW(H493)-15),'List of tables'!$A$4:$H$900,7,FALSE))</f>
        <v>Download file (Zip, 35.7 MB)</v>
      </c>
    </row>
    <row r="492" spans="1:8" ht="45" customHeight="1" x14ac:dyDescent="0.2">
      <c r="A492" s="21" t="str">
        <f>IF(ISNA(VLOOKUP((ROW(A494)-15),'List of tables'!$A$4:$H$900,2,FALSE))," ",VLOOKUP((ROW(A494)-15),'List of tables'!$A$4:$H$900,2,FALSE))</f>
        <v>LC2103NI</v>
      </c>
      <c r="B492" s="20" t="str">
        <f>IF(ISNA(VLOOKUP((ROW(B494)-15),'List of tables'!$A$4:$H$900,3,FALSE))," ",VLOOKUP((ROW(B494)-15),'List of tables'!$A$4:$H$900,3,FALSE))</f>
        <v>Country of birth by age (administrative geographies)</v>
      </c>
      <c r="C492" s="20" t="str">
        <f>IF(ISNA(VLOOKUP((ROW(H494)-15),'List of tables'!$A$4:$H$900,8,FALSE))," ",VLOOKUP((ROW(H494)-15),'List of tables'!$A$4:$H$900,8,FALSE))</f>
        <v>All usual residents</v>
      </c>
      <c r="D492" s="20" t="str">
        <f>IF(ISNA(VLOOKUP((ROW(D494)-15),'List of tables'!$A$4:$H$900,5,FALSE))," ",VLOOKUP((ROW(D494)-15),'List of tables'!$A$4:$H$900,5,FALSE))</f>
        <v>Electoral Ward, Assembly Area, Local Government District (1993), Health and Social Care Trust, Education and Library Board, NUTS3, Northern Ireland</v>
      </c>
      <c r="E492" s="53" t="str">
        <f t="shared" si="7"/>
        <v>Download file (Zip, 4.5 MB)</v>
      </c>
      <c r="G492" s="18" t="str">
        <f>IF(ISNA(VLOOKUP((ROW(G494)-15),'List of tables'!$A$4:$H$900,6,FALSE))," ",VLOOKUP((ROW(G494)-15),'List of tables'!$A$4:$H$900,6,FALSE))</f>
        <v>https://datavis.nisra.gov.uk/census/2011/census-2011-lc2103ni-administrative-geographies.zip</v>
      </c>
      <c r="H492" s="18" t="str">
        <f>IF(ISNA(VLOOKUP((ROW(H494)-15),'List of tables'!$A$4:$H$900,7,FALSE))," ",VLOOKUP((ROW(H494)-15),'List of tables'!$A$4:$H$900,7,FALSE))</f>
        <v>Download file (Zip, 4.5 MB)</v>
      </c>
    </row>
    <row r="493" spans="1:8" ht="45" customHeight="1" x14ac:dyDescent="0.2">
      <c r="A493" s="21" t="str">
        <f>IF(ISNA(VLOOKUP((ROW(A495)-15),'List of tables'!$A$4:$H$900,2,FALSE))," ",VLOOKUP((ROW(A495)-15),'List of tables'!$A$4:$H$900,2,FALSE))</f>
        <v>LC2103NI</v>
      </c>
      <c r="B493" s="20" t="str">
        <f>IF(ISNA(VLOOKUP((ROW(B495)-15),'List of tables'!$A$4:$H$900,3,FALSE))," ",VLOOKUP((ROW(B495)-15),'List of tables'!$A$4:$H$900,3,FALSE))</f>
        <v>Country of birth by age (statistical geographies)</v>
      </c>
      <c r="C493" s="20" t="str">
        <f>IF(ISNA(VLOOKUP((ROW(H495)-15),'List of tables'!$A$4:$H$900,8,FALSE))," ",VLOOKUP((ROW(H495)-15),'List of tables'!$A$4:$H$900,8,FALSE))</f>
        <v>All usual residents</v>
      </c>
      <c r="D493" s="20" t="str">
        <f>IF(ISNA(VLOOKUP((ROW(D495)-15),'List of tables'!$A$4:$H$900,5,FALSE))," ",VLOOKUP((ROW(D495)-15),'List of tables'!$A$4:$H$900,5,FALSE))</f>
        <v>Small Area, Super Output Area, Northern Ireland</v>
      </c>
      <c r="E493" s="53" t="str">
        <f t="shared" si="7"/>
        <v>Download file (Zip, 34.7 MB)</v>
      </c>
      <c r="G493" s="18" t="str">
        <f>IF(ISNA(VLOOKUP((ROW(G495)-15),'List of tables'!$A$4:$H$900,6,FALSE))," ",VLOOKUP((ROW(G495)-15),'List of tables'!$A$4:$H$900,6,FALSE))</f>
        <v>https://datavis.nisra.gov.uk/census/2011/census-2011-lc2103ni-statistical-geographies.zip</v>
      </c>
      <c r="H493" s="18" t="str">
        <f>IF(ISNA(VLOOKUP((ROW(H495)-15),'List of tables'!$A$4:$H$900,7,FALSE))," ",VLOOKUP((ROW(H495)-15),'List of tables'!$A$4:$H$900,7,FALSE))</f>
        <v>Download file (Zip, 34.7 MB)</v>
      </c>
    </row>
    <row r="494" spans="1:8" ht="45" customHeight="1" x14ac:dyDescent="0.2">
      <c r="A494" s="21" t="str">
        <f>IF(ISNA(VLOOKUP((ROW(A496)-15),'List of tables'!$A$4:$H$900,2,FALSE))," ",VLOOKUP((ROW(A496)-15),'List of tables'!$A$4:$H$900,2,FALSE))</f>
        <v>LC2104NI</v>
      </c>
      <c r="B494" s="20" t="str">
        <f>IF(ISNA(VLOOKUP((ROW(B496)-15),'List of tables'!$A$4:$H$900,3,FALSE))," ",VLOOKUP((ROW(B496)-15),'List of tables'!$A$4:$H$900,3,FALSE))</f>
        <v>Country of birth by sex (administrative geographies)</v>
      </c>
      <c r="C494" s="20" t="str">
        <f>IF(ISNA(VLOOKUP((ROW(H496)-15),'List of tables'!$A$4:$H$900,8,FALSE))," ",VLOOKUP((ROW(H496)-15),'List of tables'!$A$4:$H$900,8,FALSE))</f>
        <v>All usual residents</v>
      </c>
      <c r="D494" s="20" t="str">
        <f>IF(ISNA(VLOOKUP((ROW(D496)-15),'List of tables'!$A$4:$H$900,5,FALSE))," ",VLOOKUP((ROW(D496)-15),'List of tables'!$A$4:$H$900,5,FALSE))</f>
        <v>Electoral Ward, Assembly Area, Local Government District (1993), Health and Social Care Trust, Education and Library Board, NUTS3, Northern Ireland</v>
      </c>
      <c r="E494" s="53" t="str">
        <f t="shared" si="7"/>
        <v>Download file (Zip, 4.6 MB)</v>
      </c>
      <c r="G494" s="18" t="str">
        <f>IF(ISNA(VLOOKUP((ROW(G496)-15),'List of tables'!$A$4:$H$900,6,FALSE))," ",VLOOKUP((ROW(G496)-15),'List of tables'!$A$4:$H$900,6,FALSE))</f>
        <v>https://datavis.nisra.gov.uk/census/2011/census-2011-lc2104ni-administrative-geographies.zip</v>
      </c>
      <c r="H494" s="18" t="str">
        <f>IF(ISNA(VLOOKUP((ROW(H496)-15),'List of tables'!$A$4:$H$900,7,FALSE))," ",VLOOKUP((ROW(H496)-15),'List of tables'!$A$4:$H$900,7,FALSE))</f>
        <v>Download file (Zip, 4.6 MB)</v>
      </c>
    </row>
    <row r="495" spans="1:8" ht="45" customHeight="1" x14ac:dyDescent="0.2">
      <c r="A495" s="21" t="str">
        <f>IF(ISNA(VLOOKUP((ROW(A497)-15),'List of tables'!$A$4:$H$900,2,FALSE))," ",VLOOKUP((ROW(A497)-15),'List of tables'!$A$4:$H$900,2,FALSE))</f>
        <v>LC2104NI</v>
      </c>
      <c r="B495" s="20" t="str">
        <f>IF(ISNA(VLOOKUP((ROW(B497)-15),'List of tables'!$A$4:$H$900,3,FALSE))," ",VLOOKUP((ROW(B497)-15),'List of tables'!$A$4:$H$900,3,FALSE))</f>
        <v>Country of birth by sex (statistical geographies)</v>
      </c>
      <c r="C495" s="20" t="str">
        <f>IF(ISNA(VLOOKUP((ROW(H497)-15),'List of tables'!$A$4:$H$900,8,FALSE))," ",VLOOKUP((ROW(H497)-15),'List of tables'!$A$4:$H$900,8,FALSE))</f>
        <v>All usual residents</v>
      </c>
      <c r="D495" s="20" t="str">
        <f>IF(ISNA(VLOOKUP((ROW(D497)-15),'List of tables'!$A$4:$H$900,5,FALSE))," ",VLOOKUP((ROW(D497)-15),'List of tables'!$A$4:$H$900,5,FALSE))</f>
        <v>Small Area, Super Output Area, Northern Ireland</v>
      </c>
      <c r="E495" s="53" t="str">
        <f t="shared" si="7"/>
        <v>Download file (Zip, 35.2 MB)</v>
      </c>
      <c r="G495" s="18" t="str">
        <f>IF(ISNA(VLOOKUP((ROW(G497)-15),'List of tables'!$A$4:$H$900,6,FALSE))," ",VLOOKUP((ROW(G497)-15),'List of tables'!$A$4:$H$900,6,FALSE))</f>
        <v>https://datavis.nisra.gov.uk/census/2011/census-2011-lc2104ni-statistical-geographies.zip</v>
      </c>
      <c r="H495" s="18" t="str">
        <f>IF(ISNA(VLOOKUP((ROW(H497)-15),'List of tables'!$A$4:$H$900,7,FALSE))," ",VLOOKUP((ROW(H497)-15),'List of tables'!$A$4:$H$900,7,FALSE))</f>
        <v>Download file (Zip, 35.2 MB)</v>
      </c>
    </row>
    <row r="496" spans="1:8" ht="45" customHeight="1" x14ac:dyDescent="0.2">
      <c r="A496" s="21" t="str">
        <f>IF(ISNA(VLOOKUP((ROW(A498)-15),'List of tables'!$A$4:$H$900,2,FALSE))," ",VLOOKUP((ROW(A498)-15),'List of tables'!$A$4:$H$900,2,FALSE))</f>
        <v>LC2105NI</v>
      </c>
      <c r="B496" s="20" t="str">
        <f>IF(ISNA(VLOOKUP((ROW(B498)-15),'List of tables'!$A$4:$H$900,3,FALSE))," ",VLOOKUP((ROW(B498)-15),'List of tables'!$A$4:$H$900,3,FALSE))</f>
        <v>Passports held (classification 1) by age (administrative geographies)</v>
      </c>
      <c r="C496" s="20" t="str">
        <f>IF(ISNA(VLOOKUP((ROW(H498)-15),'List of tables'!$A$4:$H$900,8,FALSE))," ",VLOOKUP((ROW(H498)-15),'List of tables'!$A$4:$H$900,8,FALSE))</f>
        <v>All usual residents</v>
      </c>
      <c r="D496" s="20" t="str">
        <f>IF(ISNA(VLOOKUP((ROW(D498)-15),'List of tables'!$A$4:$H$900,5,FALSE))," ",VLOOKUP((ROW(D498)-15),'List of tables'!$A$4:$H$900,5,FALSE))</f>
        <v>Electoral Ward, Assembly Area, Local Government District (1993), Health and Social Care Trust, Education and Library Board, NUTS3, Northern Ireland</v>
      </c>
      <c r="E496" s="53" t="str">
        <f t="shared" si="7"/>
        <v>Download file (Zip, 4.5 MB)</v>
      </c>
      <c r="G496" s="18" t="str">
        <f>IF(ISNA(VLOOKUP((ROW(G498)-15),'List of tables'!$A$4:$H$900,6,FALSE))," ",VLOOKUP((ROW(G498)-15),'List of tables'!$A$4:$H$900,6,FALSE))</f>
        <v>https://datavis.nisra.gov.uk/census/2011/census-2011-lc2105ni-administrative-geographies.zip</v>
      </c>
      <c r="H496" s="18" t="str">
        <f>IF(ISNA(VLOOKUP((ROW(H498)-15),'List of tables'!$A$4:$H$900,7,FALSE))," ",VLOOKUP((ROW(H498)-15),'List of tables'!$A$4:$H$900,7,FALSE))</f>
        <v>Download file (Zip, 4.5 MB)</v>
      </c>
    </row>
    <row r="497" spans="1:8" ht="45" customHeight="1" x14ac:dyDescent="0.2">
      <c r="A497" s="21" t="str">
        <f>IF(ISNA(VLOOKUP((ROW(A499)-15),'List of tables'!$A$4:$H$900,2,FALSE))," ",VLOOKUP((ROW(A499)-15),'List of tables'!$A$4:$H$900,2,FALSE))</f>
        <v>LC2105NI</v>
      </c>
      <c r="B497" s="20" t="str">
        <f>IF(ISNA(VLOOKUP((ROW(B499)-15),'List of tables'!$A$4:$H$900,3,FALSE))," ",VLOOKUP((ROW(B499)-15),'List of tables'!$A$4:$H$900,3,FALSE))</f>
        <v>Passports held (classification 1) by age (statistical geographies)</v>
      </c>
      <c r="C497" s="20" t="str">
        <f>IF(ISNA(VLOOKUP((ROW(H499)-15),'List of tables'!$A$4:$H$900,8,FALSE))," ",VLOOKUP((ROW(H499)-15),'List of tables'!$A$4:$H$900,8,FALSE))</f>
        <v>All usual residents</v>
      </c>
      <c r="D497" s="20" t="str">
        <f>IF(ISNA(VLOOKUP((ROW(D499)-15),'List of tables'!$A$4:$H$900,5,FALSE))," ",VLOOKUP((ROW(D499)-15),'List of tables'!$A$4:$H$900,5,FALSE))</f>
        <v>Small Area, Super Output Area, Northern Ireland</v>
      </c>
      <c r="E497" s="53" t="str">
        <f t="shared" si="7"/>
        <v>Download file (Zip, 34.8 MB)</v>
      </c>
      <c r="G497" s="18" t="str">
        <f>IF(ISNA(VLOOKUP((ROW(G499)-15),'List of tables'!$A$4:$H$900,6,FALSE))," ",VLOOKUP((ROW(G499)-15),'List of tables'!$A$4:$H$900,6,FALSE))</f>
        <v>https://datavis.nisra.gov.uk/census/2011/census-2011-lc2105ni-statistical-geographies.zip</v>
      </c>
      <c r="H497" s="18" t="str">
        <f>IF(ISNA(VLOOKUP((ROW(H499)-15),'List of tables'!$A$4:$H$900,7,FALSE))," ",VLOOKUP((ROW(H499)-15),'List of tables'!$A$4:$H$900,7,FALSE))</f>
        <v>Download file (Zip, 34.8 MB)</v>
      </c>
    </row>
    <row r="498" spans="1:8" ht="45" customHeight="1" x14ac:dyDescent="0.2">
      <c r="A498" s="21" t="str">
        <f>IF(ISNA(VLOOKUP((ROW(A500)-15),'List of tables'!$A$4:$H$900,2,FALSE))," ",VLOOKUP((ROW(A500)-15),'List of tables'!$A$4:$H$900,2,FALSE))</f>
        <v>LC2106NI</v>
      </c>
      <c r="B498" s="20" t="str">
        <f>IF(ISNA(VLOOKUP((ROW(B500)-15),'List of tables'!$A$4:$H$900,3,FALSE))," ",VLOOKUP((ROW(B500)-15),'List of tables'!$A$4:$H$900,3,FALSE))</f>
        <v>Passports held (classification 1) by sex (administrative geographies)</v>
      </c>
      <c r="C498" s="20" t="str">
        <f>IF(ISNA(VLOOKUP((ROW(H500)-15),'List of tables'!$A$4:$H$900,8,FALSE))," ",VLOOKUP((ROW(H500)-15),'List of tables'!$A$4:$H$900,8,FALSE))</f>
        <v>All usual residents</v>
      </c>
      <c r="D498" s="20" t="str">
        <f>IF(ISNA(VLOOKUP((ROW(D500)-15),'List of tables'!$A$4:$H$900,5,FALSE))," ",VLOOKUP((ROW(D500)-15),'List of tables'!$A$4:$H$900,5,FALSE))</f>
        <v>Electoral Ward, Assembly Area, Local Government District (1993), Health and Social Care Trust, Education and Library Board, NUTS3, Northern Ireland</v>
      </c>
      <c r="E498" s="53" t="str">
        <f t="shared" si="7"/>
        <v>Download file (Zip, 4.7 MB)</v>
      </c>
      <c r="G498" s="18" t="str">
        <f>IF(ISNA(VLOOKUP((ROW(G500)-15),'List of tables'!$A$4:$H$900,6,FALSE))," ",VLOOKUP((ROW(G500)-15),'List of tables'!$A$4:$H$900,6,FALSE))</f>
        <v>https://datavis.nisra.gov.uk/census/2011/census-2011-lc2106ni-administrative-geographies.zip</v>
      </c>
      <c r="H498" s="18" t="str">
        <f>IF(ISNA(VLOOKUP((ROW(H500)-15),'List of tables'!$A$4:$H$900,7,FALSE))," ",VLOOKUP((ROW(H500)-15),'List of tables'!$A$4:$H$900,7,FALSE))</f>
        <v>Download file (Zip, 4.7 MB)</v>
      </c>
    </row>
    <row r="499" spans="1:8" ht="45" customHeight="1" x14ac:dyDescent="0.2">
      <c r="A499" s="21" t="str">
        <f>IF(ISNA(VLOOKUP((ROW(A501)-15),'List of tables'!$A$4:$H$900,2,FALSE))," ",VLOOKUP((ROW(A501)-15),'List of tables'!$A$4:$H$900,2,FALSE))</f>
        <v>LC2106NI</v>
      </c>
      <c r="B499" s="20" t="str">
        <f>IF(ISNA(VLOOKUP((ROW(B501)-15),'List of tables'!$A$4:$H$900,3,FALSE))," ",VLOOKUP((ROW(B501)-15),'List of tables'!$A$4:$H$900,3,FALSE))</f>
        <v>Passports held (classification 1) by sex (statistical geographies)</v>
      </c>
      <c r="C499" s="20" t="str">
        <f>IF(ISNA(VLOOKUP((ROW(H501)-15),'List of tables'!$A$4:$H$900,8,FALSE))," ",VLOOKUP((ROW(H501)-15),'List of tables'!$A$4:$H$900,8,FALSE))</f>
        <v>All usual residents</v>
      </c>
      <c r="D499" s="20" t="str">
        <f>IF(ISNA(VLOOKUP((ROW(D501)-15),'List of tables'!$A$4:$H$900,5,FALSE))," ",VLOOKUP((ROW(D501)-15),'List of tables'!$A$4:$H$900,5,FALSE))</f>
        <v>Small Area, Super Output Area, Northern Ireland</v>
      </c>
      <c r="E499" s="53" t="str">
        <f t="shared" si="7"/>
        <v>Download file (Zip, 36.4 MB)</v>
      </c>
      <c r="G499" s="18" t="str">
        <f>IF(ISNA(VLOOKUP((ROW(G501)-15),'List of tables'!$A$4:$H$900,6,FALSE))," ",VLOOKUP((ROW(G501)-15),'List of tables'!$A$4:$H$900,6,FALSE))</f>
        <v>https://datavis.nisra.gov.uk/census/2011/census-2011-lc2106ni-statistical-geographies.zip</v>
      </c>
      <c r="H499" s="18" t="str">
        <f>IF(ISNA(VLOOKUP((ROW(H501)-15),'List of tables'!$A$4:$H$900,7,FALSE))," ",VLOOKUP((ROW(H501)-15),'List of tables'!$A$4:$H$900,7,FALSE))</f>
        <v>Download file (Zip, 36.4 MB)</v>
      </c>
    </row>
    <row r="500" spans="1:8" ht="45" customHeight="1" x14ac:dyDescent="0.2">
      <c r="A500" s="21" t="str">
        <f>IF(ISNA(VLOOKUP((ROW(A502)-15),'List of tables'!$A$4:$H$900,2,FALSE))," ",VLOOKUP((ROW(A502)-15),'List of tables'!$A$4:$H$900,2,FALSE))</f>
        <v>LC2107NI</v>
      </c>
      <c r="B500" s="20" t="str">
        <f>IF(ISNA(VLOOKUP((ROW(B502)-15),'List of tables'!$A$4:$H$900,3,FALSE))," ",VLOOKUP((ROW(B502)-15),'List of tables'!$A$4:$H$900,3,FALSE))</f>
        <v>Main language by age (administrative geographies)</v>
      </c>
      <c r="C500" s="20" t="str">
        <f>IF(ISNA(VLOOKUP((ROW(H502)-15),'List of tables'!$A$4:$H$900,8,FALSE))," ",VLOOKUP((ROW(H502)-15),'List of tables'!$A$4:$H$900,8,FALSE))</f>
        <v>All usual residents aged 3 and over</v>
      </c>
      <c r="D500" s="20" t="str">
        <f>IF(ISNA(VLOOKUP((ROW(D502)-15),'List of tables'!$A$4:$H$900,5,FALSE))," ",VLOOKUP((ROW(D502)-15),'List of tables'!$A$4:$H$900,5,FALSE))</f>
        <v>Electoral Ward, Assembly Area, Local Government District (1993), Health and Social Care Trust, Education and Library Board, NUTS3, Northern Ireland</v>
      </c>
      <c r="E500" s="53" t="str">
        <f t="shared" si="7"/>
        <v>Download file (Zip, 4.4 MB)</v>
      </c>
      <c r="G500" s="18" t="str">
        <f>IF(ISNA(VLOOKUP((ROW(G502)-15),'List of tables'!$A$4:$H$900,6,FALSE))," ",VLOOKUP((ROW(G502)-15),'List of tables'!$A$4:$H$900,6,FALSE))</f>
        <v>https://datavis.nisra.gov.uk/census/2011/census-2011-lc2107ni-administrative-geographies.zip</v>
      </c>
      <c r="H500" s="18" t="str">
        <f>IF(ISNA(VLOOKUP((ROW(H502)-15),'List of tables'!$A$4:$H$900,7,FALSE))," ",VLOOKUP((ROW(H502)-15),'List of tables'!$A$4:$H$900,7,FALSE))</f>
        <v>Download file (Zip, 4.4 MB)</v>
      </c>
    </row>
    <row r="501" spans="1:8" ht="45" customHeight="1" x14ac:dyDescent="0.2">
      <c r="A501" s="21" t="str">
        <f>IF(ISNA(VLOOKUP((ROW(A503)-15),'List of tables'!$A$4:$H$900,2,FALSE))," ",VLOOKUP((ROW(A503)-15),'List of tables'!$A$4:$H$900,2,FALSE))</f>
        <v>LC2107NI</v>
      </c>
      <c r="B501" s="20" t="str">
        <f>IF(ISNA(VLOOKUP((ROW(B503)-15),'List of tables'!$A$4:$H$900,3,FALSE))," ",VLOOKUP((ROW(B503)-15),'List of tables'!$A$4:$H$900,3,FALSE))</f>
        <v>Main language by age (statistical geographies)</v>
      </c>
      <c r="C501" s="20" t="str">
        <f>IF(ISNA(VLOOKUP((ROW(H503)-15),'List of tables'!$A$4:$H$900,8,FALSE))," ",VLOOKUP((ROW(H503)-15),'List of tables'!$A$4:$H$900,8,FALSE))</f>
        <v>All usual residents aged 3 and over</v>
      </c>
      <c r="D501" s="20" t="str">
        <f>IF(ISNA(VLOOKUP((ROW(D503)-15),'List of tables'!$A$4:$H$900,5,FALSE))," ",VLOOKUP((ROW(D503)-15),'List of tables'!$A$4:$H$900,5,FALSE))</f>
        <v>Small Area, Super Output Area, Northern Ireland</v>
      </c>
      <c r="E501" s="53" t="str">
        <f t="shared" si="7"/>
        <v>Download file (Zip, 34.0 MB)</v>
      </c>
      <c r="G501" s="18" t="str">
        <f>IF(ISNA(VLOOKUP((ROW(G503)-15),'List of tables'!$A$4:$H$900,6,FALSE))," ",VLOOKUP((ROW(G503)-15),'List of tables'!$A$4:$H$900,6,FALSE))</f>
        <v>https://datavis.nisra.gov.uk/census/2011/census-2011-lc2107ni-statistical-geographies.zip</v>
      </c>
      <c r="H501" s="18" t="str">
        <f>IF(ISNA(VLOOKUP((ROW(H503)-15),'List of tables'!$A$4:$H$900,7,FALSE))," ",VLOOKUP((ROW(H503)-15),'List of tables'!$A$4:$H$900,7,FALSE))</f>
        <v>Download file (Zip, 34.0 MB)</v>
      </c>
    </row>
    <row r="502" spans="1:8" ht="45" customHeight="1" x14ac:dyDescent="0.2">
      <c r="A502" s="21" t="str">
        <f>IF(ISNA(VLOOKUP((ROW(A504)-15),'List of tables'!$A$4:$H$900,2,FALSE))," ",VLOOKUP((ROW(A504)-15),'List of tables'!$A$4:$H$900,2,FALSE))</f>
        <v>LC2108NI</v>
      </c>
      <c r="B502" s="20" t="str">
        <f>IF(ISNA(VLOOKUP((ROW(B504)-15),'List of tables'!$A$4:$H$900,3,FALSE))," ",VLOOKUP((ROW(B504)-15),'List of tables'!$A$4:$H$900,3,FALSE))</f>
        <v>Main language by sex (administrative geographies)</v>
      </c>
      <c r="C502" s="20" t="str">
        <f>IF(ISNA(VLOOKUP((ROW(H504)-15),'List of tables'!$A$4:$H$900,8,FALSE))," ",VLOOKUP((ROW(H504)-15),'List of tables'!$A$4:$H$900,8,FALSE))</f>
        <v>All usual residents aged 3 and over</v>
      </c>
      <c r="D502" s="20" t="str">
        <f>IF(ISNA(VLOOKUP((ROW(D504)-15),'List of tables'!$A$4:$H$900,5,FALSE))," ",VLOOKUP((ROW(D504)-15),'List of tables'!$A$4:$H$900,5,FALSE))</f>
        <v>Electoral Ward, Assembly Area, Local Government District (1993), Health and Social Care Trust, Education and Library Board, NUTS3, Northern Ireland</v>
      </c>
      <c r="E502" s="53" t="str">
        <f t="shared" si="7"/>
        <v>Download file (Zip, 4.3 MB)</v>
      </c>
      <c r="G502" s="18" t="str">
        <f>IF(ISNA(VLOOKUP((ROW(G504)-15),'List of tables'!$A$4:$H$900,6,FALSE))," ",VLOOKUP((ROW(G504)-15),'List of tables'!$A$4:$H$900,6,FALSE))</f>
        <v>https://datavis.nisra.gov.uk/census/2011/census-2011-lc2108ni-administrative-geographies.zip</v>
      </c>
      <c r="H502" s="18" t="str">
        <f>IF(ISNA(VLOOKUP((ROW(H504)-15),'List of tables'!$A$4:$H$900,7,FALSE))," ",VLOOKUP((ROW(H504)-15),'List of tables'!$A$4:$H$900,7,FALSE))</f>
        <v>Download file (Zip, 4.3 MB)</v>
      </c>
    </row>
    <row r="503" spans="1:8" ht="45" customHeight="1" x14ac:dyDescent="0.2">
      <c r="A503" s="21" t="str">
        <f>IF(ISNA(VLOOKUP((ROW(A505)-15),'List of tables'!$A$4:$H$900,2,FALSE))," ",VLOOKUP((ROW(A505)-15),'List of tables'!$A$4:$H$900,2,FALSE))</f>
        <v>LC2108NI</v>
      </c>
      <c r="B503" s="20" t="str">
        <f>IF(ISNA(VLOOKUP((ROW(B505)-15),'List of tables'!$A$4:$H$900,3,FALSE))," ",VLOOKUP((ROW(B505)-15),'List of tables'!$A$4:$H$900,3,FALSE))</f>
        <v>Main language by sex (statistical geographies)</v>
      </c>
      <c r="C503" s="20" t="str">
        <f>IF(ISNA(VLOOKUP((ROW(H505)-15),'List of tables'!$A$4:$H$900,8,FALSE))," ",VLOOKUP((ROW(H505)-15),'List of tables'!$A$4:$H$900,8,FALSE))</f>
        <v>All usual residents aged 3 and over</v>
      </c>
      <c r="D503" s="20" t="str">
        <f>IF(ISNA(VLOOKUP((ROW(D505)-15),'List of tables'!$A$4:$H$900,5,FALSE))," ",VLOOKUP((ROW(D505)-15),'List of tables'!$A$4:$H$900,5,FALSE))</f>
        <v>Small Area, Super Output Area, Northern Ireland</v>
      </c>
      <c r="E503" s="53" t="str">
        <f t="shared" si="7"/>
        <v>Download file (Zip, 33.4 MB)</v>
      </c>
      <c r="G503" s="18" t="str">
        <f>IF(ISNA(VLOOKUP((ROW(G505)-15),'List of tables'!$A$4:$H$900,6,FALSE))," ",VLOOKUP((ROW(G505)-15),'List of tables'!$A$4:$H$900,6,FALSE))</f>
        <v>https://datavis.nisra.gov.uk/census/2011/census-2011-lc2108ni-statistical-geographies.zip</v>
      </c>
      <c r="H503" s="18" t="str">
        <f>IF(ISNA(VLOOKUP((ROW(H505)-15),'List of tables'!$A$4:$H$900,7,FALSE))," ",VLOOKUP((ROW(H505)-15),'List of tables'!$A$4:$H$900,7,FALSE))</f>
        <v>Download file (Zip, 33.4 MB)</v>
      </c>
    </row>
    <row r="504" spans="1:8" ht="45" customHeight="1" x14ac:dyDescent="0.2">
      <c r="A504" s="21" t="str">
        <f>IF(ISNA(VLOOKUP((ROW(A506)-15),'List of tables'!$A$4:$H$900,2,FALSE))," ",VLOOKUP((ROW(A506)-15),'List of tables'!$A$4:$H$900,2,FALSE))</f>
        <v>LC2109NI</v>
      </c>
      <c r="B504" s="20" t="str">
        <f>IF(ISNA(VLOOKUP((ROW(B506)-15),'List of tables'!$A$4:$H$900,3,FALSE))," ",VLOOKUP((ROW(B506)-15),'List of tables'!$A$4:$H$900,3,FALSE))</f>
        <v>Religion by age (administrative geographies)</v>
      </c>
      <c r="C504" s="20" t="str">
        <f>IF(ISNA(VLOOKUP((ROW(H506)-15),'List of tables'!$A$4:$H$900,8,FALSE))," ",VLOOKUP((ROW(H506)-15),'List of tables'!$A$4:$H$900,8,FALSE))</f>
        <v xml:space="preserve">All usual residents </v>
      </c>
      <c r="D504" s="20" t="str">
        <f>IF(ISNA(VLOOKUP((ROW(D506)-15),'List of tables'!$A$4:$H$900,5,FALSE))," ",VLOOKUP((ROW(D506)-15),'List of tables'!$A$4:$H$900,5,FALSE))</f>
        <v>Electoral Ward, Assembly Area, Local Government District (1993), Health and Social Care Trust, Education and Library Board, NUTS3, Northern Ireland</v>
      </c>
      <c r="E504" s="53" t="str">
        <f t="shared" si="7"/>
        <v>Download file (Zip, 5.0 MB)</v>
      </c>
      <c r="G504" s="18" t="str">
        <f>IF(ISNA(VLOOKUP((ROW(G506)-15),'List of tables'!$A$4:$H$900,6,FALSE))," ",VLOOKUP((ROW(G506)-15),'List of tables'!$A$4:$H$900,6,FALSE))</f>
        <v>https://datavis.nisra.gov.uk/census/2011/census-2011-lc2109ni-administrative-geographies.zip</v>
      </c>
      <c r="H504" s="18" t="str">
        <f>IF(ISNA(VLOOKUP((ROW(H506)-15),'List of tables'!$A$4:$H$900,7,FALSE))," ",VLOOKUP((ROW(H506)-15),'List of tables'!$A$4:$H$900,7,FALSE))</f>
        <v>Download file (Zip, 5.0 MB)</v>
      </c>
    </row>
    <row r="505" spans="1:8" ht="45" customHeight="1" x14ac:dyDescent="0.2">
      <c r="A505" s="21" t="str">
        <f>IF(ISNA(VLOOKUP((ROW(A507)-15),'List of tables'!$A$4:$H$900,2,FALSE))," ",VLOOKUP((ROW(A507)-15),'List of tables'!$A$4:$H$900,2,FALSE))</f>
        <v>LC2109NI</v>
      </c>
      <c r="B505" s="20" t="str">
        <f>IF(ISNA(VLOOKUP((ROW(B507)-15),'List of tables'!$A$4:$H$900,3,FALSE))," ",VLOOKUP((ROW(B507)-15),'List of tables'!$A$4:$H$900,3,FALSE))</f>
        <v>Religion by age (statistical geographies)</v>
      </c>
      <c r="C505" s="20" t="str">
        <f>IF(ISNA(VLOOKUP((ROW(H507)-15),'List of tables'!$A$4:$H$900,8,FALSE))," ",VLOOKUP((ROW(H507)-15),'List of tables'!$A$4:$H$900,8,FALSE))</f>
        <v xml:space="preserve">All usual residents </v>
      </c>
      <c r="D505" s="20" t="str">
        <f>IF(ISNA(VLOOKUP((ROW(D507)-15),'List of tables'!$A$4:$H$900,5,FALSE))," ",VLOOKUP((ROW(D507)-15),'List of tables'!$A$4:$H$900,5,FALSE))</f>
        <v>Small Area, Super Output Area, Northern Ireland</v>
      </c>
      <c r="E505" s="53" t="str">
        <f t="shared" si="7"/>
        <v>Download file (Zip, 38.6 MB)</v>
      </c>
      <c r="G505" s="18" t="str">
        <f>IF(ISNA(VLOOKUP((ROW(G507)-15),'List of tables'!$A$4:$H$900,6,FALSE))," ",VLOOKUP((ROW(G507)-15),'List of tables'!$A$4:$H$900,6,FALSE))</f>
        <v>https://datavis.nisra.gov.uk/census/2011/census-2011-lc2109ni-statistical-geographies.zip</v>
      </c>
      <c r="H505" s="18" t="str">
        <f>IF(ISNA(VLOOKUP((ROW(H507)-15),'List of tables'!$A$4:$H$900,7,FALSE))," ",VLOOKUP((ROW(H507)-15),'List of tables'!$A$4:$H$900,7,FALSE))</f>
        <v>Download file (Zip, 38.6 MB)</v>
      </c>
    </row>
    <row r="506" spans="1:8" ht="45" customHeight="1" x14ac:dyDescent="0.2">
      <c r="A506" s="21" t="str">
        <f>IF(ISNA(VLOOKUP((ROW(A508)-15),'List of tables'!$A$4:$H$900,2,FALSE))," ",VLOOKUP((ROW(A508)-15),'List of tables'!$A$4:$H$900,2,FALSE))</f>
        <v>LC2110NI</v>
      </c>
      <c r="B506" s="20" t="str">
        <f>IF(ISNA(VLOOKUP((ROW(B508)-15),'List of tables'!$A$4:$H$900,3,FALSE))," ",VLOOKUP((ROW(B508)-15),'List of tables'!$A$4:$H$900,3,FALSE))</f>
        <v>Religion or religion brought up in by age (administrative geographies)</v>
      </c>
      <c r="C506" s="20" t="str">
        <f>IF(ISNA(VLOOKUP((ROW(H508)-15),'List of tables'!$A$4:$H$900,8,FALSE))," ",VLOOKUP((ROW(H508)-15),'List of tables'!$A$4:$H$900,8,FALSE))</f>
        <v xml:space="preserve">All usual residents </v>
      </c>
      <c r="D506" s="20" t="str">
        <f>IF(ISNA(VLOOKUP((ROW(D508)-15),'List of tables'!$A$4:$H$900,5,FALSE))," ",VLOOKUP((ROW(D508)-15),'List of tables'!$A$4:$H$900,5,FALSE))</f>
        <v>Electoral Ward, Assembly Area, Local Government District (1993), Health and Social Care Trust, Education and Library Board, NUTS3, Northern Ireland</v>
      </c>
      <c r="E506" s="53" t="str">
        <f t="shared" si="7"/>
        <v>Download file (Zip, 4.5 MB)</v>
      </c>
      <c r="G506" s="18" t="str">
        <f>IF(ISNA(VLOOKUP((ROW(G508)-15),'List of tables'!$A$4:$H$900,6,FALSE))," ",VLOOKUP((ROW(G508)-15),'List of tables'!$A$4:$H$900,6,FALSE))</f>
        <v>https://datavis.nisra.gov.uk/census/2011/census-2011-lc2110ni-administrative-geographies.zip</v>
      </c>
      <c r="H506" s="18" t="str">
        <f>IF(ISNA(VLOOKUP((ROW(H508)-15),'List of tables'!$A$4:$H$900,7,FALSE))," ",VLOOKUP((ROW(H508)-15),'List of tables'!$A$4:$H$900,7,FALSE))</f>
        <v>Download file (Zip, 4.5 MB)</v>
      </c>
    </row>
    <row r="507" spans="1:8" ht="45" customHeight="1" x14ac:dyDescent="0.2">
      <c r="A507" s="21" t="str">
        <f>IF(ISNA(VLOOKUP((ROW(A509)-15),'List of tables'!$A$4:$H$900,2,FALSE))," ",VLOOKUP((ROW(A509)-15),'List of tables'!$A$4:$H$900,2,FALSE))</f>
        <v>LC2110NI</v>
      </c>
      <c r="B507" s="20" t="str">
        <f>IF(ISNA(VLOOKUP((ROW(B509)-15),'List of tables'!$A$4:$H$900,3,FALSE))," ",VLOOKUP((ROW(B509)-15),'List of tables'!$A$4:$H$900,3,FALSE))</f>
        <v>Religion or religion brought up in by age (statistical geographies)</v>
      </c>
      <c r="C507" s="20" t="str">
        <f>IF(ISNA(VLOOKUP((ROW(H509)-15),'List of tables'!$A$4:$H$900,8,FALSE))," ",VLOOKUP((ROW(H509)-15),'List of tables'!$A$4:$H$900,8,FALSE))</f>
        <v xml:space="preserve">All usual residents </v>
      </c>
      <c r="D507" s="20" t="str">
        <f>IF(ISNA(VLOOKUP((ROW(D509)-15),'List of tables'!$A$4:$H$900,5,FALSE))," ",VLOOKUP((ROW(D509)-15),'List of tables'!$A$4:$H$900,5,FALSE))</f>
        <v>Small Area, Super Output Area, Northern Ireland</v>
      </c>
      <c r="E507" s="53" t="str">
        <f t="shared" si="7"/>
        <v>Download file (Zip, 35.1 MB)</v>
      </c>
      <c r="G507" s="18" t="str">
        <f>IF(ISNA(VLOOKUP((ROW(G509)-15),'List of tables'!$A$4:$H$900,6,FALSE))," ",VLOOKUP((ROW(G509)-15),'List of tables'!$A$4:$H$900,6,FALSE))</f>
        <v>https://datavis.nisra.gov.uk/census/2011/census-2011-lc2110ni-statistical-geographies.zip</v>
      </c>
      <c r="H507" s="18" t="str">
        <f>IF(ISNA(VLOOKUP((ROW(H509)-15),'List of tables'!$A$4:$H$900,7,FALSE))," ",VLOOKUP((ROW(H509)-15),'List of tables'!$A$4:$H$900,7,FALSE))</f>
        <v>Download file (Zip, 35.1 MB)</v>
      </c>
    </row>
    <row r="508" spans="1:8" ht="45" customHeight="1" x14ac:dyDescent="0.2">
      <c r="A508" s="21" t="str">
        <f>IF(ISNA(VLOOKUP((ROW(A510)-15),'List of tables'!$A$4:$H$900,2,FALSE))," ",VLOOKUP((ROW(A510)-15),'List of tables'!$A$4:$H$900,2,FALSE))</f>
        <v>LC2111NI</v>
      </c>
      <c r="B508" s="20" t="str">
        <f>IF(ISNA(VLOOKUP((ROW(B510)-15),'List of tables'!$A$4:$H$900,3,FALSE))," ",VLOOKUP((ROW(B510)-15),'List of tables'!$A$4:$H$900,3,FALSE))</f>
        <v>Religion by sex (administrative geographies)</v>
      </c>
      <c r="C508" s="20" t="str">
        <f>IF(ISNA(VLOOKUP((ROW(H510)-15),'List of tables'!$A$4:$H$900,8,FALSE))," ",VLOOKUP((ROW(H510)-15),'List of tables'!$A$4:$H$900,8,FALSE))</f>
        <v xml:space="preserve">All usual residents </v>
      </c>
      <c r="D508" s="20" t="str">
        <f>IF(ISNA(VLOOKUP((ROW(D510)-15),'List of tables'!$A$4:$H$900,5,FALSE))," ",VLOOKUP((ROW(D510)-15),'List of tables'!$A$4:$H$900,5,FALSE))</f>
        <v>Electoral Ward, Assembly Area, Local Government District (1993), Health and Social Care Trust, Education and Library Board, NUTS3, Northern Ireland</v>
      </c>
      <c r="E508" s="53" t="str">
        <f t="shared" si="7"/>
        <v>Download file (Zip, 4.9 MB)</v>
      </c>
      <c r="G508" s="18" t="str">
        <f>IF(ISNA(VLOOKUP((ROW(G510)-15),'List of tables'!$A$4:$H$900,6,FALSE))," ",VLOOKUP((ROW(G510)-15),'List of tables'!$A$4:$H$900,6,FALSE))</f>
        <v>https://datavis.nisra.gov.uk/census/2011/census-2011-lc2111ni-administrative-geographies.zip</v>
      </c>
      <c r="H508" s="18" t="str">
        <f>IF(ISNA(VLOOKUP((ROW(H510)-15),'List of tables'!$A$4:$H$900,7,FALSE))," ",VLOOKUP((ROW(H510)-15),'List of tables'!$A$4:$H$900,7,FALSE))</f>
        <v>Download file (Zip, 4.9 MB)</v>
      </c>
    </row>
    <row r="509" spans="1:8" ht="45" customHeight="1" x14ac:dyDescent="0.2">
      <c r="A509" s="21" t="str">
        <f>IF(ISNA(VLOOKUP((ROW(A511)-15),'List of tables'!$A$4:$H$900,2,FALSE))," ",VLOOKUP((ROW(A511)-15),'List of tables'!$A$4:$H$900,2,FALSE))</f>
        <v>LC2111NI</v>
      </c>
      <c r="B509" s="20" t="str">
        <f>IF(ISNA(VLOOKUP((ROW(B511)-15),'List of tables'!$A$4:$H$900,3,FALSE))," ",VLOOKUP((ROW(B511)-15),'List of tables'!$A$4:$H$900,3,FALSE))</f>
        <v>Religion by sex (statistical geographies)</v>
      </c>
      <c r="C509" s="20" t="str">
        <f>IF(ISNA(VLOOKUP((ROW(H511)-15),'List of tables'!$A$4:$H$900,8,FALSE))," ",VLOOKUP((ROW(H511)-15),'List of tables'!$A$4:$H$900,8,FALSE))</f>
        <v xml:space="preserve">All usual residents </v>
      </c>
      <c r="D509" s="20" t="str">
        <f>IF(ISNA(VLOOKUP((ROW(D511)-15),'List of tables'!$A$4:$H$900,5,FALSE))," ",VLOOKUP((ROW(D511)-15),'List of tables'!$A$4:$H$900,5,FALSE))</f>
        <v>Small Area, Super Output Area, Northern Ireland</v>
      </c>
      <c r="E509" s="53" t="str">
        <f t="shared" si="7"/>
        <v>Download file (Zip, 38.1 MB)</v>
      </c>
      <c r="G509" s="18" t="str">
        <f>IF(ISNA(VLOOKUP((ROW(G511)-15),'List of tables'!$A$4:$H$900,6,FALSE))," ",VLOOKUP((ROW(G511)-15),'List of tables'!$A$4:$H$900,6,FALSE))</f>
        <v>https://datavis.nisra.gov.uk/census/2011/census-2011-lc2111ni-statistical-geographies.zip</v>
      </c>
      <c r="H509" s="18" t="str">
        <f>IF(ISNA(VLOOKUP((ROW(H511)-15),'List of tables'!$A$4:$H$900,7,FALSE))," ",VLOOKUP((ROW(H511)-15),'List of tables'!$A$4:$H$900,7,FALSE))</f>
        <v>Download file (Zip, 38.1 MB)</v>
      </c>
    </row>
    <row r="510" spans="1:8" ht="45" customHeight="1" x14ac:dyDescent="0.2">
      <c r="A510" s="21" t="str">
        <f>IF(ISNA(VLOOKUP((ROW(A512)-15),'List of tables'!$A$4:$H$900,2,FALSE))," ",VLOOKUP((ROW(A512)-15),'List of tables'!$A$4:$H$900,2,FALSE))</f>
        <v>LC2112NI</v>
      </c>
      <c r="B510" s="20" t="str">
        <f>IF(ISNA(VLOOKUP((ROW(B512)-15),'List of tables'!$A$4:$H$900,3,FALSE))," ",VLOOKUP((ROW(B512)-15),'List of tables'!$A$4:$H$900,3,FALSE))</f>
        <v>Religion or religion brought up in by sex (administrative geographies)</v>
      </c>
      <c r="C510" s="20" t="str">
        <f>IF(ISNA(VLOOKUP((ROW(H512)-15),'List of tables'!$A$4:$H$900,8,FALSE))," ",VLOOKUP((ROW(H512)-15),'List of tables'!$A$4:$H$900,8,FALSE))</f>
        <v xml:space="preserve">All usual residents </v>
      </c>
      <c r="D510" s="20" t="str">
        <f>IF(ISNA(VLOOKUP((ROW(D512)-15),'List of tables'!$A$4:$H$900,5,FALSE))," ",VLOOKUP((ROW(D512)-15),'List of tables'!$A$4:$H$900,5,FALSE))</f>
        <v>Electoral Ward, Assembly Area, Local Government District (1993), Health and Social Care Trust, Education and Library Board, NUTS3, Northern Ireland</v>
      </c>
      <c r="E510" s="53" t="str">
        <f t="shared" si="7"/>
        <v>Download file (Zip, 4.5 MB)</v>
      </c>
      <c r="G510" s="18" t="str">
        <f>IF(ISNA(VLOOKUP((ROW(G512)-15),'List of tables'!$A$4:$H$900,6,FALSE))," ",VLOOKUP((ROW(G512)-15),'List of tables'!$A$4:$H$900,6,FALSE))</f>
        <v>https://datavis.nisra.gov.uk/census/2011/census-2011-lc2112ni-administrative-geographies.zip</v>
      </c>
      <c r="H510" s="18" t="str">
        <f>IF(ISNA(VLOOKUP((ROW(H512)-15),'List of tables'!$A$4:$H$900,7,FALSE))," ",VLOOKUP((ROW(H512)-15),'List of tables'!$A$4:$H$900,7,FALSE))</f>
        <v>Download file (Zip, 4.5 MB)</v>
      </c>
    </row>
    <row r="511" spans="1:8" ht="45" customHeight="1" x14ac:dyDescent="0.2">
      <c r="A511" s="21" t="str">
        <f>IF(ISNA(VLOOKUP((ROW(A513)-15),'List of tables'!$A$4:$H$900,2,FALSE))," ",VLOOKUP((ROW(A513)-15),'List of tables'!$A$4:$H$900,2,FALSE))</f>
        <v>LC2112NI</v>
      </c>
      <c r="B511" s="20" t="str">
        <f>IF(ISNA(VLOOKUP((ROW(B513)-15),'List of tables'!$A$4:$H$900,3,FALSE))," ",VLOOKUP((ROW(B513)-15),'List of tables'!$A$4:$H$900,3,FALSE))</f>
        <v>Religion or religion brought up in by sex (statistical geographies)</v>
      </c>
      <c r="C511" s="20" t="str">
        <f>IF(ISNA(VLOOKUP((ROW(H513)-15),'List of tables'!$A$4:$H$900,8,FALSE))," ",VLOOKUP((ROW(H513)-15),'List of tables'!$A$4:$H$900,8,FALSE))</f>
        <v xml:space="preserve">All usual residents </v>
      </c>
      <c r="D511" s="20" t="str">
        <f>IF(ISNA(VLOOKUP((ROW(D513)-15),'List of tables'!$A$4:$H$900,5,FALSE))," ",VLOOKUP((ROW(D513)-15),'List of tables'!$A$4:$H$900,5,FALSE))</f>
        <v>Small Area, Super Output Area, Northern Ireland</v>
      </c>
      <c r="E511" s="53" t="str">
        <f t="shared" si="7"/>
        <v>Download file (Zip, 34.6 MB)</v>
      </c>
      <c r="G511" s="18" t="str">
        <f>IF(ISNA(VLOOKUP((ROW(G513)-15),'List of tables'!$A$4:$H$900,6,FALSE))," ",VLOOKUP((ROW(G513)-15),'List of tables'!$A$4:$H$900,6,FALSE))</f>
        <v>https://datavis.nisra.gov.uk/census/2011/census-2011-lc2112ni-statistical-geographies.zip</v>
      </c>
      <c r="H511" s="18" t="str">
        <f>IF(ISNA(VLOOKUP((ROW(H513)-15),'List of tables'!$A$4:$H$900,7,FALSE))," ",VLOOKUP((ROW(H513)-15),'List of tables'!$A$4:$H$900,7,FALSE))</f>
        <v>Download file (Zip, 34.6 MB)</v>
      </c>
    </row>
    <row r="512" spans="1:8" ht="45" customHeight="1" x14ac:dyDescent="0.2">
      <c r="A512" s="21" t="str">
        <f>IF(ISNA(VLOOKUP((ROW(A514)-15),'List of tables'!$A$4:$H$900,2,FALSE))," ",VLOOKUP((ROW(A514)-15),'List of tables'!$A$4:$H$900,2,FALSE))</f>
        <v>LC2113NI</v>
      </c>
      <c r="B512" s="20" t="str">
        <f>IF(ISNA(VLOOKUP((ROW(B514)-15),'List of tables'!$A$4:$H$900,3,FALSE))," ",VLOOKUP((ROW(B514)-15),'List of tables'!$A$4:$H$900,3,FALSE))</f>
        <v>Knowledge of Irish by age (administrative geographies)</v>
      </c>
      <c r="C512" s="20" t="str">
        <f>IF(ISNA(VLOOKUP((ROW(H514)-15),'List of tables'!$A$4:$H$900,8,FALSE))," ",VLOOKUP((ROW(H514)-15),'List of tables'!$A$4:$H$900,8,FALSE))</f>
        <v>All usual residents aged 3 and over</v>
      </c>
      <c r="D512" s="20" t="str">
        <f>IF(ISNA(VLOOKUP((ROW(D514)-15),'List of tables'!$A$4:$H$900,5,FALSE))," ",VLOOKUP((ROW(D514)-15),'List of tables'!$A$4:$H$900,5,FALSE))</f>
        <v>Electoral Ward, Assembly Area, Local Government District (1993), Health and Social Care Trust, Education and Library Board, NUTS3, Northern Ireland</v>
      </c>
      <c r="E512" s="53" t="str">
        <f t="shared" si="7"/>
        <v>Download file (Zip, 4.5 MB)</v>
      </c>
      <c r="G512" s="18" t="str">
        <f>IF(ISNA(VLOOKUP((ROW(G514)-15),'List of tables'!$A$4:$H$900,6,FALSE))," ",VLOOKUP((ROW(G514)-15),'List of tables'!$A$4:$H$900,6,FALSE))</f>
        <v>https://datavis.nisra.gov.uk/census/2011/census-2011-lc2113ni-administrative-geographies.zip</v>
      </c>
      <c r="H512" s="18" t="str">
        <f>IF(ISNA(VLOOKUP((ROW(H514)-15),'List of tables'!$A$4:$H$900,7,FALSE))," ",VLOOKUP((ROW(H514)-15),'List of tables'!$A$4:$H$900,7,FALSE))</f>
        <v>Download file (Zip, 4.5 MB)</v>
      </c>
    </row>
    <row r="513" spans="1:8" ht="45" customHeight="1" x14ac:dyDescent="0.2">
      <c r="A513" s="21" t="str">
        <f>IF(ISNA(VLOOKUP((ROW(A515)-15),'List of tables'!$A$4:$H$900,2,FALSE))," ",VLOOKUP((ROW(A515)-15),'List of tables'!$A$4:$H$900,2,FALSE))</f>
        <v>LC2113NI</v>
      </c>
      <c r="B513" s="20" t="str">
        <f>IF(ISNA(VLOOKUP((ROW(B515)-15),'List of tables'!$A$4:$H$900,3,FALSE))," ",VLOOKUP((ROW(B515)-15),'List of tables'!$A$4:$H$900,3,FALSE))</f>
        <v>Knowledge of Irish by age (statistical geographies)</v>
      </c>
      <c r="C513" s="20" t="str">
        <f>IF(ISNA(VLOOKUP((ROW(H515)-15),'List of tables'!$A$4:$H$900,8,FALSE))," ",VLOOKUP((ROW(H515)-15),'List of tables'!$A$4:$H$900,8,FALSE))</f>
        <v>All usual residents aged 3 and over</v>
      </c>
      <c r="D513" s="20" t="str">
        <f>IF(ISNA(VLOOKUP((ROW(D515)-15),'List of tables'!$A$4:$H$900,5,FALSE))," ",VLOOKUP((ROW(D515)-15),'List of tables'!$A$4:$H$900,5,FALSE))</f>
        <v>Small Area, Super Output Area, Northern Ireland</v>
      </c>
      <c r="E513" s="53" t="str">
        <f t="shared" si="7"/>
        <v>Download file (Zip, 34.6 MB)</v>
      </c>
      <c r="G513" s="18" t="str">
        <f>IF(ISNA(VLOOKUP((ROW(G515)-15),'List of tables'!$A$4:$H$900,6,FALSE))," ",VLOOKUP((ROW(G515)-15),'List of tables'!$A$4:$H$900,6,FALSE))</f>
        <v>https://datavis.nisra.gov.uk/census/2011/census-2011-lc2113ni-statistical-geographies.zip</v>
      </c>
      <c r="H513" s="18" t="str">
        <f>IF(ISNA(VLOOKUP((ROW(H515)-15),'List of tables'!$A$4:$H$900,7,FALSE))," ",VLOOKUP((ROW(H515)-15),'List of tables'!$A$4:$H$900,7,FALSE))</f>
        <v>Download file (Zip, 34.6 MB)</v>
      </c>
    </row>
    <row r="514" spans="1:8" ht="45" customHeight="1" x14ac:dyDescent="0.2">
      <c r="A514" s="21" t="str">
        <f>IF(ISNA(VLOOKUP((ROW(A516)-15),'List of tables'!$A$4:$H$900,2,FALSE))," ",VLOOKUP((ROW(A516)-15),'List of tables'!$A$4:$H$900,2,FALSE))</f>
        <v>LC2114NI</v>
      </c>
      <c r="B514" s="20" t="str">
        <f>IF(ISNA(VLOOKUP((ROW(B516)-15),'List of tables'!$A$4:$H$900,3,FALSE))," ",VLOOKUP((ROW(B516)-15),'List of tables'!$A$4:$H$900,3,FALSE))</f>
        <v>Knowledge of Ulster-Scots by age (administrative geographies)</v>
      </c>
      <c r="C514" s="20" t="str">
        <f>IF(ISNA(VLOOKUP((ROW(H516)-15),'List of tables'!$A$4:$H$900,8,FALSE))," ",VLOOKUP((ROW(H516)-15),'List of tables'!$A$4:$H$900,8,FALSE))</f>
        <v>All usual residents aged 3 and over</v>
      </c>
      <c r="D514" s="20" t="str">
        <f>IF(ISNA(VLOOKUP((ROW(D516)-15),'List of tables'!$A$4:$H$900,5,FALSE))," ",VLOOKUP((ROW(D516)-15),'List of tables'!$A$4:$H$900,5,FALSE))</f>
        <v>Electoral Ward, Assembly Area, Local Government District (1993), Health and Social Care Trust, Education and Library Board, NUTS3, Northern Ireland</v>
      </c>
      <c r="E514" s="53" t="str">
        <f t="shared" si="7"/>
        <v>Download file (Zip, 4.5 MB)</v>
      </c>
      <c r="G514" s="18" t="str">
        <f>IF(ISNA(VLOOKUP((ROW(G516)-15),'List of tables'!$A$4:$H$900,6,FALSE))," ",VLOOKUP((ROW(G516)-15),'List of tables'!$A$4:$H$900,6,FALSE))</f>
        <v>https://datavis.nisra.gov.uk/census/2011/census-2011-lc2114ni-administrative-geographies.zip</v>
      </c>
      <c r="H514" s="18" t="str">
        <f>IF(ISNA(VLOOKUP((ROW(H516)-15),'List of tables'!$A$4:$H$900,7,FALSE))," ",VLOOKUP((ROW(H516)-15),'List of tables'!$A$4:$H$900,7,FALSE))</f>
        <v>Download file (Zip, 4.5 MB)</v>
      </c>
    </row>
    <row r="515" spans="1:8" ht="45" customHeight="1" x14ac:dyDescent="0.2">
      <c r="A515" s="21" t="str">
        <f>IF(ISNA(VLOOKUP((ROW(A517)-15),'List of tables'!$A$4:$H$900,2,FALSE))," ",VLOOKUP((ROW(A517)-15),'List of tables'!$A$4:$H$900,2,FALSE))</f>
        <v>LC2114NI</v>
      </c>
      <c r="B515" s="20" t="str">
        <f>IF(ISNA(VLOOKUP((ROW(B517)-15),'List of tables'!$A$4:$H$900,3,FALSE))," ",VLOOKUP((ROW(B517)-15),'List of tables'!$A$4:$H$900,3,FALSE))</f>
        <v>Knowledge of Ulster-Scots by age (statistical geographies)</v>
      </c>
      <c r="C515" s="20" t="str">
        <f>IF(ISNA(VLOOKUP((ROW(H517)-15),'List of tables'!$A$4:$H$900,8,FALSE))," ",VLOOKUP((ROW(H517)-15),'List of tables'!$A$4:$H$900,8,FALSE))</f>
        <v>All usual residents aged 3 and over</v>
      </c>
      <c r="D515" s="20" t="str">
        <f>IF(ISNA(VLOOKUP((ROW(D517)-15),'List of tables'!$A$4:$H$900,5,FALSE))," ",VLOOKUP((ROW(D517)-15),'List of tables'!$A$4:$H$900,5,FALSE))</f>
        <v>Small Area, Super Output Area, Northern Ireland</v>
      </c>
      <c r="E515" s="53" t="str">
        <f t="shared" si="7"/>
        <v>Download file (Zip, 34.7 MB)</v>
      </c>
      <c r="G515" s="18" t="str">
        <f>IF(ISNA(VLOOKUP((ROW(G517)-15),'List of tables'!$A$4:$H$900,6,FALSE))," ",VLOOKUP((ROW(G517)-15),'List of tables'!$A$4:$H$900,6,FALSE))</f>
        <v>https://datavis.nisra.gov.uk/census/2011/census-2011-lc2114ni-statistical-geographies.zip</v>
      </c>
      <c r="H515" s="18" t="str">
        <f>IF(ISNA(VLOOKUP((ROW(H517)-15),'List of tables'!$A$4:$H$900,7,FALSE))," ",VLOOKUP((ROW(H517)-15),'List of tables'!$A$4:$H$900,7,FALSE))</f>
        <v>Download file (Zip, 34.7 MB)</v>
      </c>
    </row>
    <row r="516" spans="1:8" ht="45" customHeight="1" x14ac:dyDescent="0.2">
      <c r="A516" s="21" t="str">
        <f>IF(ISNA(VLOOKUP((ROW(A518)-15),'List of tables'!$A$4:$H$900,2,FALSE))," ",VLOOKUP((ROW(A518)-15),'List of tables'!$A$4:$H$900,2,FALSE))</f>
        <v>LC2115NI</v>
      </c>
      <c r="B516" s="20" t="str">
        <f>IF(ISNA(VLOOKUP((ROW(B518)-15),'List of tables'!$A$4:$H$900,3,FALSE))," ",VLOOKUP((ROW(B518)-15),'List of tables'!$A$4:$H$900,3,FALSE))</f>
        <v>Knowledge of Irish by sex (administrative geographies)</v>
      </c>
      <c r="C516" s="20" t="str">
        <f>IF(ISNA(VLOOKUP((ROW(H518)-15),'List of tables'!$A$4:$H$900,8,FALSE))," ",VLOOKUP((ROW(H518)-15),'List of tables'!$A$4:$H$900,8,FALSE))</f>
        <v>All usual residents aged 3 and over</v>
      </c>
      <c r="D516" s="20" t="str">
        <f>IF(ISNA(VLOOKUP((ROW(D518)-15),'List of tables'!$A$4:$H$900,5,FALSE))," ",VLOOKUP((ROW(D518)-15),'List of tables'!$A$4:$H$900,5,FALSE))</f>
        <v>Electoral Ward, Assembly Area, Local Government District (1993), Health and Social Care Trust, Education and Library Board, NUTS3, Northern Ireland</v>
      </c>
      <c r="E516" s="53" t="str">
        <f t="shared" si="7"/>
        <v>Download file (Zip, 4.4 MB)</v>
      </c>
      <c r="G516" s="18" t="str">
        <f>IF(ISNA(VLOOKUP((ROW(G518)-15),'List of tables'!$A$4:$H$900,6,FALSE))," ",VLOOKUP((ROW(G518)-15),'List of tables'!$A$4:$H$900,6,FALSE))</f>
        <v>https://datavis.nisra.gov.uk/census/2011/census-2011-lc2115ni-administrative-geographies.zip</v>
      </c>
      <c r="H516" s="18" t="str">
        <f>IF(ISNA(VLOOKUP((ROW(H518)-15),'List of tables'!$A$4:$H$900,7,FALSE))," ",VLOOKUP((ROW(H518)-15),'List of tables'!$A$4:$H$900,7,FALSE))</f>
        <v>Download file (Zip, 4.4 MB)</v>
      </c>
    </row>
    <row r="517" spans="1:8" ht="45" customHeight="1" x14ac:dyDescent="0.2">
      <c r="A517" s="21" t="str">
        <f>IF(ISNA(VLOOKUP((ROW(A519)-15),'List of tables'!$A$4:$H$900,2,FALSE))," ",VLOOKUP((ROW(A519)-15),'List of tables'!$A$4:$H$900,2,FALSE))</f>
        <v>LC2115NI</v>
      </c>
      <c r="B517" s="20" t="str">
        <f>IF(ISNA(VLOOKUP((ROW(B519)-15),'List of tables'!$A$4:$H$900,3,FALSE))," ",VLOOKUP((ROW(B519)-15),'List of tables'!$A$4:$H$900,3,FALSE))</f>
        <v>Knowledge of Irish by sex (statistical geographies)</v>
      </c>
      <c r="C517" s="20" t="str">
        <f>IF(ISNA(VLOOKUP((ROW(H519)-15),'List of tables'!$A$4:$H$900,8,FALSE))," ",VLOOKUP((ROW(H519)-15),'List of tables'!$A$4:$H$900,8,FALSE))</f>
        <v>All usual residents aged 3 and over</v>
      </c>
      <c r="D517" s="20" t="str">
        <f>IF(ISNA(VLOOKUP((ROW(D519)-15),'List of tables'!$A$4:$H$900,5,FALSE))," ",VLOOKUP((ROW(D519)-15),'List of tables'!$A$4:$H$900,5,FALSE))</f>
        <v>Small Area, Super Output Area, Northern Ireland</v>
      </c>
      <c r="E517" s="53" t="str">
        <f t="shared" si="7"/>
        <v>Download file (Zip, 33.9 MB)</v>
      </c>
      <c r="G517" s="18" t="str">
        <f>IF(ISNA(VLOOKUP((ROW(G519)-15),'List of tables'!$A$4:$H$900,6,FALSE))," ",VLOOKUP((ROW(G519)-15),'List of tables'!$A$4:$H$900,6,FALSE))</f>
        <v>https://datavis.nisra.gov.uk/census/2011/census-2011-lc2115ni-statistical-geographies.zip</v>
      </c>
      <c r="H517" s="18" t="str">
        <f>IF(ISNA(VLOOKUP((ROW(H519)-15),'List of tables'!$A$4:$H$900,7,FALSE))," ",VLOOKUP((ROW(H519)-15),'List of tables'!$A$4:$H$900,7,FALSE))</f>
        <v>Download file (Zip, 33.9 MB)</v>
      </c>
    </row>
    <row r="518" spans="1:8" ht="45" customHeight="1" x14ac:dyDescent="0.2">
      <c r="A518" s="21" t="str">
        <f>IF(ISNA(VLOOKUP((ROW(A520)-15),'List of tables'!$A$4:$H$900,2,FALSE))," ",VLOOKUP((ROW(A520)-15),'List of tables'!$A$4:$H$900,2,FALSE))</f>
        <v>LC2116NI</v>
      </c>
      <c r="B518" s="20" t="str">
        <f>IF(ISNA(VLOOKUP((ROW(B520)-15),'List of tables'!$A$4:$H$900,3,FALSE))," ",VLOOKUP((ROW(B520)-15),'List of tables'!$A$4:$H$900,3,FALSE))</f>
        <v>Knowledge of Ulster-Scots by sex (administrative geographies)</v>
      </c>
      <c r="C518" s="20" t="str">
        <f>IF(ISNA(VLOOKUP((ROW(H520)-15),'List of tables'!$A$4:$H$900,8,FALSE))," ",VLOOKUP((ROW(H520)-15),'List of tables'!$A$4:$H$900,8,FALSE))</f>
        <v>All usual residents aged 3 and over</v>
      </c>
      <c r="D518" s="20" t="str">
        <f>IF(ISNA(VLOOKUP((ROW(D520)-15),'List of tables'!$A$4:$H$900,5,FALSE))," ",VLOOKUP((ROW(D520)-15),'List of tables'!$A$4:$H$900,5,FALSE))</f>
        <v>Electoral Ward, Assembly Area, Local Government District (1993), Health and Social Care Trust, Education and Library Board, NUTS3, Northern Ireland</v>
      </c>
      <c r="E518" s="53" t="str">
        <f t="shared" si="7"/>
        <v>Download file (Zip, 4.4 MB)</v>
      </c>
      <c r="G518" s="18" t="str">
        <f>IF(ISNA(VLOOKUP((ROW(G520)-15),'List of tables'!$A$4:$H$900,6,FALSE))," ",VLOOKUP((ROW(G520)-15),'List of tables'!$A$4:$H$900,6,FALSE))</f>
        <v>https://datavis.nisra.gov.uk/census/2011/census-2011-lc2116ni-administrative-geographies.zip</v>
      </c>
      <c r="H518" s="18" t="str">
        <f>IF(ISNA(VLOOKUP((ROW(H520)-15),'List of tables'!$A$4:$H$900,7,FALSE))," ",VLOOKUP((ROW(H520)-15),'List of tables'!$A$4:$H$900,7,FALSE))</f>
        <v>Download file (Zip, 4.4 MB)</v>
      </c>
    </row>
    <row r="519" spans="1:8" ht="45" customHeight="1" x14ac:dyDescent="0.2">
      <c r="A519" s="21" t="str">
        <f>IF(ISNA(VLOOKUP((ROW(A521)-15),'List of tables'!$A$4:$H$900,2,FALSE))," ",VLOOKUP((ROW(A521)-15),'List of tables'!$A$4:$H$900,2,FALSE))</f>
        <v>LC2116NI</v>
      </c>
      <c r="B519" s="20" t="str">
        <f>IF(ISNA(VLOOKUP((ROW(B521)-15),'List of tables'!$A$4:$H$900,3,FALSE))," ",VLOOKUP((ROW(B521)-15),'List of tables'!$A$4:$H$900,3,FALSE))</f>
        <v>Knowledge of Ulster-Scots by sex (statistical geographies)</v>
      </c>
      <c r="C519" s="20" t="str">
        <f>IF(ISNA(VLOOKUP((ROW(H521)-15),'List of tables'!$A$4:$H$900,8,FALSE))," ",VLOOKUP((ROW(H521)-15),'List of tables'!$A$4:$H$900,8,FALSE))</f>
        <v>All usual residents aged 3 and over</v>
      </c>
      <c r="D519" s="20" t="str">
        <f>IF(ISNA(VLOOKUP((ROW(D521)-15),'List of tables'!$A$4:$H$900,5,FALSE))," ",VLOOKUP((ROW(D521)-15),'List of tables'!$A$4:$H$900,5,FALSE))</f>
        <v>Small Area, Super Output Area, Northern Ireland</v>
      </c>
      <c r="E519" s="53" t="str">
        <f t="shared" si="7"/>
        <v>Download file (Zip, 34.0 MB)</v>
      </c>
      <c r="G519" s="18" t="str">
        <f>IF(ISNA(VLOOKUP((ROW(G521)-15),'List of tables'!$A$4:$H$900,6,FALSE))," ",VLOOKUP((ROW(G521)-15),'List of tables'!$A$4:$H$900,6,FALSE))</f>
        <v>https://datavis.nisra.gov.uk/census/2011/census-2011-lc2116ni-statistical-geographies.zip</v>
      </c>
      <c r="H519" s="18" t="str">
        <f>IF(ISNA(VLOOKUP((ROW(H521)-15),'List of tables'!$A$4:$H$900,7,FALSE))," ",VLOOKUP((ROW(H521)-15),'List of tables'!$A$4:$H$900,7,FALSE))</f>
        <v>Download file (Zip, 34.0 MB)</v>
      </c>
    </row>
    <row r="520" spans="1:8" ht="45" customHeight="1" x14ac:dyDescent="0.2">
      <c r="A520" s="21" t="str">
        <f>IF(ISNA(VLOOKUP((ROW(A522)-15),'List of tables'!$A$4:$H$900,2,FALSE))," ",VLOOKUP((ROW(A522)-15),'List of tables'!$A$4:$H$900,2,FALSE))</f>
        <v>LC2117NI</v>
      </c>
      <c r="B520" s="20" t="str">
        <f>IF(ISNA(VLOOKUP((ROW(B522)-15),'List of tables'!$A$4:$H$900,3,FALSE))," ",VLOOKUP((ROW(B522)-15),'List of tables'!$A$4:$H$900,3,FALSE))</f>
        <v>Household composition by religion of HRP (administrative geographies)</v>
      </c>
      <c r="C520" s="20" t="str">
        <f>IF(ISNA(VLOOKUP((ROW(H522)-15),'List of tables'!$A$4:$H$900,8,FALSE))," ",VLOOKUP((ROW(H522)-15),'List of tables'!$A$4:$H$900,8,FALSE))</f>
        <v>All Household Reference Persons (HRPs)</v>
      </c>
      <c r="D520" s="20" t="str">
        <f>IF(ISNA(VLOOKUP((ROW(D522)-15),'List of tables'!$A$4:$H$900,5,FALSE))," ",VLOOKUP((ROW(D522)-15),'List of tables'!$A$4:$H$900,5,FALSE))</f>
        <v>Electoral Ward, Assembly Area, Local Government District (1993), Health and Social Care Trust, Education and Library Board, NUTS3, Northern Ireland</v>
      </c>
      <c r="E520" s="53" t="str">
        <f t="shared" si="7"/>
        <v>Download file (Zip, 4.9 MB)</v>
      </c>
      <c r="G520" s="18" t="str">
        <f>IF(ISNA(VLOOKUP((ROW(G522)-15),'List of tables'!$A$4:$H$900,6,FALSE))," ",VLOOKUP((ROW(G522)-15),'List of tables'!$A$4:$H$900,6,FALSE))</f>
        <v>https://datavis.nisra.gov.uk/census/2011/census-2011-lc2117ni-administrative-geographies.zip</v>
      </c>
      <c r="H520" s="18" t="str">
        <f>IF(ISNA(VLOOKUP((ROW(H522)-15),'List of tables'!$A$4:$H$900,7,FALSE))," ",VLOOKUP((ROW(H522)-15),'List of tables'!$A$4:$H$900,7,FALSE))</f>
        <v>Download file (Zip, 4.9 MB)</v>
      </c>
    </row>
    <row r="521" spans="1:8" ht="45" customHeight="1" x14ac:dyDescent="0.2">
      <c r="A521" s="21" t="str">
        <f>IF(ISNA(VLOOKUP((ROW(A523)-15),'List of tables'!$A$4:$H$900,2,FALSE))," ",VLOOKUP((ROW(A523)-15),'List of tables'!$A$4:$H$900,2,FALSE))</f>
        <v>LC2117NI</v>
      </c>
      <c r="B521" s="20" t="str">
        <f>IF(ISNA(VLOOKUP((ROW(B523)-15),'List of tables'!$A$4:$H$900,3,FALSE))," ",VLOOKUP((ROW(B523)-15),'List of tables'!$A$4:$H$900,3,FALSE))</f>
        <v>Household composition by religion of HRP (statistical geographies)</v>
      </c>
      <c r="C521" s="20" t="str">
        <f>IF(ISNA(VLOOKUP((ROW(H523)-15),'List of tables'!$A$4:$H$900,8,FALSE))," ",VLOOKUP((ROW(H523)-15),'List of tables'!$A$4:$H$900,8,FALSE))</f>
        <v>All Household Reference Persons (HRPs)</v>
      </c>
      <c r="D521" s="20" t="str">
        <f>IF(ISNA(VLOOKUP((ROW(D523)-15),'List of tables'!$A$4:$H$900,5,FALSE))," ",VLOOKUP((ROW(D523)-15),'List of tables'!$A$4:$H$900,5,FALSE))</f>
        <v>Small Area, Super Output Area, Northern Ireland</v>
      </c>
      <c r="E521" s="53" t="str">
        <f t="shared" si="7"/>
        <v>Download file (Zip, 38.0 MB)</v>
      </c>
      <c r="G521" s="18" t="str">
        <f>IF(ISNA(VLOOKUP((ROW(G523)-15),'List of tables'!$A$4:$H$900,6,FALSE))," ",VLOOKUP((ROW(G523)-15),'List of tables'!$A$4:$H$900,6,FALSE))</f>
        <v>https://datavis.nisra.gov.uk/census/2011/census-2011-lc2117ni-statistical-geographies.zip</v>
      </c>
      <c r="H521" s="18" t="str">
        <f>IF(ISNA(VLOOKUP((ROW(H523)-15),'List of tables'!$A$4:$H$900,7,FALSE))," ",VLOOKUP((ROW(H523)-15),'List of tables'!$A$4:$H$900,7,FALSE))</f>
        <v>Download file (Zip, 38.0 MB)</v>
      </c>
    </row>
    <row r="522" spans="1:8" ht="45" customHeight="1" x14ac:dyDescent="0.2">
      <c r="A522" s="21" t="str">
        <f>IF(ISNA(VLOOKUP((ROW(A524)-15),'List of tables'!$A$4:$H$900,2,FALSE))," ",VLOOKUP((ROW(A524)-15),'List of tables'!$A$4:$H$900,2,FALSE))</f>
        <v>LC2118NI</v>
      </c>
      <c r="B522" s="20" t="str">
        <f>IF(ISNA(VLOOKUP((ROW(B524)-15),'List of tables'!$A$4:$H$900,3,FALSE))," ",VLOOKUP((ROW(B524)-15),'List of tables'!$A$4:$H$900,3,FALSE))</f>
        <v>Household composition by religion or religion brought up in of HRP (administrative geographies)</v>
      </c>
      <c r="C522" s="20" t="str">
        <f>IF(ISNA(VLOOKUP((ROW(H524)-15),'List of tables'!$A$4:$H$900,8,FALSE))," ",VLOOKUP((ROW(H524)-15),'List of tables'!$A$4:$H$900,8,FALSE))</f>
        <v>All households</v>
      </c>
      <c r="D522" s="20" t="str">
        <f>IF(ISNA(VLOOKUP((ROW(D524)-15),'List of tables'!$A$4:$H$900,5,FALSE))," ",VLOOKUP((ROW(D524)-15),'List of tables'!$A$4:$H$900,5,FALSE))</f>
        <v>Electoral Ward, Assembly Area, Local Government District (1993), Health and Social Care Trust, Education and Library Board, NUTS3, Northern Ireland</v>
      </c>
      <c r="E522" s="53" t="str">
        <f t="shared" ref="E522:E585" si="8">IF(LEN(G522)&lt;10,"",HYPERLINK(G522,H522))</f>
        <v>Download file (Zip, 4.9 MB)</v>
      </c>
      <c r="G522" s="18" t="str">
        <f>IF(ISNA(VLOOKUP((ROW(G524)-15),'List of tables'!$A$4:$H$900,6,FALSE))," ",VLOOKUP((ROW(G524)-15),'List of tables'!$A$4:$H$900,6,FALSE))</f>
        <v>https://datavis.nisra.gov.uk/census/2011/census-2011-lc2118ni-administrative-geographies.zip</v>
      </c>
      <c r="H522" s="18" t="str">
        <f>IF(ISNA(VLOOKUP((ROW(H524)-15),'List of tables'!$A$4:$H$900,7,FALSE))," ",VLOOKUP((ROW(H524)-15),'List of tables'!$A$4:$H$900,7,FALSE))</f>
        <v>Download file (Zip, 4.9 MB)</v>
      </c>
    </row>
    <row r="523" spans="1:8" ht="45" customHeight="1" x14ac:dyDescent="0.2">
      <c r="A523" s="21" t="str">
        <f>IF(ISNA(VLOOKUP((ROW(A525)-15),'List of tables'!$A$4:$H$900,2,FALSE))," ",VLOOKUP((ROW(A525)-15),'List of tables'!$A$4:$H$900,2,FALSE))</f>
        <v>LC2118NI</v>
      </c>
      <c r="B523" s="20" t="str">
        <f>IF(ISNA(VLOOKUP((ROW(B525)-15),'List of tables'!$A$4:$H$900,3,FALSE))," ",VLOOKUP((ROW(B525)-15),'List of tables'!$A$4:$H$900,3,FALSE))</f>
        <v>Household composition by religion or religion brought up in of HRP (statistical geographies)</v>
      </c>
      <c r="C523" s="20" t="str">
        <f>IF(ISNA(VLOOKUP((ROW(H525)-15),'List of tables'!$A$4:$H$900,8,FALSE))," ",VLOOKUP((ROW(H525)-15),'List of tables'!$A$4:$H$900,8,FALSE))</f>
        <v>All households</v>
      </c>
      <c r="D523" s="20" t="str">
        <f>IF(ISNA(VLOOKUP((ROW(D525)-15),'List of tables'!$A$4:$H$900,5,FALSE))," ",VLOOKUP((ROW(D525)-15),'List of tables'!$A$4:$H$900,5,FALSE))</f>
        <v>Small Area, Super Output Area, Northern Ireland</v>
      </c>
      <c r="E523" s="53" t="str">
        <f t="shared" si="8"/>
        <v>Download file (Zip, 38.1 MB)</v>
      </c>
      <c r="G523" s="18" t="str">
        <f>IF(ISNA(VLOOKUP((ROW(G525)-15),'List of tables'!$A$4:$H$900,6,FALSE))," ",VLOOKUP((ROW(G525)-15),'List of tables'!$A$4:$H$900,6,FALSE))</f>
        <v>https://datavis.nisra.gov.uk/census/2011/census-2011-lc2118ni-statistical-geographies.zip</v>
      </c>
      <c r="H523" s="18" t="str">
        <f>IF(ISNA(VLOOKUP((ROW(H525)-15),'List of tables'!$A$4:$H$900,7,FALSE))," ",VLOOKUP((ROW(H525)-15),'List of tables'!$A$4:$H$900,7,FALSE))</f>
        <v>Download file (Zip, 38.1 MB)</v>
      </c>
    </row>
    <row r="524" spans="1:8" ht="45" customHeight="1" x14ac:dyDescent="0.2">
      <c r="A524" s="21" t="str">
        <f>IF(ISNA(VLOOKUP((ROW(A526)-15),'List of tables'!$A$4:$H$900,2,FALSE))," ",VLOOKUP((ROW(A526)-15),'List of tables'!$A$4:$H$900,2,FALSE))</f>
        <v>LC2119NI</v>
      </c>
      <c r="B524" s="20" t="str">
        <f>IF(ISNA(VLOOKUP((ROW(B526)-15),'List of tables'!$A$4:$H$900,3,FALSE))," ",VLOOKUP((ROW(B526)-15),'List of tables'!$A$4:$H$900,3,FALSE))</f>
        <v>Living arrangements by religion by sex (administrative geographies)</v>
      </c>
      <c r="C524" s="20" t="str">
        <f>IF(ISNA(VLOOKUP((ROW(H526)-15),'List of tables'!$A$4:$H$900,8,FALSE))," ",VLOOKUP((ROW(H526)-15),'List of tables'!$A$4:$H$900,8,FALSE))</f>
        <v>All usual residents aged 16 and over in households</v>
      </c>
      <c r="D524" s="20" t="str">
        <f>IF(ISNA(VLOOKUP((ROW(D526)-15),'List of tables'!$A$4:$H$900,5,FALSE))," ",VLOOKUP((ROW(D526)-15),'List of tables'!$A$4:$H$900,5,FALSE))</f>
        <v>Electoral Ward, Assembly Area, Local Government District (1993), Health and Social Care Trust, Education and Library Board, NUTS3, Northern Ireland</v>
      </c>
      <c r="E524" s="53" t="str">
        <f t="shared" si="8"/>
        <v>Download file (Zip, 5.6 MB)</v>
      </c>
      <c r="G524" s="18" t="str">
        <f>IF(ISNA(VLOOKUP((ROW(G526)-15),'List of tables'!$A$4:$H$900,6,FALSE))," ",VLOOKUP((ROW(G526)-15),'List of tables'!$A$4:$H$900,6,FALSE))</f>
        <v>https://datavis.nisra.gov.uk/census/2011/census-2011-lc2119ni-administrative-geographies.zip</v>
      </c>
      <c r="H524" s="18" t="str">
        <f>IF(ISNA(VLOOKUP((ROW(H526)-15),'List of tables'!$A$4:$H$900,7,FALSE))," ",VLOOKUP((ROW(H526)-15),'List of tables'!$A$4:$H$900,7,FALSE))</f>
        <v>Download file (Zip, 5.6 MB)</v>
      </c>
    </row>
    <row r="525" spans="1:8" ht="45" customHeight="1" x14ac:dyDescent="0.2">
      <c r="A525" s="21" t="str">
        <f>IF(ISNA(VLOOKUP((ROW(A527)-15),'List of tables'!$A$4:$H$900,2,FALSE))," ",VLOOKUP((ROW(A527)-15),'List of tables'!$A$4:$H$900,2,FALSE))</f>
        <v>LC2119NI</v>
      </c>
      <c r="B525" s="20" t="str">
        <f>IF(ISNA(VLOOKUP((ROW(B527)-15),'List of tables'!$A$4:$H$900,3,FALSE))," ",VLOOKUP((ROW(B527)-15),'List of tables'!$A$4:$H$900,3,FALSE))</f>
        <v>Living arrangements by religion by sex (statistical geographies)</v>
      </c>
      <c r="C525" s="20" t="str">
        <f>IF(ISNA(VLOOKUP((ROW(H527)-15),'List of tables'!$A$4:$H$900,8,FALSE))," ",VLOOKUP((ROW(H527)-15),'List of tables'!$A$4:$H$900,8,FALSE))</f>
        <v>All usual residents aged 16 and over in households</v>
      </c>
      <c r="D525" s="20" t="str">
        <f>IF(ISNA(VLOOKUP((ROW(D527)-15),'List of tables'!$A$4:$H$900,5,FALSE))," ",VLOOKUP((ROW(D527)-15),'List of tables'!$A$4:$H$900,5,FALSE))</f>
        <v>Small Area, Super Output Area, Northern Ireland</v>
      </c>
      <c r="E525" s="53" t="str">
        <f t="shared" si="8"/>
        <v>Download file (Zip, 43.8 MB)</v>
      </c>
      <c r="G525" s="18" t="str">
        <f>IF(ISNA(VLOOKUP((ROW(G527)-15),'List of tables'!$A$4:$H$900,6,FALSE))," ",VLOOKUP((ROW(G527)-15),'List of tables'!$A$4:$H$900,6,FALSE))</f>
        <v>https://datavis.nisra.gov.uk/census/2011/census-2011-lc2119ni-statistical-geographies.zip</v>
      </c>
      <c r="H525" s="18" t="str">
        <f>IF(ISNA(VLOOKUP((ROW(H527)-15),'List of tables'!$A$4:$H$900,7,FALSE))," ",VLOOKUP((ROW(H527)-15),'List of tables'!$A$4:$H$900,7,FALSE))</f>
        <v>Download file (Zip, 43.8 MB)</v>
      </c>
    </row>
    <row r="526" spans="1:8" ht="45" customHeight="1" x14ac:dyDescent="0.2">
      <c r="A526" s="21" t="str">
        <f>IF(ISNA(VLOOKUP((ROW(A528)-15),'List of tables'!$A$4:$H$900,2,FALSE))," ",VLOOKUP((ROW(A528)-15),'List of tables'!$A$4:$H$900,2,FALSE))</f>
        <v>LC2120NI</v>
      </c>
      <c r="B526" s="20" t="str">
        <f>IF(ISNA(VLOOKUP((ROW(B528)-15),'List of tables'!$A$4:$H$900,3,FALSE))," ",VLOOKUP((ROW(B528)-15),'List of tables'!$A$4:$H$900,3,FALSE))</f>
        <v>Living arrangements by religion or religion brought up in by sex (administrative geographies)</v>
      </c>
      <c r="C526" s="20" t="str">
        <f>IF(ISNA(VLOOKUP((ROW(H528)-15),'List of tables'!$A$4:$H$900,8,FALSE))," ",VLOOKUP((ROW(H528)-15),'List of tables'!$A$4:$H$900,8,FALSE))</f>
        <v>All usual residents aged 16 and over in households</v>
      </c>
      <c r="D526" s="20" t="str">
        <f>IF(ISNA(VLOOKUP((ROW(D528)-15),'List of tables'!$A$4:$H$900,5,FALSE))," ",VLOOKUP((ROW(D528)-15),'List of tables'!$A$4:$H$900,5,FALSE))</f>
        <v>Electoral Ward, Assembly Area, Local Government District (1993), Health and Social Care Trust, Education and Library Board, NUTS3, Northern Ireland</v>
      </c>
      <c r="E526" s="53" t="str">
        <f t="shared" si="8"/>
        <v>Download file (Zip, 5.1 MB)</v>
      </c>
      <c r="G526" s="18" t="str">
        <f>IF(ISNA(VLOOKUP((ROW(G528)-15),'List of tables'!$A$4:$H$900,6,FALSE))," ",VLOOKUP((ROW(G528)-15),'List of tables'!$A$4:$H$900,6,FALSE))</f>
        <v>https://datavis.nisra.gov.uk/census/2011/census-2011-lc2120ni-administrative-geographies.zip</v>
      </c>
      <c r="H526" s="18" t="str">
        <f>IF(ISNA(VLOOKUP((ROW(H528)-15),'List of tables'!$A$4:$H$900,7,FALSE))," ",VLOOKUP((ROW(H528)-15),'List of tables'!$A$4:$H$900,7,FALSE))</f>
        <v>Download file (Zip, 5.1 MB)</v>
      </c>
    </row>
    <row r="527" spans="1:8" ht="45" customHeight="1" x14ac:dyDescent="0.2">
      <c r="A527" s="21" t="str">
        <f>IF(ISNA(VLOOKUP((ROW(A529)-15),'List of tables'!$A$4:$H$900,2,FALSE))," ",VLOOKUP((ROW(A529)-15),'List of tables'!$A$4:$H$900,2,FALSE))</f>
        <v>LC2120NI</v>
      </c>
      <c r="B527" s="20" t="str">
        <f>IF(ISNA(VLOOKUP((ROW(B529)-15),'List of tables'!$A$4:$H$900,3,FALSE))," ",VLOOKUP((ROW(B529)-15),'List of tables'!$A$4:$H$900,3,FALSE))</f>
        <v>Living arrangements by religion or religion brought up in by sex (statistical geographies)</v>
      </c>
      <c r="C527" s="20" t="str">
        <f>IF(ISNA(VLOOKUP((ROW(H529)-15),'List of tables'!$A$4:$H$900,8,FALSE))," ",VLOOKUP((ROW(H529)-15),'List of tables'!$A$4:$H$900,8,FALSE))</f>
        <v>All usual residents aged 16 and over in households</v>
      </c>
      <c r="D527" s="20" t="str">
        <f>IF(ISNA(VLOOKUP((ROW(D529)-15),'List of tables'!$A$4:$H$900,5,FALSE))," ",VLOOKUP((ROW(D529)-15),'List of tables'!$A$4:$H$900,5,FALSE))</f>
        <v>Small Area, Super Output Area, Northern Ireland</v>
      </c>
      <c r="E527" s="53" t="str">
        <f t="shared" si="8"/>
        <v>Download file (Zip, 39.9 MB)</v>
      </c>
      <c r="G527" s="18" t="str">
        <f>IF(ISNA(VLOOKUP((ROW(G529)-15),'List of tables'!$A$4:$H$900,6,FALSE))," ",VLOOKUP((ROW(G529)-15),'List of tables'!$A$4:$H$900,6,FALSE))</f>
        <v>https://datavis.nisra.gov.uk/census/2011/census-2011-lc2120ni-statistical-geographies.zip</v>
      </c>
      <c r="H527" s="18" t="str">
        <f>IF(ISNA(VLOOKUP((ROW(H529)-15),'List of tables'!$A$4:$H$900,7,FALSE))," ",VLOOKUP((ROW(H529)-15),'List of tables'!$A$4:$H$900,7,FALSE))</f>
        <v>Download file (Zip, 39.9 MB)</v>
      </c>
    </row>
    <row r="528" spans="1:8" ht="45" customHeight="1" x14ac:dyDescent="0.2">
      <c r="A528" s="21" t="str">
        <f>IF(ISNA(VLOOKUP((ROW(A530)-15),'List of tables'!$A$4:$H$900,2,FALSE))," ",VLOOKUP((ROW(A530)-15),'List of tables'!$A$4:$H$900,2,FALSE))</f>
        <v>LC2201NI</v>
      </c>
      <c r="B528" s="20" t="str">
        <f>IF(ISNA(VLOOKUP((ROW(B530)-15),'List of tables'!$A$4:$H$900,3,FALSE))," ",VLOOKUP((ROW(B530)-15),'List of tables'!$A$4:$H$900,3,FALSE))</f>
        <v>National identity (classification 1) by religion (administrative geographies)</v>
      </c>
      <c r="C528" s="20" t="str">
        <f>IF(ISNA(VLOOKUP((ROW(H530)-15),'List of tables'!$A$4:$H$900,8,FALSE))," ",VLOOKUP((ROW(H530)-15),'List of tables'!$A$4:$H$900,8,FALSE))</f>
        <v>All usual residents</v>
      </c>
      <c r="D528" s="20" t="str">
        <f>IF(ISNA(VLOOKUP((ROW(D530)-15),'List of tables'!$A$4:$H$900,5,FALSE))," ",VLOOKUP((ROW(D530)-15),'List of tables'!$A$4:$H$900,5,FALSE))</f>
        <v>Electoral Ward, Assembly Area, Local Government District (1993), Health and Social Care Trust, Education and Library Board, NUTS3, Northern Ireland</v>
      </c>
      <c r="E528" s="53" t="str">
        <f t="shared" si="8"/>
        <v>Download file (Zip, 4.8 MB)</v>
      </c>
      <c r="G528" s="18" t="str">
        <f>IF(ISNA(VLOOKUP((ROW(G530)-15),'List of tables'!$A$4:$H$900,6,FALSE))," ",VLOOKUP((ROW(G530)-15),'List of tables'!$A$4:$H$900,6,FALSE))</f>
        <v>https://datavis.nisra.gov.uk/census/2011/census-2011-lc2201ni-administrative-geographies.zip</v>
      </c>
      <c r="H528" s="18" t="str">
        <f>IF(ISNA(VLOOKUP((ROW(H530)-15),'List of tables'!$A$4:$H$900,7,FALSE))," ",VLOOKUP((ROW(H530)-15),'List of tables'!$A$4:$H$900,7,FALSE))</f>
        <v>Download file (Zip, 4.8 MB)</v>
      </c>
    </row>
    <row r="529" spans="1:8" ht="45" customHeight="1" x14ac:dyDescent="0.2">
      <c r="A529" s="21" t="str">
        <f>IF(ISNA(VLOOKUP((ROW(A531)-15),'List of tables'!$A$4:$H$900,2,FALSE))," ",VLOOKUP((ROW(A531)-15),'List of tables'!$A$4:$H$900,2,FALSE))</f>
        <v>LC2201NI</v>
      </c>
      <c r="B529" s="20" t="str">
        <f>IF(ISNA(VLOOKUP((ROW(B531)-15),'List of tables'!$A$4:$H$900,3,FALSE))," ",VLOOKUP((ROW(B531)-15),'List of tables'!$A$4:$H$900,3,FALSE))</f>
        <v>National identity (classification 1) by religion (statistical geographies)</v>
      </c>
      <c r="C529" s="20" t="str">
        <f>IF(ISNA(VLOOKUP((ROW(H531)-15),'List of tables'!$A$4:$H$900,8,FALSE))," ",VLOOKUP((ROW(H531)-15),'List of tables'!$A$4:$H$900,8,FALSE))</f>
        <v>All usual residents</v>
      </c>
      <c r="D529" s="20" t="str">
        <f>IF(ISNA(VLOOKUP((ROW(D531)-15),'List of tables'!$A$4:$H$900,5,FALSE))," ",VLOOKUP((ROW(D531)-15),'List of tables'!$A$4:$H$900,5,FALSE))</f>
        <v>Small Area, Super Output Area, Northern Ireland</v>
      </c>
      <c r="E529" s="53" t="str">
        <f t="shared" si="8"/>
        <v>Download file (Zip, 37.2 MB)</v>
      </c>
      <c r="G529" s="18" t="str">
        <f>IF(ISNA(VLOOKUP((ROW(G531)-15),'List of tables'!$A$4:$H$900,6,FALSE))," ",VLOOKUP((ROW(G531)-15),'List of tables'!$A$4:$H$900,6,FALSE))</f>
        <v>https://datavis.nisra.gov.uk/census/2011/census-2011-lc2201ni-statistical-geographies.zip</v>
      </c>
      <c r="H529" s="18" t="str">
        <f>IF(ISNA(VLOOKUP((ROW(H531)-15),'List of tables'!$A$4:$H$900,7,FALSE))," ",VLOOKUP((ROW(H531)-15),'List of tables'!$A$4:$H$900,7,FALSE))</f>
        <v>Download file (Zip, 37.2 MB)</v>
      </c>
    </row>
    <row r="530" spans="1:8" ht="45" customHeight="1" x14ac:dyDescent="0.2">
      <c r="A530" s="21" t="str">
        <f>IF(ISNA(VLOOKUP((ROW(A532)-15),'List of tables'!$A$4:$H$900,2,FALSE))," ",VLOOKUP((ROW(A532)-15),'List of tables'!$A$4:$H$900,2,FALSE))</f>
        <v>LC2202NI</v>
      </c>
      <c r="B530" s="20" t="str">
        <f>IF(ISNA(VLOOKUP((ROW(B532)-15),'List of tables'!$A$4:$H$900,3,FALSE))," ",VLOOKUP((ROW(B532)-15),'List of tables'!$A$4:$H$900,3,FALSE))</f>
        <v>Country of birth by religion (administrative geographies)</v>
      </c>
      <c r="C530" s="20" t="str">
        <f>IF(ISNA(VLOOKUP((ROW(H532)-15),'List of tables'!$A$4:$H$900,8,FALSE))," ",VLOOKUP((ROW(H532)-15),'List of tables'!$A$4:$H$900,8,FALSE))</f>
        <v xml:space="preserve">All usual residents </v>
      </c>
      <c r="D530" s="20" t="str">
        <f>IF(ISNA(VLOOKUP((ROW(D532)-15),'List of tables'!$A$4:$H$900,5,FALSE))," ",VLOOKUP((ROW(D532)-15),'List of tables'!$A$4:$H$900,5,FALSE))</f>
        <v>Electoral Ward, Assembly Area, Local Government District (1993), Health and Social Care Trust, Education and Library Board, NUTS3, Northern Ireland</v>
      </c>
      <c r="E530" s="53" t="str">
        <f t="shared" si="8"/>
        <v>Download file (Zip, 4.8 MB)</v>
      </c>
      <c r="G530" s="18" t="str">
        <f>IF(ISNA(VLOOKUP((ROW(G532)-15),'List of tables'!$A$4:$H$900,6,FALSE))," ",VLOOKUP((ROW(G532)-15),'List of tables'!$A$4:$H$900,6,FALSE))</f>
        <v>https://datavis.nisra.gov.uk/census/2011/census-2011-lc2202ni-administrative-geographies.zip</v>
      </c>
      <c r="H530" s="18" t="str">
        <f>IF(ISNA(VLOOKUP((ROW(H532)-15),'List of tables'!$A$4:$H$900,7,FALSE))," ",VLOOKUP((ROW(H532)-15),'List of tables'!$A$4:$H$900,7,FALSE))</f>
        <v>Download file (Zip, 4.8 MB)</v>
      </c>
    </row>
    <row r="531" spans="1:8" ht="45" customHeight="1" x14ac:dyDescent="0.2">
      <c r="A531" s="21" t="str">
        <f>IF(ISNA(VLOOKUP((ROW(A533)-15),'List of tables'!$A$4:$H$900,2,FALSE))," ",VLOOKUP((ROW(A533)-15),'List of tables'!$A$4:$H$900,2,FALSE))</f>
        <v>LC2202NI</v>
      </c>
      <c r="B531" s="20" t="str">
        <f>IF(ISNA(VLOOKUP((ROW(B533)-15),'List of tables'!$A$4:$H$900,3,FALSE))," ",VLOOKUP((ROW(B533)-15),'List of tables'!$A$4:$H$900,3,FALSE))</f>
        <v>Country of birth by religion (statistical geographies)</v>
      </c>
      <c r="C531" s="20" t="str">
        <f>IF(ISNA(VLOOKUP((ROW(H533)-15),'List of tables'!$A$4:$H$900,8,FALSE))," ",VLOOKUP((ROW(H533)-15),'List of tables'!$A$4:$H$900,8,FALSE))</f>
        <v xml:space="preserve">All usual residents </v>
      </c>
      <c r="D531" s="20" t="str">
        <f>IF(ISNA(VLOOKUP((ROW(D533)-15),'List of tables'!$A$4:$H$900,5,FALSE))," ",VLOOKUP((ROW(D533)-15),'List of tables'!$A$4:$H$900,5,FALSE))</f>
        <v>Small Area, Super Output Area, Northern Ireland</v>
      </c>
      <c r="E531" s="53" t="str">
        <f t="shared" si="8"/>
        <v>Download file (Zip, 37.5 MB)</v>
      </c>
      <c r="G531" s="18" t="str">
        <f>IF(ISNA(VLOOKUP((ROW(G533)-15),'List of tables'!$A$4:$H$900,6,FALSE))," ",VLOOKUP((ROW(G533)-15),'List of tables'!$A$4:$H$900,6,FALSE))</f>
        <v>https://datavis.nisra.gov.uk/census/2011/census-2011-lc2202ni-statistical-geographies.zip</v>
      </c>
      <c r="H531" s="18" t="str">
        <f>IF(ISNA(VLOOKUP((ROW(H533)-15),'List of tables'!$A$4:$H$900,7,FALSE))," ",VLOOKUP((ROW(H533)-15),'List of tables'!$A$4:$H$900,7,FALSE))</f>
        <v>Download file (Zip, 37.5 MB)</v>
      </c>
    </row>
    <row r="532" spans="1:8" ht="45" customHeight="1" x14ac:dyDescent="0.2">
      <c r="A532" s="21" t="str">
        <f>IF(ISNA(VLOOKUP((ROW(A534)-15),'List of tables'!$A$4:$H$900,2,FALSE))," ",VLOOKUP((ROW(A534)-15),'List of tables'!$A$4:$H$900,2,FALSE))</f>
        <v>LC2203NI</v>
      </c>
      <c r="B532" s="20" t="str">
        <f>IF(ISNA(VLOOKUP((ROW(B534)-15),'List of tables'!$A$4:$H$900,3,FALSE))," ",VLOOKUP((ROW(B534)-15),'List of tables'!$A$4:$H$900,3,FALSE))</f>
        <v>Country of birth by religion or religion brought up in (administrative geographies)</v>
      </c>
      <c r="C532" s="20" t="str">
        <f>IF(ISNA(VLOOKUP((ROW(H534)-15),'List of tables'!$A$4:$H$900,8,FALSE))," ",VLOOKUP((ROW(H534)-15),'List of tables'!$A$4:$H$900,8,FALSE))</f>
        <v xml:space="preserve">All usual residents </v>
      </c>
      <c r="D532" s="20" t="str">
        <f>IF(ISNA(VLOOKUP((ROW(D534)-15),'List of tables'!$A$4:$H$900,5,FALSE))," ",VLOOKUP((ROW(D534)-15),'List of tables'!$A$4:$H$900,5,FALSE))</f>
        <v>Electoral Ward, Assembly Area, Local Government District (1993), Health and Social Care Trust, Education and Library Board, NUTS3, Northern Ireland</v>
      </c>
      <c r="E532" s="53" t="str">
        <f t="shared" si="8"/>
        <v>Download file (Zip, 4.6 MB)</v>
      </c>
      <c r="G532" s="18" t="str">
        <f>IF(ISNA(VLOOKUP((ROW(G534)-15),'List of tables'!$A$4:$H$900,6,FALSE))," ",VLOOKUP((ROW(G534)-15),'List of tables'!$A$4:$H$900,6,FALSE))</f>
        <v>https://datavis.nisra.gov.uk/census/2011/census-2011-lc2203ni-administrative-geographies.zip</v>
      </c>
      <c r="H532" s="18" t="str">
        <f>IF(ISNA(VLOOKUP((ROW(H534)-15),'List of tables'!$A$4:$H$900,7,FALSE))," ",VLOOKUP((ROW(H534)-15),'List of tables'!$A$4:$H$900,7,FALSE))</f>
        <v>Download file (Zip, 4.6 MB)</v>
      </c>
    </row>
    <row r="533" spans="1:8" ht="45" customHeight="1" x14ac:dyDescent="0.2">
      <c r="A533" s="21" t="str">
        <f>IF(ISNA(VLOOKUP((ROW(A535)-15),'List of tables'!$A$4:$H$900,2,FALSE))," ",VLOOKUP((ROW(A535)-15),'List of tables'!$A$4:$H$900,2,FALSE))</f>
        <v>LC2203NI</v>
      </c>
      <c r="B533" s="20" t="str">
        <f>IF(ISNA(VLOOKUP((ROW(B535)-15),'List of tables'!$A$4:$H$900,3,FALSE))," ",VLOOKUP((ROW(B535)-15),'List of tables'!$A$4:$H$900,3,FALSE))</f>
        <v>Country of birth by religion or religion brought up in (statistical geographies)</v>
      </c>
      <c r="C533" s="20" t="str">
        <f>IF(ISNA(VLOOKUP((ROW(H535)-15),'List of tables'!$A$4:$H$900,8,FALSE))," ",VLOOKUP((ROW(H535)-15),'List of tables'!$A$4:$H$900,8,FALSE))</f>
        <v xml:space="preserve">All usual residents </v>
      </c>
      <c r="D533" s="20" t="str">
        <f>IF(ISNA(VLOOKUP((ROW(D535)-15),'List of tables'!$A$4:$H$900,5,FALSE))," ",VLOOKUP((ROW(D535)-15),'List of tables'!$A$4:$H$900,5,FALSE))</f>
        <v>Small Area, Super Output Area, Northern Ireland</v>
      </c>
      <c r="E533" s="53" t="str">
        <f t="shared" si="8"/>
        <v>Download file (Zip, 35.4 MB)</v>
      </c>
      <c r="G533" s="18" t="str">
        <f>IF(ISNA(VLOOKUP((ROW(G535)-15),'List of tables'!$A$4:$H$900,6,FALSE))," ",VLOOKUP((ROW(G535)-15),'List of tables'!$A$4:$H$900,6,FALSE))</f>
        <v>https://datavis.nisra.gov.uk/census/2011/census-2011-lc2203ni-statistical-geographies.zip</v>
      </c>
      <c r="H533" s="18" t="str">
        <f>IF(ISNA(VLOOKUP((ROW(H535)-15),'List of tables'!$A$4:$H$900,7,FALSE))," ",VLOOKUP((ROW(H535)-15),'List of tables'!$A$4:$H$900,7,FALSE))</f>
        <v>Download file (Zip, 35.4 MB)</v>
      </c>
    </row>
    <row r="534" spans="1:8" ht="45" customHeight="1" x14ac:dyDescent="0.2">
      <c r="A534" s="21" t="str">
        <f>IF(ISNA(VLOOKUP((ROW(A536)-15),'List of tables'!$A$4:$H$900,2,FALSE))," ",VLOOKUP((ROW(A536)-15),'List of tables'!$A$4:$H$900,2,FALSE))</f>
        <v>LC2204NI</v>
      </c>
      <c r="B534" s="20" t="str">
        <f>IF(ISNA(VLOOKUP((ROW(B536)-15),'List of tables'!$A$4:$H$900,3,FALSE))," ",VLOOKUP((ROW(B536)-15),'List of tables'!$A$4:$H$900,3,FALSE))</f>
        <v>Knowledge of Irish by religion (administrative geographies)</v>
      </c>
      <c r="C534" s="20" t="str">
        <f>IF(ISNA(VLOOKUP((ROW(H536)-15),'List of tables'!$A$4:$H$900,8,FALSE))," ",VLOOKUP((ROW(H536)-15),'List of tables'!$A$4:$H$900,8,FALSE))</f>
        <v>All usual residents aged 3 and over</v>
      </c>
      <c r="D534" s="20" t="str">
        <f>IF(ISNA(VLOOKUP((ROW(D536)-15),'List of tables'!$A$4:$H$900,5,FALSE))," ",VLOOKUP((ROW(D536)-15),'List of tables'!$A$4:$H$900,5,FALSE))</f>
        <v>Electoral Ward, Assembly Area, Local Government District (1993), Health and Social Care Trust, Education and Library Board, NUTS3, Northern Ireland</v>
      </c>
      <c r="E534" s="53" t="str">
        <f t="shared" si="8"/>
        <v>Download file (Zip, 4.6 MB)</v>
      </c>
      <c r="G534" s="18" t="str">
        <f>IF(ISNA(VLOOKUP((ROW(G536)-15),'List of tables'!$A$4:$H$900,6,FALSE))," ",VLOOKUP((ROW(G536)-15),'List of tables'!$A$4:$H$900,6,FALSE))</f>
        <v>https://datavis.nisra.gov.uk/census/2011/census-2011-lc2204ni-administrative-geographies.zip</v>
      </c>
      <c r="H534" s="18" t="str">
        <f>IF(ISNA(VLOOKUP((ROW(H536)-15),'List of tables'!$A$4:$H$900,7,FALSE))," ",VLOOKUP((ROW(H536)-15),'List of tables'!$A$4:$H$900,7,FALSE))</f>
        <v>Download file (Zip, 4.6 MB)</v>
      </c>
    </row>
    <row r="535" spans="1:8" ht="45" customHeight="1" x14ac:dyDescent="0.2">
      <c r="A535" s="21" t="str">
        <f>IF(ISNA(VLOOKUP((ROW(A537)-15),'List of tables'!$A$4:$H$900,2,FALSE))," ",VLOOKUP((ROW(A537)-15),'List of tables'!$A$4:$H$900,2,FALSE))</f>
        <v>LC2204NI</v>
      </c>
      <c r="B535" s="20" t="str">
        <f>IF(ISNA(VLOOKUP((ROW(B537)-15),'List of tables'!$A$4:$H$900,3,FALSE))," ",VLOOKUP((ROW(B537)-15),'List of tables'!$A$4:$H$900,3,FALSE))</f>
        <v>Knowledge of Irish by religion (statistical geographies)</v>
      </c>
      <c r="C535" s="20" t="str">
        <f>IF(ISNA(VLOOKUP((ROW(H537)-15),'List of tables'!$A$4:$H$900,8,FALSE))," ",VLOOKUP((ROW(H537)-15),'List of tables'!$A$4:$H$900,8,FALSE))</f>
        <v>All usual residents aged 3 and over</v>
      </c>
      <c r="D535" s="20" t="str">
        <f>IF(ISNA(VLOOKUP((ROW(D537)-15),'List of tables'!$A$4:$H$900,5,FALSE))," ",VLOOKUP((ROW(D537)-15),'List of tables'!$A$4:$H$900,5,FALSE))</f>
        <v>Small Area, Super Output Area, Northern Ireland</v>
      </c>
      <c r="E535" s="53" t="str">
        <f t="shared" si="8"/>
        <v>Download file (Zip, 35.3 MB)</v>
      </c>
      <c r="G535" s="18" t="str">
        <f>IF(ISNA(VLOOKUP((ROW(G537)-15),'List of tables'!$A$4:$H$900,6,FALSE))," ",VLOOKUP((ROW(G537)-15),'List of tables'!$A$4:$H$900,6,FALSE))</f>
        <v>https://datavis.nisra.gov.uk/census/2011/census-2011-lc2204ni-statistical-geographies.zip</v>
      </c>
      <c r="H535" s="18" t="str">
        <f>IF(ISNA(VLOOKUP((ROW(H537)-15),'List of tables'!$A$4:$H$900,7,FALSE))," ",VLOOKUP((ROW(H537)-15),'List of tables'!$A$4:$H$900,7,FALSE))</f>
        <v>Download file (Zip, 35.3 MB)</v>
      </c>
    </row>
    <row r="536" spans="1:8" ht="45" customHeight="1" x14ac:dyDescent="0.2">
      <c r="A536" s="21" t="str">
        <f>IF(ISNA(VLOOKUP((ROW(A538)-15),'List of tables'!$A$4:$H$900,2,FALSE))," ",VLOOKUP((ROW(A538)-15),'List of tables'!$A$4:$H$900,2,FALSE))</f>
        <v>LC2205NI</v>
      </c>
      <c r="B536" s="20" t="str">
        <f>IF(ISNA(VLOOKUP((ROW(B538)-15),'List of tables'!$A$4:$H$900,3,FALSE))," ",VLOOKUP((ROW(B538)-15),'List of tables'!$A$4:$H$900,3,FALSE))</f>
        <v>Knowledge of Ulster-Scots by religion (administrative geographies)</v>
      </c>
      <c r="C536" s="20" t="str">
        <f>IF(ISNA(VLOOKUP((ROW(H538)-15),'List of tables'!$A$4:$H$900,8,FALSE))," ",VLOOKUP((ROW(H538)-15),'List of tables'!$A$4:$H$900,8,FALSE))</f>
        <v>All usual residents aged 3 and over</v>
      </c>
      <c r="D536" s="20" t="str">
        <f>IF(ISNA(VLOOKUP((ROW(D538)-15),'List of tables'!$A$4:$H$900,5,FALSE))," ",VLOOKUP((ROW(D538)-15),'List of tables'!$A$4:$H$900,5,FALSE))</f>
        <v>Electoral Ward, Assembly Area, Local Government District (1993), Health and Social Care Trust, Education and Library Board, NUTS3, Northern Ireland</v>
      </c>
      <c r="E536" s="53" t="str">
        <f t="shared" si="8"/>
        <v>Download file (Zip, 4.6 MB)</v>
      </c>
      <c r="G536" s="18" t="str">
        <f>IF(ISNA(VLOOKUP((ROW(G538)-15),'List of tables'!$A$4:$H$900,6,FALSE))," ",VLOOKUP((ROW(G538)-15),'List of tables'!$A$4:$H$900,6,FALSE))</f>
        <v>https://datavis.nisra.gov.uk/census/2011/census-2011-lc2205ni-administrative-geographies.zip</v>
      </c>
      <c r="H536" s="18" t="str">
        <f>IF(ISNA(VLOOKUP((ROW(H538)-15),'List of tables'!$A$4:$H$900,7,FALSE))," ",VLOOKUP((ROW(H538)-15),'List of tables'!$A$4:$H$900,7,FALSE))</f>
        <v>Download file (Zip, 4.6 MB)</v>
      </c>
    </row>
    <row r="537" spans="1:8" ht="45" customHeight="1" x14ac:dyDescent="0.2">
      <c r="A537" s="21" t="str">
        <f>IF(ISNA(VLOOKUP((ROW(A539)-15),'List of tables'!$A$4:$H$900,2,FALSE))," ",VLOOKUP((ROW(A539)-15),'List of tables'!$A$4:$H$900,2,FALSE))</f>
        <v>LC2205NI</v>
      </c>
      <c r="B537" s="20" t="str">
        <f>IF(ISNA(VLOOKUP((ROW(B539)-15),'List of tables'!$A$4:$H$900,3,FALSE))," ",VLOOKUP((ROW(B539)-15),'List of tables'!$A$4:$H$900,3,FALSE))</f>
        <v>Knowledge of Ulster-Scots by religion (statistical geographies)</v>
      </c>
      <c r="C537" s="20" t="str">
        <f>IF(ISNA(VLOOKUP((ROW(H539)-15),'List of tables'!$A$4:$H$900,8,FALSE))," ",VLOOKUP((ROW(H539)-15),'List of tables'!$A$4:$H$900,8,FALSE))</f>
        <v>All usual residents aged 3 and over</v>
      </c>
      <c r="D537" s="20" t="str">
        <f>IF(ISNA(VLOOKUP((ROW(D539)-15),'List of tables'!$A$4:$H$900,5,FALSE))," ",VLOOKUP((ROW(D539)-15),'List of tables'!$A$4:$H$900,5,FALSE))</f>
        <v>Small Area, Super Output Area, Northern Ireland</v>
      </c>
      <c r="E537" s="53" t="str">
        <f t="shared" si="8"/>
        <v>Download file (Zip, 35.3 MB)</v>
      </c>
      <c r="G537" s="18" t="str">
        <f>IF(ISNA(VLOOKUP((ROW(G539)-15),'List of tables'!$A$4:$H$900,6,FALSE))," ",VLOOKUP((ROW(G539)-15),'List of tables'!$A$4:$H$900,6,FALSE))</f>
        <v>https://datavis.nisra.gov.uk/census/2011/census-2011-lc2205ni-statistical-geographies.zip</v>
      </c>
      <c r="H537" s="18" t="str">
        <f>IF(ISNA(VLOOKUP((ROW(H539)-15),'List of tables'!$A$4:$H$900,7,FALSE))," ",VLOOKUP((ROW(H539)-15),'List of tables'!$A$4:$H$900,7,FALSE))</f>
        <v>Download file (Zip, 35.3 MB)</v>
      </c>
    </row>
    <row r="538" spans="1:8" ht="45" customHeight="1" x14ac:dyDescent="0.2">
      <c r="A538" s="21" t="str">
        <f>IF(ISNA(VLOOKUP((ROW(A540)-15),'List of tables'!$A$4:$H$900,2,FALSE))," ",VLOOKUP((ROW(A540)-15),'List of tables'!$A$4:$H$900,2,FALSE))</f>
        <v>LC2206NI</v>
      </c>
      <c r="B538" s="20" t="str">
        <f>IF(ISNA(VLOOKUP((ROW(B540)-15),'List of tables'!$A$4:$H$900,3,FALSE))," ",VLOOKUP((ROW(B540)-15),'List of tables'!$A$4:$H$900,3,FALSE))</f>
        <v>Knowledge of Irish by national identity (classification 1) (administrative geographies)</v>
      </c>
      <c r="C538" s="20" t="str">
        <f>IF(ISNA(VLOOKUP((ROW(H540)-15),'List of tables'!$A$4:$H$900,8,FALSE))," ",VLOOKUP((ROW(H540)-15),'List of tables'!$A$4:$H$900,8,FALSE))</f>
        <v>All usual residents aged 3 and over</v>
      </c>
      <c r="D538" s="20" t="str">
        <f>IF(ISNA(VLOOKUP((ROW(D540)-15),'List of tables'!$A$4:$H$900,5,FALSE))," ",VLOOKUP((ROW(D540)-15),'List of tables'!$A$4:$H$900,5,FALSE))</f>
        <v>Electoral Ward, Assembly Area, Local Government District (1993), Health and Social Care Trust, Education and Library Board, NUTS3, Northern Ireland</v>
      </c>
      <c r="E538" s="53" t="str">
        <f t="shared" si="8"/>
        <v>Download file (Zip, 4.5 MB)</v>
      </c>
      <c r="G538" s="18" t="str">
        <f>IF(ISNA(VLOOKUP((ROW(G540)-15),'List of tables'!$A$4:$H$900,6,FALSE))," ",VLOOKUP((ROW(G540)-15),'List of tables'!$A$4:$H$900,6,FALSE))</f>
        <v>https://datavis.nisra.gov.uk/census/2011/census-2011-lc2206ni-administrative-geographies.zip</v>
      </c>
      <c r="H538" s="18" t="str">
        <f>IF(ISNA(VLOOKUP((ROW(H540)-15),'List of tables'!$A$4:$H$900,7,FALSE))," ",VLOOKUP((ROW(H540)-15),'List of tables'!$A$4:$H$900,7,FALSE))</f>
        <v>Download file (Zip, 4.5 MB)</v>
      </c>
    </row>
    <row r="539" spans="1:8" ht="45" customHeight="1" x14ac:dyDescent="0.2">
      <c r="A539" s="21" t="str">
        <f>IF(ISNA(VLOOKUP((ROW(A541)-15),'List of tables'!$A$4:$H$900,2,FALSE))," ",VLOOKUP((ROW(A541)-15),'List of tables'!$A$4:$H$900,2,FALSE))</f>
        <v>LC2206NI</v>
      </c>
      <c r="B539" s="20" t="str">
        <f>IF(ISNA(VLOOKUP((ROW(B541)-15),'List of tables'!$A$4:$H$900,3,FALSE))," ",VLOOKUP((ROW(B541)-15),'List of tables'!$A$4:$H$900,3,FALSE))</f>
        <v>Knowledge of Irish by national identity (classification 1) (statistical geographies)</v>
      </c>
      <c r="C539" s="20" t="str">
        <f>IF(ISNA(VLOOKUP((ROW(H541)-15),'List of tables'!$A$4:$H$900,8,FALSE))," ",VLOOKUP((ROW(H541)-15),'List of tables'!$A$4:$H$900,8,FALSE))</f>
        <v>All usual residents aged 3 and over</v>
      </c>
      <c r="D539" s="20" t="str">
        <f>IF(ISNA(VLOOKUP((ROW(D541)-15),'List of tables'!$A$4:$H$900,5,FALSE))," ",VLOOKUP((ROW(D541)-15),'List of tables'!$A$4:$H$900,5,FALSE))</f>
        <v>Small Area, Super Output Area, Northern Ireland</v>
      </c>
      <c r="E539" s="53" t="str">
        <f t="shared" si="8"/>
        <v>Download file (Zip, 34.4 MB)</v>
      </c>
      <c r="G539" s="18" t="str">
        <f>IF(ISNA(VLOOKUP((ROW(G541)-15),'List of tables'!$A$4:$H$900,6,FALSE))," ",VLOOKUP((ROW(G541)-15),'List of tables'!$A$4:$H$900,6,FALSE))</f>
        <v>https://datavis.nisra.gov.uk/census/2011/census-2011-lc2206ni-statistical-geographies.zip</v>
      </c>
      <c r="H539" s="18" t="str">
        <f>IF(ISNA(VLOOKUP((ROW(H541)-15),'List of tables'!$A$4:$H$900,7,FALSE))," ",VLOOKUP((ROW(H541)-15),'List of tables'!$A$4:$H$900,7,FALSE))</f>
        <v>Download file (Zip, 34.4 MB)</v>
      </c>
    </row>
    <row r="540" spans="1:8" ht="45" customHeight="1" x14ac:dyDescent="0.2">
      <c r="A540" s="21" t="str">
        <f>IF(ISNA(VLOOKUP((ROW(A542)-15),'List of tables'!$A$4:$H$900,2,FALSE))," ",VLOOKUP((ROW(A542)-15),'List of tables'!$A$4:$H$900,2,FALSE))</f>
        <v>LC2207NI</v>
      </c>
      <c r="B540" s="20" t="str">
        <f>IF(ISNA(VLOOKUP((ROW(B542)-15),'List of tables'!$A$4:$H$900,3,FALSE))," ",VLOOKUP((ROW(B542)-15),'List of tables'!$A$4:$H$900,3,FALSE))</f>
        <v>Knowledge of Ulster-Scots by national identity (classification 1) (administrative geographies)</v>
      </c>
      <c r="C540" s="20" t="str">
        <f>IF(ISNA(VLOOKUP((ROW(H542)-15),'List of tables'!$A$4:$H$900,8,FALSE))," ",VLOOKUP((ROW(H542)-15),'List of tables'!$A$4:$H$900,8,FALSE))</f>
        <v>All usual residents aged 3 and over</v>
      </c>
      <c r="D540" s="20" t="str">
        <f>IF(ISNA(VLOOKUP((ROW(D542)-15),'List of tables'!$A$4:$H$900,5,FALSE))," ",VLOOKUP((ROW(D542)-15),'List of tables'!$A$4:$H$900,5,FALSE))</f>
        <v>Electoral Ward, Assembly Area, Local Government District (1993), Health and Social Care Trust, Education and Library Board, NUTS3, Northern Ireland</v>
      </c>
      <c r="E540" s="53" t="str">
        <f t="shared" si="8"/>
        <v>Download file (Zip, 4.5 MB)</v>
      </c>
      <c r="G540" s="18" t="str">
        <f>IF(ISNA(VLOOKUP((ROW(G542)-15),'List of tables'!$A$4:$H$900,6,FALSE))," ",VLOOKUP((ROW(G542)-15),'List of tables'!$A$4:$H$900,6,FALSE))</f>
        <v>https://datavis.nisra.gov.uk/census/2011/census-2011-lc2207ni-administrative-geographies.zip</v>
      </c>
      <c r="H540" s="18" t="str">
        <f>IF(ISNA(VLOOKUP((ROW(H542)-15),'List of tables'!$A$4:$H$900,7,FALSE))," ",VLOOKUP((ROW(H542)-15),'List of tables'!$A$4:$H$900,7,FALSE))</f>
        <v>Download file (Zip, 4.5 MB)</v>
      </c>
    </row>
    <row r="541" spans="1:8" ht="45" customHeight="1" x14ac:dyDescent="0.2">
      <c r="A541" s="21" t="str">
        <f>IF(ISNA(VLOOKUP((ROW(A543)-15),'List of tables'!$A$4:$H$900,2,FALSE))," ",VLOOKUP((ROW(A543)-15),'List of tables'!$A$4:$H$900,2,FALSE))</f>
        <v>LC2207NI</v>
      </c>
      <c r="B541" s="20" t="str">
        <f>IF(ISNA(VLOOKUP((ROW(B543)-15),'List of tables'!$A$4:$H$900,3,FALSE))," ",VLOOKUP((ROW(B543)-15),'List of tables'!$A$4:$H$900,3,FALSE))</f>
        <v>Knowledge of Ulster-Scots by national identity (classification 1) (statistical geographies)</v>
      </c>
      <c r="C541" s="20" t="str">
        <f>IF(ISNA(VLOOKUP((ROW(H543)-15),'List of tables'!$A$4:$H$900,8,FALSE))," ",VLOOKUP((ROW(H543)-15),'List of tables'!$A$4:$H$900,8,FALSE))</f>
        <v>All usual residents aged 3 and over</v>
      </c>
      <c r="D541" s="20" t="str">
        <f>IF(ISNA(VLOOKUP((ROW(D543)-15),'List of tables'!$A$4:$H$900,5,FALSE))," ",VLOOKUP((ROW(D543)-15),'List of tables'!$A$4:$H$900,5,FALSE))</f>
        <v>Small Area, Super Output Area, Northern Ireland</v>
      </c>
      <c r="E541" s="53" t="str">
        <f t="shared" si="8"/>
        <v>Download file (Zip, 34.5 MB)</v>
      </c>
      <c r="G541" s="18" t="str">
        <f>IF(ISNA(VLOOKUP((ROW(G543)-15),'List of tables'!$A$4:$H$900,6,FALSE))," ",VLOOKUP((ROW(G543)-15),'List of tables'!$A$4:$H$900,6,FALSE))</f>
        <v>https://datavis.nisra.gov.uk/census/2011/census-2011-lc2207ni-statistical-geographies.zip</v>
      </c>
      <c r="H541" s="18" t="str">
        <f>IF(ISNA(VLOOKUP((ROW(H543)-15),'List of tables'!$A$4:$H$900,7,FALSE))," ",VLOOKUP((ROW(H543)-15),'List of tables'!$A$4:$H$900,7,FALSE))</f>
        <v>Download file (Zip, 34.5 MB)</v>
      </c>
    </row>
    <row r="542" spans="1:8" ht="45" customHeight="1" x14ac:dyDescent="0.2">
      <c r="A542" s="21" t="str">
        <f>IF(ISNA(VLOOKUP((ROW(A544)-15),'List of tables'!$A$4:$H$900,2,FALSE))," ",VLOOKUP((ROW(A544)-15),'List of tables'!$A$4:$H$900,2,FALSE))</f>
        <v>LC2208NI</v>
      </c>
      <c r="B542" s="20" t="str">
        <f>IF(ISNA(VLOOKUP((ROW(B544)-15),'List of tables'!$A$4:$H$900,3,FALSE))," ",VLOOKUP((ROW(B544)-15),'List of tables'!$A$4:$H$900,3,FALSE))</f>
        <v>Knowledge of Irish by passports held (classification 1) (administrative geographies)</v>
      </c>
      <c r="C542" s="20" t="str">
        <f>IF(ISNA(VLOOKUP((ROW(H544)-15),'List of tables'!$A$4:$H$900,8,FALSE))," ",VLOOKUP((ROW(H544)-15),'List of tables'!$A$4:$H$900,8,FALSE))</f>
        <v>All usual residents aged 3 and over</v>
      </c>
      <c r="D542" s="20" t="str">
        <f>IF(ISNA(VLOOKUP((ROW(D544)-15),'List of tables'!$A$4:$H$900,5,FALSE))," ",VLOOKUP((ROW(D544)-15),'List of tables'!$A$4:$H$900,5,FALSE))</f>
        <v>Electoral Ward, Assembly Area, Local Government District (1993), Health and Social Care Trust, Education and Library Board, NUTS3, Northern Ireland</v>
      </c>
      <c r="E542" s="53" t="str">
        <f t="shared" si="8"/>
        <v>Download file (Zip, 4.5 MB)</v>
      </c>
      <c r="G542" s="18" t="str">
        <f>IF(ISNA(VLOOKUP((ROW(G544)-15),'List of tables'!$A$4:$H$900,6,FALSE))," ",VLOOKUP((ROW(G544)-15),'List of tables'!$A$4:$H$900,6,FALSE))</f>
        <v>https://datavis.nisra.gov.uk/census/2011/census-2011-lc2208ni-administrative-geographies.zip</v>
      </c>
      <c r="H542" s="18" t="str">
        <f>IF(ISNA(VLOOKUP((ROW(H544)-15),'List of tables'!$A$4:$H$900,7,FALSE))," ",VLOOKUP((ROW(H544)-15),'List of tables'!$A$4:$H$900,7,FALSE))</f>
        <v>Download file (Zip, 4.5 MB)</v>
      </c>
    </row>
    <row r="543" spans="1:8" ht="45" customHeight="1" x14ac:dyDescent="0.2">
      <c r="A543" s="21" t="str">
        <f>IF(ISNA(VLOOKUP((ROW(A545)-15),'List of tables'!$A$4:$H$900,2,FALSE))," ",VLOOKUP((ROW(A545)-15),'List of tables'!$A$4:$H$900,2,FALSE))</f>
        <v>LC2208NI</v>
      </c>
      <c r="B543" s="20" t="str">
        <f>IF(ISNA(VLOOKUP((ROW(B545)-15),'List of tables'!$A$4:$H$900,3,FALSE))," ",VLOOKUP((ROW(B545)-15),'List of tables'!$A$4:$H$900,3,FALSE))</f>
        <v>Knowledge of Irish by passports held (classification 1) (statistical geographies)</v>
      </c>
      <c r="C543" s="20" t="str">
        <f>IF(ISNA(VLOOKUP((ROW(H545)-15),'List of tables'!$A$4:$H$900,8,FALSE))," ",VLOOKUP((ROW(H545)-15),'List of tables'!$A$4:$H$900,8,FALSE))</f>
        <v>All usual residents aged 3 and over</v>
      </c>
      <c r="D543" s="20" t="str">
        <f>IF(ISNA(VLOOKUP((ROW(D545)-15),'List of tables'!$A$4:$H$900,5,FALSE))," ",VLOOKUP((ROW(D545)-15),'List of tables'!$A$4:$H$900,5,FALSE))</f>
        <v>Small Area, Super Output Area, Northern Ireland</v>
      </c>
      <c r="E543" s="53" t="str">
        <f t="shared" si="8"/>
        <v>Download file (Zip, 34.6 MB)</v>
      </c>
      <c r="G543" s="18" t="str">
        <f>IF(ISNA(VLOOKUP((ROW(G545)-15),'List of tables'!$A$4:$H$900,6,FALSE))," ",VLOOKUP((ROW(G545)-15),'List of tables'!$A$4:$H$900,6,FALSE))</f>
        <v>https://datavis.nisra.gov.uk/census/2011/census-2011-lc2208ni-statistical-geographies.zip</v>
      </c>
      <c r="H543" s="18" t="str">
        <f>IF(ISNA(VLOOKUP((ROW(H545)-15),'List of tables'!$A$4:$H$900,7,FALSE))," ",VLOOKUP((ROW(H545)-15),'List of tables'!$A$4:$H$900,7,FALSE))</f>
        <v>Download file (Zip, 34.6 MB)</v>
      </c>
    </row>
    <row r="544" spans="1:8" ht="45" customHeight="1" x14ac:dyDescent="0.2">
      <c r="A544" s="21" t="str">
        <f>IF(ISNA(VLOOKUP((ROW(A546)-15),'List of tables'!$A$4:$H$900,2,FALSE))," ",VLOOKUP((ROW(A546)-15),'List of tables'!$A$4:$H$900,2,FALSE))</f>
        <v>LC2209NI</v>
      </c>
      <c r="B544" s="20" t="str">
        <f>IF(ISNA(VLOOKUP((ROW(B546)-15),'List of tables'!$A$4:$H$900,3,FALSE))," ",VLOOKUP((ROW(B546)-15),'List of tables'!$A$4:$H$900,3,FALSE))</f>
        <v>Knowledge of Ulster-Scots by passports held (classification 1) (administrative geographies)</v>
      </c>
      <c r="C544" s="20" t="str">
        <f>IF(ISNA(VLOOKUP((ROW(H546)-15),'List of tables'!$A$4:$H$900,8,FALSE))," ",VLOOKUP((ROW(H546)-15),'List of tables'!$A$4:$H$900,8,FALSE))</f>
        <v>All usual residents aged 3 and over</v>
      </c>
      <c r="D544" s="20" t="str">
        <f>IF(ISNA(VLOOKUP((ROW(D546)-15),'List of tables'!$A$4:$H$900,5,FALSE))," ",VLOOKUP((ROW(D546)-15),'List of tables'!$A$4:$H$900,5,FALSE))</f>
        <v>Electoral Ward, Assembly Area, Local Government District (1993), Health and Social Care Trust, Education and Library Board, NUTS3, Northern Ireland</v>
      </c>
      <c r="E544" s="53" t="str">
        <f t="shared" si="8"/>
        <v>Download file (Zip, 4.5 MB)</v>
      </c>
      <c r="G544" s="18" t="str">
        <f>IF(ISNA(VLOOKUP((ROW(G546)-15),'List of tables'!$A$4:$H$900,6,FALSE))," ",VLOOKUP((ROW(G546)-15),'List of tables'!$A$4:$H$900,6,FALSE))</f>
        <v>https://datavis.nisra.gov.uk/census/2011/census-2011-lc2209ni-administrative-geographies.zip</v>
      </c>
      <c r="H544" s="18" t="str">
        <f>IF(ISNA(VLOOKUP((ROW(H546)-15),'List of tables'!$A$4:$H$900,7,FALSE))," ",VLOOKUP((ROW(H546)-15),'List of tables'!$A$4:$H$900,7,FALSE))</f>
        <v>Download file (Zip, 4.5 MB)</v>
      </c>
    </row>
    <row r="545" spans="1:8" ht="45" customHeight="1" x14ac:dyDescent="0.2">
      <c r="A545" s="21" t="str">
        <f>IF(ISNA(VLOOKUP((ROW(A547)-15),'List of tables'!$A$4:$H$900,2,FALSE))," ",VLOOKUP((ROW(A547)-15),'List of tables'!$A$4:$H$900,2,FALSE))</f>
        <v>LC2209NI</v>
      </c>
      <c r="B545" s="20" t="str">
        <f>IF(ISNA(VLOOKUP((ROW(B547)-15),'List of tables'!$A$4:$H$900,3,FALSE))," ",VLOOKUP((ROW(B547)-15),'List of tables'!$A$4:$H$900,3,FALSE))</f>
        <v>Knowledge of Ulster-Scots by passports held (classification 1) (statistical geographies)</v>
      </c>
      <c r="C545" s="20" t="str">
        <f>IF(ISNA(VLOOKUP((ROW(H547)-15),'List of tables'!$A$4:$H$900,8,FALSE))," ",VLOOKUP((ROW(H547)-15),'List of tables'!$A$4:$H$900,8,FALSE))</f>
        <v>All usual residents aged 3 and over</v>
      </c>
      <c r="D545" s="20" t="str">
        <f>IF(ISNA(VLOOKUP((ROW(D547)-15),'List of tables'!$A$4:$H$900,5,FALSE))," ",VLOOKUP((ROW(D547)-15),'List of tables'!$A$4:$H$900,5,FALSE))</f>
        <v>Small Area, Super Output Area, Northern Ireland</v>
      </c>
      <c r="E545" s="53" t="str">
        <f t="shared" si="8"/>
        <v>Download file (Zip, 34.6 MB)</v>
      </c>
      <c r="G545" s="18" t="str">
        <f>IF(ISNA(VLOOKUP((ROW(G547)-15),'List of tables'!$A$4:$H$900,6,FALSE))," ",VLOOKUP((ROW(G547)-15),'List of tables'!$A$4:$H$900,6,FALSE))</f>
        <v>https://datavis.nisra.gov.uk/census/2011/census-2011-lc2209ni-statistical-geographies.zip</v>
      </c>
      <c r="H545" s="18" t="str">
        <f>IF(ISNA(VLOOKUP((ROW(H547)-15),'List of tables'!$A$4:$H$900,7,FALSE))," ",VLOOKUP((ROW(H547)-15),'List of tables'!$A$4:$H$900,7,FALSE))</f>
        <v>Download file (Zip, 34.6 MB)</v>
      </c>
    </row>
    <row r="546" spans="1:8" ht="45" customHeight="1" x14ac:dyDescent="0.2">
      <c r="A546" s="21" t="str">
        <f>IF(ISNA(VLOOKUP((ROW(A548)-15),'List of tables'!$A$4:$H$900,2,FALSE))," ",VLOOKUP((ROW(A548)-15),'List of tables'!$A$4:$H$900,2,FALSE))</f>
        <v>LC2210NI</v>
      </c>
      <c r="B546" s="20" t="str">
        <f>IF(ISNA(VLOOKUP((ROW(B548)-15),'List of tables'!$A$4:$H$900,3,FALSE))," ",VLOOKUP((ROW(B548)-15),'List of tables'!$A$4:$H$900,3,FALSE))</f>
        <v>National identity (classification 1) by religion or religion brought up in (administrative geographies)</v>
      </c>
      <c r="C546" s="20" t="str">
        <f>IF(ISNA(VLOOKUP((ROW(H548)-15),'List of tables'!$A$4:$H$900,8,FALSE))," ",VLOOKUP((ROW(H548)-15),'List of tables'!$A$4:$H$900,8,FALSE))</f>
        <v>All usual residents</v>
      </c>
      <c r="D546" s="20" t="str">
        <f>IF(ISNA(VLOOKUP((ROW(D548)-15),'List of tables'!$A$4:$H$900,5,FALSE))," ",VLOOKUP((ROW(D548)-15),'List of tables'!$A$4:$H$900,5,FALSE))</f>
        <v>Electoral Ward, Assembly Area, Local Government District (1993), Health and Social Care Trust, Education and Library Board, NUTS3, Northern Ireland</v>
      </c>
      <c r="E546" s="53" t="str">
        <f t="shared" si="8"/>
        <v>Download file (Zip, 4.5 MB)</v>
      </c>
      <c r="G546" s="18" t="str">
        <f>IF(ISNA(VLOOKUP((ROW(G548)-15),'List of tables'!$A$4:$H$900,6,FALSE))," ",VLOOKUP((ROW(G548)-15),'List of tables'!$A$4:$H$900,6,FALSE))</f>
        <v>https://datavis.nisra.gov.uk/census/2011/census-2011-lc2210ni-administrative-geographies.zip</v>
      </c>
      <c r="H546" s="18" t="str">
        <f>IF(ISNA(VLOOKUP((ROW(H548)-15),'List of tables'!$A$4:$H$900,7,FALSE))," ",VLOOKUP((ROW(H548)-15),'List of tables'!$A$4:$H$900,7,FALSE))</f>
        <v>Download file (Zip, 4.5 MB)</v>
      </c>
    </row>
    <row r="547" spans="1:8" ht="45" customHeight="1" x14ac:dyDescent="0.2">
      <c r="A547" s="21" t="str">
        <f>IF(ISNA(VLOOKUP((ROW(A549)-15),'List of tables'!$A$4:$H$900,2,FALSE))," ",VLOOKUP((ROW(A549)-15),'List of tables'!$A$4:$H$900,2,FALSE))</f>
        <v>LC2210NI</v>
      </c>
      <c r="B547" s="20" t="str">
        <f>IF(ISNA(VLOOKUP((ROW(B549)-15),'List of tables'!$A$4:$H$900,3,FALSE))," ",VLOOKUP((ROW(B549)-15),'List of tables'!$A$4:$H$900,3,FALSE))</f>
        <v>National identity (classification 1) by religion or religion brought up in (statistical geographies)</v>
      </c>
      <c r="C547" s="20" t="str">
        <f>IF(ISNA(VLOOKUP((ROW(H549)-15),'List of tables'!$A$4:$H$900,8,FALSE))," ",VLOOKUP((ROW(H549)-15),'List of tables'!$A$4:$H$900,8,FALSE))</f>
        <v>All usual residents</v>
      </c>
      <c r="D547" s="20" t="str">
        <f>IF(ISNA(VLOOKUP((ROW(D549)-15),'List of tables'!$A$4:$H$900,5,FALSE))," ",VLOOKUP((ROW(D549)-15),'List of tables'!$A$4:$H$900,5,FALSE))</f>
        <v>Small Area, Super Output Area, Northern Ireland</v>
      </c>
      <c r="E547" s="53" t="str">
        <f t="shared" si="8"/>
        <v>Download file (Zip, 35.1 MB)</v>
      </c>
      <c r="G547" s="18" t="str">
        <f>IF(ISNA(VLOOKUP((ROW(G549)-15),'List of tables'!$A$4:$H$900,6,FALSE))," ",VLOOKUP((ROW(G549)-15),'List of tables'!$A$4:$H$900,6,FALSE))</f>
        <v>https://datavis.nisra.gov.uk/census/2011/census-2011-lc2210ni-statistical-geographies.zip</v>
      </c>
      <c r="H547" s="18" t="str">
        <f>IF(ISNA(VLOOKUP((ROW(H549)-15),'List of tables'!$A$4:$H$900,7,FALSE))," ",VLOOKUP((ROW(H549)-15),'List of tables'!$A$4:$H$900,7,FALSE))</f>
        <v>Download file (Zip, 35.1 MB)</v>
      </c>
    </row>
    <row r="548" spans="1:8" ht="45" customHeight="1" x14ac:dyDescent="0.2">
      <c r="A548" s="21" t="str">
        <f>IF(ISNA(VLOOKUP((ROW(A550)-15),'List of tables'!$A$4:$H$900,2,FALSE))," ",VLOOKUP((ROW(A550)-15),'List of tables'!$A$4:$H$900,2,FALSE))</f>
        <v>LC2211NI</v>
      </c>
      <c r="B548" s="20" t="str">
        <f>IF(ISNA(VLOOKUP((ROW(B550)-15),'List of tables'!$A$4:$H$900,3,FALSE))," ",VLOOKUP((ROW(B550)-15),'List of tables'!$A$4:$H$900,3,FALSE))</f>
        <v>Knowledge of Irish by religion or religion brought up in (administrative geographies)</v>
      </c>
      <c r="C548" s="20" t="str">
        <f>IF(ISNA(VLOOKUP((ROW(H550)-15),'List of tables'!$A$4:$H$900,8,FALSE))," ",VLOOKUP((ROW(H550)-15),'List of tables'!$A$4:$H$900,8,FALSE))</f>
        <v>All usual residents aged 3 and over</v>
      </c>
      <c r="D548" s="20" t="str">
        <f>IF(ISNA(VLOOKUP((ROW(D550)-15),'List of tables'!$A$4:$H$900,5,FALSE))," ",VLOOKUP((ROW(D550)-15),'List of tables'!$A$4:$H$900,5,FALSE))</f>
        <v>Electoral Ward, Assembly Area, Local Government District (1993), Health and Social Care Trust, Education and Library Board, NUTS3, Northern Ireland</v>
      </c>
      <c r="E548" s="53" t="str">
        <f t="shared" si="8"/>
        <v>Download file (Zip, 4.5 MB)</v>
      </c>
      <c r="G548" s="18" t="str">
        <f>IF(ISNA(VLOOKUP((ROW(G550)-15),'List of tables'!$A$4:$H$900,6,FALSE))," ",VLOOKUP((ROW(G550)-15),'List of tables'!$A$4:$H$900,6,FALSE))</f>
        <v>https://datavis.nisra.gov.uk/census/2011/census-2011-lc2211ni-administrative-geographies.zip</v>
      </c>
      <c r="H548" s="18" t="str">
        <f>IF(ISNA(VLOOKUP((ROW(H550)-15),'List of tables'!$A$4:$H$900,7,FALSE))," ",VLOOKUP((ROW(H550)-15),'List of tables'!$A$4:$H$900,7,FALSE))</f>
        <v>Download file (Zip, 4.5 MB)</v>
      </c>
    </row>
    <row r="549" spans="1:8" ht="45" customHeight="1" x14ac:dyDescent="0.2">
      <c r="A549" s="21" t="str">
        <f>IF(ISNA(VLOOKUP((ROW(A551)-15),'List of tables'!$A$4:$H$900,2,FALSE))," ",VLOOKUP((ROW(A551)-15),'List of tables'!$A$4:$H$900,2,FALSE))</f>
        <v>LC2211NI</v>
      </c>
      <c r="B549" s="20" t="str">
        <f>IF(ISNA(VLOOKUP((ROW(B551)-15),'List of tables'!$A$4:$H$900,3,FALSE))," ",VLOOKUP((ROW(B551)-15),'List of tables'!$A$4:$H$900,3,FALSE))</f>
        <v>Knowledge of Irish by religion or religion brought up in (statistical geographies)</v>
      </c>
      <c r="C549" s="20" t="str">
        <f>IF(ISNA(VLOOKUP((ROW(H551)-15),'List of tables'!$A$4:$H$900,8,FALSE))," ",VLOOKUP((ROW(H551)-15),'List of tables'!$A$4:$H$900,8,FALSE))</f>
        <v>All usual residents aged 3 and over</v>
      </c>
      <c r="D549" s="20" t="str">
        <f>IF(ISNA(VLOOKUP((ROW(D551)-15),'List of tables'!$A$4:$H$900,5,FALSE))," ",VLOOKUP((ROW(D551)-15),'List of tables'!$A$4:$H$900,5,FALSE))</f>
        <v>Small Area, Super Output Area, Northern Ireland</v>
      </c>
      <c r="E549" s="53" t="str">
        <f t="shared" si="8"/>
        <v>Download file (Zip, 34.9 MB)</v>
      </c>
      <c r="G549" s="18" t="str">
        <f>IF(ISNA(VLOOKUP((ROW(G551)-15),'List of tables'!$A$4:$H$900,6,FALSE))," ",VLOOKUP((ROW(G551)-15),'List of tables'!$A$4:$H$900,6,FALSE))</f>
        <v>https://datavis.nisra.gov.uk/census/2011/census-2011-lc2211ni-statistical-geographies.zip</v>
      </c>
      <c r="H549" s="18" t="str">
        <f>IF(ISNA(VLOOKUP((ROW(H551)-15),'List of tables'!$A$4:$H$900,7,FALSE))," ",VLOOKUP((ROW(H551)-15),'List of tables'!$A$4:$H$900,7,FALSE))</f>
        <v>Download file (Zip, 34.9 MB)</v>
      </c>
    </row>
    <row r="550" spans="1:8" ht="45" customHeight="1" x14ac:dyDescent="0.2">
      <c r="A550" s="21" t="str">
        <f>IF(ISNA(VLOOKUP((ROW(A552)-15),'List of tables'!$A$4:$H$900,2,FALSE))," ",VLOOKUP((ROW(A552)-15),'List of tables'!$A$4:$H$900,2,FALSE))</f>
        <v>LC2212NI</v>
      </c>
      <c r="B550" s="20" t="str">
        <f>IF(ISNA(VLOOKUP((ROW(B552)-15),'List of tables'!$A$4:$H$900,3,FALSE))," ",VLOOKUP((ROW(B552)-15),'List of tables'!$A$4:$H$900,3,FALSE))</f>
        <v>Knowledge of Ulster-Scots by religion or religion brought up in (administrative geographies)</v>
      </c>
      <c r="C550" s="20" t="str">
        <f>IF(ISNA(VLOOKUP((ROW(H552)-15),'List of tables'!$A$4:$H$900,8,FALSE))," ",VLOOKUP((ROW(H552)-15),'List of tables'!$A$4:$H$900,8,FALSE))</f>
        <v>All usual residents aged 3 and over</v>
      </c>
      <c r="D550" s="20" t="str">
        <f>IF(ISNA(VLOOKUP((ROW(D552)-15),'List of tables'!$A$4:$H$900,5,FALSE))," ",VLOOKUP((ROW(D552)-15),'List of tables'!$A$4:$H$900,5,FALSE))</f>
        <v>Electoral Ward, Assembly Area, Local Government District (1993), Health and Social Care Trust, Education and Library Board, NUTS3, Northern Ireland</v>
      </c>
      <c r="E550" s="53" t="str">
        <f t="shared" si="8"/>
        <v>Download file (Zip, 4.6 MB)</v>
      </c>
      <c r="G550" s="18" t="str">
        <f>IF(ISNA(VLOOKUP((ROW(G552)-15),'List of tables'!$A$4:$H$900,6,FALSE))," ",VLOOKUP((ROW(G552)-15),'List of tables'!$A$4:$H$900,6,FALSE))</f>
        <v>https://datavis.nisra.gov.uk/census/2011/census-2011-lc2212ni-administrative-geographies.zip</v>
      </c>
      <c r="H550" s="18" t="str">
        <f>IF(ISNA(VLOOKUP((ROW(H552)-15),'List of tables'!$A$4:$H$900,7,FALSE))," ",VLOOKUP((ROW(H552)-15),'List of tables'!$A$4:$H$900,7,FALSE))</f>
        <v>Download file (Zip, 4.6 MB)</v>
      </c>
    </row>
    <row r="551" spans="1:8" ht="45" customHeight="1" x14ac:dyDescent="0.2">
      <c r="A551" s="21" t="str">
        <f>IF(ISNA(VLOOKUP((ROW(A553)-15),'List of tables'!$A$4:$H$900,2,FALSE))," ",VLOOKUP((ROW(A553)-15),'List of tables'!$A$4:$H$900,2,FALSE))</f>
        <v>LC2212NI</v>
      </c>
      <c r="B551" s="20" t="str">
        <f>IF(ISNA(VLOOKUP((ROW(B553)-15),'List of tables'!$A$4:$H$900,3,FALSE))," ",VLOOKUP((ROW(B553)-15),'List of tables'!$A$4:$H$900,3,FALSE))</f>
        <v>Knowledge of Ulster-Scots by religion or religion brought up in (statistical geographies)</v>
      </c>
      <c r="C551" s="20" t="str">
        <f>IF(ISNA(VLOOKUP((ROW(H553)-15),'List of tables'!$A$4:$H$900,8,FALSE))," ",VLOOKUP((ROW(H553)-15),'List of tables'!$A$4:$H$900,8,FALSE))</f>
        <v>All usual residents aged 3 and over</v>
      </c>
      <c r="D551" s="20" t="str">
        <f>IF(ISNA(VLOOKUP((ROW(D553)-15),'List of tables'!$A$4:$H$900,5,FALSE))," ",VLOOKUP((ROW(D553)-15),'List of tables'!$A$4:$H$900,5,FALSE))</f>
        <v>Small Area, Super Output Area, Northern Ireland</v>
      </c>
      <c r="E551" s="53" t="str">
        <f t="shared" si="8"/>
        <v>Download file (Zip, 35.2 MB)</v>
      </c>
      <c r="G551" s="18" t="str">
        <f>IF(ISNA(VLOOKUP((ROW(G553)-15),'List of tables'!$A$4:$H$900,6,FALSE))," ",VLOOKUP((ROW(G553)-15),'List of tables'!$A$4:$H$900,6,FALSE))</f>
        <v>https://datavis.nisra.gov.uk/census/2011/census-2011-lc2212ni-statistical-geographies.zip</v>
      </c>
      <c r="H551" s="18" t="str">
        <f>IF(ISNA(VLOOKUP((ROW(H553)-15),'List of tables'!$A$4:$H$900,7,FALSE))," ",VLOOKUP((ROW(H553)-15),'List of tables'!$A$4:$H$900,7,FALSE))</f>
        <v>Download file (Zip, 35.2 MB)</v>
      </c>
    </row>
    <row r="552" spans="1:8" ht="45" customHeight="1" x14ac:dyDescent="0.2">
      <c r="A552" s="21" t="str">
        <f>IF(ISNA(VLOOKUP((ROW(A554)-15),'List of tables'!$A$4:$H$900,2,FALSE))," ",VLOOKUP((ROW(A554)-15),'List of tables'!$A$4:$H$900,2,FALSE))</f>
        <v>LC2213NI</v>
      </c>
      <c r="B552" s="20" t="str">
        <f>IF(ISNA(VLOOKUP((ROW(B554)-15),'List of tables'!$A$4:$H$900,3,FALSE))," ",VLOOKUP((ROW(B554)-15),'List of tables'!$A$4:$H$900,3,FALSE))</f>
        <v>Passports held (classification 1) by religion (administrative geographies)</v>
      </c>
      <c r="C552" s="20" t="str">
        <f>IF(ISNA(VLOOKUP((ROW(H554)-15),'List of tables'!$A$4:$H$900,8,FALSE))," ",VLOOKUP((ROW(H554)-15),'List of tables'!$A$4:$H$900,8,FALSE))</f>
        <v>All usual residents</v>
      </c>
      <c r="D552" s="20" t="str">
        <f>IF(ISNA(VLOOKUP((ROW(D554)-15),'List of tables'!$A$4:$H$900,5,FALSE))," ",VLOOKUP((ROW(D554)-15),'List of tables'!$A$4:$H$900,5,FALSE))</f>
        <v>Electoral Ward, Assembly Area, Local Government District (1993), Health and Social Care Trust, Education and Library Board, NUTS3, Northern Ireland</v>
      </c>
      <c r="E552" s="53" t="str">
        <f t="shared" si="8"/>
        <v>Download file (Zip, 4.6 MB)</v>
      </c>
      <c r="G552" s="18" t="str">
        <f>IF(ISNA(VLOOKUP((ROW(G554)-15),'List of tables'!$A$4:$H$900,6,FALSE))," ",VLOOKUP((ROW(G554)-15),'List of tables'!$A$4:$H$900,6,FALSE))</f>
        <v>https://datavis.nisra.gov.uk/census/2011/census-2011-lc2213ni-administrative-geographies.zip</v>
      </c>
      <c r="H552" s="18" t="str">
        <f>IF(ISNA(VLOOKUP((ROW(H554)-15),'List of tables'!$A$4:$H$900,7,FALSE))," ",VLOOKUP((ROW(H554)-15),'List of tables'!$A$4:$H$900,7,FALSE))</f>
        <v>Download file (Zip, 4.6 MB)</v>
      </c>
    </row>
    <row r="553" spans="1:8" ht="45" customHeight="1" x14ac:dyDescent="0.2">
      <c r="A553" s="21" t="str">
        <f>IF(ISNA(VLOOKUP((ROW(A555)-15),'List of tables'!$A$4:$H$900,2,FALSE))," ",VLOOKUP((ROW(A555)-15),'List of tables'!$A$4:$H$900,2,FALSE))</f>
        <v>LC2213NI</v>
      </c>
      <c r="B553" s="20" t="str">
        <f>IF(ISNA(VLOOKUP((ROW(B555)-15),'List of tables'!$A$4:$H$900,3,FALSE))," ",VLOOKUP((ROW(B555)-15),'List of tables'!$A$4:$H$900,3,FALSE))</f>
        <v>Passports held (classification 1) by religion (statistical geographies)</v>
      </c>
      <c r="C553" s="20" t="str">
        <f>IF(ISNA(VLOOKUP((ROW(H555)-15),'List of tables'!$A$4:$H$900,8,FALSE))," ",VLOOKUP((ROW(H555)-15),'List of tables'!$A$4:$H$900,8,FALSE))</f>
        <v>All usual residents</v>
      </c>
      <c r="D553" s="20" t="str">
        <f>IF(ISNA(VLOOKUP((ROW(D555)-15),'List of tables'!$A$4:$H$900,5,FALSE))," ",VLOOKUP((ROW(D555)-15),'List of tables'!$A$4:$H$900,5,FALSE))</f>
        <v>Small Area, Super Output Area, Northern Ireland</v>
      </c>
      <c r="E553" s="53" t="str">
        <f t="shared" si="8"/>
        <v>Download file (Zip, 35.5 MB)</v>
      </c>
      <c r="G553" s="18" t="str">
        <f>IF(ISNA(VLOOKUP((ROW(G555)-15),'List of tables'!$A$4:$H$900,6,FALSE))," ",VLOOKUP((ROW(G555)-15),'List of tables'!$A$4:$H$900,6,FALSE))</f>
        <v>https://datavis.nisra.gov.uk/census/2011/census-2011-lc2213ni-statistical-geographies.zip</v>
      </c>
      <c r="H553" s="18" t="str">
        <f>IF(ISNA(VLOOKUP((ROW(H555)-15),'List of tables'!$A$4:$H$900,7,FALSE))," ",VLOOKUP((ROW(H555)-15),'List of tables'!$A$4:$H$900,7,FALSE))</f>
        <v>Download file (Zip, 35.5 MB)</v>
      </c>
    </row>
    <row r="554" spans="1:8" ht="45" customHeight="1" x14ac:dyDescent="0.2">
      <c r="A554" s="21" t="str">
        <f>IF(ISNA(VLOOKUP((ROW(A556)-15),'List of tables'!$A$4:$H$900,2,FALSE))," ",VLOOKUP((ROW(A556)-15),'List of tables'!$A$4:$H$900,2,FALSE))</f>
        <v>LC2214NI</v>
      </c>
      <c r="B554" s="20" t="str">
        <f>IF(ISNA(VLOOKUP((ROW(B556)-15),'List of tables'!$A$4:$H$900,3,FALSE))," ",VLOOKUP((ROW(B556)-15),'List of tables'!$A$4:$H$900,3,FALSE))</f>
        <v>Passports held (classification 1) by religion or religion brought up in (administrative geographies)</v>
      </c>
      <c r="C554" s="20" t="str">
        <f>IF(ISNA(VLOOKUP((ROW(H556)-15),'List of tables'!$A$4:$H$900,8,FALSE))," ",VLOOKUP((ROW(H556)-15),'List of tables'!$A$4:$H$900,8,FALSE))</f>
        <v>All usual residents</v>
      </c>
      <c r="D554" s="20" t="str">
        <f>IF(ISNA(VLOOKUP((ROW(D556)-15),'List of tables'!$A$4:$H$900,5,FALSE))," ",VLOOKUP((ROW(D556)-15),'List of tables'!$A$4:$H$900,5,FALSE))</f>
        <v>Electoral Ward, Assembly Area, Local Government District (1993), Health and Social Care Trust, Education and Library Board, NUTS3, Northern Ireland</v>
      </c>
      <c r="E554" s="53" t="str">
        <f t="shared" si="8"/>
        <v>Download file (Zip, 4.6 MB)</v>
      </c>
      <c r="G554" s="18" t="str">
        <f>IF(ISNA(VLOOKUP((ROW(G556)-15),'List of tables'!$A$4:$H$900,6,FALSE))," ",VLOOKUP((ROW(G556)-15),'List of tables'!$A$4:$H$900,6,FALSE))</f>
        <v>https://datavis.nisra.gov.uk/census/2011/census-2011-lc2214ni-administrative-geographies.zip</v>
      </c>
      <c r="H554" s="18" t="str">
        <f>IF(ISNA(VLOOKUP((ROW(H556)-15),'List of tables'!$A$4:$H$900,7,FALSE))," ",VLOOKUP((ROW(H556)-15),'List of tables'!$A$4:$H$900,7,FALSE))</f>
        <v>Download file (Zip, 4.6 MB)</v>
      </c>
    </row>
    <row r="555" spans="1:8" ht="45" customHeight="1" x14ac:dyDescent="0.2">
      <c r="A555" s="21" t="str">
        <f>IF(ISNA(VLOOKUP((ROW(A557)-15),'List of tables'!$A$4:$H$900,2,FALSE))," ",VLOOKUP((ROW(A557)-15),'List of tables'!$A$4:$H$900,2,FALSE))</f>
        <v>LC2214NI</v>
      </c>
      <c r="B555" s="20" t="str">
        <f>IF(ISNA(VLOOKUP((ROW(B557)-15),'List of tables'!$A$4:$H$900,3,FALSE))," ",VLOOKUP((ROW(B557)-15),'List of tables'!$A$4:$H$900,3,FALSE))</f>
        <v>Passports held (classification 1) by religion or religion brought up in (statistical geographies)</v>
      </c>
      <c r="C555" s="20" t="str">
        <f>IF(ISNA(VLOOKUP((ROW(H557)-15),'List of tables'!$A$4:$H$900,8,FALSE))," ",VLOOKUP((ROW(H557)-15),'List of tables'!$A$4:$H$900,8,FALSE))</f>
        <v>All usual residents</v>
      </c>
      <c r="D555" s="20" t="str">
        <f>IF(ISNA(VLOOKUP((ROW(D557)-15),'List of tables'!$A$4:$H$900,5,FALSE))," ",VLOOKUP((ROW(D557)-15),'List of tables'!$A$4:$H$900,5,FALSE))</f>
        <v>Small Area, Super Output Area, Northern Ireland</v>
      </c>
      <c r="E555" s="53" t="str">
        <f t="shared" si="8"/>
        <v>Download file (Zip, 35.6 MB)</v>
      </c>
      <c r="G555" s="18" t="str">
        <f>IF(ISNA(VLOOKUP((ROW(G557)-15),'List of tables'!$A$4:$H$900,6,FALSE))," ",VLOOKUP((ROW(G557)-15),'List of tables'!$A$4:$H$900,6,FALSE))</f>
        <v>https://datavis.nisra.gov.uk/census/2011/census-2011-lc2214ni-statistical-geographies.zip</v>
      </c>
      <c r="H555" s="18" t="str">
        <f>IF(ISNA(VLOOKUP((ROW(H557)-15),'List of tables'!$A$4:$H$900,7,FALSE))," ",VLOOKUP((ROW(H557)-15),'List of tables'!$A$4:$H$900,7,FALSE))</f>
        <v>Download file (Zip, 35.6 MB)</v>
      </c>
    </row>
    <row r="556" spans="1:8" ht="45" customHeight="1" x14ac:dyDescent="0.2">
      <c r="A556" s="21" t="str">
        <f>IF(ISNA(VLOOKUP((ROW(A558)-15),'List of tables'!$A$4:$H$900,2,FALSE))," ",VLOOKUP((ROW(A558)-15),'List of tables'!$A$4:$H$900,2,FALSE))</f>
        <v>LC2215NI</v>
      </c>
      <c r="B556" s="20" t="str">
        <f>IF(ISNA(VLOOKUP((ROW(B558)-15),'List of tables'!$A$4:$H$900,3,FALSE))," ",VLOOKUP((ROW(B558)-15),'List of tables'!$A$4:$H$900,3,FALSE))</f>
        <v>Country of birth by national identity (classification 1) (administrative geographies)</v>
      </c>
      <c r="C556" s="20" t="str">
        <f>IF(ISNA(VLOOKUP((ROW(H558)-15),'List of tables'!$A$4:$H$900,8,FALSE))," ",VLOOKUP((ROW(H558)-15),'List of tables'!$A$4:$H$900,8,FALSE))</f>
        <v>All usual residents</v>
      </c>
      <c r="D556" s="20" t="str">
        <f>IF(ISNA(VLOOKUP((ROW(D558)-15),'List of tables'!$A$4:$H$900,5,FALSE))," ",VLOOKUP((ROW(D558)-15),'List of tables'!$A$4:$H$900,5,FALSE))</f>
        <v>Electoral Ward, Assembly Area, Local Government District (1993), Health and Social Care Trust, Education and Library Board, NUTS3, Northern Ireland</v>
      </c>
      <c r="E556" s="53" t="str">
        <f t="shared" si="8"/>
        <v>Download file (Zip, 4.4 MB)</v>
      </c>
      <c r="G556" s="18" t="str">
        <f>IF(ISNA(VLOOKUP((ROW(G558)-15),'List of tables'!$A$4:$H$900,6,FALSE))," ",VLOOKUP((ROW(G558)-15),'List of tables'!$A$4:$H$900,6,FALSE))</f>
        <v>https://datavis.nisra.gov.uk/census/2011/census-2011-lc2215ni-administrative-geographies.zip</v>
      </c>
      <c r="H556" s="18" t="str">
        <f>IF(ISNA(VLOOKUP((ROW(H558)-15),'List of tables'!$A$4:$H$900,7,FALSE))," ",VLOOKUP((ROW(H558)-15),'List of tables'!$A$4:$H$900,7,FALSE))</f>
        <v>Download file (Zip, 4.4 MB)</v>
      </c>
    </row>
    <row r="557" spans="1:8" ht="45" customHeight="1" x14ac:dyDescent="0.2">
      <c r="A557" s="21" t="str">
        <f>IF(ISNA(VLOOKUP((ROW(A559)-15),'List of tables'!$A$4:$H$900,2,FALSE))," ",VLOOKUP((ROW(A559)-15),'List of tables'!$A$4:$H$900,2,FALSE))</f>
        <v>LC2215NI</v>
      </c>
      <c r="B557" s="20" t="str">
        <f>IF(ISNA(VLOOKUP((ROW(B559)-15),'List of tables'!$A$4:$H$900,3,FALSE))," ",VLOOKUP((ROW(B559)-15),'List of tables'!$A$4:$H$900,3,FALSE))</f>
        <v>Country of birth by national identity (classification 1) (statistical geographies)</v>
      </c>
      <c r="C557" s="20" t="str">
        <f>IF(ISNA(VLOOKUP((ROW(H559)-15),'List of tables'!$A$4:$H$900,8,FALSE))," ",VLOOKUP((ROW(H559)-15),'List of tables'!$A$4:$H$900,8,FALSE))</f>
        <v>All usual residents</v>
      </c>
      <c r="D557" s="20" t="str">
        <f>IF(ISNA(VLOOKUP((ROW(D559)-15),'List of tables'!$A$4:$H$900,5,FALSE))," ",VLOOKUP((ROW(D559)-15),'List of tables'!$A$4:$H$900,5,FALSE))</f>
        <v>Small Area, Super Output Area, Northern Ireland</v>
      </c>
      <c r="E557" s="53" t="str">
        <f t="shared" si="8"/>
        <v>Download file (Zip, 33.9 MB)</v>
      </c>
      <c r="G557" s="18" t="str">
        <f>IF(ISNA(VLOOKUP((ROW(G559)-15),'List of tables'!$A$4:$H$900,6,FALSE))," ",VLOOKUP((ROW(G559)-15),'List of tables'!$A$4:$H$900,6,FALSE))</f>
        <v>https://datavis.nisra.gov.uk/census/2011/census-2011-lc2215ni-statistical-geographies.zip</v>
      </c>
      <c r="H557" s="18" t="str">
        <f>IF(ISNA(VLOOKUP((ROW(H559)-15),'List of tables'!$A$4:$H$900,7,FALSE))," ",VLOOKUP((ROW(H559)-15),'List of tables'!$A$4:$H$900,7,FALSE))</f>
        <v>Download file (Zip, 33.9 MB)</v>
      </c>
    </row>
    <row r="558" spans="1:8" ht="45" customHeight="1" x14ac:dyDescent="0.2">
      <c r="A558" s="21" t="str">
        <f>IF(ISNA(VLOOKUP((ROW(A560)-15),'List of tables'!$A$4:$H$900,2,FALSE))," ",VLOOKUP((ROW(A560)-15),'List of tables'!$A$4:$H$900,2,FALSE))</f>
        <v>LC2301NI</v>
      </c>
      <c r="B558" s="20" t="str">
        <f>IF(ISNA(VLOOKUP((ROW(B560)-15),'List of tables'!$A$4:$H$900,3,FALSE))," ",VLOOKUP((ROW(B560)-15),'List of tables'!$A$4:$H$900,3,FALSE))</f>
        <v>General health by religion (administrative geographies)</v>
      </c>
      <c r="C558" s="20" t="str">
        <f>IF(ISNA(VLOOKUP((ROW(H560)-15),'List of tables'!$A$4:$H$900,8,FALSE))," ",VLOOKUP((ROW(H560)-15),'List of tables'!$A$4:$H$900,8,FALSE))</f>
        <v>All usual residents</v>
      </c>
      <c r="D558" s="20" t="str">
        <f>IF(ISNA(VLOOKUP((ROW(D560)-15),'List of tables'!$A$4:$H$900,5,FALSE))," ",VLOOKUP((ROW(D560)-15),'List of tables'!$A$4:$H$900,5,FALSE))</f>
        <v>Electoral Ward, Assembly Area, Local Government District (1993), Health and Social Care Trust, Education and Library Board, NUTS3, Northern Ireland</v>
      </c>
      <c r="E558" s="53" t="str">
        <f t="shared" si="8"/>
        <v>Download file (Zip, 5.0 MB)</v>
      </c>
      <c r="G558" s="18" t="str">
        <f>IF(ISNA(VLOOKUP((ROW(G560)-15),'List of tables'!$A$4:$H$900,6,FALSE))," ",VLOOKUP((ROW(G560)-15),'List of tables'!$A$4:$H$900,6,FALSE))</f>
        <v>https://datavis.nisra.gov.uk/census/2011/census-2011-lc2301ni-administrative-geographies.zip</v>
      </c>
      <c r="H558" s="18" t="str">
        <f>IF(ISNA(VLOOKUP((ROW(H560)-15),'List of tables'!$A$4:$H$900,7,FALSE))," ",VLOOKUP((ROW(H560)-15),'List of tables'!$A$4:$H$900,7,FALSE))</f>
        <v>Download file (Zip, 5.0 MB)</v>
      </c>
    </row>
    <row r="559" spans="1:8" ht="45" customHeight="1" x14ac:dyDescent="0.2">
      <c r="A559" s="21" t="str">
        <f>IF(ISNA(VLOOKUP((ROW(A561)-15),'List of tables'!$A$4:$H$900,2,FALSE))," ",VLOOKUP((ROW(A561)-15),'List of tables'!$A$4:$H$900,2,FALSE))</f>
        <v>LC2301NI</v>
      </c>
      <c r="B559" s="20" t="str">
        <f>IF(ISNA(VLOOKUP((ROW(B561)-15),'List of tables'!$A$4:$H$900,3,FALSE))," ",VLOOKUP((ROW(B561)-15),'List of tables'!$A$4:$H$900,3,FALSE))</f>
        <v>General health by religion (statistical geographies)</v>
      </c>
      <c r="C559" s="20" t="str">
        <f>IF(ISNA(VLOOKUP((ROW(H561)-15),'List of tables'!$A$4:$H$900,8,FALSE))," ",VLOOKUP((ROW(H561)-15),'List of tables'!$A$4:$H$900,8,FALSE))</f>
        <v>All usual residents</v>
      </c>
      <c r="D559" s="20" t="str">
        <f>IF(ISNA(VLOOKUP((ROW(D561)-15),'List of tables'!$A$4:$H$900,5,FALSE))," ",VLOOKUP((ROW(D561)-15),'List of tables'!$A$4:$H$900,5,FALSE))</f>
        <v>Small Area, Super Output Area, Northern Ireland</v>
      </c>
      <c r="E559" s="53" t="str">
        <f t="shared" si="8"/>
        <v>Download file (Zip, 38.8 MB)</v>
      </c>
      <c r="G559" s="18" t="str">
        <f>IF(ISNA(VLOOKUP((ROW(G561)-15),'List of tables'!$A$4:$H$900,6,FALSE))," ",VLOOKUP((ROW(G561)-15),'List of tables'!$A$4:$H$900,6,FALSE))</f>
        <v>https://datavis.nisra.gov.uk/census/2011/census-2011-lc2301ni-statistical-geographies.zip</v>
      </c>
      <c r="H559" s="18" t="str">
        <f>IF(ISNA(VLOOKUP((ROW(H561)-15),'List of tables'!$A$4:$H$900,7,FALSE))," ",VLOOKUP((ROW(H561)-15),'List of tables'!$A$4:$H$900,7,FALSE))</f>
        <v>Download file (Zip, 38.8 MB)</v>
      </c>
    </row>
    <row r="560" spans="1:8" ht="45" customHeight="1" x14ac:dyDescent="0.2">
      <c r="A560" s="21" t="str">
        <f>IF(ISNA(VLOOKUP((ROW(A562)-15),'List of tables'!$A$4:$H$900,2,FALSE))," ",VLOOKUP((ROW(A562)-15),'List of tables'!$A$4:$H$900,2,FALSE))</f>
        <v>LC2302NI</v>
      </c>
      <c r="B560" s="20" t="str">
        <f>IF(ISNA(VLOOKUP((ROW(B562)-15),'List of tables'!$A$4:$H$900,3,FALSE))," ",VLOOKUP((ROW(B562)-15),'List of tables'!$A$4:$H$900,3,FALSE))</f>
        <v>General health by religion or religion brought up in (administrative geographies)</v>
      </c>
      <c r="C560" s="20" t="str">
        <f>IF(ISNA(VLOOKUP((ROW(H562)-15),'List of tables'!$A$4:$H$900,8,FALSE))," ",VLOOKUP((ROW(H562)-15),'List of tables'!$A$4:$H$900,8,FALSE))</f>
        <v>All usual residents</v>
      </c>
      <c r="D560" s="20" t="str">
        <f>IF(ISNA(VLOOKUP((ROW(D562)-15),'List of tables'!$A$4:$H$900,5,FALSE))," ",VLOOKUP((ROW(D562)-15),'List of tables'!$A$4:$H$900,5,FALSE))</f>
        <v>Electoral Ward, Assembly Area, Local Government District (1993), Health and Social Care Trust, Education and Library Board, NUTS3, Northern Ireland</v>
      </c>
      <c r="E560" s="53" t="str">
        <f t="shared" si="8"/>
        <v>Download file (Zip, 4.6 MB)</v>
      </c>
      <c r="G560" s="18" t="str">
        <f>IF(ISNA(VLOOKUP((ROW(G562)-15),'List of tables'!$A$4:$H$900,6,FALSE))," ",VLOOKUP((ROW(G562)-15),'List of tables'!$A$4:$H$900,6,FALSE))</f>
        <v>https://datavis.nisra.gov.uk/census/2011/census-2011-lc2302ni-administrative-geographies.zip</v>
      </c>
      <c r="H560" s="18" t="str">
        <f>IF(ISNA(VLOOKUP((ROW(H562)-15),'List of tables'!$A$4:$H$900,7,FALSE))," ",VLOOKUP((ROW(H562)-15),'List of tables'!$A$4:$H$900,7,FALSE))</f>
        <v>Download file (Zip, 4.6 MB)</v>
      </c>
    </row>
    <row r="561" spans="1:8" ht="45" customHeight="1" x14ac:dyDescent="0.2">
      <c r="A561" s="21" t="str">
        <f>IF(ISNA(VLOOKUP((ROW(A563)-15),'List of tables'!$A$4:$H$900,2,FALSE))," ",VLOOKUP((ROW(A563)-15),'List of tables'!$A$4:$H$900,2,FALSE))</f>
        <v>LC2302NI</v>
      </c>
      <c r="B561" s="20" t="str">
        <f>IF(ISNA(VLOOKUP((ROW(B563)-15),'List of tables'!$A$4:$H$900,3,FALSE))," ",VLOOKUP((ROW(B563)-15),'List of tables'!$A$4:$H$900,3,FALSE))</f>
        <v>General health by religion or religion brought up in (statistical geographies)</v>
      </c>
      <c r="C561" s="20" t="str">
        <f>IF(ISNA(VLOOKUP((ROW(H563)-15),'List of tables'!$A$4:$H$900,8,FALSE))," ",VLOOKUP((ROW(H563)-15),'List of tables'!$A$4:$H$900,8,FALSE))</f>
        <v>All usual residents</v>
      </c>
      <c r="D561" s="20" t="str">
        <f>IF(ISNA(VLOOKUP((ROW(D563)-15),'List of tables'!$A$4:$H$900,5,FALSE))," ",VLOOKUP((ROW(D563)-15),'List of tables'!$A$4:$H$900,5,FALSE))</f>
        <v>Small Area, Super Output Area, Northern Ireland</v>
      </c>
      <c r="E561" s="53" t="str">
        <f t="shared" si="8"/>
        <v>Download file (Zip, 35.2 MB)</v>
      </c>
      <c r="G561" s="18" t="str">
        <f>IF(ISNA(VLOOKUP((ROW(G563)-15),'List of tables'!$A$4:$H$900,6,FALSE))," ",VLOOKUP((ROW(G563)-15),'List of tables'!$A$4:$H$900,6,FALSE))</f>
        <v>https://datavis.nisra.gov.uk/census/2011/census-2011-lc2302ni-statistical-geographies.zip</v>
      </c>
      <c r="H561" s="18" t="str">
        <f>IF(ISNA(VLOOKUP((ROW(H563)-15),'List of tables'!$A$4:$H$900,7,FALSE))," ",VLOOKUP((ROW(H563)-15),'List of tables'!$A$4:$H$900,7,FALSE))</f>
        <v>Download file (Zip, 35.2 MB)</v>
      </c>
    </row>
    <row r="562" spans="1:8" ht="45" customHeight="1" x14ac:dyDescent="0.2">
      <c r="A562" s="21" t="str">
        <f>IF(ISNA(VLOOKUP((ROW(A564)-15),'List of tables'!$A$4:$H$900,2,FALSE))," ",VLOOKUP((ROW(A564)-15),'List of tables'!$A$4:$H$900,2,FALSE))</f>
        <v>LC2303NI</v>
      </c>
      <c r="B562" s="20" t="str">
        <f>IF(ISNA(VLOOKUP((ROW(B564)-15),'List of tables'!$A$4:$H$900,3,FALSE))," ",VLOOKUP((ROW(B564)-15),'List of tables'!$A$4:$H$900,3,FALSE))</f>
        <v>Long-term health problem or disability by religion (administrative geographies)</v>
      </c>
      <c r="C562" s="20" t="str">
        <f>IF(ISNA(VLOOKUP((ROW(H564)-15),'List of tables'!$A$4:$H$900,8,FALSE))," ",VLOOKUP((ROW(H564)-15),'List of tables'!$A$4:$H$900,8,FALSE))</f>
        <v>All usual residents</v>
      </c>
      <c r="D562" s="20" t="str">
        <f>IF(ISNA(VLOOKUP((ROW(D564)-15),'List of tables'!$A$4:$H$900,5,FALSE))," ",VLOOKUP((ROW(D564)-15),'List of tables'!$A$4:$H$900,5,FALSE))</f>
        <v>Electoral Ward, Assembly Area, Local Government District (1993), Health and Social Care Trust, Education and Library Board, NUTS3, Northern Ireland</v>
      </c>
      <c r="E562" s="53" t="str">
        <f t="shared" si="8"/>
        <v>Download file (Zip, 5.0 MB)</v>
      </c>
      <c r="G562" s="18" t="str">
        <f>IF(ISNA(VLOOKUP((ROW(G564)-15),'List of tables'!$A$4:$H$900,6,FALSE))," ",VLOOKUP((ROW(G564)-15),'List of tables'!$A$4:$H$900,6,FALSE))</f>
        <v>https://datavis.nisra.gov.uk/census/2011/census-2011-lc2303ni-administrative-geographies.zip</v>
      </c>
      <c r="H562" s="18" t="str">
        <f>IF(ISNA(VLOOKUP((ROW(H564)-15),'List of tables'!$A$4:$H$900,7,FALSE))," ",VLOOKUP((ROW(H564)-15),'List of tables'!$A$4:$H$900,7,FALSE))</f>
        <v>Download file (Zip, 5.0 MB)</v>
      </c>
    </row>
    <row r="563" spans="1:8" ht="45" customHeight="1" x14ac:dyDescent="0.2">
      <c r="A563" s="21" t="str">
        <f>IF(ISNA(VLOOKUP((ROW(A565)-15),'List of tables'!$A$4:$H$900,2,FALSE))," ",VLOOKUP((ROW(A565)-15),'List of tables'!$A$4:$H$900,2,FALSE))</f>
        <v>LC2303NI</v>
      </c>
      <c r="B563" s="20" t="str">
        <f>IF(ISNA(VLOOKUP((ROW(B565)-15),'List of tables'!$A$4:$H$900,3,FALSE))," ",VLOOKUP((ROW(B565)-15),'List of tables'!$A$4:$H$900,3,FALSE))</f>
        <v>Long-term health problem or disability by religion (statistical geographies)</v>
      </c>
      <c r="C563" s="20" t="str">
        <f>IF(ISNA(VLOOKUP((ROW(H565)-15),'List of tables'!$A$4:$H$900,8,FALSE))," ",VLOOKUP((ROW(H565)-15),'List of tables'!$A$4:$H$900,8,FALSE))</f>
        <v>All usual residents</v>
      </c>
      <c r="D563" s="20" t="str">
        <f>IF(ISNA(VLOOKUP((ROW(D565)-15),'List of tables'!$A$4:$H$900,5,FALSE))," ",VLOOKUP((ROW(D565)-15),'List of tables'!$A$4:$H$900,5,FALSE))</f>
        <v>Small Area, Super Output Area, Northern Ireland</v>
      </c>
      <c r="E563" s="53" t="str">
        <f t="shared" si="8"/>
        <v>Download file (Zip, 39.0 MB)</v>
      </c>
      <c r="G563" s="18" t="str">
        <f>IF(ISNA(VLOOKUP((ROW(G565)-15),'List of tables'!$A$4:$H$900,6,FALSE))," ",VLOOKUP((ROW(G565)-15),'List of tables'!$A$4:$H$900,6,FALSE))</f>
        <v>https://datavis.nisra.gov.uk/census/2011/census-2011-lc2303ni-statistical-geographies.zip</v>
      </c>
      <c r="H563" s="18" t="str">
        <f>IF(ISNA(VLOOKUP((ROW(H565)-15),'List of tables'!$A$4:$H$900,7,FALSE))," ",VLOOKUP((ROW(H565)-15),'List of tables'!$A$4:$H$900,7,FALSE))</f>
        <v>Download file (Zip, 39.0 MB)</v>
      </c>
    </row>
    <row r="564" spans="1:8" ht="45" customHeight="1" x14ac:dyDescent="0.2">
      <c r="A564" s="21" t="str">
        <f>IF(ISNA(VLOOKUP((ROW(A566)-15),'List of tables'!$A$4:$H$900,2,FALSE))," ",VLOOKUP((ROW(A566)-15),'List of tables'!$A$4:$H$900,2,FALSE))</f>
        <v>LC2304NI</v>
      </c>
      <c r="B564" s="20" t="str">
        <f>IF(ISNA(VLOOKUP((ROW(B566)-15),'List of tables'!$A$4:$H$900,3,FALSE))," ",VLOOKUP((ROW(B566)-15),'List of tables'!$A$4:$H$900,3,FALSE))</f>
        <v>Long-term health problem or disability by religion or religion brought up in (administrative geographies)</v>
      </c>
      <c r="C564" s="20" t="str">
        <f>IF(ISNA(VLOOKUP((ROW(H566)-15),'List of tables'!$A$4:$H$900,8,FALSE))," ",VLOOKUP((ROW(H566)-15),'List of tables'!$A$4:$H$900,8,FALSE))</f>
        <v>All usual residents</v>
      </c>
      <c r="D564" s="20" t="str">
        <f>IF(ISNA(VLOOKUP((ROW(D566)-15),'List of tables'!$A$4:$H$900,5,FALSE))," ",VLOOKUP((ROW(D566)-15),'List of tables'!$A$4:$H$900,5,FALSE))</f>
        <v>Electoral Ward, Assembly Area, Local Government District (1993), Health and Social Care Trust, Education and Library Board, NUTS3, Northern Ireland</v>
      </c>
      <c r="E564" s="53" t="str">
        <f t="shared" si="8"/>
        <v>Download file (Zip, 4.6 MB)</v>
      </c>
      <c r="G564" s="18" t="str">
        <f>IF(ISNA(VLOOKUP((ROW(G566)-15),'List of tables'!$A$4:$H$900,6,FALSE))," ",VLOOKUP((ROW(G566)-15),'List of tables'!$A$4:$H$900,6,FALSE))</f>
        <v>https://datavis.nisra.gov.uk/census/2011/census-2011-lc2304ni-administrative-geographies.zip</v>
      </c>
      <c r="H564" s="18" t="str">
        <f>IF(ISNA(VLOOKUP((ROW(H566)-15),'List of tables'!$A$4:$H$900,7,FALSE))," ",VLOOKUP((ROW(H566)-15),'List of tables'!$A$4:$H$900,7,FALSE))</f>
        <v>Download file (Zip, 4.6 MB)</v>
      </c>
    </row>
    <row r="565" spans="1:8" ht="45" customHeight="1" x14ac:dyDescent="0.2">
      <c r="A565" s="21" t="str">
        <f>IF(ISNA(VLOOKUP((ROW(A567)-15),'List of tables'!$A$4:$H$900,2,FALSE))," ",VLOOKUP((ROW(A567)-15),'List of tables'!$A$4:$H$900,2,FALSE))</f>
        <v>LC2304NI</v>
      </c>
      <c r="B565" s="20" t="str">
        <f>IF(ISNA(VLOOKUP((ROW(B567)-15),'List of tables'!$A$4:$H$900,3,FALSE))," ",VLOOKUP((ROW(B567)-15),'List of tables'!$A$4:$H$900,3,FALSE))</f>
        <v>Long-term health problem or disability by religion or religion brought up in (statistical geographies)</v>
      </c>
      <c r="C565" s="20" t="str">
        <f>IF(ISNA(VLOOKUP((ROW(H567)-15),'List of tables'!$A$4:$H$900,8,FALSE))," ",VLOOKUP((ROW(H567)-15),'List of tables'!$A$4:$H$900,8,FALSE))</f>
        <v>All usual residents</v>
      </c>
      <c r="D565" s="20" t="str">
        <f>IF(ISNA(VLOOKUP((ROW(D567)-15),'List of tables'!$A$4:$H$900,5,FALSE))," ",VLOOKUP((ROW(D567)-15),'List of tables'!$A$4:$H$900,5,FALSE))</f>
        <v>Small Area, Super Output Area, Northern Ireland</v>
      </c>
      <c r="E565" s="53" t="str">
        <f t="shared" si="8"/>
        <v>Download file (Zip, 35.4 MB)</v>
      </c>
      <c r="G565" s="18" t="str">
        <f>IF(ISNA(VLOOKUP((ROW(G567)-15),'List of tables'!$A$4:$H$900,6,FALSE))," ",VLOOKUP((ROW(G567)-15),'List of tables'!$A$4:$H$900,6,FALSE))</f>
        <v>https://datavis.nisra.gov.uk/census/2011/census-2011-lc2304ni-statistical-geographies.zip</v>
      </c>
      <c r="H565" s="18" t="str">
        <f>IF(ISNA(VLOOKUP((ROW(H567)-15),'List of tables'!$A$4:$H$900,7,FALSE))," ",VLOOKUP((ROW(H567)-15),'List of tables'!$A$4:$H$900,7,FALSE))</f>
        <v>Download file (Zip, 35.4 MB)</v>
      </c>
    </row>
    <row r="566" spans="1:8" ht="45" customHeight="1" x14ac:dyDescent="0.2">
      <c r="A566" s="21" t="str">
        <f>IF(ISNA(VLOOKUP((ROW(A568)-15),'List of tables'!$A$4:$H$900,2,FALSE))," ",VLOOKUP((ROW(A568)-15),'List of tables'!$A$4:$H$900,2,FALSE))</f>
        <v>LC2401NI</v>
      </c>
      <c r="B566" s="20" t="str">
        <f>IF(ISNA(VLOOKUP((ROW(B568)-15),'List of tables'!$A$4:$H$900,3,FALSE))," ",VLOOKUP((ROW(B568)-15),'List of tables'!$A$4:$H$900,3,FALSE))</f>
        <v>Tenure by religion (administrative geographies)</v>
      </c>
      <c r="C566" s="20" t="str">
        <f>IF(ISNA(VLOOKUP((ROW(H568)-15),'List of tables'!$A$4:$H$900,8,FALSE))," ",VLOOKUP((ROW(H568)-15),'List of tables'!$A$4:$H$900,8,FALSE))</f>
        <v xml:space="preserve">All usual residents </v>
      </c>
      <c r="D566" s="20" t="str">
        <f>IF(ISNA(VLOOKUP((ROW(D568)-15),'List of tables'!$A$4:$H$900,5,FALSE))," ",VLOOKUP((ROW(D568)-15),'List of tables'!$A$4:$H$900,5,FALSE))</f>
        <v>Electoral Ward, Assembly Area, Local Government District (1993), Health and Social Care Trust, Education and Library Board, NUTS3, Northern Ireland</v>
      </c>
      <c r="E566" s="53" t="str">
        <f t="shared" si="8"/>
        <v>Download file (Zip, 5.0 MB)</v>
      </c>
      <c r="G566" s="18" t="str">
        <f>IF(ISNA(VLOOKUP((ROW(G568)-15),'List of tables'!$A$4:$H$900,6,FALSE))," ",VLOOKUP((ROW(G568)-15),'List of tables'!$A$4:$H$900,6,FALSE))</f>
        <v>https://datavis.nisra.gov.uk/census/2011/census-2011-lc2401ni-administrative-geographies.zip</v>
      </c>
      <c r="H566" s="18" t="str">
        <f>IF(ISNA(VLOOKUP((ROW(H568)-15),'List of tables'!$A$4:$H$900,7,FALSE))," ",VLOOKUP((ROW(H568)-15),'List of tables'!$A$4:$H$900,7,FALSE))</f>
        <v>Download file (Zip, 5.0 MB)</v>
      </c>
    </row>
    <row r="567" spans="1:8" ht="45" customHeight="1" x14ac:dyDescent="0.2">
      <c r="A567" s="21" t="str">
        <f>IF(ISNA(VLOOKUP((ROW(A569)-15),'List of tables'!$A$4:$H$900,2,FALSE))," ",VLOOKUP((ROW(A569)-15),'List of tables'!$A$4:$H$900,2,FALSE))</f>
        <v>LC2401NI</v>
      </c>
      <c r="B567" s="20" t="str">
        <f>IF(ISNA(VLOOKUP((ROW(B569)-15),'List of tables'!$A$4:$H$900,3,FALSE))," ",VLOOKUP((ROW(B569)-15),'List of tables'!$A$4:$H$900,3,FALSE))</f>
        <v>Tenure by religion (statistical geographies)</v>
      </c>
      <c r="C567" s="20" t="str">
        <f>IF(ISNA(VLOOKUP((ROW(H569)-15),'List of tables'!$A$4:$H$900,8,FALSE))," ",VLOOKUP((ROW(H569)-15),'List of tables'!$A$4:$H$900,8,FALSE))</f>
        <v xml:space="preserve">All usual residents </v>
      </c>
      <c r="D567" s="20" t="str">
        <f>IF(ISNA(VLOOKUP((ROW(D569)-15),'List of tables'!$A$4:$H$900,5,FALSE))," ",VLOOKUP((ROW(D569)-15),'List of tables'!$A$4:$H$900,5,FALSE))</f>
        <v>Small Area, Super Output Area, Northern Ireland</v>
      </c>
      <c r="E567" s="53" t="str">
        <f t="shared" si="8"/>
        <v>Download file (Zip, 39.2 MB)</v>
      </c>
      <c r="G567" s="18" t="str">
        <f>IF(ISNA(VLOOKUP((ROW(G569)-15),'List of tables'!$A$4:$H$900,6,FALSE))," ",VLOOKUP((ROW(G569)-15),'List of tables'!$A$4:$H$900,6,FALSE))</f>
        <v>https://datavis.nisra.gov.uk/census/2011/census-2011-lc2401ni-statistical-geographies.zip</v>
      </c>
      <c r="H567" s="18" t="str">
        <f>IF(ISNA(VLOOKUP((ROW(H569)-15),'List of tables'!$A$4:$H$900,7,FALSE))," ",VLOOKUP((ROW(H569)-15),'List of tables'!$A$4:$H$900,7,FALSE))</f>
        <v>Download file (Zip, 39.2 MB)</v>
      </c>
    </row>
    <row r="568" spans="1:8" ht="45" customHeight="1" x14ac:dyDescent="0.2">
      <c r="A568" s="21" t="str">
        <f>IF(ISNA(VLOOKUP((ROW(A570)-15),'List of tables'!$A$4:$H$900,2,FALSE))," ",VLOOKUP((ROW(A570)-15),'List of tables'!$A$4:$H$900,2,FALSE))</f>
        <v>LC2402NI</v>
      </c>
      <c r="B568" s="20" t="str">
        <f>IF(ISNA(VLOOKUP((ROW(B570)-15),'List of tables'!$A$4:$H$900,3,FALSE))," ",VLOOKUP((ROW(B570)-15),'List of tables'!$A$4:$H$900,3,FALSE))</f>
        <v>Tenure by religion or religion brought up in (administrative geographies)</v>
      </c>
      <c r="C568" s="20" t="str">
        <f>IF(ISNA(VLOOKUP((ROW(H570)-15),'List of tables'!$A$4:$H$900,8,FALSE))," ",VLOOKUP((ROW(H570)-15),'List of tables'!$A$4:$H$900,8,FALSE))</f>
        <v xml:space="preserve">All usual residents </v>
      </c>
      <c r="D568" s="20" t="str">
        <f>IF(ISNA(VLOOKUP((ROW(D570)-15),'List of tables'!$A$4:$H$900,5,FALSE))," ",VLOOKUP((ROW(D570)-15),'List of tables'!$A$4:$H$900,5,FALSE))</f>
        <v>Electoral Ward, Assembly Area, Local Government District (1993), Health and Social Care Trust, Education and Library Board, NUTS3, Northern Ireland</v>
      </c>
      <c r="E568" s="53" t="str">
        <f t="shared" si="8"/>
        <v>Download file (Zip, 4.7 MB)</v>
      </c>
      <c r="G568" s="18" t="str">
        <f>IF(ISNA(VLOOKUP((ROW(G570)-15),'List of tables'!$A$4:$H$900,6,FALSE))," ",VLOOKUP((ROW(G570)-15),'List of tables'!$A$4:$H$900,6,FALSE))</f>
        <v>https://datavis.nisra.gov.uk/census/2011/census-2011-lc2402ni-administrative-geographies.zip</v>
      </c>
      <c r="H568" s="18" t="str">
        <f>IF(ISNA(VLOOKUP((ROW(H570)-15),'List of tables'!$A$4:$H$900,7,FALSE))," ",VLOOKUP((ROW(H570)-15),'List of tables'!$A$4:$H$900,7,FALSE))</f>
        <v>Download file (Zip, 4.7 MB)</v>
      </c>
    </row>
    <row r="569" spans="1:8" ht="45" customHeight="1" x14ac:dyDescent="0.2">
      <c r="A569" s="21" t="str">
        <f>IF(ISNA(VLOOKUP((ROW(A571)-15),'List of tables'!$A$4:$H$900,2,FALSE))," ",VLOOKUP((ROW(A571)-15),'List of tables'!$A$4:$H$900,2,FALSE))</f>
        <v>LC2402NI</v>
      </c>
      <c r="B569" s="20" t="str">
        <f>IF(ISNA(VLOOKUP((ROW(B571)-15),'List of tables'!$A$4:$H$900,3,FALSE))," ",VLOOKUP((ROW(B571)-15),'List of tables'!$A$4:$H$900,3,FALSE))</f>
        <v>Tenure by religion or religion brought up in (statistical geographies)</v>
      </c>
      <c r="C569" s="20" t="str">
        <f>IF(ISNA(VLOOKUP((ROW(H571)-15),'List of tables'!$A$4:$H$900,8,FALSE))," ",VLOOKUP((ROW(H571)-15),'List of tables'!$A$4:$H$900,8,FALSE))</f>
        <v xml:space="preserve">All usual residents </v>
      </c>
      <c r="D569" s="20" t="str">
        <f>IF(ISNA(VLOOKUP((ROW(D571)-15),'List of tables'!$A$4:$H$900,5,FALSE))," ",VLOOKUP((ROW(D571)-15),'List of tables'!$A$4:$H$900,5,FALSE))</f>
        <v>Small Area, Super Output Area, Northern Ireland</v>
      </c>
      <c r="E569" s="53" t="str">
        <f t="shared" si="8"/>
        <v>Download file (Zip, 36.6 MB)</v>
      </c>
      <c r="G569" s="18" t="str">
        <f>IF(ISNA(VLOOKUP((ROW(G571)-15),'List of tables'!$A$4:$H$900,6,FALSE))," ",VLOOKUP((ROW(G571)-15),'List of tables'!$A$4:$H$900,6,FALSE))</f>
        <v>https://datavis.nisra.gov.uk/census/2011/census-2011-lc2402ni-statistical-geographies.zip</v>
      </c>
      <c r="H569" s="18" t="str">
        <f>IF(ISNA(VLOOKUP((ROW(H571)-15),'List of tables'!$A$4:$H$900,7,FALSE))," ",VLOOKUP((ROW(H571)-15),'List of tables'!$A$4:$H$900,7,FALSE))</f>
        <v>Download file (Zip, 36.6 MB)</v>
      </c>
    </row>
    <row r="570" spans="1:8" ht="45" customHeight="1" x14ac:dyDescent="0.2">
      <c r="A570" s="21" t="str">
        <f>IF(ISNA(VLOOKUP((ROW(A572)-15),'List of tables'!$A$4:$H$900,2,FALSE))," ",VLOOKUP((ROW(A572)-15),'List of tables'!$A$4:$H$900,2,FALSE))</f>
        <v>LC2403NI</v>
      </c>
      <c r="B570" s="20" t="str">
        <f>IF(ISNA(VLOOKUP((ROW(B572)-15),'List of tables'!$A$4:$H$900,3,FALSE))," ",VLOOKUP((ROW(B572)-15),'List of tables'!$A$4:$H$900,3,FALSE))</f>
        <v>Tenure by religion of HRP (administrative geographies)</v>
      </c>
      <c r="C570" s="20" t="str">
        <f>IF(ISNA(VLOOKUP((ROW(H572)-15),'List of tables'!$A$4:$H$900,8,FALSE))," ",VLOOKUP((ROW(H572)-15),'List of tables'!$A$4:$H$900,8,FALSE))</f>
        <v>All Household Reference Persons (HRPs)</v>
      </c>
      <c r="D570" s="20" t="str">
        <f>IF(ISNA(VLOOKUP((ROW(D572)-15),'List of tables'!$A$4:$H$900,5,FALSE))," ",VLOOKUP((ROW(D572)-15),'List of tables'!$A$4:$H$900,5,FALSE))</f>
        <v>Electoral Ward, Assembly Area, Local Government District (1993), Health and Social Care Trust, Education and Library Board, NUTS3, Northern Ireland</v>
      </c>
      <c r="E570" s="53" t="str">
        <f t="shared" si="8"/>
        <v>Download file (Zip, 4.7 MB)</v>
      </c>
      <c r="G570" s="18" t="str">
        <f>IF(ISNA(VLOOKUP((ROW(G572)-15),'List of tables'!$A$4:$H$900,6,FALSE))," ",VLOOKUP((ROW(G572)-15),'List of tables'!$A$4:$H$900,6,FALSE))</f>
        <v>https://datavis.nisra.gov.uk/census/2011/census-2011-lc2403ni-administrative-geographies.zip</v>
      </c>
      <c r="H570" s="18" t="str">
        <f>IF(ISNA(VLOOKUP((ROW(H572)-15),'List of tables'!$A$4:$H$900,7,FALSE))," ",VLOOKUP((ROW(H572)-15),'List of tables'!$A$4:$H$900,7,FALSE))</f>
        <v>Download file (Zip, 4.7 MB)</v>
      </c>
    </row>
    <row r="571" spans="1:8" ht="45" customHeight="1" x14ac:dyDescent="0.2">
      <c r="A571" s="21" t="str">
        <f>IF(ISNA(VLOOKUP((ROW(A573)-15),'List of tables'!$A$4:$H$900,2,FALSE))," ",VLOOKUP((ROW(A573)-15),'List of tables'!$A$4:$H$900,2,FALSE))</f>
        <v>LC2403NI</v>
      </c>
      <c r="B571" s="20" t="str">
        <f>IF(ISNA(VLOOKUP((ROW(B573)-15),'List of tables'!$A$4:$H$900,3,FALSE))," ",VLOOKUP((ROW(B573)-15),'List of tables'!$A$4:$H$900,3,FALSE))</f>
        <v>Tenure by religion of HRP (statistical geographies)</v>
      </c>
      <c r="C571" s="20" t="str">
        <f>IF(ISNA(VLOOKUP((ROW(H573)-15),'List of tables'!$A$4:$H$900,8,FALSE))," ",VLOOKUP((ROW(H573)-15),'List of tables'!$A$4:$H$900,8,FALSE))</f>
        <v>All Household Reference Persons (HRPs)</v>
      </c>
      <c r="D571" s="20" t="str">
        <f>IF(ISNA(VLOOKUP((ROW(D573)-15),'List of tables'!$A$4:$H$900,5,FALSE))," ",VLOOKUP((ROW(D573)-15),'List of tables'!$A$4:$H$900,5,FALSE))</f>
        <v>Small Area, Super Output Area, Northern Ireland</v>
      </c>
      <c r="E571" s="53" t="str">
        <f t="shared" si="8"/>
        <v>Download file (Zip, 36.4 MB)</v>
      </c>
      <c r="G571" s="18" t="str">
        <f>IF(ISNA(VLOOKUP((ROW(G573)-15),'List of tables'!$A$4:$H$900,6,FALSE))," ",VLOOKUP((ROW(G573)-15),'List of tables'!$A$4:$H$900,6,FALSE))</f>
        <v>https://datavis.nisra.gov.uk/census/2011/census-2011-lc2403ni-statistical-geographies.zip</v>
      </c>
      <c r="H571" s="18" t="str">
        <f>IF(ISNA(VLOOKUP((ROW(H573)-15),'List of tables'!$A$4:$H$900,7,FALSE))," ",VLOOKUP((ROW(H573)-15),'List of tables'!$A$4:$H$900,7,FALSE))</f>
        <v>Download file (Zip, 36.4 MB)</v>
      </c>
    </row>
    <row r="572" spans="1:8" ht="45" customHeight="1" x14ac:dyDescent="0.2">
      <c r="A572" s="21" t="str">
        <f>IF(ISNA(VLOOKUP((ROW(A574)-15),'List of tables'!$A$4:$H$900,2,FALSE))," ",VLOOKUP((ROW(A574)-15),'List of tables'!$A$4:$H$900,2,FALSE))</f>
        <v>LC2404NI</v>
      </c>
      <c r="B572" s="20" t="str">
        <f>IF(ISNA(VLOOKUP((ROW(B574)-15),'List of tables'!$A$4:$H$900,3,FALSE))," ",VLOOKUP((ROW(B574)-15),'List of tables'!$A$4:$H$900,3,FALSE))</f>
        <v>Household size by religion of HRP (administrative geographies)</v>
      </c>
      <c r="C572" s="20" t="str">
        <f>IF(ISNA(VLOOKUP((ROW(H574)-15),'List of tables'!$A$4:$H$900,8,FALSE))," ",VLOOKUP((ROW(H574)-15),'List of tables'!$A$4:$H$900,8,FALSE))</f>
        <v>All households</v>
      </c>
      <c r="D572" s="20" t="str">
        <f>IF(ISNA(VLOOKUP((ROW(D574)-15),'List of tables'!$A$4:$H$900,5,FALSE))," ",VLOOKUP((ROW(D574)-15),'List of tables'!$A$4:$H$900,5,FALSE))</f>
        <v>Electoral Ward, Assembly Area, Local Government District (1993), Health and Social Care Trust, Education and Library Board, NUTS3, Northern Ireland</v>
      </c>
      <c r="E572" s="53" t="str">
        <f t="shared" si="8"/>
        <v>Download file (Zip, 4.9 MB)</v>
      </c>
      <c r="G572" s="18" t="str">
        <f>IF(ISNA(VLOOKUP((ROW(G574)-15),'List of tables'!$A$4:$H$900,6,FALSE))," ",VLOOKUP((ROW(G574)-15),'List of tables'!$A$4:$H$900,6,FALSE))</f>
        <v>https://datavis.nisra.gov.uk/census/2011/census-2011-lc2404ni-administrative-geographies.zip</v>
      </c>
      <c r="H572" s="18" t="str">
        <f>IF(ISNA(VLOOKUP((ROW(H574)-15),'List of tables'!$A$4:$H$900,7,FALSE))," ",VLOOKUP((ROW(H574)-15),'List of tables'!$A$4:$H$900,7,FALSE))</f>
        <v>Download file (Zip, 4.9 MB)</v>
      </c>
    </row>
    <row r="573" spans="1:8" ht="45" customHeight="1" x14ac:dyDescent="0.2">
      <c r="A573" s="21" t="str">
        <f>IF(ISNA(VLOOKUP((ROW(A575)-15),'List of tables'!$A$4:$H$900,2,FALSE))," ",VLOOKUP((ROW(A575)-15),'List of tables'!$A$4:$H$900,2,FALSE))</f>
        <v>LC2404NI</v>
      </c>
      <c r="B573" s="20" t="str">
        <f>IF(ISNA(VLOOKUP((ROW(B575)-15),'List of tables'!$A$4:$H$900,3,FALSE))," ",VLOOKUP((ROW(B575)-15),'List of tables'!$A$4:$H$900,3,FALSE))</f>
        <v>Household size by religion of HRP (statistical geographies)</v>
      </c>
      <c r="C573" s="20" t="str">
        <f>IF(ISNA(VLOOKUP((ROW(H575)-15),'List of tables'!$A$4:$H$900,8,FALSE))," ",VLOOKUP((ROW(H575)-15),'List of tables'!$A$4:$H$900,8,FALSE))</f>
        <v>All households</v>
      </c>
      <c r="D573" s="20" t="str">
        <f>IF(ISNA(VLOOKUP((ROW(D575)-15),'List of tables'!$A$4:$H$900,5,FALSE))," ",VLOOKUP((ROW(D575)-15),'List of tables'!$A$4:$H$900,5,FALSE))</f>
        <v>Small Area, Super Output Area, Northern Ireland</v>
      </c>
      <c r="E573" s="53" t="str">
        <f t="shared" si="8"/>
        <v>Download file (Zip, 38.5 MB)</v>
      </c>
      <c r="G573" s="18" t="str">
        <f>IF(ISNA(VLOOKUP((ROW(G575)-15),'List of tables'!$A$4:$H$900,6,FALSE))," ",VLOOKUP((ROW(G575)-15),'List of tables'!$A$4:$H$900,6,FALSE))</f>
        <v>https://datavis.nisra.gov.uk/census/2011/census-2011-lc2404ni-statistical-geographies.zip</v>
      </c>
      <c r="H573" s="18" t="str">
        <f>IF(ISNA(VLOOKUP((ROW(H575)-15),'List of tables'!$A$4:$H$900,7,FALSE))," ",VLOOKUP((ROW(H575)-15),'List of tables'!$A$4:$H$900,7,FALSE))</f>
        <v>Download file (Zip, 38.5 MB)</v>
      </c>
    </row>
    <row r="574" spans="1:8" ht="45" customHeight="1" x14ac:dyDescent="0.2">
      <c r="A574" s="21" t="str">
        <f>IF(ISNA(VLOOKUP((ROW(A576)-15),'List of tables'!$A$4:$H$900,2,FALSE))," ",VLOOKUP((ROW(A576)-15),'List of tables'!$A$4:$H$900,2,FALSE))</f>
        <v>LC2405NI</v>
      </c>
      <c r="B574" s="20" t="str">
        <f>IF(ISNA(VLOOKUP((ROW(B576)-15),'List of tables'!$A$4:$H$900,3,FALSE))," ",VLOOKUP((ROW(B576)-15),'List of tables'!$A$4:$H$900,3,FALSE))</f>
        <v>Household size by religion or religion brought up in of HRP (administrative geographies)</v>
      </c>
      <c r="C574" s="20" t="str">
        <f>IF(ISNA(VLOOKUP((ROW(H576)-15),'List of tables'!$A$4:$H$900,8,FALSE))," ",VLOOKUP((ROW(H576)-15),'List of tables'!$A$4:$H$900,8,FALSE))</f>
        <v>All households</v>
      </c>
      <c r="D574" s="20" t="str">
        <f>IF(ISNA(VLOOKUP((ROW(D576)-15),'List of tables'!$A$4:$H$900,5,FALSE))," ",VLOOKUP((ROW(D576)-15),'List of tables'!$A$4:$H$900,5,FALSE))</f>
        <v>Electoral Ward, Assembly Area, Local Government District (1993), Health and Social Care Trust, Education and Library Board, NUTS3, Northern Ireland</v>
      </c>
      <c r="E574" s="53" t="str">
        <f t="shared" si="8"/>
        <v>Download file (Zip, 4.6 MB)</v>
      </c>
      <c r="G574" s="18" t="str">
        <f>IF(ISNA(VLOOKUP((ROW(G576)-15),'List of tables'!$A$4:$H$900,6,FALSE))," ",VLOOKUP((ROW(G576)-15),'List of tables'!$A$4:$H$900,6,FALSE))</f>
        <v>https://datavis.nisra.gov.uk/census/2011/census-2011-lc2405ni-administrative-geographies.zip</v>
      </c>
      <c r="H574" s="18" t="str">
        <f>IF(ISNA(VLOOKUP((ROW(H576)-15),'List of tables'!$A$4:$H$900,7,FALSE))," ",VLOOKUP((ROW(H576)-15),'List of tables'!$A$4:$H$900,7,FALSE))</f>
        <v>Download file (Zip, 4.6 MB)</v>
      </c>
    </row>
    <row r="575" spans="1:8" ht="45" customHeight="1" x14ac:dyDescent="0.2">
      <c r="A575" s="21" t="str">
        <f>IF(ISNA(VLOOKUP((ROW(A577)-15),'List of tables'!$A$4:$H$900,2,FALSE))," ",VLOOKUP((ROW(A577)-15),'List of tables'!$A$4:$H$900,2,FALSE))</f>
        <v>LC2405NI</v>
      </c>
      <c r="B575" s="20" t="str">
        <f>IF(ISNA(VLOOKUP((ROW(B577)-15),'List of tables'!$A$4:$H$900,3,FALSE))," ",VLOOKUP((ROW(B577)-15),'List of tables'!$A$4:$H$900,3,FALSE))</f>
        <v>Household size by religion or religion brought up in of HRP (statistical geographies)</v>
      </c>
      <c r="C575" s="20" t="str">
        <f>IF(ISNA(VLOOKUP((ROW(H577)-15),'List of tables'!$A$4:$H$900,8,FALSE))," ",VLOOKUP((ROW(H577)-15),'List of tables'!$A$4:$H$900,8,FALSE))</f>
        <v>All households</v>
      </c>
      <c r="D575" s="20" t="str">
        <f>IF(ISNA(VLOOKUP((ROW(D577)-15),'List of tables'!$A$4:$H$900,5,FALSE))," ",VLOOKUP((ROW(D577)-15),'List of tables'!$A$4:$H$900,5,FALSE))</f>
        <v>Small Area, Super Output Area, Northern Ireland</v>
      </c>
      <c r="E575" s="53" t="str">
        <f t="shared" si="8"/>
        <v>Download file (Zip, 35.7 MB)</v>
      </c>
      <c r="G575" s="18" t="str">
        <f>IF(ISNA(VLOOKUP((ROW(G577)-15),'List of tables'!$A$4:$H$900,6,FALSE))," ",VLOOKUP((ROW(G577)-15),'List of tables'!$A$4:$H$900,6,FALSE))</f>
        <v>https://datavis.nisra.gov.uk/census/2011/census-2011-lc2405ni-statistical-geographies.zip</v>
      </c>
      <c r="H575" s="18" t="str">
        <f>IF(ISNA(VLOOKUP((ROW(H577)-15),'List of tables'!$A$4:$H$900,7,FALSE))," ",VLOOKUP((ROW(H577)-15),'List of tables'!$A$4:$H$900,7,FALSE))</f>
        <v>Download file (Zip, 35.7 MB)</v>
      </c>
    </row>
    <row r="576" spans="1:8" ht="45" customHeight="1" x14ac:dyDescent="0.2">
      <c r="A576" s="21" t="str">
        <f>IF(ISNA(VLOOKUP((ROW(A578)-15),'List of tables'!$A$4:$H$900,2,FALSE))," ",VLOOKUP((ROW(A578)-15),'List of tables'!$A$4:$H$900,2,FALSE))</f>
        <v>LC2406NI</v>
      </c>
      <c r="B576" s="20" t="str">
        <f>IF(ISNA(VLOOKUP((ROW(B578)-15),'List of tables'!$A$4:$H$900,3,FALSE))," ",VLOOKUP((ROW(B578)-15),'List of tables'!$A$4:$H$900,3,FALSE))</f>
        <v>Tenure by religion or religion brought up in of HRP (administrative geographies)</v>
      </c>
      <c r="C576" s="20" t="str">
        <f>IF(ISNA(VLOOKUP((ROW(H578)-15),'List of tables'!$A$4:$H$900,8,FALSE))," ",VLOOKUP((ROW(H578)-15),'List of tables'!$A$4:$H$900,8,FALSE))</f>
        <v>All Household Reference Persons (HRPs)</v>
      </c>
      <c r="D576" s="20" t="str">
        <f>IF(ISNA(VLOOKUP((ROW(D578)-15),'List of tables'!$A$4:$H$900,5,FALSE))," ",VLOOKUP((ROW(D578)-15),'List of tables'!$A$4:$H$900,5,FALSE))</f>
        <v>Electoral Ward, Assembly Area, Local Government District (1993), Health and Social Care Trust, Education and Library Board, NUTS3, Northern Ireland</v>
      </c>
      <c r="E576" s="53" t="str">
        <f t="shared" si="8"/>
        <v>Download file (Zip, 4.7 MB)</v>
      </c>
      <c r="G576" s="18" t="str">
        <f>IF(ISNA(VLOOKUP((ROW(G578)-15),'List of tables'!$A$4:$H$900,6,FALSE))," ",VLOOKUP((ROW(G578)-15),'List of tables'!$A$4:$H$900,6,FALSE))</f>
        <v>https://datavis.nisra.gov.uk/census/2011/census-2011-lc2406ni-administrative-geographies.zip</v>
      </c>
      <c r="H576" s="18" t="str">
        <f>IF(ISNA(VLOOKUP((ROW(H578)-15),'List of tables'!$A$4:$H$900,7,FALSE))," ",VLOOKUP((ROW(H578)-15),'List of tables'!$A$4:$H$900,7,FALSE))</f>
        <v>Download file (Zip, 4.7 MB)</v>
      </c>
    </row>
    <row r="577" spans="1:8" ht="45" customHeight="1" x14ac:dyDescent="0.2">
      <c r="A577" s="21" t="str">
        <f>IF(ISNA(VLOOKUP((ROW(A579)-15),'List of tables'!$A$4:$H$900,2,FALSE))," ",VLOOKUP((ROW(A579)-15),'List of tables'!$A$4:$H$900,2,FALSE))</f>
        <v>LC2406NI</v>
      </c>
      <c r="B577" s="20" t="str">
        <f>IF(ISNA(VLOOKUP((ROW(B579)-15),'List of tables'!$A$4:$H$900,3,FALSE))," ",VLOOKUP((ROW(B579)-15),'List of tables'!$A$4:$H$900,3,FALSE))</f>
        <v>Tenure by religion or religion brought up in of HRP (statistical geographies)</v>
      </c>
      <c r="C577" s="20" t="str">
        <f>IF(ISNA(VLOOKUP((ROW(H579)-15),'List of tables'!$A$4:$H$900,8,FALSE))," ",VLOOKUP((ROW(H579)-15),'List of tables'!$A$4:$H$900,8,FALSE))</f>
        <v>All Household Reference Persons (HRPs)</v>
      </c>
      <c r="D577" s="20" t="str">
        <f>IF(ISNA(VLOOKUP((ROW(D579)-15),'List of tables'!$A$4:$H$900,5,FALSE))," ",VLOOKUP((ROW(D579)-15),'List of tables'!$A$4:$H$900,5,FALSE))</f>
        <v>Small Area, Super Output Area, Northern Ireland</v>
      </c>
      <c r="E577" s="53" t="str">
        <f t="shared" si="8"/>
        <v>Download file (Zip, 36.6 MB)</v>
      </c>
      <c r="G577" s="18" t="str">
        <f>IF(ISNA(VLOOKUP((ROW(G579)-15),'List of tables'!$A$4:$H$900,6,FALSE))," ",VLOOKUP((ROW(G579)-15),'List of tables'!$A$4:$H$900,6,FALSE))</f>
        <v>https://datavis.nisra.gov.uk/census/2011/census-2011-lc2406ni-statistical-geographies.zip</v>
      </c>
      <c r="H577" s="18" t="str">
        <f>IF(ISNA(VLOOKUP((ROW(H579)-15),'List of tables'!$A$4:$H$900,7,FALSE))," ",VLOOKUP((ROW(H579)-15),'List of tables'!$A$4:$H$900,7,FALSE))</f>
        <v>Download file (Zip, 36.6 MB)</v>
      </c>
    </row>
    <row r="578" spans="1:8" ht="45" customHeight="1" x14ac:dyDescent="0.2">
      <c r="A578" s="21" t="str">
        <f>IF(ISNA(VLOOKUP((ROW(A580)-15),'List of tables'!$A$4:$H$900,2,FALSE))," ",VLOOKUP((ROW(A580)-15),'List of tables'!$A$4:$H$900,2,FALSE))</f>
        <v>LC2407NI</v>
      </c>
      <c r="B578" s="20" t="str">
        <f>IF(ISNA(VLOOKUP((ROW(B580)-15),'List of tables'!$A$4:$H$900,3,FALSE))," ",VLOOKUP((ROW(B580)-15),'List of tables'!$A$4:$H$900,3,FALSE))</f>
        <v>Number of cars or vans by religion of HRP (administrative geographies)</v>
      </c>
      <c r="C578" s="20" t="str">
        <f>IF(ISNA(VLOOKUP((ROW(H580)-15),'List of tables'!$A$4:$H$900,8,FALSE))," ",VLOOKUP((ROW(H580)-15),'List of tables'!$A$4:$H$900,8,FALSE))</f>
        <v>All Household Reference Persons (HRPs)</v>
      </c>
      <c r="D578" s="20" t="str">
        <f>IF(ISNA(VLOOKUP((ROW(D580)-15),'List of tables'!$A$4:$H$900,5,FALSE))," ",VLOOKUP((ROW(D580)-15),'List of tables'!$A$4:$H$900,5,FALSE))</f>
        <v>Electoral Ward, Assembly Area, Local Government District (1993), Health and Social Care Trust, Education and Library Board, NUTS3, Northern Ireland</v>
      </c>
      <c r="E578" s="53" t="str">
        <f t="shared" si="8"/>
        <v>Download file (Zip, 4.9 MB)</v>
      </c>
      <c r="G578" s="18" t="str">
        <f>IF(ISNA(VLOOKUP((ROW(G580)-15),'List of tables'!$A$4:$H$900,6,FALSE))," ",VLOOKUP((ROW(G580)-15),'List of tables'!$A$4:$H$900,6,FALSE))</f>
        <v>https://datavis.nisra.gov.uk/census/2011/census-2011-lc2407ni-administrative-geographies.zip</v>
      </c>
      <c r="H578" s="18" t="str">
        <f>IF(ISNA(VLOOKUP((ROW(H580)-15),'List of tables'!$A$4:$H$900,7,FALSE))," ",VLOOKUP((ROW(H580)-15),'List of tables'!$A$4:$H$900,7,FALSE))</f>
        <v>Download file (Zip, 4.9 MB)</v>
      </c>
    </row>
    <row r="579" spans="1:8" ht="45" customHeight="1" x14ac:dyDescent="0.2">
      <c r="A579" s="21" t="str">
        <f>IF(ISNA(VLOOKUP((ROW(A581)-15),'List of tables'!$A$4:$H$900,2,FALSE))," ",VLOOKUP((ROW(A581)-15),'List of tables'!$A$4:$H$900,2,FALSE))</f>
        <v>LC2407NI</v>
      </c>
      <c r="B579" s="20" t="str">
        <f>IF(ISNA(VLOOKUP((ROW(B581)-15),'List of tables'!$A$4:$H$900,3,FALSE))," ",VLOOKUP((ROW(B581)-15),'List of tables'!$A$4:$H$900,3,FALSE))</f>
        <v>Number of cars or vans by religion of HRP (statistical geographies)</v>
      </c>
      <c r="C579" s="20" t="str">
        <f>IF(ISNA(VLOOKUP((ROW(H581)-15),'List of tables'!$A$4:$H$900,8,FALSE))," ",VLOOKUP((ROW(H581)-15),'List of tables'!$A$4:$H$900,8,FALSE))</f>
        <v>All Household Reference Persons (HRPs)</v>
      </c>
      <c r="D579" s="20" t="str">
        <f>IF(ISNA(VLOOKUP((ROW(D581)-15),'List of tables'!$A$4:$H$900,5,FALSE))," ",VLOOKUP((ROW(D581)-15),'List of tables'!$A$4:$H$900,5,FALSE))</f>
        <v>Small Area, Super Output Area, Northern Ireland</v>
      </c>
      <c r="E579" s="53" t="str">
        <f t="shared" si="8"/>
        <v>Download file (Zip, 38.3 MB)</v>
      </c>
      <c r="G579" s="18" t="str">
        <f>IF(ISNA(VLOOKUP((ROW(G581)-15),'List of tables'!$A$4:$H$900,6,FALSE))," ",VLOOKUP((ROW(G581)-15),'List of tables'!$A$4:$H$900,6,FALSE))</f>
        <v>https://datavis.nisra.gov.uk/census/2011/census-2011-lc2407ni-statistical-geographies.zip</v>
      </c>
      <c r="H579" s="18" t="str">
        <f>IF(ISNA(VLOOKUP((ROW(H581)-15),'List of tables'!$A$4:$H$900,7,FALSE))," ",VLOOKUP((ROW(H581)-15),'List of tables'!$A$4:$H$900,7,FALSE))</f>
        <v>Download file (Zip, 38.3 MB)</v>
      </c>
    </row>
    <row r="580" spans="1:8" ht="45" customHeight="1" x14ac:dyDescent="0.2">
      <c r="A580" s="21" t="str">
        <f>IF(ISNA(VLOOKUP((ROW(A582)-15),'List of tables'!$A$4:$H$900,2,FALSE))," ",VLOOKUP((ROW(A582)-15),'List of tables'!$A$4:$H$900,2,FALSE))</f>
        <v>LC2408NI</v>
      </c>
      <c r="B580" s="20" t="str">
        <f>IF(ISNA(VLOOKUP((ROW(B582)-15),'List of tables'!$A$4:$H$900,3,FALSE))," ",VLOOKUP((ROW(B582)-15),'List of tables'!$A$4:$H$900,3,FALSE))</f>
        <v>Number of cars or vans by religion or religion brought up in of HRP (administrative geographies)</v>
      </c>
      <c r="C580" s="20" t="str">
        <f>IF(ISNA(VLOOKUP((ROW(H582)-15),'List of tables'!$A$4:$H$900,8,FALSE))," ",VLOOKUP((ROW(H582)-15),'List of tables'!$A$4:$H$900,8,FALSE))</f>
        <v>All Household Reference Persons (HRPs)</v>
      </c>
      <c r="D580" s="20" t="str">
        <f>IF(ISNA(VLOOKUP((ROW(D582)-15),'List of tables'!$A$4:$H$900,5,FALSE))," ",VLOOKUP((ROW(D582)-15),'List of tables'!$A$4:$H$900,5,FALSE))</f>
        <v>Electoral Ward, Assembly Area, Local Government District (1993), Health and Social Care Trust, Education and Library Board, NUTS3, Northern Ireland</v>
      </c>
      <c r="E580" s="53" t="str">
        <f t="shared" si="8"/>
        <v>Download file (Zip, 4.6 MB)</v>
      </c>
      <c r="G580" s="18" t="str">
        <f>IF(ISNA(VLOOKUP((ROW(G582)-15),'List of tables'!$A$4:$H$900,6,FALSE))," ",VLOOKUP((ROW(G582)-15),'List of tables'!$A$4:$H$900,6,FALSE))</f>
        <v>https://datavis.nisra.gov.uk/census/2011/census-2011-lc2408ni-administrative-geographies.zip</v>
      </c>
      <c r="H580" s="18" t="str">
        <f>IF(ISNA(VLOOKUP((ROW(H582)-15),'List of tables'!$A$4:$H$900,7,FALSE))," ",VLOOKUP((ROW(H582)-15),'List of tables'!$A$4:$H$900,7,FALSE))</f>
        <v>Download file (Zip, 4.6 MB)</v>
      </c>
    </row>
    <row r="581" spans="1:8" ht="45" customHeight="1" x14ac:dyDescent="0.2">
      <c r="A581" s="21" t="str">
        <f>IF(ISNA(VLOOKUP((ROW(A583)-15),'List of tables'!$A$4:$H$900,2,FALSE))," ",VLOOKUP((ROW(A583)-15),'List of tables'!$A$4:$H$900,2,FALSE))</f>
        <v>LC2408NI</v>
      </c>
      <c r="B581" s="20" t="str">
        <f>IF(ISNA(VLOOKUP((ROW(B583)-15),'List of tables'!$A$4:$H$900,3,FALSE))," ",VLOOKUP((ROW(B583)-15),'List of tables'!$A$4:$H$900,3,FALSE))</f>
        <v>Number of cars or vans by religion or religion brought up in of HRP (statistical geographies)</v>
      </c>
      <c r="C581" s="20" t="str">
        <f>IF(ISNA(VLOOKUP((ROW(H583)-15),'List of tables'!$A$4:$H$900,8,FALSE))," ",VLOOKUP((ROW(H583)-15),'List of tables'!$A$4:$H$900,8,FALSE))</f>
        <v>All Household Reference Persons (HRPs)</v>
      </c>
      <c r="D581" s="20" t="str">
        <f>IF(ISNA(VLOOKUP((ROW(D583)-15),'List of tables'!$A$4:$H$900,5,FALSE))," ",VLOOKUP((ROW(D583)-15),'List of tables'!$A$4:$H$900,5,FALSE))</f>
        <v>Small Area, Super Output Area, Northern Ireland</v>
      </c>
      <c r="E581" s="53" t="str">
        <f t="shared" si="8"/>
        <v>Download file (Zip, 35.4 MB)</v>
      </c>
      <c r="G581" s="18" t="str">
        <f>IF(ISNA(VLOOKUP((ROW(G583)-15),'List of tables'!$A$4:$H$900,6,FALSE))," ",VLOOKUP((ROW(G583)-15),'List of tables'!$A$4:$H$900,6,FALSE))</f>
        <v>https://datavis.nisra.gov.uk/census/2011/census-2011-lc2408ni-statistical-geographies.zip</v>
      </c>
      <c r="H581" s="18" t="str">
        <f>IF(ISNA(VLOOKUP((ROW(H583)-15),'List of tables'!$A$4:$H$900,7,FALSE))," ",VLOOKUP((ROW(H583)-15),'List of tables'!$A$4:$H$900,7,FALSE))</f>
        <v>Download file (Zip, 35.4 MB)</v>
      </c>
    </row>
    <row r="582" spans="1:8" ht="45" customHeight="1" x14ac:dyDescent="0.2">
      <c r="A582" s="21" t="str">
        <f>IF(ISNA(VLOOKUP((ROW(A584)-15),'List of tables'!$A$4:$H$900,2,FALSE))," ",VLOOKUP((ROW(A584)-15),'List of tables'!$A$4:$H$900,2,FALSE))</f>
        <v>LC2409NI</v>
      </c>
      <c r="B582" s="20" t="str">
        <f>IF(ISNA(VLOOKUP((ROW(B584)-15),'List of tables'!$A$4:$H$900,3,FALSE))," ",VLOOKUP((ROW(B584)-15),'List of tables'!$A$4:$H$900,3,FALSE))</f>
        <v>Country of birth of HRP by household size (administrative geographies)</v>
      </c>
      <c r="C582" s="20" t="str">
        <f>IF(ISNA(VLOOKUP((ROW(H584)-15),'List of tables'!$A$4:$H$900,8,FALSE))," ",VLOOKUP((ROW(H584)-15),'List of tables'!$A$4:$H$900,8,FALSE))</f>
        <v>All households</v>
      </c>
      <c r="D582" s="20" t="str">
        <f>IF(ISNA(VLOOKUP((ROW(D584)-15),'List of tables'!$A$4:$H$900,5,FALSE))," ",VLOOKUP((ROW(D584)-15),'List of tables'!$A$4:$H$900,5,FALSE))</f>
        <v>Electoral Ward, Assembly Area, Local Government District (1993), Health and Social Care Trust, Education and Library Board, NUTS3, Northern Ireland</v>
      </c>
      <c r="E582" s="53" t="str">
        <f t="shared" si="8"/>
        <v>Download file (Zip, 4.7 MB)</v>
      </c>
      <c r="G582" s="18" t="str">
        <f>IF(ISNA(VLOOKUP((ROW(G584)-15),'List of tables'!$A$4:$H$900,6,FALSE))," ",VLOOKUP((ROW(G584)-15),'List of tables'!$A$4:$H$900,6,FALSE))</f>
        <v>https://datavis.nisra.gov.uk/census/2011/census-2011-lc2409ni-administrative-geographies.zip</v>
      </c>
      <c r="H582" s="18" t="str">
        <f>IF(ISNA(VLOOKUP((ROW(H584)-15),'List of tables'!$A$4:$H$900,7,FALSE))," ",VLOOKUP((ROW(H584)-15),'List of tables'!$A$4:$H$900,7,FALSE))</f>
        <v>Download file (Zip, 4.7 MB)</v>
      </c>
    </row>
    <row r="583" spans="1:8" ht="45" customHeight="1" x14ac:dyDescent="0.2">
      <c r="A583" s="21" t="str">
        <f>IF(ISNA(VLOOKUP((ROW(A585)-15),'List of tables'!$A$4:$H$900,2,FALSE))," ",VLOOKUP((ROW(A585)-15),'List of tables'!$A$4:$H$900,2,FALSE))</f>
        <v>LC2409NI</v>
      </c>
      <c r="B583" s="20" t="str">
        <f>IF(ISNA(VLOOKUP((ROW(B585)-15),'List of tables'!$A$4:$H$900,3,FALSE))," ",VLOOKUP((ROW(B585)-15),'List of tables'!$A$4:$H$900,3,FALSE))</f>
        <v>Country of birth of HRP by household size (statistical geographies)</v>
      </c>
      <c r="C583" s="20" t="str">
        <f>IF(ISNA(VLOOKUP((ROW(H585)-15),'List of tables'!$A$4:$H$900,8,FALSE))," ",VLOOKUP((ROW(H585)-15),'List of tables'!$A$4:$H$900,8,FALSE))</f>
        <v>All households</v>
      </c>
      <c r="D583" s="20" t="str">
        <f>IF(ISNA(VLOOKUP((ROW(D585)-15),'List of tables'!$A$4:$H$900,5,FALSE))," ",VLOOKUP((ROW(D585)-15),'List of tables'!$A$4:$H$900,5,FALSE))</f>
        <v>Small Area, Super Output Area, Northern Ireland</v>
      </c>
      <c r="E583" s="53" t="str">
        <f t="shared" si="8"/>
        <v>Download file (Zip, 36.2 MB)</v>
      </c>
      <c r="G583" s="18" t="str">
        <f>IF(ISNA(VLOOKUP((ROW(G585)-15),'List of tables'!$A$4:$H$900,6,FALSE))," ",VLOOKUP((ROW(G585)-15),'List of tables'!$A$4:$H$900,6,FALSE))</f>
        <v>https://datavis.nisra.gov.uk/census/2011/census-2011-lc2409ni-statistical-geographies.zip</v>
      </c>
      <c r="H583" s="18" t="str">
        <f>IF(ISNA(VLOOKUP((ROW(H585)-15),'List of tables'!$A$4:$H$900,7,FALSE))," ",VLOOKUP((ROW(H585)-15),'List of tables'!$A$4:$H$900,7,FALSE))</f>
        <v>Download file (Zip, 36.2 MB)</v>
      </c>
    </row>
    <row r="584" spans="1:8" ht="45" customHeight="1" x14ac:dyDescent="0.2">
      <c r="A584" s="21" t="str">
        <f>IF(ISNA(VLOOKUP((ROW(A586)-15),'List of tables'!$A$4:$H$900,2,FALSE))," ",VLOOKUP((ROW(A586)-15),'List of tables'!$A$4:$H$900,2,FALSE))</f>
        <v>LC2501NI</v>
      </c>
      <c r="B584" s="20" t="str">
        <f>IF(ISNA(VLOOKUP((ROW(B586)-15),'List of tables'!$A$4:$H$900,3,FALSE))," ",VLOOKUP((ROW(B586)-15),'List of tables'!$A$4:$H$900,3,FALSE))</f>
        <v>Country of birth by highest level of qualification (administrative geographies)</v>
      </c>
      <c r="C584" s="20" t="str">
        <f>IF(ISNA(VLOOKUP((ROW(H586)-15),'List of tables'!$A$4:$H$900,8,FALSE))," ",VLOOKUP((ROW(H586)-15),'List of tables'!$A$4:$H$900,8,FALSE))</f>
        <v>All usual residents aged 16 and over</v>
      </c>
      <c r="D584" s="20" t="str">
        <f>IF(ISNA(VLOOKUP((ROW(D586)-15),'List of tables'!$A$4:$H$900,5,FALSE))," ",VLOOKUP((ROW(D586)-15),'List of tables'!$A$4:$H$900,5,FALSE))</f>
        <v>Electoral Ward, Assembly Area, Local Government District (1993), Health and Social Care Trust, Education and Library Board, NUTS3, Northern Ireland</v>
      </c>
      <c r="E584" s="53" t="str">
        <f t="shared" si="8"/>
        <v>Download file (Zip, 4.8 MB)</v>
      </c>
      <c r="G584" s="18" t="str">
        <f>IF(ISNA(VLOOKUP((ROW(G586)-15),'List of tables'!$A$4:$H$900,6,FALSE))," ",VLOOKUP((ROW(G586)-15),'List of tables'!$A$4:$H$900,6,FALSE))</f>
        <v>https://datavis.nisra.gov.uk/census/2011/census-2011-lc2501ni-administrative-geographies.zip</v>
      </c>
      <c r="H584" s="18" t="str">
        <f>IF(ISNA(VLOOKUP((ROW(H586)-15),'List of tables'!$A$4:$H$900,7,FALSE))," ",VLOOKUP((ROW(H586)-15),'List of tables'!$A$4:$H$900,7,FALSE))</f>
        <v>Download file (Zip, 4.8 MB)</v>
      </c>
    </row>
    <row r="585" spans="1:8" ht="45" customHeight="1" x14ac:dyDescent="0.2">
      <c r="A585" s="21" t="str">
        <f>IF(ISNA(VLOOKUP((ROW(A587)-15),'List of tables'!$A$4:$H$900,2,FALSE))," ",VLOOKUP((ROW(A587)-15),'List of tables'!$A$4:$H$900,2,FALSE))</f>
        <v>LC2501NI</v>
      </c>
      <c r="B585" s="20" t="str">
        <f>IF(ISNA(VLOOKUP((ROW(B587)-15),'List of tables'!$A$4:$H$900,3,FALSE))," ",VLOOKUP((ROW(B587)-15),'List of tables'!$A$4:$H$900,3,FALSE))</f>
        <v>Country of birth by highest level of qualification (statistical geographies)</v>
      </c>
      <c r="C585" s="20" t="str">
        <f>IF(ISNA(VLOOKUP((ROW(H587)-15),'List of tables'!$A$4:$H$900,8,FALSE))," ",VLOOKUP((ROW(H587)-15),'List of tables'!$A$4:$H$900,8,FALSE))</f>
        <v>All usual residents aged 16 and over</v>
      </c>
      <c r="D585" s="20" t="str">
        <f>IF(ISNA(VLOOKUP((ROW(D587)-15),'List of tables'!$A$4:$H$900,5,FALSE))," ",VLOOKUP((ROW(D587)-15),'List of tables'!$A$4:$H$900,5,FALSE))</f>
        <v>Small Area, Super Output Area, Northern Ireland</v>
      </c>
      <c r="E585" s="53" t="str">
        <f t="shared" si="8"/>
        <v>Download file (Zip, 37.6 MB)</v>
      </c>
      <c r="G585" s="18" t="str">
        <f>IF(ISNA(VLOOKUP((ROW(G587)-15),'List of tables'!$A$4:$H$900,6,FALSE))," ",VLOOKUP((ROW(G587)-15),'List of tables'!$A$4:$H$900,6,FALSE))</f>
        <v>https://datavis.nisra.gov.uk/census/2011/census-2011-lc2501ni-statistical-geographies.zip</v>
      </c>
      <c r="H585" s="18" t="str">
        <f>IF(ISNA(VLOOKUP((ROW(H587)-15),'List of tables'!$A$4:$H$900,7,FALSE))," ",VLOOKUP((ROW(H587)-15),'List of tables'!$A$4:$H$900,7,FALSE))</f>
        <v>Download file (Zip, 37.6 MB)</v>
      </c>
    </row>
    <row r="586" spans="1:8" ht="45" customHeight="1" x14ac:dyDescent="0.2">
      <c r="A586" s="21" t="str">
        <f>IF(ISNA(VLOOKUP((ROW(A588)-15),'List of tables'!$A$4:$H$900,2,FALSE))," ",VLOOKUP((ROW(A588)-15),'List of tables'!$A$4:$H$900,2,FALSE))</f>
        <v>LC2502NI</v>
      </c>
      <c r="B586" s="20" t="str">
        <f>IF(ISNA(VLOOKUP((ROW(B588)-15),'List of tables'!$A$4:$H$900,3,FALSE))," ",VLOOKUP((ROW(B588)-15),'List of tables'!$A$4:$H$900,3,FALSE))</f>
        <v>Highest level of qualification by religion (administrative geographies)</v>
      </c>
      <c r="C586" s="20" t="str">
        <f>IF(ISNA(VLOOKUP((ROW(H588)-15),'List of tables'!$A$4:$H$900,8,FALSE))," ",VLOOKUP((ROW(H588)-15),'List of tables'!$A$4:$H$900,8,FALSE))</f>
        <v>All usual residents aged 16 and over</v>
      </c>
      <c r="D586" s="20" t="str">
        <f>IF(ISNA(VLOOKUP((ROW(D588)-15),'List of tables'!$A$4:$H$900,5,FALSE))," ",VLOOKUP((ROW(D588)-15),'List of tables'!$A$4:$H$900,5,FALSE))</f>
        <v>Electoral Ward, Assembly Area, Local Government District (1993), Health and Social Care Trust, Education and Library Board, NUTS3, Northern Ireland</v>
      </c>
      <c r="E586" s="53" t="str">
        <f t="shared" ref="E586:E649" si="9">IF(LEN(G586)&lt;10,"",HYPERLINK(G586,H586))</f>
        <v>Download file (Zip, 5.0 MB)</v>
      </c>
      <c r="G586" s="18" t="str">
        <f>IF(ISNA(VLOOKUP((ROW(G588)-15),'List of tables'!$A$4:$H$900,6,FALSE))," ",VLOOKUP((ROW(G588)-15),'List of tables'!$A$4:$H$900,6,FALSE))</f>
        <v>https://datavis.nisra.gov.uk/census/2011/census-2011-lc2502ni-administrative-geographies.zip</v>
      </c>
      <c r="H586" s="18" t="str">
        <f>IF(ISNA(VLOOKUP((ROW(H588)-15),'List of tables'!$A$4:$H$900,7,FALSE))," ",VLOOKUP((ROW(H588)-15),'List of tables'!$A$4:$H$900,7,FALSE))</f>
        <v>Download file (Zip, 5.0 MB)</v>
      </c>
    </row>
    <row r="587" spans="1:8" ht="45" customHeight="1" x14ac:dyDescent="0.2">
      <c r="A587" s="21" t="str">
        <f>IF(ISNA(VLOOKUP((ROW(A589)-15),'List of tables'!$A$4:$H$900,2,FALSE))," ",VLOOKUP((ROW(A589)-15),'List of tables'!$A$4:$H$900,2,FALSE))</f>
        <v>LC2502NI</v>
      </c>
      <c r="B587" s="20" t="str">
        <f>IF(ISNA(VLOOKUP((ROW(B589)-15),'List of tables'!$A$4:$H$900,3,FALSE))," ",VLOOKUP((ROW(B589)-15),'List of tables'!$A$4:$H$900,3,FALSE))</f>
        <v>Highest level of qualification by religion (statistical geographies)</v>
      </c>
      <c r="C587" s="20" t="str">
        <f>IF(ISNA(VLOOKUP((ROW(H589)-15),'List of tables'!$A$4:$H$900,8,FALSE))," ",VLOOKUP((ROW(H589)-15),'List of tables'!$A$4:$H$900,8,FALSE))</f>
        <v>All usual residents aged 16 and over</v>
      </c>
      <c r="D587" s="20" t="str">
        <f>IF(ISNA(VLOOKUP((ROW(D589)-15),'List of tables'!$A$4:$H$900,5,FALSE))," ",VLOOKUP((ROW(D589)-15),'List of tables'!$A$4:$H$900,5,FALSE))</f>
        <v>Small Area, Super Output Area, Northern Ireland</v>
      </c>
      <c r="E587" s="53" t="str">
        <f t="shared" si="9"/>
        <v>Download file (Zip, 38.9 MB)</v>
      </c>
      <c r="G587" s="18" t="str">
        <f>IF(ISNA(VLOOKUP((ROW(G589)-15),'List of tables'!$A$4:$H$900,6,FALSE))," ",VLOOKUP((ROW(G589)-15),'List of tables'!$A$4:$H$900,6,FALSE))</f>
        <v>https://datavis.nisra.gov.uk/census/2011/census-2011-lc2502ni-statistical-geographies.zip</v>
      </c>
      <c r="H587" s="18" t="str">
        <f>IF(ISNA(VLOOKUP((ROW(H589)-15),'List of tables'!$A$4:$H$900,7,FALSE))," ",VLOOKUP((ROW(H589)-15),'List of tables'!$A$4:$H$900,7,FALSE))</f>
        <v>Download file (Zip, 38.9 MB)</v>
      </c>
    </row>
    <row r="588" spans="1:8" ht="45" customHeight="1" x14ac:dyDescent="0.2">
      <c r="A588" s="21" t="str">
        <f>IF(ISNA(VLOOKUP((ROW(A590)-15),'List of tables'!$A$4:$H$900,2,FALSE))," ",VLOOKUP((ROW(A590)-15),'List of tables'!$A$4:$H$900,2,FALSE))</f>
        <v>LC2503NI</v>
      </c>
      <c r="B588" s="20" t="str">
        <f>IF(ISNA(VLOOKUP((ROW(B590)-15),'List of tables'!$A$4:$H$900,3,FALSE))," ",VLOOKUP((ROW(B590)-15),'List of tables'!$A$4:$H$900,3,FALSE))</f>
        <v>Highest level of qualification by religion or religion brought up in (administrative geographies)</v>
      </c>
      <c r="C588" s="20" t="str">
        <f>IF(ISNA(VLOOKUP((ROW(H590)-15),'List of tables'!$A$4:$H$900,8,FALSE))," ",VLOOKUP((ROW(H590)-15),'List of tables'!$A$4:$H$900,8,FALSE))</f>
        <v>All usual residents aged 16 and over</v>
      </c>
      <c r="D588" s="20" t="str">
        <f>IF(ISNA(VLOOKUP((ROW(D590)-15),'List of tables'!$A$4:$H$900,5,FALSE))," ",VLOOKUP((ROW(D590)-15),'List of tables'!$A$4:$H$900,5,FALSE))</f>
        <v>Electoral Ward, Assembly Area, Local Government District (1993), Health and Social Care Trust, Education and Library Board, NUTS3, Northern Ireland</v>
      </c>
      <c r="E588" s="53" t="str">
        <f t="shared" si="9"/>
        <v>Download file (Zip, 5.0 MB)</v>
      </c>
      <c r="G588" s="18" t="str">
        <f>IF(ISNA(VLOOKUP((ROW(G590)-15),'List of tables'!$A$4:$H$900,6,FALSE))," ",VLOOKUP((ROW(G590)-15),'List of tables'!$A$4:$H$900,6,FALSE))</f>
        <v>https://datavis.nisra.gov.uk/census/2011/census-2011-lc2503ni-administrative-geographies.zip</v>
      </c>
      <c r="H588" s="18" t="str">
        <f>IF(ISNA(VLOOKUP((ROW(H590)-15),'List of tables'!$A$4:$H$900,7,FALSE))," ",VLOOKUP((ROW(H590)-15),'List of tables'!$A$4:$H$900,7,FALSE))</f>
        <v>Download file (Zip, 5.0 MB)</v>
      </c>
    </row>
    <row r="589" spans="1:8" ht="45" customHeight="1" x14ac:dyDescent="0.2">
      <c r="A589" s="21" t="str">
        <f>IF(ISNA(VLOOKUP((ROW(A591)-15),'List of tables'!$A$4:$H$900,2,FALSE))," ",VLOOKUP((ROW(A591)-15),'List of tables'!$A$4:$H$900,2,FALSE))</f>
        <v>LC2503NI</v>
      </c>
      <c r="B589" s="20" t="str">
        <f>IF(ISNA(VLOOKUP((ROW(B591)-15),'List of tables'!$A$4:$H$900,3,FALSE))," ",VLOOKUP((ROW(B591)-15),'List of tables'!$A$4:$H$900,3,FALSE))</f>
        <v>Highest level of qualification by religion or religion brought up in (statistical geographies)</v>
      </c>
      <c r="C589" s="20" t="str">
        <f>IF(ISNA(VLOOKUP((ROW(H591)-15),'List of tables'!$A$4:$H$900,8,FALSE))," ",VLOOKUP((ROW(H591)-15),'List of tables'!$A$4:$H$900,8,FALSE))</f>
        <v>All usual residents aged 16 and over</v>
      </c>
      <c r="D589" s="20" t="str">
        <f>IF(ISNA(VLOOKUP((ROW(D591)-15),'List of tables'!$A$4:$H$900,5,FALSE))," ",VLOOKUP((ROW(D591)-15),'List of tables'!$A$4:$H$900,5,FALSE))</f>
        <v>Small Area, Super Output Area, Northern Ireland</v>
      </c>
      <c r="E589" s="53" t="str">
        <f t="shared" si="9"/>
        <v>Download file (Zip, 39.0 MB)</v>
      </c>
      <c r="G589" s="18" t="str">
        <f>IF(ISNA(VLOOKUP((ROW(G591)-15),'List of tables'!$A$4:$H$900,6,FALSE))," ",VLOOKUP((ROW(G591)-15),'List of tables'!$A$4:$H$900,6,FALSE))</f>
        <v>https://datavis.nisra.gov.uk/census/2011/census-2011-lc2503ni-statistical-geographies.zip</v>
      </c>
      <c r="H589" s="18" t="str">
        <f>IF(ISNA(VLOOKUP((ROW(H591)-15),'List of tables'!$A$4:$H$900,7,FALSE))," ",VLOOKUP((ROW(H591)-15),'List of tables'!$A$4:$H$900,7,FALSE))</f>
        <v>Download file (Zip, 39.0 MB)</v>
      </c>
    </row>
    <row r="590" spans="1:8" ht="45" customHeight="1" x14ac:dyDescent="0.2">
      <c r="A590" s="21" t="str">
        <f>IF(ISNA(VLOOKUP((ROW(A592)-15),'List of tables'!$A$4:$H$900,2,FALSE))," ",VLOOKUP((ROW(A592)-15),'List of tables'!$A$4:$H$900,2,FALSE))</f>
        <v>LC2601NI</v>
      </c>
      <c r="B590" s="20" t="str">
        <f>IF(ISNA(VLOOKUP((ROW(B592)-15),'List of tables'!$A$4:$H$900,3,FALSE))," ",VLOOKUP((ROW(B592)-15),'List of tables'!$A$4:$H$900,3,FALSE))</f>
        <v>Economic activity by country of birth by age (administrative geographies)</v>
      </c>
      <c r="C590" s="20" t="str">
        <f>IF(ISNA(VLOOKUP((ROW(H592)-15),'List of tables'!$A$4:$H$900,8,FALSE))," ",VLOOKUP((ROW(H592)-15),'List of tables'!$A$4:$H$900,8,FALSE))</f>
        <v>All usual residents</v>
      </c>
      <c r="D590" s="20" t="str">
        <f>IF(ISNA(VLOOKUP((ROW(D592)-15),'List of tables'!$A$4:$H$900,5,FALSE))," ",VLOOKUP((ROW(D592)-15),'List of tables'!$A$4:$H$900,5,FALSE))</f>
        <v>Electoral Ward, Assembly Area, Local Government District (1993), Health and Social Care Trust, Education and Library Board, NUTS3, Northern Ireland</v>
      </c>
      <c r="E590" s="53" t="str">
        <f t="shared" si="9"/>
        <v>Download file (Zip, 4.5 MB)</v>
      </c>
      <c r="G590" s="18" t="str">
        <f>IF(ISNA(VLOOKUP((ROW(G592)-15),'List of tables'!$A$4:$H$900,6,FALSE))," ",VLOOKUP((ROW(G592)-15),'List of tables'!$A$4:$H$900,6,FALSE))</f>
        <v>https://datavis.nisra.gov.uk/census/2011/census-2011-lc2601ni-administrative-geographies.zip</v>
      </c>
      <c r="H590" s="18" t="str">
        <f>IF(ISNA(VLOOKUP((ROW(H592)-15),'List of tables'!$A$4:$H$900,7,FALSE))," ",VLOOKUP((ROW(H592)-15),'List of tables'!$A$4:$H$900,7,FALSE))</f>
        <v>Download file (Zip, 4.5 MB)</v>
      </c>
    </row>
    <row r="591" spans="1:8" ht="45" customHeight="1" x14ac:dyDescent="0.2">
      <c r="A591" s="21" t="str">
        <f>IF(ISNA(VLOOKUP((ROW(A593)-15),'List of tables'!$A$4:$H$900,2,FALSE))," ",VLOOKUP((ROW(A593)-15),'List of tables'!$A$4:$H$900,2,FALSE))</f>
        <v>LC2601NI</v>
      </c>
      <c r="B591" s="20" t="str">
        <f>IF(ISNA(VLOOKUP((ROW(B593)-15),'List of tables'!$A$4:$H$900,3,FALSE))," ",VLOOKUP((ROW(B593)-15),'List of tables'!$A$4:$H$900,3,FALSE))</f>
        <v>Economic activity by country of birth by age (statistical geographies)</v>
      </c>
      <c r="C591" s="20" t="str">
        <f>IF(ISNA(VLOOKUP((ROW(H593)-15),'List of tables'!$A$4:$H$900,8,FALSE))," ",VLOOKUP((ROW(H593)-15),'List of tables'!$A$4:$H$900,8,FALSE))</f>
        <v>All usual residents</v>
      </c>
      <c r="D591" s="20" t="str">
        <f>IF(ISNA(VLOOKUP((ROW(D593)-15),'List of tables'!$A$4:$H$900,5,FALSE))," ",VLOOKUP((ROW(D593)-15),'List of tables'!$A$4:$H$900,5,FALSE))</f>
        <v>Small Area, Super Output Area, Northern Ireland</v>
      </c>
      <c r="E591" s="53" t="str">
        <f t="shared" si="9"/>
        <v>Download file (Zip, 35.0 MB)</v>
      </c>
      <c r="G591" s="18" t="str">
        <f>IF(ISNA(VLOOKUP((ROW(G593)-15),'List of tables'!$A$4:$H$900,6,FALSE))," ",VLOOKUP((ROW(G593)-15),'List of tables'!$A$4:$H$900,6,FALSE))</f>
        <v>https://datavis.nisra.gov.uk/census/2011/census-2011-lc2601ni-statistical-geographies.zip</v>
      </c>
      <c r="H591" s="18" t="str">
        <f>IF(ISNA(VLOOKUP((ROW(H593)-15),'List of tables'!$A$4:$H$900,7,FALSE))," ",VLOOKUP((ROW(H593)-15),'List of tables'!$A$4:$H$900,7,FALSE))</f>
        <v>Download file (Zip, 35.0 MB)</v>
      </c>
    </row>
    <row r="592" spans="1:8" ht="45" customHeight="1" x14ac:dyDescent="0.2">
      <c r="A592" s="21" t="str">
        <f>IF(ISNA(VLOOKUP((ROW(A594)-15),'List of tables'!$A$4:$H$900,2,FALSE))," ",VLOOKUP((ROW(A594)-15),'List of tables'!$A$4:$H$900,2,FALSE))</f>
        <v>LC2602NI</v>
      </c>
      <c r="B592" s="20" t="str">
        <f>IF(ISNA(VLOOKUP((ROW(B594)-15),'List of tables'!$A$4:$H$900,3,FALSE))," ",VLOOKUP((ROW(B594)-15),'List of tables'!$A$4:$H$900,3,FALSE))</f>
        <v>Economic activity by country of birth by sex (administrative geographies)</v>
      </c>
      <c r="C592" s="20" t="str">
        <f>IF(ISNA(VLOOKUP((ROW(H594)-15),'List of tables'!$A$4:$H$900,8,FALSE))," ",VLOOKUP((ROW(H594)-15),'List of tables'!$A$4:$H$900,8,FALSE))</f>
        <v>All usual residents aged 16 to 74</v>
      </c>
      <c r="D592" s="20" t="str">
        <f>IF(ISNA(VLOOKUP((ROW(D594)-15),'List of tables'!$A$4:$H$900,5,FALSE))," ",VLOOKUP((ROW(D594)-15),'List of tables'!$A$4:$H$900,5,FALSE))</f>
        <v>Electoral Ward, Assembly Area, Local Government District (1993), Health and Social Care Trust, Education and Library Board, NUTS3, Northern Ireland</v>
      </c>
      <c r="E592" s="53" t="str">
        <f t="shared" si="9"/>
        <v>Download file (Zip, 4.5 MB)</v>
      </c>
      <c r="G592" s="18" t="str">
        <f>IF(ISNA(VLOOKUP((ROW(G594)-15),'List of tables'!$A$4:$H$900,6,FALSE))," ",VLOOKUP((ROW(G594)-15),'List of tables'!$A$4:$H$900,6,FALSE))</f>
        <v>https://datavis.nisra.gov.uk/census/2011/census-2011-lc2602ni-administrative-geographies.zip</v>
      </c>
      <c r="H592" s="18" t="str">
        <f>IF(ISNA(VLOOKUP((ROW(H594)-15),'List of tables'!$A$4:$H$900,7,FALSE))," ",VLOOKUP((ROW(H594)-15),'List of tables'!$A$4:$H$900,7,FALSE))</f>
        <v>Download file (Zip, 4.5 MB)</v>
      </c>
    </row>
    <row r="593" spans="1:8" ht="45" customHeight="1" x14ac:dyDescent="0.2">
      <c r="A593" s="21" t="str">
        <f>IF(ISNA(VLOOKUP((ROW(A595)-15),'List of tables'!$A$4:$H$900,2,FALSE))," ",VLOOKUP((ROW(A595)-15),'List of tables'!$A$4:$H$900,2,FALSE))</f>
        <v>LC2602NI</v>
      </c>
      <c r="B593" s="20" t="str">
        <f>IF(ISNA(VLOOKUP((ROW(B595)-15),'List of tables'!$A$4:$H$900,3,FALSE))," ",VLOOKUP((ROW(B595)-15),'List of tables'!$A$4:$H$900,3,FALSE))</f>
        <v>Economic activity by country of birth by sex (statistical geographies)</v>
      </c>
      <c r="C593" s="20" t="str">
        <f>IF(ISNA(VLOOKUP((ROW(H595)-15),'List of tables'!$A$4:$H$900,8,FALSE))," ",VLOOKUP((ROW(H595)-15),'List of tables'!$A$4:$H$900,8,FALSE))</f>
        <v>All usual residents aged 16 to 74</v>
      </c>
      <c r="D593" s="20" t="str">
        <f>IF(ISNA(VLOOKUP((ROW(D595)-15),'List of tables'!$A$4:$H$900,5,FALSE))," ",VLOOKUP((ROW(D595)-15),'List of tables'!$A$4:$H$900,5,FALSE))</f>
        <v>Small Area, Super Output Area, Northern Ireland</v>
      </c>
      <c r="E593" s="53" t="str">
        <f t="shared" si="9"/>
        <v>Download file (Zip, 34.8 MB)</v>
      </c>
      <c r="G593" s="18" t="str">
        <f>IF(ISNA(VLOOKUP((ROW(G595)-15),'List of tables'!$A$4:$H$900,6,FALSE))," ",VLOOKUP((ROW(G595)-15),'List of tables'!$A$4:$H$900,6,FALSE))</f>
        <v>https://datavis.nisra.gov.uk/census/2011/census-2011-lc2602ni-statistical-geographies.zip</v>
      </c>
      <c r="H593" s="18" t="str">
        <f>IF(ISNA(VLOOKUP((ROW(H595)-15),'List of tables'!$A$4:$H$900,7,FALSE))," ",VLOOKUP((ROW(H595)-15),'List of tables'!$A$4:$H$900,7,FALSE))</f>
        <v>Download file (Zip, 34.8 MB)</v>
      </c>
    </row>
    <row r="594" spans="1:8" ht="45" customHeight="1" x14ac:dyDescent="0.2">
      <c r="A594" s="21" t="str">
        <f>IF(ISNA(VLOOKUP((ROW(A596)-15),'List of tables'!$A$4:$H$900,2,FALSE))," ",VLOOKUP((ROW(A596)-15),'List of tables'!$A$4:$H$900,2,FALSE))</f>
        <v>LC2603NI</v>
      </c>
      <c r="B594" s="20" t="str">
        <f>IF(ISNA(VLOOKUP((ROW(B596)-15),'List of tables'!$A$4:$H$900,3,FALSE))," ",VLOOKUP((ROW(B596)-15),'List of tables'!$A$4:$H$900,3,FALSE))</f>
        <v>Economic activity by passports held (classification 1) (administrative geographies)</v>
      </c>
      <c r="C594" s="20" t="str">
        <f>IF(ISNA(VLOOKUP((ROW(H596)-15),'List of tables'!$A$4:$H$900,8,FALSE))," ",VLOOKUP((ROW(H596)-15),'List of tables'!$A$4:$H$900,8,FALSE))</f>
        <v>All usual residents aged 16 to 74</v>
      </c>
      <c r="D594" s="20" t="str">
        <f>IF(ISNA(VLOOKUP((ROW(D596)-15),'List of tables'!$A$4:$H$900,5,FALSE))," ",VLOOKUP((ROW(D596)-15),'List of tables'!$A$4:$H$900,5,FALSE))</f>
        <v>Electoral Ward, Assembly Area, Local Government District (1993), Health and Social Care Trust, Education and Library Board, NUTS3, Northern Ireland</v>
      </c>
      <c r="E594" s="53" t="str">
        <f t="shared" si="9"/>
        <v>Download file (Zip, 4.5 MB)</v>
      </c>
      <c r="G594" s="18" t="str">
        <f>IF(ISNA(VLOOKUP((ROW(G596)-15),'List of tables'!$A$4:$H$900,6,FALSE))," ",VLOOKUP((ROW(G596)-15),'List of tables'!$A$4:$H$900,6,FALSE))</f>
        <v>https://datavis.nisra.gov.uk/census/2011/census-2011-lc2603ni-administrative-geographies.zip</v>
      </c>
      <c r="H594" s="18" t="str">
        <f>IF(ISNA(VLOOKUP((ROW(H596)-15),'List of tables'!$A$4:$H$900,7,FALSE))," ",VLOOKUP((ROW(H596)-15),'List of tables'!$A$4:$H$900,7,FALSE))</f>
        <v>Download file (Zip, 4.5 MB)</v>
      </c>
    </row>
    <row r="595" spans="1:8" ht="45" customHeight="1" x14ac:dyDescent="0.2">
      <c r="A595" s="21" t="str">
        <f>IF(ISNA(VLOOKUP((ROW(A597)-15),'List of tables'!$A$4:$H$900,2,FALSE))," ",VLOOKUP((ROW(A597)-15),'List of tables'!$A$4:$H$900,2,FALSE))</f>
        <v>LC2603NI</v>
      </c>
      <c r="B595" s="20" t="str">
        <f>IF(ISNA(VLOOKUP((ROW(B597)-15),'List of tables'!$A$4:$H$900,3,FALSE))," ",VLOOKUP((ROW(B597)-15),'List of tables'!$A$4:$H$900,3,FALSE))</f>
        <v>Economic activity by passports held (classification 1) (statistical geographies)</v>
      </c>
      <c r="C595" s="20" t="str">
        <f>IF(ISNA(VLOOKUP((ROW(H597)-15),'List of tables'!$A$4:$H$900,8,FALSE))," ",VLOOKUP((ROW(H597)-15),'List of tables'!$A$4:$H$900,8,FALSE))</f>
        <v>All usual residents aged 16 to 74</v>
      </c>
      <c r="D595" s="20" t="str">
        <f>IF(ISNA(VLOOKUP((ROW(D597)-15),'List of tables'!$A$4:$H$900,5,FALSE))," ",VLOOKUP((ROW(D597)-15),'List of tables'!$A$4:$H$900,5,FALSE))</f>
        <v>Small Area, Super Output Area, Northern Ireland</v>
      </c>
      <c r="E595" s="53" t="str">
        <f t="shared" si="9"/>
        <v>Download file (Zip, 34.4 MB)</v>
      </c>
      <c r="G595" s="18" t="str">
        <f>IF(ISNA(VLOOKUP((ROW(G597)-15),'List of tables'!$A$4:$H$900,6,FALSE))," ",VLOOKUP((ROW(G597)-15),'List of tables'!$A$4:$H$900,6,FALSE))</f>
        <v>https://datavis.nisra.gov.uk/census/2011/census-2011-lc2603ni-statistical-geographies.zip</v>
      </c>
      <c r="H595" s="18" t="str">
        <f>IF(ISNA(VLOOKUP((ROW(H597)-15),'List of tables'!$A$4:$H$900,7,FALSE))," ",VLOOKUP((ROW(H597)-15),'List of tables'!$A$4:$H$900,7,FALSE))</f>
        <v>Download file (Zip, 34.4 MB)</v>
      </c>
    </row>
    <row r="596" spans="1:8" ht="45" customHeight="1" x14ac:dyDescent="0.2">
      <c r="A596" s="21" t="str">
        <f>IF(ISNA(VLOOKUP((ROW(A598)-15),'List of tables'!$A$4:$H$900,2,FALSE))," ",VLOOKUP((ROW(A598)-15),'List of tables'!$A$4:$H$900,2,FALSE))</f>
        <v>LC2604NI</v>
      </c>
      <c r="B596" s="20" t="str">
        <f>IF(ISNA(VLOOKUP((ROW(B598)-15),'List of tables'!$A$4:$H$900,3,FALSE))," ",VLOOKUP((ROW(B598)-15),'List of tables'!$A$4:$H$900,3,FALSE))</f>
        <v>NS-SeC by religion (administrative geographies)</v>
      </c>
      <c r="C596" s="20" t="str">
        <f>IF(ISNA(VLOOKUP((ROW(H598)-15),'List of tables'!$A$4:$H$900,8,FALSE))," ",VLOOKUP((ROW(H598)-15),'List of tables'!$A$4:$H$900,8,FALSE))</f>
        <v>All usual residents aged 16 to 74</v>
      </c>
      <c r="D596" s="20" t="str">
        <f>IF(ISNA(VLOOKUP((ROW(D598)-15),'List of tables'!$A$4:$H$900,5,FALSE))," ",VLOOKUP((ROW(D598)-15),'List of tables'!$A$4:$H$900,5,FALSE))</f>
        <v>Electoral Ward, Assembly Area, Local Government District (1993), Health and Social Care Trust, Education and Library Board, NUTS3, Northern Ireland</v>
      </c>
      <c r="E596" s="53" t="str">
        <f t="shared" si="9"/>
        <v>Download file (Zip, 5.2 MB)</v>
      </c>
      <c r="G596" s="18" t="str">
        <f>IF(ISNA(VLOOKUP((ROW(G598)-15),'List of tables'!$A$4:$H$900,6,FALSE))," ",VLOOKUP((ROW(G598)-15),'List of tables'!$A$4:$H$900,6,FALSE))</f>
        <v>https://datavis.nisra.gov.uk/census/2011/census-2011-lc2604ni-administrative-geographies.zip</v>
      </c>
      <c r="H596" s="18" t="str">
        <f>IF(ISNA(VLOOKUP((ROW(H598)-15),'List of tables'!$A$4:$H$900,7,FALSE))," ",VLOOKUP((ROW(H598)-15),'List of tables'!$A$4:$H$900,7,FALSE))</f>
        <v>Download file (Zip, 5.2 MB)</v>
      </c>
    </row>
    <row r="597" spans="1:8" ht="45" customHeight="1" x14ac:dyDescent="0.2">
      <c r="A597" s="21" t="str">
        <f>IF(ISNA(VLOOKUP((ROW(A599)-15),'List of tables'!$A$4:$H$900,2,FALSE))," ",VLOOKUP((ROW(A599)-15),'List of tables'!$A$4:$H$900,2,FALSE))</f>
        <v>LC2604NI</v>
      </c>
      <c r="B597" s="20" t="str">
        <f>IF(ISNA(VLOOKUP((ROW(B599)-15),'List of tables'!$A$4:$H$900,3,FALSE))," ",VLOOKUP((ROW(B599)-15),'List of tables'!$A$4:$H$900,3,FALSE))</f>
        <v>NS-SeC by religion (statistical geographies)</v>
      </c>
      <c r="C597" s="20" t="str">
        <f>IF(ISNA(VLOOKUP((ROW(H599)-15),'List of tables'!$A$4:$H$900,8,FALSE))," ",VLOOKUP((ROW(H599)-15),'List of tables'!$A$4:$H$900,8,FALSE))</f>
        <v>All usual residents aged 16 to 74</v>
      </c>
      <c r="D597" s="20" t="str">
        <f>IF(ISNA(VLOOKUP((ROW(D599)-15),'List of tables'!$A$4:$H$900,5,FALSE))," ",VLOOKUP((ROW(D599)-15),'List of tables'!$A$4:$H$900,5,FALSE))</f>
        <v>Small Area, Super Output Area, Northern Ireland</v>
      </c>
      <c r="E597" s="53" t="str">
        <f t="shared" si="9"/>
        <v>Download file (Zip, 40.3 MB)</v>
      </c>
      <c r="G597" s="18" t="str">
        <f>IF(ISNA(VLOOKUP((ROW(G599)-15),'List of tables'!$A$4:$H$900,6,FALSE))," ",VLOOKUP((ROW(G599)-15),'List of tables'!$A$4:$H$900,6,FALSE))</f>
        <v>https://datavis.nisra.gov.uk/census/2011/census-2011-lc2604ni-statistical-geographies.zip</v>
      </c>
      <c r="H597" s="18" t="str">
        <f>IF(ISNA(VLOOKUP((ROW(H599)-15),'List of tables'!$A$4:$H$900,7,FALSE))," ",VLOOKUP((ROW(H599)-15),'List of tables'!$A$4:$H$900,7,FALSE))</f>
        <v>Download file (Zip, 40.3 MB)</v>
      </c>
    </row>
    <row r="598" spans="1:8" ht="45" customHeight="1" x14ac:dyDescent="0.2">
      <c r="A598" s="21" t="str">
        <f>IF(ISNA(VLOOKUP((ROW(A600)-15),'List of tables'!$A$4:$H$900,2,FALSE))," ",VLOOKUP((ROW(A600)-15),'List of tables'!$A$4:$H$900,2,FALSE))</f>
        <v>LC2605NI</v>
      </c>
      <c r="B598" s="20" t="str">
        <f>IF(ISNA(VLOOKUP((ROW(B600)-15),'List of tables'!$A$4:$H$900,3,FALSE))," ",VLOOKUP((ROW(B600)-15),'List of tables'!$A$4:$H$900,3,FALSE))</f>
        <v>Country of birth by occupation (administrative geographies)</v>
      </c>
      <c r="C598" s="20" t="str">
        <f>IF(ISNA(VLOOKUP((ROW(H600)-15),'List of tables'!$A$4:$H$900,8,FALSE))," ",VLOOKUP((ROW(H600)-15),'List of tables'!$A$4:$H$900,8,FALSE))</f>
        <v>All usual residents aged 16 to 74</v>
      </c>
      <c r="D598" s="20" t="str">
        <f>IF(ISNA(VLOOKUP((ROW(D600)-15),'List of tables'!$A$4:$H$900,5,FALSE))," ",VLOOKUP((ROW(D600)-15),'List of tables'!$A$4:$H$900,5,FALSE))</f>
        <v>Electoral Ward, Assembly Area, Local Government District (1993), Health and Social Care Trust, Education and Library Board, NUTS3, Northern Ireland</v>
      </c>
      <c r="E598" s="53" t="str">
        <f t="shared" si="9"/>
        <v>Download file (Zip, 4.9 MB)</v>
      </c>
      <c r="G598" s="18" t="str">
        <f>IF(ISNA(VLOOKUP((ROW(G600)-15),'List of tables'!$A$4:$H$900,6,FALSE))," ",VLOOKUP((ROW(G600)-15),'List of tables'!$A$4:$H$900,6,FALSE))</f>
        <v>https://datavis.nisra.gov.uk/census/2011/census-2011-lc2605ni-administrative-geographies.zip</v>
      </c>
      <c r="H598" s="18" t="str">
        <f>IF(ISNA(VLOOKUP((ROW(H600)-15),'List of tables'!$A$4:$H$900,7,FALSE))," ",VLOOKUP((ROW(H600)-15),'List of tables'!$A$4:$H$900,7,FALSE))</f>
        <v>Download file (Zip, 4.9 MB)</v>
      </c>
    </row>
    <row r="599" spans="1:8" ht="45" customHeight="1" x14ac:dyDescent="0.2">
      <c r="A599" s="21" t="str">
        <f>IF(ISNA(VLOOKUP((ROW(A601)-15),'List of tables'!$A$4:$H$900,2,FALSE))," ",VLOOKUP((ROW(A601)-15),'List of tables'!$A$4:$H$900,2,FALSE))</f>
        <v>LC2605NI</v>
      </c>
      <c r="B599" s="20" t="str">
        <f>IF(ISNA(VLOOKUP((ROW(B601)-15),'List of tables'!$A$4:$H$900,3,FALSE))," ",VLOOKUP((ROW(B601)-15),'List of tables'!$A$4:$H$900,3,FALSE))</f>
        <v>Country of birth by occupation (statistical geographies)</v>
      </c>
      <c r="C599" s="20" t="str">
        <f>IF(ISNA(VLOOKUP((ROW(H601)-15),'List of tables'!$A$4:$H$900,8,FALSE))," ",VLOOKUP((ROW(H601)-15),'List of tables'!$A$4:$H$900,8,FALSE))</f>
        <v>All usual residents aged 16 to 74</v>
      </c>
      <c r="D599" s="20" t="str">
        <f>IF(ISNA(VLOOKUP((ROW(D601)-15),'List of tables'!$A$4:$H$900,5,FALSE))," ",VLOOKUP((ROW(D601)-15),'List of tables'!$A$4:$H$900,5,FALSE))</f>
        <v>Small Area, Super Output Area, Northern Ireland</v>
      </c>
      <c r="E599" s="53" t="str">
        <f t="shared" si="9"/>
        <v>Download file (Zip, 39.0 MB)</v>
      </c>
      <c r="G599" s="18" t="str">
        <f>IF(ISNA(VLOOKUP((ROW(G601)-15),'List of tables'!$A$4:$H$900,6,FALSE))," ",VLOOKUP((ROW(G601)-15),'List of tables'!$A$4:$H$900,6,FALSE))</f>
        <v>https://datavis.nisra.gov.uk/census/2011/census-2011-lc2605ni-statistical-geographies.zip</v>
      </c>
      <c r="H599" s="18" t="str">
        <f>IF(ISNA(VLOOKUP((ROW(H601)-15),'List of tables'!$A$4:$H$900,7,FALSE))," ",VLOOKUP((ROW(H601)-15),'List of tables'!$A$4:$H$900,7,FALSE))</f>
        <v>Download file (Zip, 39.0 MB)</v>
      </c>
    </row>
    <row r="600" spans="1:8" ht="45" customHeight="1" x14ac:dyDescent="0.2">
      <c r="A600" s="21" t="str">
        <f>IF(ISNA(VLOOKUP((ROW(A602)-15),'List of tables'!$A$4:$H$900,2,FALSE))," ",VLOOKUP((ROW(A602)-15),'List of tables'!$A$4:$H$900,2,FALSE))</f>
        <v>LC2606NI</v>
      </c>
      <c r="B600" s="20" t="str">
        <f>IF(ISNA(VLOOKUP((ROW(B602)-15),'List of tables'!$A$4:$H$900,3,FALSE))," ",VLOOKUP((ROW(B602)-15),'List of tables'!$A$4:$H$900,3,FALSE))</f>
        <v>Economic activity by religion (administrative geographies)</v>
      </c>
      <c r="C600" s="20" t="str">
        <f>IF(ISNA(VLOOKUP((ROW(H602)-15),'List of tables'!$A$4:$H$900,8,FALSE))," ",VLOOKUP((ROW(H602)-15),'List of tables'!$A$4:$H$900,8,FALSE))</f>
        <v>All usual residents aged 16 to 74</v>
      </c>
      <c r="D600" s="20" t="str">
        <f>IF(ISNA(VLOOKUP((ROW(D602)-15),'List of tables'!$A$4:$H$900,5,FALSE))," ",VLOOKUP((ROW(D602)-15),'List of tables'!$A$4:$H$900,5,FALSE))</f>
        <v>Electoral Ward, Assembly Area, Local Government District (1993), Health and Social Care Trust, Education and Library Board, NUTS3, Northern Ireland</v>
      </c>
      <c r="E600" s="53" t="str">
        <f t="shared" si="9"/>
        <v>Download file (Zip, 4.7 MB)</v>
      </c>
      <c r="G600" s="18" t="str">
        <f>IF(ISNA(VLOOKUP((ROW(G602)-15),'List of tables'!$A$4:$H$900,6,FALSE))," ",VLOOKUP((ROW(G602)-15),'List of tables'!$A$4:$H$900,6,FALSE))</f>
        <v>https://datavis.nisra.gov.uk/census/2011/census-2011-lc2606ni-administrative-geographies.zip</v>
      </c>
      <c r="H600" s="18" t="str">
        <f>IF(ISNA(VLOOKUP((ROW(H602)-15),'List of tables'!$A$4:$H$900,7,FALSE))," ",VLOOKUP((ROW(H602)-15),'List of tables'!$A$4:$H$900,7,FALSE))</f>
        <v>Download file (Zip, 4.7 MB)</v>
      </c>
    </row>
    <row r="601" spans="1:8" ht="45" customHeight="1" x14ac:dyDescent="0.2">
      <c r="A601" s="21" t="str">
        <f>IF(ISNA(VLOOKUP((ROW(A603)-15),'List of tables'!$A$4:$H$900,2,FALSE))," ",VLOOKUP((ROW(A603)-15),'List of tables'!$A$4:$H$900,2,FALSE))</f>
        <v>LC2606NI</v>
      </c>
      <c r="B601" s="20" t="str">
        <f>IF(ISNA(VLOOKUP((ROW(B603)-15),'List of tables'!$A$4:$H$900,3,FALSE))," ",VLOOKUP((ROW(B603)-15),'List of tables'!$A$4:$H$900,3,FALSE))</f>
        <v>Economic activity by religion (statistical geographies)</v>
      </c>
      <c r="C601" s="20" t="str">
        <f>IF(ISNA(VLOOKUP((ROW(H603)-15),'List of tables'!$A$4:$H$900,8,FALSE))," ",VLOOKUP((ROW(H603)-15),'List of tables'!$A$4:$H$900,8,FALSE))</f>
        <v>All usual residents aged 16 to 74</v>
      </c>
      <c r="D601" s="20" t="str">
        <f>IF(ISNA(VLOOKUP((ROW(D603)-15),'List of tables'!$A$4:$H$900,5,FALSE))," ",VLOOKUP((ROW(D603)-15),'List of tables'!$A$4:$H$900,5,FALSE))</f>
        <v>Small Area, Super Output Area, Northern Ireland</v>
      </c>
      <c r="E601" s="53" t="str">
        <f t="shared" si="9"/>
        <v>Download file (Zip, 36.4 MB)</v>
      </c>
      <c r="G601" s="18" t="str">
        <f>IF(ISNA(VLOOKUP((ROW(G603)-15),'List of tables'!$A$4:$H$900,6,FALSE))," ",VLOOKUP((ROW(G603)-15),'List of tables'!$A$4:$H$900,6,FALSE))</f>
        <v>https://datavis.nisra.gov.uk/census/2011/census-2011-lc2606ni-statistical-geographies.zip</v>
      </c>
      <c r="H601" s="18" t="str">
        <f>IF(ISNA(VLOOKUP((ROW(H603)-15),'List of tables'!$A$4:$H$900,7,FALSE))," ",VLOOKUP((ROW(H603)-15),'List of tables'!$A$4:$H$900,7,FALSE))</f>
        <v>Download file (Zip, 36.4 MB)</v>
      </c>
    </row>
    <row r="602" spans="1:8" ht="45" customHeight="1" x14ac:dyDescent="0.2">
      <c r="A602" s="21" t="str">
        <f>IF(ISNA(VLOOKUP((ROW(A604)-15),'List of tables'!$A$4:$H$900,2,FALSE))," ",VLOOKUP((ROW(A604)-15),'List of tables'!$A$4:$H$900,2,FALSE))</f>
        <v>LC2607NI</v>
      </c>
      <c r="B602" s="20" t="str">
        <f>IF(ISNA(VLOOKUP((ROW(B604)-15),'List of tables'!$A$4:$H$900,3,FALSE))," ",VLOOKUP((ROW(B604)-15),'List of tables'!$A$4:$H$900,3,FALSE))</f>
        <v>Economic activity by religion or religion brought up in (administrative geographies)</v>
      </c>
      <c r="C602" s="20" t="str">
        <f>IF(ISNA(VLOOKUP((ROW(H604)-15),'List of tables'!$A$4:$H$900,8,FALSE))," ",VLOOKUP((ROW(H604)-15),'List of tables'!$A$4:$H$900,8,FALSE))</f>
        <v>All usual residents aged 16 to 74</v>
      </c>
      <c r="D602" s="20" t="str">
        <f>IF(ISNA(VLOOKUP((ROW(D604)-15),'List of tables'!$A$4:$H$900,5,FALSE))," ",VLOOKUP((ROW(D604)-15),'List of tables'!$A$4:$H$900,5,FALSE))</f>
        <v>Electoral Ward, Assembly Area, Local Government District (1993), Health and Social Care Trust, Education and Library Board, NUTS3, Northern Ireland</v>
      </c>
      <c r="E602" s="53" t="str">
        <f t="shared" si="9"/>
        <v>Download file (Zip, 4.5 MB)</v>
      </c>
      <c r="G602" s="18" t="str">
        <f>IF(ISNA(VLOOKUP((ROW(G604)-15),'List of tables'!$A$4:$H$900,6,FALSE))," ",VLOOKUP((ROW(G604)-15),'List of tables'!$A$4:$H$900,6,FALSE))</f>
        <v>https://datavis.nisra.gov.uk/census/2011/census-2011-lc2607ni-administrative-geographies.zip</v>
      </c>
      <c r="H602" s="18" t="str">
        <f>IF(ISNA(VLOOKUP((ROW(H604)-15),'List of tables'!$A$4:$H$900,7,FALSE))," ",VLOOKUP((ROW(H604)-15),'List of tables'!$A$4:$H$900,7,FALSE))</f>
        <v>Download file (Zip, 4.5 MB)</v>
      </c>
    </row>
    <row r="603" spans="1:8" ht="45" customHeight="1" x14ac:dyDescent="0.2">
      <c r="A603" s="21" t="str">
        <f>IF(ISNA(VLOOKUP((ROW(A605)-15),'List of tables'!$A$4:$H$900,2,FALSE))," ",VLOOKUP((ROW(A605)-15),'List of tables'!$A$4:$H$900,2,FALSE))</f>
        <v>LC2607NI</v>
      </c>
      <c r="B603" s="20" t="str">
        <f>IF(ISNA(VLOOKUP((ROW(B605)-15),'List of tables'!$A$4:$H$900,3,FALSE))," ",VLOOKUP((ROW(B605)-15),'List of tables'!$A$4:$H$900,3,FALSE))</f>
        <v>Economic activity by religion or religion brought up in (statistical geographies)</v>
      </c>
      <c r="C603" s="20" t="str">
        <f>IF(ISNA(VLOOKUP((ROW(H605)-15),'List of tables'!$A$4:$H$900,8,FALSE))," ",VLOOKUP((ROW(H605)-15),'List of tables'!$A$4:$H$900,8,FALSE))</f>
        <v>All usual residents aged 16 to 74</v>
      </c>
      <c r="D603" s="20" t="str">
        <f>IF(ISNA(VLOOKUP((ROW(D605)-15),'List of tables'!$A$4:$H$900,5,FALSE))," ",VLOOKUP((ROW(D605)-15),'List of tables'!$A$4:$H$900,5,FALSE))</f>
        <v>Small Area, Super Output Area, Northern Ireland</v>
      </c>
      <c r="E603" s="53" t="str">
        <f t="shared" si="9"/>
        <v>Download file (Zip, 34.8 MB)</v>
      </c>
      <c r="G603" s="18" t="str">
        <f>IF(ISNA(VLOOKUP((ROW(G605)-15),'List of tables'!$A$4:$H$900,6,FALSE))," ",VLOOKUP((ROW(G605)-15),'List of tables'!$A$4:$H$900,6,FALSE))</f>
        <v>https://datavis.nisra.gov.uk/census/2011/census-2011-lc2607ni-statistical-geographies.zip</v>
      </c>
      <c r="H603" s="18" t="str">
        <f>IF(ISNA(VLOOKUP((ROW(H605)-15),'List of tables'!$A$4:$H$900,7,FALSE))," ",VLOOKUP((ROW(H605)-15),'List of tables'!$A$4:$H$900,7,FALSE))</f>
        <v>Download file (Zip, 34.8 MB)</v>
      </c>
    </row>
    <row r="604" spans="1:8" ht="45" customHeight="1" x14ac:dyDescent="0.2">
      <c r="A604" s="21" t="str">
        <f>IF(ISNA(VLOOKUP((ROW(A606)-15),'List of tables'!$A$4:$H$900,2,FALSE))," ",VLOOKUP((ROW(A606)-15),'List of tables'!$A$4:$H$900,2,FALSE))</f>
        <v>LC2608NI</v>
      </c>
      <c r="B604" s="20" t="str">
        <f>IF(ISNA(VLOOKUP((ROW(B606)-15),'List of tables'!$A$4:$H$900,3,FALSE))," ",VLOOKUP((ROW(B606)-15),'List of tables'!$A$4:$H$900,3,FALSE))</f>
        <v>NS-SeC by religion or religion brought up in (administrative geographies)</v>
      </c>
      <c r="C604" s="20" t="str">
        <f>IF(ISNA(VLOOKUP((ROW(H606)-15),'List of tables'!$A$4:$H$900,8,FALSE))," ",VLOOKUP((ROW(H606)-15),'List of tables'!$A$4:$H$900,8,FALSE))</f>
        <v>All usual residents aged 16 to 74</v>
      </c>
      <c r="D604" s="20" t="str">
        <f>IF(ISNA(VLOOKUP((ROW(D606)-15),'List of tables'!$A$4:$H$900,5,FALSE))," ",VLOOKUP((ROW(D606)-15),'List of tables'!$A$4:$H$900,5,FALSE))</f>
        <v>Electoral Ward, Assembly Area, Local Government District (1993), Health and Social Care Trust, Education and Library Board, NUTS3, Northern Ireland</v>
      </c>
      <c r="E604" s="53" t="str">
        <f t="shared" si="9"/>
        <v>Download file (Zip, 4.7 MB)</v>
      </c>
      <c r="G604" s="18" t="str">
        <f>IF(ISNA(VLOOKUP((ROW(G606)-15),'List of tables'!$A$4:$H$900,6,FALSE))," ",VLOOKUP((ROW(G606)-15),'List of tables'!$A$4:$H$900,6,FALSE))</f>
        <v>https://datavis.nisra.gov.uk/census/2011/census-2011-lc2608ni-administrative-geographies.zip</v>
      </c>
      <c r="H604" s="18" t="str">
        <f>IF(ISNA(VLOOKUP((ROW(H606)-15),'List of tables'!$A$4:$H$900,7,FALSE))," ",VLOOKUP((ROW(H606)-15),'List of tables'!$A$4:$H$900,7,FALSE))</f>
        <v>Download file (Zip, 4.7 MB)</v>
      </c>
    </row>
    <row r="605" spans="1:8" ht="45" customHeight="1" x14ac:dyDescent="0.2">
      <c r="A605" s="21" t="str">
        <f>IF(ISNA(VLOOKUP((ROW(A607)-15),'List of tables'!$A$4:$H$900,2,FALSE))," ",VLOOKUP((ROW(A607)-15),'List of tables'!$A$4:$H$900,2,FALSE))</f>
        <v>LC2608NI</v>
      </c>
      <c r="B605" s="20" t="str">
        <f>IF(ISNA(VLOOKUP((ROW(B607)-15),'List of tables'!$A$4:$H$900,3,FALSE))," ",VLOOKUP((ROW(B607)-15),'List of tables'!$A$4:$H$900,3,FALSE))</f>
        <v>NS-SeC by religion or religion brought up in (statistical geographies)</v>
      </c>
      <c r="C605" s="20" t="str">
        <f>IF(ISNA(VLOOKUP((ROW(H607)-15),'List of tables'!$A$4:$H$900,8,FALSE))," ",VLOOKUP((ROW(H607)-15),'List of tables'!$A$4:$H$900,8,FALSE))</f>
        <v>All usual residents aged 16 to 74</v>
      </c>
      <c r="D605" s="20" t="str">
        <f>IF(ISNA(VLOOKUP((ROW(D607)-15),'List of tables'!$A$4:$H$900,5,FALSE))," ",VLOOKUP((ROW(D607)-15),'List of tables'!$A$4:$H$900,5,FALSE))</f>
        <v>Small Area, Super Output Area, Northern Ireland</v>
      </c>
      <c r="E605" s="53" t="str">
        <f t="shared" si="9"/>
        <v>Download file (Zip, 36.6 MB)</v>
      </c>
      <c r="G605" s="18" t="str">
        <f>IF(ISNA(VLOOKUP((ROW(G607)-15),'List of tables'!$A$4:$H$900,6,FALSE))," ",VLOOKUP((ROW(G607)-15),'List of tables'!$A$4:$H$900,6,FALSE))</f>
        <v>https://datavis.nisra.gov.uk/census/2011/census-2011-lc2608ni-statistical-geographies.zip</v>
      </c>
      <c r="H605" s="18" t="str">
        <f>IF(ISNA(VLOOKUP((ROW(H607)-15),'List of tables'!$A$4:$H$900,7,FALSE))," ",VLOOKUP((ROW(H607)-15),'List of tables'!$A$4:$H$900,7,FALSE))</f>
        <v>Download file (Zip, 36.6 MB)</v>
      </c>
    </row>
    <row r="606" spans="1:8" ht="45" customHeight="1" x14ac:dyDescent="0.2">
      <c r="A606" s="21" t="str">
        <f>IF(ISNA(VLOOKUP((ROW(A608)-15),'List of tables'!$A$4:$H$900,2,FALSE))," ",VLOOKUP((ROW(A608)-15),'List of tables'!$A$4:$H$900,2,FALSE))</f>
        <v>LC2609NI</v>
      </c>
      <c r="B606" s="20" t="str">
        <f>IF(ISNA(VLOOKUP((ROW(B608)-15),'List of tables'!$A$4:$H$900,3,FALSE))," ",VLOOKUP((ROW(B608)-15),'List of tables'!$A$4:$H$900,3,FALSE))</f>
        <v>Occupation by religion (administrative geographies)</v>
      </c>
      <c r="C606" s="20" t="str">
        <f>IF(ISNA(VLOOKUP((ROW(H608)-15),'List of tables'!$A$4:$H$900,8,FALSE))," ",VLOOKUP((ROW(H608)-15),'List of tables'!$A$4:$H$900,8,FALSE))</f>
        <v xml:space="preserve">All usual residents aged 16 to 74 in employment </v>
      </c>
      <c r="D606" s="20" t="str">
        <f>IF(ISNA(VLOOKUP((ROW(D608)-15),'List of tables'!$A$4:$H$900,5,FALSE))," ",VLOOKUP((ROW(D608)-15),'List of tables'!$A$4:$H$900,5,FALSE))</f>
        <v>Electoral Ward, Assembly Area, Local Government District (1993), Health and Social Care Trust, Education and Library Board, NUTS3, Northern Ireland</v>
      </c>
      <c r="E606" s="53" t="str">
        <f t="shared" si="9"/>
        <v>Download file (Zip, 5.3 MB)</v>
      </c>
      <c r="G606" s="18" t="str">
        <f>IF(ISNA(VLOOKUP((ROW(G608)-15),'List of tables'!$A$4:$H$900,6,FALSE))," ",VLOOKUP((ROW(G608)-15),'List of tables'!$A$4:$H$900,6,FALSE))</f>
        <v>https://datavis.nisra.gov.uk/census/2011/census-2011-lc2609ni-administrative-geographies.zip</v>
      </c>
      <c r="H606" s="18" t="str">
        <f>IF(ISNA(VLOOKUP((ROW(H608)-15),'List of tables'!$A$4:$H$900,7,FALSE))," ",VLOOKUP((ROW(H608)-15),'List of tables'!$A$4:$H$900,7,FALSE))</f>
        <v>Download file (Zip, 5.3 MB)</v>
      </c>
    </row>
    <row r="607" spans="1:8" ht="45" customHeight="1" x14ac:dyDescent="0.2">
      <c r="A607" s="21" t="str">
        <f>IF(ISNA(VLOOKUP((ROW(A609)-15),'List of tables'!$A$4:$H$900,2,FALSE))," ",VLOOKUP((ROW(A609)-15),'List of tables'!$A$4:$H$900,2,FALSE))</f>
        <v>LC2609NI</v>
      </c>
      <c r="B607" s="20" t="str">
        <f>IF(ISNA(VLOOKUP((ROW(B609)-15),'List of tables'!$A$4:$H$900,3,FALSE))," ",VLOOKUP((ROW(B609)-15),'List of tables'!$A$4:$H$900,3,FALSE))</f>
        <v>Occupation by religion (statistical geographies)</v>
      </c>
      <c r="C607" s="20" t="str">
        <f>IF(ISNA(VLOOKUP((ROW(H609)-15),'List of tables'!$A$4:$H$900,8,FALSE))," ",VLOOKUP((ROW(H609)-15),'List of tables'!$A$4:$H$900,8,FALSE))</f>
        <v xml:space="preserve">All usual residents aged 16 to 74 in employment </v>
      </c>
      <c r="D607" s="20" t="str">
        <f>IF(ISNA(VLOOKUP((ROW(D609)-15),'List of tables'!$A$4:$H$900,5,FALSE))," ",VLOOKUP((ROW(D609)-15),'List of tables'!$A$4:$H$900,5,FALSE))</f>
        <v>Small Area, Super Output Area, Northern Ireland</v>
      </c>
      <c r="E607" s="53" t="str">
        <f t="shared" si="9"/>
        <v>Download file (Zip, 41.4 MB)</v>
      </c>
      <c r="G607" s="18" t="str">
        <f>IF(ISNA(VLOOKUP((ROW(G609)-15),'List of tables'!$A$4:$H$900,6,FALSE))," ",VLOOKUP((ROW(G609)-15),'List of tables'!$A$4:$H$900,6,FALSE))</f>
        <v>https://datavis.nisra.gov.uk/census/2011/census-2011-lc2609ni-statistical-geographies.zip</v>
      </c>
      <c r="H607" s="18" t="str">
        <f>IF(ISNA(VLOOKUP((ROW(H609)-15),'List of tables'!$A$4:$H$900,7,FALSE))," ",VLOOKUP((ROW(H609)-15),'List of tables'!$A$4:$H$900,7,FALSE))</f>
        <v>Download file (Zip, 41.4 MB)</v>
      </c>
    </row>
    <row r="608" spans="1:8" ht="45" customHeight="1" x14ac:dyDescent="0.2">
      <c r="A608" s="21" t="str">
        <f>IF(ISNA(VLOOKUP((ROW(A610)-15),'List of tables'!$A$4:$H$900,2,FALSE))," ",VLOOKUP((ROW(A610)-15),'List of tables'!$A$4:$H$900,2,FALSE))</f>
        <v>LC2610NI</v>
      </c>
      <c r="B608" s="20" t="str">
        <f>IF(ISNA(VLOOKUP((ROW(B610)-15),'List of tables'!$A$4:$H$900,3,FALSE))," ",VLOOKUP((ROW(B610)-15),'List of tables'!$A$4:$H$900,3,FALSE))</f>
        <v>Occupation by religion or religion brought up in (administrative geographies)</v>
      </c>
      <c r="C608" s="20" t="str">
        <f>IF(ISNA(VLOOKUP((ROW(H610)-15),'List of tables'!$A$4:$H$900,8,FALSE))," ",VLOOKUP((ROW(H610)-15),'List of tables'!$A$4:$H$900,8,FALSE))</f>
        <v xml:space="preserve">All usual residents aged 16 to 74 in employment </v>
      </c>
      <c r="D608" s="20" t="str">
        <f>IF(ISNA(VLOOKUP((ROW(D610)-15),'List of tables'!$A$4:$H$900,5,FALSE))," ",VLOOKUP((ROW(D610)-15),'List of tables'!$A$4:$H$900,5,FALSE))</f>
        <v>Electoral Ward, Assembly Area, Local Government District (1993), Health and Social Care Trust, Education and Library Board, NUTS3, Northern Ireland</v>
      </c>
      <c r="E608" s="53" t="str">
        <f t="shared" si="9"/>
        <v>Download file (Zip, 5.0 MB)</v>
      </c>
      <c r="G608" s="18" t="str">
        <f>IF(ISNA(VLOOKUP((ROW(G610)-15),'List of tables'!$A$4:$H$900,6,FALSE))," ",VLOOKUP((ROW(G610)-15),'List of tables'!$A$4:$H$900,6,FALSE))</f>
        <v>https://datavis.nisra.gov.uk/census/2011/census-2011-lc2610ni-administrative-geographies.zip</v>
      </c>
      <c r="H608" s="18" t="str">
        <f>IF(ISNA(VLOOKUP((ROW(H610)-15),'List of tables'!$A$4:$H$900,7,FALSE))," ",VLOOKUP((ROW(H610)-15),'List of tables'!$A$4:$H$900,7,FALSE))</f>
        <v>Download file (Zip, 5.0 MB)</v>
      </c>
    </row>
    <row r="609" spans="1:8" ht="45" customHeight="1" x14ac:dyDescent="0.2">
      <c r="A609" s="21" t="str">
        <f>IF(ISNA(VLOOKUP((ROW(A611)-15),'List of tables'!$A$4:$H$900,2,FALSE))," ",VLOOKUP((ROW(A611)-15),'List of tables'!$A$4:$H$900,2,FALSE))</f>
        <v>LC2610NI</v>
      </c>
      <c r="B609" s="20" t="str">
        <f>IF(ISNA(VLOOKUP((ROW(B611)-15),'List of tables'!$A$4:$H$900,3,FALSE))," ",VLOOKUP((ROW(B611)-15),'List of tables'!$A$4:$H$900,3,FALSE))</f>
        <v>Occupation by religion or religion brought up in (statistical geographies)</v>
      </c>
      <c r="C609" s="20" t="str">
        <f>IF(ISNA(VLOOKUP((ROW(H611)-15),'List of tables'!$A$4:$H$900,8,FALSE))," ",VLOOKUP((ROW(H611)-15),'List of tables'!$A$4:$H$900,8,FALSE))</f>
        <v xml:space="preserve">All usual residents aged 16 to 74 in employment </v>
      </c>
      <c r="D609" s="20" t="str">
        <f>IF(ISNA(VLOOKUP((ROW(D611)-15),'List of tables'!$A$4:$H$900,5,FALSE))," ",VLOOKUP((ROW(D611)-15),'List of tables'!$A$4:$H$900,5,FALSE))</f>
        <v>Small Area, Super Output Area, Northern Ireland</v>
      </c>
      <c r="E609" s="53" t="str">
        <f t="shared" si="9"/>
        <v>Download file (Zip, 38.7 MB)</v>
      </c>
      <c r="G609" s="18" t="str">
        <f>IF(ISNA(VLOOKUP((ROW(G611)-15),'List of tables'!$A$4:$H$900,6,FALSE))," ",VLOOKUP((ROW(G611)-15),'List of tables'!$A$4:$H$900,6,FALSE))</f>
        <v>https://datavis.nisra.gov.uk/census/2011/census-2011-lc2610ni-statistical-geographies.zip</v>
      </c>
      <c r="H609" s="18" t="str">
        <f>IF(ISNA(VLOOKUP((ROW(H611)-15),'List of tables'!$A$4:$H$900,7,FALSE))," ",VLOOKUP((ROW(H611)-15),'List of tables'!$A$4:$H$900,7,FALSE))</f>
        <v>Download file (Zip, 38.7 MB)</v>
      </c>
    </row>
    <row r="610" spans="1:8" ht="45" customHeight="1" x14ac:dyDescent="0.2">
      <c r="A610" s="21" t="str">
        <f>IF(ISNA(VLOOKUP((ROW(A612)-15),'List of tables'!$A$4:$H$900,2,FALSE))," ",VLOOKUP((ROW(A612)-15),'List of tables'!$A$4:$H$900,2,FALSE))</f>
        <v>LC3101NI</v>
      </c>
      <c r="B610" s="20" t="str">
        <f>IF(ISNA(VLOOKUP((ROW(B612)-15),'List of tables'!$A$4:$H$900,3,FALSE))," ",VLOOKUP((ROW(B612)-15),'List of tables'!$A$4:$H$900,3,FALSE))</f>
        <v>Provision of unpaid care by age (administrative geographies)</v>
      </c>
      <c r="C610" s="20" t="str">
        <f>IF(ISNA(VLOOKUP((ROW(H612)-15),'List of tables'!$A$4:$H$900,8,FALSE))," ",VLOOKUP((ROW(H612)-15),'List of tables'!$A$4:$H$900,8,FALSE))</f>
        <v>All usual residents in households</v>
      </c>
      <c r="D610" s="20" t="str">
        <f>IF(ISNA(VLOOKUP((ROW(D612)-15),'List of tables'!$A$4:$H$900,5,FALSE))," ",VLOOKUP((ROW(D612)-15),'List of tables'!$A$4:$H$900,5,FALSE))</f>
        <v>Electoral Ward, Assembly Area, Local Government District (1993), Health and Social Care Trust, Education and Library Board, NUTS3, Northern Ireland</v>
      </c>
      <c r="E610" s="53" t="str">
        <f t="shared" si="9"/>
        <v>Download file (Zip, 4.6 MB)</v>
      </c>
      <c r="G610" s="18" t="str">
        <f>IF(ISNA(VLOOKUP((ROW(G612)-15),'List of tables'!$A$4:$H$900,6,FALSE))," ",VLOOKUP((ROW(G612)-15),'List of tables'!$A$4:$H$900,6,FALSE))</f>
        <v>https://datavis.nisra.gov.uk/census/2011/census-2011-lc3101ni-administrative-geographies.zip</v>
      </c>
      <c r="H610" s="18" t="str">
        <f>IF(ISNA(VLOOKUP((ROW(H612)-15),'List of tables'!$A$4:$H$900,7,FALSE))," ",VLOOKUP((ROW(H612)-15),'List of tables'!$A$4:$H$900,7,FALSE))</f>
        <v>Download file (Zip, 4.6 MB)</v>
      </c>
    </row>
    <row r="611" spans="1:8" ht="45" customHeight="1" x14ac:dyDescent="0.2">
      <c r="A611" s="21" t="str">
        <f>IF(ISNA(VLOOKUP((ROW(A613)-15),'List of tables'!$A$4:$H$900,2,FALSE))," ",VLOOKUP((ROW(A613)-15),'List of tables'!$A$4:$H$900,2,FALSE))</f>
        <v>LC3101NI</v>
      </c>
      <c r="B611" s="20" t="str">
        <f>IF(ISNA(VLOOKUP((ROW(B613)-15),'List of tables'!$A$4:$H$900,3,FALSE))," ",VLOOKUP((ROW(B613)-15),'List of tables'!$A$4:$H$900,3,FALSE))</f>
        <v>Provision of unpaid care by age (statistical geographies)</v>
      </c>
      <c r="C611" s="20" t="str">
        <f>IF(ISNA(VLOOKUP((ROW(H613)-15),'List of tables'!$A$4:$H$900,8,FALSE))," ",VLOOKUP((ROW(H613)-15),'List of tables'!$A$4:$H$900,8,FALSE))</f>
        <v>All usual residents in households</v>
      </c>
      <c r="D611" s="20" t="str">
        <f>IF(ISNA(VLOOKUP((ROW(D613)-15),'List of tables'!$A$4:$H$900,5,FALSE))," ",VLOOKUP((ROW(D613)-15),'List of tables'!$A$4:$H$900,5,FALSE))</f>
        <v>Small Area, Super Output Area, Northern Ireland</v>
      </c>
      <c r="E611" s="53" t="str">
        <f t="shared" si="9"/>
        <v>Download file (Zip, 35.3 MB)</v>
      </c>
      <c r="G611" s="18" t="str">
        <f>IF(ISNA(VLOOKUP((ROW(G613)-15),'List of tables'!$A$4:$H$900,6,FALSE))," ",VLOOKUP((ROW(G613)-15),'List of tables'!$A$4:$H$900,6,FALSE))</f>
        <v>https://datavis.nisra.gov.uk/census/2011/census-2011-lc3101ni-statistical-geographies.zip</v>
      </c>
      <c r="H611" s="18" t="str">
        <f>IF(ISNA(VLOOKUP((ROW(H613)-15),'List of tables'!$A$4:$H$900,7,FALSE))," ",VLOOKUP((ROW(H613)-15),'List of tables'!$A$4:$H$900,7,FALSE))</f>
        <v>Download file (Zip, 35.3 MB)</v>
      </c>
    </row>
    <row r="612" spans="1:8" ht="45" customHeight="1" x14ac:dyDescent="0.2">
      <c r="A612" s="21" t="str">
        <f>IF(ISNA(VLOOKUP((ROW(A614)-15),'List of tables'!$A$4:$H$900,2,FALSE))," ",VLOOKUP((ROW(A614)-15),'List of tables'!$A$4:$H$900,2,FALSE))</f>
        <v>LC3102NI</v>
      </c>
      <c r="B612" s="20" t="str">
        <f>IF(ISNA(VLOOKUP((ROW(B614)-15),'List of tables'!$A$4:$H$900,3,FALSE))," ",VLOOKUP((ROW(B614)-15),'List of tables'!$A$4:$H$900,3,FALSE))</f>
        <v>Provision of unpaid care by sex (administrative geographies)</v>
      </c>
      <c r="C612" s="20" t="str">
        <f>IF(ISNA(VLOOKUP((ROW(H614)-15),'List of tables'!$A$4:$H$900,8,FALSE))," ",VLOOKUP((ROW(H614)-15),'List of tables'!$A$4:$H$900,8,FALSE))</f>
        <v>All usual residents in households</v>
      </c>
      <c r="D612" s="20" t="str">
        <f>IF(ISNA(VLOOKUP((ROW(D614)-15),'List of tables'!$A$4:$H$900,5,FALSE))," ",VLOOKUP((ROW(D614)-15),'List of tables'!$A$4:$H$900,5,FALSE))</f>
        <v>Electoral Ward, Assembly Area, Local Government District (1993), Health and Social Care Trust, Education and Library Board, NUTS3, Northern Ireland</v>
      </c>
      <c r="E612" s="53" t="str">
        <f t="shared" si="9"/>
        <v>Download file (Zip, 4.5 MB)</v>
      </c>
      <c r="G612" s="18" t="str">
        <f>IF(ISNA(VLOOKUP((ROW(G614)-15),'List of tables'!$A$4:$H$900,6,FALSE))," ",VLOOKUP((ROW(G614)-15),'List of tables'!$A$4:$H$900,6,FALSE))</f>
        <v>https://datavis.nisra.gov.uk/census/2011/census-2011-lc3102ni-administrative-geographies.zip</v>
      </c>
      <c r="H612" s="18" t="str">
        <f>IF(ISNA(VLOOKUP((ROW(H614)-15),'List of tables'!$A$4:$H$900,7,FALSE))," ",VLOOKUP((ROW(H614)-15),'List of tables'!$A$4:$H$900,7,FALSE))</f>
        <v>Download file (Zip, 4.5 MB)</v>
      </c>
    </row>
    <row r="613" spans="1:8" ht="45" customHeight="1" x14ac:dyDescent="0.2">
      <c r="A613" s="21" t="str">
        <f>IF(ISNA(VLOOKUP((ROW(A615)-15),'List of tables'!$A$4:$H$900,2,FALSE))," ",VLOOKUP((ROW(A615)-15),'List of tables'!$A$4:$H$900,2,FALSE))</f>
        <v>LC3102NI</v>
      </c>
      <c r="B613" s="20" t="str">
        <f>IF(ISNA(VLOOKUP((ROW(B615)-15),'List of tables'!$A$4:$H$900,3,FALSE))," ",VLOOKUP((ROW(B615)-15),'List of tables'!$A$4:$H$900,3,FALSE))</f>
        <v>Provision of unpaid care by sex (statistical geographies)</v>
      </c>
      <c r="C613" s="20" t="str">
        <f>IF(ISNA(VLOOKUP((ROW(H615)-15),'List of tables'!$A$4:$H$900,8,FALSE))," ",VLOOKUP((ROW(H615)-15),'List of tables'!$A$4:$H$900,8,FALSE))</f>
        <v>All usual residents in households</v>
      </c>
      <c r="D613" s="20" t="str">
        <f>IF(ISNA(VLOOKUP((ROW(D615)-15),'List of tables'!$A$4:$H$900,5,FALSE))," ",VLOOKUP((ROW(D615)-15),'List of tables'!$A$4:$H$900,5,FALSE))</f>
        <v>Small Area, Super Output Area, Northern Ireland</v>
      </c>
      <c r="E613" s="53" t="str">
        <f t="shared" si="9"/>
        <v>Download file (Zip, 34.4 MB)</v>
      </c>
      <c r="G613" s="18" t="str">
        <f>IF(ISNA(VLOOKUP((ROW(G615)-15),'List of tables'!$A$4:$H$900,6,FALSE))," ",VLOOKUP((ROW(G615)-15),'List of tables'!$A$4:$H$900,6,FALSE))</f>
        <v>https://datavis.nisra.gov.uk/census/2011/census-2011-lc3102ni-statistical-geographies.zip</v>
      </c>
      <c r="H613" s="18" t="str">
        <f>IF(ISNA(VLOOKUP((ROW(H615)-15),'List of tables'!$A$4:$H$900,7,FALSE))," ",VLOOKUP((ROW(H615)-15),'List of tables'!$A$4:$H$900,7,FALSE))</f>
        <v>Download file (Zip, 34.4 MB)</v>
      </c>
    </row>
    <row r="614" spans="1:8" ht="45" customHeight="1" x14ac:dyDescent="0.2">
      <c r="A614" s="21" t="str">
        <f>IF(ISNA(VLOOKUP((ROW(A616)-15),'List of tables'!$A$4:$H$900,2,FALSE))," ",VLOOKUP((ROW(A616)-15),'List of tables'!$A$4:$H$900,2,FALSE))</f>
        <v>LC3103NI</v>
      </c>
      <c r="B614" s="20" t="str">
        <f>IF(ISNA(VLOOKUP((ROW(B616)-15),'List of tables'!$A$4:$H$900,3,FALSE))," ",VLOOKUP((ROW(B616)-15),'List of tables'!$A$4:$H$900,3,FALSE))</f>
        <v>General health by age (administrative geographies)</v>
      </c>
      <c r="C614" s="20" t="str">
        <f>IF(ISNA(VLOOKUP((ROW(H616)-15),'List of tables'!$A$4:$H$900,8,FALSE))," ",VLOOKUP((ROW(H616)-15),'List of tables'!$A$4:$H$900,8,FALSE))</f>
        <v>All usual residents in households</v>
      </c>
      <c r="D614" s="20" t="str">
        <f>IF(ISNA(VLOOKUP((ROW(D616)-15),'List of tables'!$A$4:$H$900,5,FALSE))," ",VLOOKUP((ROW(D616)-15),'List of tables'!$A$4:$H$900,5,FALSE))</f>
        <v>Electoral Ward, Assembly Area, Local Government District (1993), Health and Social Care Trust, Education and Library Board, NUTS3, Northern Ireland</v>
      </c>
      <c r="E614" s="53" t="str">
        <f t="shared" si="9"/>
        <v>Download file (Zip, 4.5 MB)</v>
      </c>
      <c r="G614" s="18" t="str">
        <f>IF(ISNA(VLOOKUP((ROW(G616)-15),'List of tables'!$A$4:$H$900,6,FALSE))," ",VLOOKUP((ROW(G616)-15),'List of tables'!$A$4:$H$900,6,FALSE))</f>
        <v>https://datavis.nisra.gov.uk/census/2011/census-2011-lc3103ni-administrative-geographies.zip</v>
      </c>
      <c r="H614" s="18" t="str">
        <f>IF(ISNA(VLOOKUP((ROW(H616)-15),'List of tables'!$A$4:$H$900,7,FALSE))," ",VLOOKUP((ROW(H616)-15),'List of tables'!$A$4:$H$900,7,FALSE))</f>
        <v>Download file (Zip, 4.5 MB)</v>
      </c>
    </row>
    <row r="615" spans="1:8" ht="45" customHeight="1" x14ac:dyDescent="0.2">
      <c r="A615" s="21" t="str">
        <f>IF(ISNA(VLOOKUP((ROW(A617)-15),'List of tables'!$A$4:$H$900,2,FALSE))," ",VLOOKUP((ROW(A617)-15),'List of tables'!$A$4:$H$900,2,FALSE))</f>
        <v>LC3103NI</v>
      </c>
      <c r="B615" s="20" t="str">
        <f>IF(ISNA(VLOOKUP((ROW(B617)-15),'List of tables'!$A$4:$H$900,3,FALSE))," ",VLOOKUP((ROW(B617)-15),'List of tables'!$A$4:$H$900,3,FALSE))</f>
        <v>General health by age (statistical geographies)</v>
      </c>
      <c r="C615" s="20" t="str">
        <f>IF(ISNA(VLOOKUP((ROW(H617)-15),'List of tables'!$A$4:$H$900,8,FALSE))," ",VLOOKUP((ROW(H617)-15),'List of tables'!$A$4:$H$900,8,FALSE))</f>
        <v>All usual residents in households</v>
      </c>
      <c r="D615" s="20" t="str">
        <f>IF(ISNA(VLOOKUP((ROW(D617)-15),'List of tables'!$A$4:$H$900,5,FALSE))," ",VLOOKUP((ROW(D617)-15),'List of tables'!$A$4:$H$900,5,FALSE))</f>
        <v>Small Area, Super Output Area, Northern Ireland</v>
      </c>
      <c r="E615" s="53" t="str">
        <f t="shared" si="9"/>
        <v>Download file (Zip, 34.9 MB)</v>
      </c>
      <c r="G615" s="18" t="str">
        <f>IF(ISNA(VLOOKUP((ROW(G617)-15),'List of tables'!$A$4:$H$900,6,FALSE))," ",VLOOKUP((ROW(G617)-15),'List of tables'!$A$4:$H$900,6,FALSE))</f>
        <v>https://datavis.nisra.gov.uk/census/2011/census-2011-lc3103ni-statistical-geographies.zip</v>
      </c>
      <c r="H615" s="18" t="str">
        <f>IF(ISNA(VLOOKUP((ROW(H617)-15),'List of tables'!$A$4:$H$900,7,FALSE))," ",VLOOKUP((ROW(H617)-15),'List of tables'!$A$4:$H$900,7,FALSE))</f>
        <v>Download file (Zip, 34.9 MB)</v>
      </c>
    </row>
    <row r="616" spans="1:8" ht="45" customHeight="1" x14ac:dyDescent="0.2">
      <c r="A616" s="21" t="str">
        <f>IF(ISNA(VLOOKUP((ROW(A618)-15),'List of tables'!$A$4:$H$900,2,FALSE))," ",VLOOKUP((ROW(A618)-15),'List of tables'!$A$4:$H$900,2,FALSE))</f>
        <v>LC3104NI</v>
      </c>
      <c r="B616" s="20" t="str">
        <f>IF(ISNA(VLOOKUP((ROW(B618)-15),'List of tables'!$A$4:$H$900,3,FALSE))," ",VLOOKUP((ROW(B618)-15),'List of tables'!$A$4:$H$900,3,FALSE))</f>
        <v>General health by sex (administrative geographies)</v>
      </c>
      <c r="C616" s="20" t="str">
        <f>IF(ISNA(VLOOKUP((ROW(H618)-15),'List of tables'!$A$4:$H$900,8,FALSE))," ",VLOOKUP((ROW(H618)-15),'List of tables'!$A$4:$H$900,8,FALSE))</f>
        <v>All usual residents in households</v>
      </c>
      <c r="D616" s="20" t="str">
        <f>IF(ISNA(VLOOKUP((ROW(D618)-15),'List of tables'!$A$4:$H$900,5,FALSE))," ",VLOOKUP((ROW(D618)-15),'List of tables'!$A$4:$H$900,5,FALSE))</f>
        <v>Electoral Ward, Assembly Area, Local Government District (1993), Health and Social Care Trust, Education and Library Board, NUTS3, Northern Ireland</v>
      </c>
      <c r="E616" s="53" t="str">
        <f t="shared" si="9"/>
        <v>Download file (Zip, 4.4 MB)</v>
      </c>
      <c r="G616" s="18" t="str">
        <f>IF(ISNA(VLOOKUP((ROW(G618)-15),'List of tables'!$A$4:$H$900,6,FALSE))," ",VLOOKUP((ROW(G618)-15),'List of tables'!$A$4:$H$900,6,FALSE))</f>
        <v>https://datavis.nisra.gov.uk/census/2011/census-2011-lc3104ni-administrative-geographies.zip</v>
      </c>
      <c r="H616" s="18" t="str">
        <f>IF(ISNA(VLOOKUP((ROW(H618)-15),'List of tables'!$A$4:$H$900,7,FALSE))," ",VLOOKUP((ROW(H618)-15),'List of tables'!$A$4:$H$900,7,FALSE))</f>
        <v>Download file (Zip, 4.4 MB)</v>
      </c>
    </row>
    <row r="617" spans="1:8" ht="45" customHeight="1" x14ac:dyDescent="0.2">
      <c r="A617" s="21" t="str">
        <f>IF(ISNA(VLOOKUP((ROW(A619)-15),'List of tables'!$A$4:$H$900,2,FALSE))," ",VLOOKUP((ROW(A619)-15),'List of tables'!$A$4:$H$900,2,FALSE))</f>
        <v>LC3104NI</v>
      </c>
      <c r="B617" s="20" t="str">
        <f>IF(ISNA(VLOOKUP((ROW(B619)-15),'List of tables'!$A$4:$H$900,3,FALSE))," ",VLOOKUP((ROW(B619)-15),'List of tables'!$A$4:$H$900,3,FALSE))</f>
        <v>General health by sex (statistical geographies)</v>
      </c>
      <c r="C617" s="20" t="str">
        <f>IF(ISNA(VLOOKUP((ROW(H619)-15),'List of tables'!$A$4:$H$900,8,FALSE))," ",VLOOKUP((ROW(H619)-15),'List of tables'!$A$4:$H$900,8,FALSE))</f>
        <v>All usual residents in households</v>
      </c>
      <c r="D617" s="20" t="str">
        <f>IF(ISNA(VLOOKUP((ROW(D619)-15),'List of tables'!$A$4:$H$900,5,FALSE))," ",VLOOKUP((ROW(D619)-15),'List of tables'!$A$4:$H$900,5,FALSE))</f>
        <v>Small Area, Super Output Area, Northern Ireland</v>
      </c>
      <c r="E617" s="53" t="str">
        <f t="shared" si="9"/>
        <v>Download file (Zip, 34.0 MB)</v>
      </c>
      <c r="G617" s="18" t="str">
        <f>IF(ISNA(VLOOKUP((ROW(G619)-15),'List of tables'!$A$4:$H$900,6,FALSE))," ",VLOOKUP((ROW(G619)-15),'List of tables'!$A$4:$H$900,6,FALSE))</f>
        <v>https://datavis.nisra.gov.uk/census/2011/census-2011-lc3104ni-statistical-geographies.zip</v>
      </c>
      <c r="H617" s="18" t="str">
        <f>IF(ISNA(VLOOKUP((ROW(H619)-15),'List of tables'!$A$4:$H$900,7,FALSE))," ",VLOOKUP((ROW(H619)-15),'List of tables'!$A$4:$H$900,7,FALSE))</f>
        <v>Download file (Zip, 34.0 MB)</v>
      </c>
    </row>
    <row r="618" spans="1:8" ht="45" customHeight="1" x14ac:dyDescent="0.2">
      <c r="A618" s="21" t="str">
        <f>IF(ISNA(VLOOKUP((ROW(A620)-15),'List of tables'!$A$4:$H$900,2,FALSE))," ",VLOOKUP((ROW(A620)-15),'List of tables'!$A$4:$H$900,2,FALSE))</f>
        <v>LC3105NI</v>
      </c>
      <c r="B618" s="20" t="str">
        <f>IF(ISNA(VLOOKUP((ROW(B620)-15),'List of tables'!$A$4:$H$900,3,FALSE))," ",VLOOKUP((ROW(B620)-15),'List of tables'!$A$4:$H$900,3,FALSE))</f>
        <v>Long-term health problem or disability by age (administrative geographies)</v>
      </c>
      <c r="C618" s="20" t="str">
        <f>IF(ISNA(VLOOKUP((ROW(H620)-15),'List of tables'!$A$4:$H$900,8,FALSE))," ",VLOOKUP((ROW(H620)-15),'List of tables'!$A$4:$H$900,8,FALSE))</f>
        <v>All usual residents in households</v>
      </c>
      <c r="D618" s="20" t="str">
        <f>IF(ISNA(VLOOKUP((ROW(D620)-15),'List of tables'!$A$4:$H$900,5,FALSE))," ",VLOOKUP((ROW(D620)-15),'List of tables'!$A$4:$H$900,5,FALSE))</f>
        <v>Electoral Ward, Assembly Area, Local Government District (1993), Health and Social Care Trust, Education and Library Board, NUTS3, Northern Ireland</v>
      </c>
      <c r="E618" s="53" t="str">
        <f t="shared" si="9"/>
        <v>Download file (Zip, 4.6 MB)</v>
      </c>
      <c r="G618" s="18" t="str">
        <f>IF(ISNA(VLOOKUP((ROW(G620)-15),'List of tables'!$A$4:$H$900,6,FALSE))," ",VLOOKUP((ROW(G620)-15),'List of tables'!$A$4:$H$900,6,FALSE))</f>
        <v>https://datavis.nisra.gov.uk/census/2011/census-2011-lc3105ni-administrative-geographies.zip</v>
      </c>
      <c r="H618" s="18" t="str">
        <f>IF(ISNA(VLOOKUP((ROW(H620)-15),'List of tables'!$A$4:$H$900,7,FALSE))," ",VLOOKUP((ROW(H620)-15),'List of tables'!$A$4:$H$900,7,FALSE))</f>
        <v>Download file (Zip, 4.6 MB)</v>
      </c>
    </row>
    <row r="619" spans="1:8" ht="45" customHeight="1" x14ac:dyDescent="0.2">
      <c r="A619" s="21" t="str">
        <f>IF(ISNA(VLOOKUP((ROW(A621)-15),'List of tables'!$A$4:$H$900,2,FALSE))," ",VLOOKUP((ROW(A621)-15),'List of tables'!$A$4:$H$900,2,FALSE))</f>
        <v>LC3105NI</v>
      </c>
      <c r="B619" s="20" t="str">
        <f>IF(ISNA(VLOOKUP((ROW(B621)-15),'List of tables'!$A$4:$H$900,3,FALSE))," ",VLOOKUP((ROW(B621)-15),'List of tables'!$A$4:$H$900,3,FALSE))</f>
        <v>Long-term health problem or disability by age (statistical geographies)</v>
      </c>
      <c r="C619" s="20" t="str">
        <f>IF(ISNA(VLOOKUP((ROW(H621)-15),'List of tables'!$A$4:$H$900,8,FALSE))," ",VLOOKUP((ROW(H621)-15),'List of tables'!$A$4:$H$900,8,FALSE))</f>
        <v>All usual residents in households</v>
      </c>
      <c r="D619" s="20" t="str">
        <f>IF(ISNA(VLOOKUP((ROW(D621)-15),'List of tables'!$A$4:$H$900,5,FALSE))," ",VLOOKUP((ROW(D621)-15),'List of tables'!$A$4:$H$900,5,FALSE))</f>
        <v>Small Area, Super Output Area, Northern Ireland</v>
      </c>
      <c r="E619" s="53" t="str">
        <f t="shared" si="9"/>
        <v>Download file (Zip, 35.5 MB)</v>
      </c>
      <c r="G619" s="18" t="str">
        <f>IF(ISNA(VLOOKUP((ROW(G621)-15),'List of tables'!$A$4:$H$900,6,FALSE))," ",VLOOKUP((ROW(G621)-15),'List of tables'!$A$4:$H$900,6,FALSE))</f>
        <v>https://datavis.nisra.gov.uk/census/2011/census-2011-lc3105ni-statistical-geographies.zip</v>
      </c>
      <c r="H619" s="18" t="str">
        <f>IF(ISNA(VLOOKUP((ROW(H621)-15),'List of tables'!$A$4:$H$900,7,FALSE))," ",VLOOKUP((ROW(H621)-15),'List of tables'!$A$4:$H$900,7,FALSE))</f>
        <v>Download file (Zip, 35.5 MB)</v>
      </c>
    </row>
    <row r="620" spans="1:8" ht="45" customHeight="1" x14ac:dyDescent="0.2">
      <c r="A620" s="21" t="str">
        <f>IF(ISNA(VLOOKUP((ROW(A622)-15),'List of tables'!$A$4:$H$900,2,FALSE))," ",VLOOKUP((ROW(A622)-15),'List of tables'!$A$4:$H$900,2,FALSE))</f>
        <v>LC3106NI</v>
      </c>
      <c r="B620" s="20" t="str">
        <f>IF(ISNA(VLOOKUP((ROW(B622)-15),'List of tables'!$A$4:$H$900,3,FALSE))," ",VLOOKUP((ROW(B622)-15),'List of tables'!$A$4:$H$900,3,FALSE))</f>
        <v>Long-term health problem or disability by sex (administrative geographies)</v>
      </c>
      <c r="C620" s="20" t="str">
        <f>IF(ISNA(VLOOKUP((ROW(H622)-15),'List of tables'!$A$4:$H$900,8,FALSE))," ",VLOOKUP((ROW(H622)-15),'List of tables'!$A$4:$H$900,8,FALSE))</f>
        <v>All usual residents in households</v>
      </c>
      <c r="D620" s="20" t="str">
        <f>IF(ISNA(VLOOKUP((ROW(D622)-15),'List of tables'!$A$4:$H$900,5,FALSE))," ",VLOOKUP((ROW(D622)-15),'List of tables'!$A$4:$H$900,5,FALSE))</f>
        <v>Electoral Ward, Assembly Area, Local Government District (1993), Health and Social Care Trust, Education and Library Board, NUTS3, Northern Ireland</v>
      </c>
      <c r="E620" s="53" t="str">
        <f t="shared" si="9"/>
        <v>Download file (Zip, 4.5 MB)</v>
      </c>
      <c r="G620" s="18" t="str">
        <f>IF(ISNA(VLOOKUP((ROW(G622)-15),'List of tables'!$A$4:$H$900,6,FALSE))," ",VLOOKUP((ROW(G622)-15),'List of tables'!$A$4:$H$900,6,FALSE))</f>
        <v>https://datavis.nisra.gov.uk/census/2011/census-2011-lc3106ni-administrative-geographies.zip</v>
      </c>
      <c r="H620" s="18" t="str">
        <f>IF(ISNA(VLOOKUP((ROW(H622)-15),'List of tables'!$A$4:$H$900,7,FALSE))," ",VLOOKUP((ROW(H622)-15),'List of tables'!$A$4:$H$900,7,FALSE))</f>
        <v>Download file (Zip, 4.5 MB)</v>
      </c>
    </row>
    <row r="621" spans="1:8" ht="45" customHeight="1" x14ac:dyDescent="0.2">
      <c r="A621" s="21" t="str">
        <f>IF(ISNA(VLOOKUP((ROW(A623)-15),'List of tables'!$A$4:$H$900,2,FALSE))," ",VLOOKUP((ROW(A623)-15),'List of tables'!$A$4:$H$900,2,FALSE))</f>
        <v>LC3106NI</v>
      </c>
      <c r="B621" s="20" t="str">
        <f>IF(ISNA(VLOOKUP((ROW(B623)-15),'List of tables'!$A$4:$H$900,3,FALSE))," ",VLOOKUP((ROW(B623)-15),'List of tables'!$A$4:$H$900,3,FALSE))</f>
        <v>Long-term health problem or disability by sex (statistical geographies)</v>
      </c>
      <c r="C621" s="20" t="str">
        <f>IF(ISNA(VLOOKUP((ROW(H623)-15),'List of tables'!$A$4:$H$900,8,FALSE))," ",VLOOKUP((ROW(H623)-15),'List of tables'!$A$4:$H$900,8,FALSE))</f>
        <v>All usual residents in households</v>
      </c>
      <c r="D621" s="20" t="str">
        <f>IF(ISNA(VLOOKUP((ROW(D623)-15),'List of tables'!$A$4:$H$900,5,FALSE))," ",VLOOKUP((ROW(D623)-15),'List of tables'!$A$4:$H$900,5,FALSE))</f>
        <v>Small Area, Super Output Area, Northern Ireland</v>
      </c>
      <c r="E621" s="53" t="str">
        <f t="shared" si="9"/>
        <v>Download file (Zip, 34.4 MB)</v>
      </c>
      <c r="G621" s="18" t="str">
        <f>IF(ISNA(VLOOKUP((ROW(G623)-15),'List of tables'!$A$4:$H$900,6,FALSE))," ",VLOOKUP((ROW(G623)-15),'List of tables'!$A$4:$H$900,6,FALSE))</f>
        <v>https://datavis.nisra.gov.uk/census/2011/census-2011-lc3106ni-statistical-geographies.zip</v>
      </c>
      <c r="H621" s="18" t="str">
        <f>IF(ISNA(VLOOKUP((ROW(H623)-15),'List of tables'!$A$4:$H$900,7,FALSE))," ",VLOOKUP((ROW(H623)-15),'List of tables'!$A$4:$H$900,7,FALSE))</f>
        <v>Download file (Zip, 34.4 MB)</v>
      </c>
    </row>
    <row r="622" spans="1:8" ht="45" customHeight="1" x14ac:dyDescent="0.2">
      <c r="A622" s="21" t="str">
        <f>IF(ISNA(VLOOKUP((ROW(A624)-15),'List of tables'!$A$4:$H$900,2,FALSE))," ",VLOOKUP((ROW(A624)-15),'List of tables'!$A$4:$H$900,2,FALSE))</f>
        <v>LC3301NI</v>
      </c>
      <c r="B622" s="20" t="str">
        <f>IF(ISNA(VLOOKUP((ROW(B624)-15),'List of tables'!$A$4:$H$900,3,FALSE))," ",VLOOKUP((ROW(B624)-15),'List of tables'!$A$4:$H$900,3,FALSE))</f>
        <v>Long-term health problem or disability by general health (administrative geographies)</v>
      </c>
      <c r="C622" s="20" t="str">
        <f>IF(ISNA(VLOOKUP((ROW(H624)-15),'List of tables'!$A$4:$H$900,8,FALSE))," ",VLOOKUP((ROW(H624)-15),'List of tables'!$A$4:$H$900,8,FALSE))</f>
        <v>All usual residents in households</v>
      </c>
      <c r="D622" s="20" t="str">
        <f>IF(ISNA(VLOOKUP((ROW(D624)-15),'List of tables'!$A$4:$H$900,5,FALSE))," ",VLOOKUP((ROW(D624)-15),'List of tables'!$A$4:$H$900,5,FALSE))</f>
        <v>Electoral Ward, Assembly Area, Local Government District (1993), Health and Social Care Trust, Education and Library Board, NUTS3, Northern Ireland</v>
      </c>
      <c r="E622" s="53" t="str">
        <f t="shared" si="9"/>
        <v>Download file (Zip, 4.5 MB)</v>
      </c>
      <c r="G622" s="18" t="str">
        <f>IF(ISNA(VLOOKUP((ROW(G624)-15),'List of tables'!$A$4:$H$900,6,FALSE))," ",VLOOKUP((ROW(G624)-15),'List of tables'!$A$4:$H$900,6,FALSE))</f>
        <v>https://datavis.nisra.gov.uk/census/2011/census-2011-lc3301ni-administrative-geographies.zip</v>
      </c>
      <c r="H622" s="18" t="str">
        <f>IF(ISNA(VLOOKUP((ROW(H624)-15),'List of tables'!$A$4:$H$900,7,FALSE))," ",VLOOKUP((ROW(H624)-15),'List of tables'!$A$4:$H$900,7,FALSE))</f>
        <v>Download file (Zip, 4.5 MB)</v>
      </c>
    </row>
    <row r="623" spans="1:8" ht="45" customHeight="1" x14ac:dyDescent="0.2">
      <c r="A623" s="21" t="str">
        <f>IF(ISNA(VLOOKUP((ROW(A625)-15),'List of tables'!$A$4:$H$900,2,FALSE))," ",VLOOKUP((ROW(A625)-15),'List of tables'!$A$4:$H$900,2,FALSE))</f>
        <v>LC3301NI</v>
      </c>
      <c r="B623" s="20" t="str">
        <f>IF(ISNA(VLOOKUP((ROW(B625)-15),'List of tables'!$A$4:$H$900,3,FALSE))," ",VLOOKUP((ROW(B625)-15),'List of tables'!$A$4:$H$900,3,FALSE))</f>
        <v>Long-term health problem or disability by general health (statistical geographies)</v>
      </c>
      <c r="C623" s="20" t="str">
        <f>IF(ISNA(VLOOKUP((ROW(H625)-15),'List of tables'!$A$4:$H$900,8,FALSE))," ",VLOOKUP((ROW(H625)-15),'List of tables'!$A$4:$H$900,8,FALSE))</f>
        <v>All usual residents in households</v>
      </c>
      <c r="D623" s="20" t="str">
        <f>IF(ISNA(VLOOKUP((ROW(D625)-15),'List of tables'!$A$4:$H$900,5,FALSE))," ",VLOOKUP((ROW(D625)-15),'List of tables'!$A$4:$H$900,5,FALSE))</f>
        <v>Small Area, Super Output Area, Northern Ireland</v>
      </c>
      <c r="E623" s="53" t="str">
        <f t="shared" si="9"/>
        <v>Download file (Zip, 35.0 MB)</v>
      </c>
      <c r="G623" s="18" t="str">
        <f>IF(ISNA(VLOOKUP((ROW(G625)-15),'List of tables'!$A$4:$H$900,6,FALSE))," ",VLOOKUP((ROW(G625)-15),'List of tables'!$A$4:$H$900,6,FALSE))</f>
        <v>https://datavis.nisra.gov.uk/census/2011/census-2011-lc3301ni-statistical-geographies.zip</v>
      </c>
      <c r="H623" s="18" t="str">
        <f>IF(ISNA(VLOOKUP((ROW(H625)-15),'List of tables'!$A$4:$H$900,7,FALSE))," ",VLOOKUP((ROW(H625)-15),'List of tables'!$A$4:$H$900,7,FALSE))</f>
        <v>Download file (Zip, 35.0 MB)</v>
      </c>
    </row>
    <row r="624" spans="1:8" ht="45" customHeight="1" x14ac:dyDescent="0.2">
      <c r="A624" s="21" t="str">
        <f>IF(ISNA(VLOOKUP((ROW(A626)-15),'List of tables'!$A$4:$H$900,2,FALSE))," ",VLOOKUP((ROW(A626)-15),'List of tables'!$A$4:$H$900,2,FALSE))</f>
        <v>LC3302NI</v>
      </c>
      <c r="B624" s="20" t="str">
        <f>IF(ISNA(VLOOKUP((ROW(B626)-15),'List of tables'!$A$4:$H$900,3,FALSE))," ",VLOOKUP((ROW(B626)-15),'List of tables'!$A$4:$H$900,3,FALSE))</f>
        <v>Long-term health problem or disability by provision of unpaid care (administrative geographies)</v>
      </c>
      <c r="C624" s="20" t="str">
        <f>IF(ISNA(VLOOKUP((ROW(H626)-15),'List of tables'!$A$4:$H$900,8,FALSE))," ",VLOOKUP((ROW(H626)-15),'List of tables'!$A$4:$H$900,8,FALSE))</f>
        <v>All usual residents</v>
      </c>
      <c r="D624" s="20" t="str">
        <f>IF(ISNA(VLOOKUP((ROW(D626)-15),'List of tables'!$A$4:$H$900,5,FALSE))," ",VLOOKUP((ROW(D626)-15),'List of tables'!$A$4:$H$900,5,FALSE))</f>
        <v>Electoral Ward, Assembly Area, Local Government District (1993), Health and Social Care Trust, Education and Library Board, NUTS3, Northern Ireland</v>
      </c>
      <c r="E624" s="53" t="str">
        <f t="shared" si="9"/>
        <v>Download file (Zip, 4.6 MB)</v>
      </c>
      <c r="G624" s="18" t="str">
        <f>IF(ISNA(VLOOKUP((ROW(G626)-15),'List of tables'!$A$4:$H$900,6,FALSE))," ",VLOOKUP((ROW(G626)-15),'List of tables'!$A$4:$H$900,6,FALSE))</f>
        <v>https://datavis.nisra.gov.uk/census/2011/census-2011-lc3302ni-administrative-geographies.zip</v>
      </c>
      <c r="H624" s="18" t="str">
        <f>IF(ISNA(VLOOKUP((ROW(H626)-15),'List of tables'!$A$4:$H$900,7,FALSE))," ",VLOOKUP((ROW(H626)-15),'List of tables'!$A$4:$H$900,7,FALSE))</f>
        <v>Download file (Zip, 4.6 MB)</v>
      </c>
    </row>
    <row r="625" spans="1:8" ht="45" customHeight="1" x14ac:dyDescent="0.2">
      <c r="A625" s="21" t="str">
        <f>IF(ISNA(VLOOKUP((ROW(A627)-15),'List of tables'!$A$4:$H$900,2,FALSE))," ",VLOOKUP((ROW(A627)-15),'List of tables'!$A$4:$H$900,2,FALSE))</f>
        <v>LC3302NI</v>
      </c>
      <c r="B625" s="20" t="str">
        <f>IF(ISNA(VLOOKUP((ROW(B627)-15),'List of tables'!$A$4:$H$900,3,FALSE))," ",VLOOKUP((ROW(B627)-15),'List of tables'!$A$4:$H$900,3,FALSE))</f>
        <v>Long-term health problem or disability by provision of unpaid care (statistical geographies)</v>
      </c>
      <c r="C625" s="20" t="str">
        <f>IF(ISNA(VLOOKUP((ROW(H627)-15),'List of tables'!$A$4:$H$900,8,FALSE))," ",VLOOKUP((ROW(H627)-15),'List of tables'!$A$4:$H$900,8,FALSE))</f>
        <v>All usual residents</v>
      </c>
      <c r="D625" s="20" t="str">
        <f>IF(ISNA(VLOOKUP((ROW(D627)-15),'List of tables'!$A$4:$H$900,5,FALSE))," ",VLOOKUP((ROW(D627)-15),'List of tables'!$A$4:$H$900,5,FALSE))</f>
        <v>Small Area, Super Output Area, Northern Ireland</v>
      </c>
      <c r="E625" s="53" t="str">
        <f t="shared" si="9"/>
        <v>Download file (Zip, 35.7 MB)</v>
      </c>
      <c r="G625" s="18" t="str">
        <f>IF(ISNA(VLOOKUP((ROW(G627)-15),'List of tables'!$A$4:$H$900,6,FALSE))," ",VLOOKUP((ROW(G627)-15),'List of tables'!$A$4:$H$900,6,FALSE))</f>
        <v>https://datavis.nisra.gov.uk/census/2011/census-2011-lc3302ni-statistical-geographies.zip</v>
      </c>
      <c r="H625" s="18" t="str">
        <f>IF(ISNA(VLOOKUP((ROW(H627)-15),'List of tables'!$A$4:$H$900,7,FALSE))," ",VLOOKUP((ROW(H627)-15),'List of tables'!$A$4:$H$900,7,FALSE))</f>
        <v>Download file (Zip, 35.7 MB)</v>
      </c>
    </row>
    <row r="626" spans="1:8" ht="45" customHeight="1" x14ac:dyDescent="0.2">
      <c r="A626" s="21" t="str">
        <f>IF(ISNA(VLOOKUP((ROW(A628)-15),'List of tables'!$A$4:$H$900,2,FALSE))," ",VLOOKUP((ROW(A628)-15),'List of tables'!$A$4:$H$900,2,FALSE))</f>
        <v>LC3303NI</v>
      </c>
      <c r="B626" s="20" t="str">
        <f>IF(ISNA(VLOOKUP((ROW(B628)-15),'List of tables'!$A$4:$H$900,3,FALSE))," ",VLOOKUP((ROW(B628)-15),'List of tables'!$A$4:$H$900,3,FALSE))</f>
        <v>General health by long-term health problem or disability by number of cars of vans (administrative geographies)</v>
      </c>
      <c r="C626" s="20" t="str">
        <f>IF(ISNA(VLOOKUP((ROW(H628)-15),'List of tables'!$A$4:$H$900,8,FALSE))," ",VLOOKUP((ROW(H628)-15),'List of tables'!$A$4:$H$900,8,FALSE))</f>
        <v>All usual residents in households</v>
      </c>
      <c r="D626" s="20" t="str">
        <f>IF(ISNA(VLOOKUP((ROW(D628)-15),'List of tables'!$A$4:$H$900,5,FALSE))," ",VLOOKUP((ROW(D628)-15),'List of tables'!$A$4:$H$900,5,FALSE))</f>
        <v>Electoral Ward, Assembly Area, Local Government District (1993), Health and Social Care Trust, Education and Library Board, NUTS3, Northern Ireland</v>
      </c>
      <c r="E626" s="53" t="str">
        <f t="shared" si="9"/>
        <v>Download file (Zip, 4.7 MB)</v>
      </c>
      <c r="G626" s="18" t="str">
        <f>IF(ISNA(VLOOKUP((ROW(G628)-15),'List of tables'!$A$4:$H$900,6,FALSE))," ",VLOOKUP((ROW(G628)-15),'List of tables'!$A$4:$H$900,6,FALSE))</f>
        <v>https://datavis.nisra.gov.uk/census/2011/census-2011-lc3303ni-administrative-geographies.zip</v>
      </c>
      <c r="H626" s="18" t="str">
        <f>IF(ISNA(VLOOKUP((ROW(H628)-15),'List of tables'!$A$4:$H$900,7,FALSE))," ",VLOOKUP((ROW(H628)-15),'List of tables'!$A$4:$H$900,7,FALSE))</f>
        <v>Download file (Zip, 4.7 MB)</v>
      </c>
    </row>
    <row r="627" spans="1:8" ht="45" customHeight="1" x14ac:dyDescent="0.2">
      <c r="A627" s="21" t="str">
        <f>IF(ISNA(VLOOKUP((ROW(A629)-15),'List of tables'!$A$4:$H$900,2,FALSE))," ",VLOOKUP((ROW(A629)-15),'List of tables'!$A$4:$H$900,2,FALSE))</f>
        <v>LC3303NI</v>
      </c>
      <c r="B627" s="20" t="str">
        <f>IF(ISNA(VLOOKUP((ROW(B629)-15),'List of tables'!$A$4:$H$900,3,FALSE))," ",VLOOKUP((ROW(B629)-15),'List of tables'!$A$4:$H$900,3,FALSE))</f>
        <v>General health by long-term health problem or disability by number of cars of vans (statistical geographies)</v>
      </c>
      <c r="C627" s="20" t="str">
        <f>IF(ISNA(VLOOKUP((ROW(H629)-15),'List of tables'!$A$4:$H$900,8,FALSE))," ",VLOOKUP((ROW(H629)-15),'List of tables'!$A$4:$H$900,8,FALSE))</f>
        <v>All usual residents in households</v>
      </c>
      <c r="D627" s="20" t="str">
        <f>IF(ISNA(VLOOKUP((ROW(D629)-15),'List of tables'!$A$4:$H$900,5,FALSE))," ",VLOOKUP((ROW(D629)-15),'List of tables'!$A$4:$H$900,5,FALSE))</f>
        <v>Small Area, Super Output Area, Northern Ireland</v>
      </c>
      <c r="E627" s="53" t="str">
        <f t="shared" si="9"/>
        <v>Download file (Zip, 36.8 MB)</v>
      </c>
      <c r="G627" s="18" t="str">
        <f>IF(ISNA(VLOOKUP((ROW(G629)-15),'List of tables'!$A$4:$H$900,6,FALSE))," ",VLOOKUP((ROW(G629)-15),'List of tables'!$A$4:$H$900,6,FALSE))</f>
        <v>https://datavis.nisra.gov.uk/census/2011/census-2011-lc3303ni-statistical-geographies.zip</v>
      </c>
      <c r="H627" s="18" t="str">
        <f>IF(ISNA(VLOOKUP((ROW(H629)-15),'List of tables'!$A$4:$H$900,7,FALSE))," ",VLOOKUP((ROW(H629)-15),'List of tables'!$A$4:$H$900,7,FALSE))</f>
        <v>Download file (Zip, 36.8 MB)</v>
      </c>
    </row>
    <row r="628" spans="1:8" ht="45" customHeight="1" x14ac:dyDescent="0.2">
      <c r="A628" s="21" t="str">
        <f>IF(ISNA(VLOOKUP((ROW(A630)-15),'List of tables'!$A$4:$H$900,2,FALSE))," ",VLOOKUP((ROW(A630)-15),'List of tables'!$A$4:$H$900,2,FALSE))</f>
        <v>LC3401NI</v>
      </c>
      <c r="B628" s="20" t="str">
        <f>IF(ISNA(VLOOKUP((ROW(B630)-15),'List of tables'!$A$4:$H$900,3,FALSE))," ",VLOOKUP((ROW(B630)-15),'List of tables'!$A$4:$H$900,3,FALSE))</f>
        <v>Occupancy rating by general health (administrative geographies)</v>
      </c>
      <c r="C628" s="20" t="str">
        <f>IF(ISNA(VLOOKUP((ROW(H630)-15),'List of tables'!$A$4:$H$900,8,FALSE))," ",VLOOKUP((ROW(H630)-15),'List of tables'!$A$4:$H$900,8,FALSE))</f>
        <v>All usual residents in households</v>
      </c>
      <c r="D628" s="20" t="str">
        <f>IF(ISNA(VLOOKUP((ROW(D630)-15),'List of tables'!$A$4:$H$900,5,FALSE))," ",VLOOKUP((ROW(D630)-15),'List of tables'!$A$4:$H$900,5,FALSE))</f>
        <v>Electoral Ward, Assembly Area, Local Government District (1993), Health and Social Care Trust, Education and Library Board, NUTS3, Northern Ireland</v>
      </c>
      <c r="E628" s="53" t="str">
        <f t="shared" si="9"/>
        <v>Download file (Zip, 4.6 MB)</v>
      </c>
      <c r="G628" s="18" t="str">
        <f>IF(ISNA(VLOOKUP((ROW(G630)-15),'List of tables'!$A$4:$H$900,6,FALSE))," ",VLOOKUP((ROW(G630)-15),'List of tables'!$A$4:$H$900,6,FALSE))</f>
        <v>https://datavis.nisra.gov.uk/census/2011/census-2011-lc3401ni-administrative-geographies.zip</v>
      </c>
      <c r="H628" s="18" t="str">
        <f>IF(ISNA(VLOOKUP((ROW(H630)-15),'List of tables'!$A$4:$H$900,7,FALSE))," ",VLOOKUP((ROW(H630)-15),'List of tables'!$A$4:$H$900,7,FALSE))</f>
        <v>Download file (Zip, 4.6 MB)</v>
      </c>
    </row>
    <row r="629" spans="1:8" ht="45" customHeight="1" x14ac:dyDescent="0.2">
      <c r="A629" s="21" t="str">
        <f>IF(ISNA(VLOOKUP((ROW(A631)-15),'List of tables'!$A$4:$H$900,2,FALSE))," ",VLOOKUP((ROW(A631)-15),'List of tables'!$A$4:$H$900,2,FALSE))</f>
        <v>LC3401NI</v>
      </c>
      <c r="B629" s="20" t="str">
        <f>IF(ISNA(VLOOKUP((ROW(B631)-15),'List of tables'!$A$4:$H$900,3,FALSE))," ",VLOOKUP((ROW(B631)-15),'List of tables'!$A$4:$H$900,3,FALSE))</f>
        <v>Occupancy rating by general health (statistical geographies)</v>
      </c>
      <c r="C629" s="20" t="str">
        <f>IF(ISNA(VLOOKUP((ROW(H631)-15),'List of tables'!$A$4:$H$900,8,FALSE))," ",VLOOKUP((ROW(H631)-15),'List of tables'!$A$4:$H$900,8,FALSE))</f>
        <v>All usual residents in households</v>
      </c>
      <c r="D629" s="20" t="str">
        <f>IF(ISNA(VLOOKUP((ROW(D631)-15),'List of tables'!$A$4:$H$900,5,FALSE))," ",VLOOKUP((ROW(D631)-15),'List of tables'!$A$4:$H$900,5,FALSE))</f>
        <v>Small Area, Super Output Area, Northern Ireland</v>
      </c>
      <c r="E629" s="53" t="str">
        <f t="shared" si="9"/>
        <v>Download file (Zip, 35.6 MB)</v>
      </c>
      <c r="G629" s="18" t="str">
        <f>IF(ISNA(VLOOKUP((ROW(G631)-15),'List of tables'!$A$4:$H$900,6,FALSE))," ",VLOOKUP((ROW(G631)-15),'List of tables'!$A$4:$H$900,6,FALSE))</f>
        <v>https://datavis.nisra.gov.uk/census/2011/census-2011-lc3401ni-statistical-geographies.zip</v>
      </c>
      <c r="H629" s="18" t="str">
        <f>IF(ISNA(VLOOKUP((ROW(H631)-15),'List of tables'!$A$4:$H$900,7,FALSE))," ",VLOOKUP((ROW(H631)-15),'List of tables'!$A$4:$H$900,7,FALSE))</f>
        <v>Download file (Zip, 35.6 MB)</v>
      </c>
    </row>
    <row r="630" spans="1:8" ht="45" customHeight="1" x14ac:dyDescent="0.2">
      <c r="A630" s="21" t="str">
        <f>IF(ISNA(VLOOKUP((ROW(A632)-15),'List of tables'!$A$4:$H$900,2,FALSE))," ",VLOOKUP((ROW(A632)-15),'List of tables'!$A$4:$H$900,2,FALSE))</f>
        <v>LC3402NI</v>
      </c>
      <c r="B630" s="20" t="str">
        <f>IF(ISNA(VLOOKUP((ROW(B632)-15),'List of tables'!$A$4:$H$900,3,FALSE))," ",VLOOKUP((ROW(B632)-15),'List of tables'!$A$4:$H$900,3,FALSE))</f>
        <v>Occupancy rating by long-term health problem or disability (administrative geographies)</v>
      </c>
      <c r="C630" s="20" t="str">
        <f>IF(ISNA(VLOOKUP((ROW(H632)-15),'List of tables'!$A$4:$H$900,8,FALSE))," ",VLOOKUP((ROW(H632)-15),'List of tables'!$A$4:$H$900,8,FALSE))</f>
        <v>All usual residents in households</v>
      </c>
      <c r="D630" s="20" t="str">
        <f>IF(ISNA(VLOOKUP((ROW(D632)-15),'List of tables'!$A$4:$H$900,5,FALSE))," ",VLOOKUP((ROW(D632)-15),'List of tables'!$A$4:$H$900,5,FALSE))</f>
        <v>Electoral Ward, Assembly Area, Local Government District (1993), Health and Social Care Trust, Education and Library Board, NUTS3, Northern Ireland</v>
      </c>
      <c r="E630" s="53" t="str">
        <f t="shared" si="9"/>
        <v>Download file (Zip, 4.6 MB)</v>
      </c>
      <c r="G630" s="18" t="str">
        <f>IF(ISNA(VLOOKUP((ROW(G632)-15),'List of tables'!$A$4:$H$900,6,FALSE))," ",VLOOKUP((ROW(G632)-15),'List of tables'!$A$4:$H$900,6,FALSE))</f>
        <v>https://datavis.nisra.gov.uk/census/2011/census-2011-lc3402ni-administrative-geographies.zip</v>
      </c>
      <c r="H630" s="18" t="str">
        <f>IF(ISNA(VLOOKUP((ROW(H632)-15),'List of tables'!$A$4:$H$900,7,FALSE))," ",VLOOKUP((ROW(H632)-15),'List of tables'!$A$4:$H$900,7,FALSE))</f>
        <v>Download file (Zip, 4.6 MB)</v>
      </c>
    </row>
    <row r="631" spans="1:8" ht="45" customHeight="1" x14ac:dyDescent="0.2">
      <c r="A631" s="21" t="str">
        <f>IF(ISNA(VLOOKUP((ROW(A633)-15),'List of tables'!$A$4:$H$900,2,FALSE))," ",VLOOKUP((ROW(A633)-15),'List of tables'!$A$4:$H$900,2,FALSE))</f>
        <v>LC3402NI</v>
      </c>
      <c r="B631" s="20" t="str">
        <f>IF(ISNA(VLOOKUP((ROW(B633)-15),'List of tables'!$A$4:$H$900,3,FALSE))," ",VLOOKUP((ROW(B633)-15),'List of tables'!$A$4:$H$900,3,FALSE))</f>
        <v>Occupancy rating by long-term health problem or disability (statistical geographies)</v>
      </c>
      <c r="C631" s="20" t="str">
        <f>IF(ISNA(VLOOKUP((ROW(H633)-15),'List of tables'!$A$4:$H$900,8,FALSE))," ",VLOOKUP((ROW(H633)-15),'List of tables'!$A$4:$H$900,8,FALSE))</f>
        <v>All usual residents in households</v>
      </c>
      <c r="D631" s="20" t="str">
        <f>IF(ISNA(VLOOKUP((ROW(D633)-15),'List of tables'!$A$4:$H$900,5,FALSE))," ",VLOOKUP((ROW(D633)-15),'List of tables'!$A$4:$H$900,5,FALSE))</f>
        <v>Small Area, Super Output Area, Northern Ireland</v>
      </c>
      <c r="E631" s="53" t="str">
        <f t="shared" si="9"/>
        <v>Download file (Zip, 35.8 MB)</v>
      </c>
      <c r="G631" s="18" t="str">
        <f>IF(ISNA(VLOOKUP((ROW(G633)-15),'List of tables'!$A$4:$H$900,6,FALSE))," ",VLOOKUP((ROW(G633)-15),'List of tables'!$A$4:$H$900,6,FALSE))</f>
        <v>https://datavis.nisra.gov.uk/census/2011/census-2011-lc3402ni-statistical-geographies.zip</v>
      </c>
      <c r="H631" s="18" t="str">
        <f>IF(ISNA(VLOOKUP((ROW(H633)-15),'List of tables'!$A$4:$H$900,7,FALSE))," ",VLOOKUP((ROW(H633)-15),'List of tables'!$A$4:$H$900,7,FALSE))</f>
        <v>Download file (Zip, 35.8 MB)</v>
      </c>
    </row>
    <row r="632" spans="1:8" ht="45" customHeight="1" x14ac:dyDescent="0.2">
      <c r="A632" s="21" t="str">
        <f>IF(ISNA(VLOOKUP((ROW(A634)-15),'List of tables'!$A$4:$H$900,2,FALSE))," ",VLOOKUP((ROW(A634)-15),'List of tables'!$A$4:$H$900,2,FALSE))</f>
        <v>LC3601NI</v>
      </c>
      <c r="B632" s="20" t="str">
        <f>IF(ISNA(VLOOKUP((ROW(B634)-15),'List of tables'!$A$4:$H$900,3,FALSE))," ",VLOOKUP((ROW(B634)-15),'List of tables'!$A$4:$H$900,3,FALSE))</f>
        <v>General health by NS-SeC by sex (administrative geographies)</v>
      </c>
      <c r="C632" s="20" t="str">
        <f>IF(ISNA(VLOOKUP((ROW(H634)-15),'List of tables'!$A$4:$H$900,8,FALSE))," ",VLOOKUP((ROW(H634)-15),'List of tables'!$A$4:$H$900,8,FALSE))</f>
        <v>All usual residents aged 16 to 74</v>
      </c>
      <c r="D632" s="20" t="str">
        <f>IF(ISNA(VLOOKUP((ROW(D634)-15),'List of tables'!$A$4:$H$900,5,FALSE))," ",VLOOKUP((ROW(D634)-15),'List of tables'!$A$4:$H$900,5,FALSE))</f>
        <v>Electoral Ward, Assembly Area, Local Government District (1993), Health and Social Care Trust, Education and Library Board, NUTS3, Northern Ireland</v>
      </c>
      <c r="E632" s="53" t="str">
        <f t="shared" si="9"/>
        <v>Download file (Zip, 5.0 MB)</v>
      </c>
      <c r="G632" s="18" t="str">
        <f>IF(ISNA(VLOOKUP((ROW(G634)-15),'List of tables'!$A$4:$H$900,6,FALSE))," ",VLOOKUP((ROW(G634)-15),'List of tables'!$A$4:$H$900,6,FALSE))</f>
        <v>https://datavis.nisra.gov.uk/census/2011/census-2011-lc3601ni-administrative-geographies.zip</v>
      </c>
      <c r="H632" s="18" t="str">
        <f>IF(ISNA(VLOOKUP((ROW(H634)-15),'List of tables'!$A$4:$H$900,7,FALSE))," ",VLOOKUP((ROW(H634)-15),'List of tables'!$A$4:$H$900,7,FALSE))</f>
        <v>Download file (Zip, 5.0 MB)</v>
      </c>
    </row>
    <row r="633" spans="1:8" ht="45" customHeight="1" x14ac:dyDescent="0.2">
      <c r="A633" s="21" t="str">
        <f>IF(ISNA(VLOOKUP((ROW(A635)-15),'List of tables'!$A$4:$H$900,2,FALSE))," ",VLOOKUP((ROW(A635)-15),'List of tables'!$A$4:$H$900,2,FALSE))</f>
        <v>LC3601NI</v>
      </c>
      <c r="B633" s="20" t="str">
        <f>IF(ISNA(VLOOKUP((ROW(B635)-15),'List of tables'!$A$4:$H$900,3,FALSE))," ",VLOOKUP((ROW(B635)-15),'List of tables'!$A$4:$H$900,3,FALSE))</f>
        <v>General health by NS-SeC by sex (statistical geographies)</v>
      </c>
      <c r="C633" s="20" t="str">
        <f>IF(ISNA(VLOOKUP((ROW(H635)-15),'List of tables'!$A$4:$H$900,8,FALSE))," ",VLOOKUP((ROW(H635)-15),'List of tables'!$A$4:$H$900,8,FALSE))</f>
        <v>All usual residents aged 16 to 74</v>
      </c>
      <c r="D633" s="20" t="str">
        <f>IF(ISNA(VLOOKUP((ROW(D635)-15),'List of tables'!$A$4:$H$900,5,FALSE))," ",VLOOKUP((ROW(D635)-15),'List of tables'!$A$4:$H$900,5,FALSE))</f>
        <v>Small Area, Super Output Area, Northern Ireland</v>
      </c>
      <c r="E633" s="53" t="str">
        <f t="shared" si="9"/>
        <v>Download file (Zip, 38.7 MB)</v>
      </c>
      <c r="G633" s="18" t="str">
        <f>IF(ISNA(VLOOKUP((ROW(G635)-15),'List of tables'!$A$4:$H$900,6,FALSE))," ",VLOOKUP((ROW(G635)-15),'List of tables'!$A$4:$H$900,6,FALSE))</f>
        <v>https://datavis.nisra.gov.uk/census/2011/census-2011-lc3601ni-statistical-geographies.zip</v>
      </c>
      <c r="H633" s="18" t="str">
        <f>IF(ISNA(VLOOKUP((ROW(H635)-15),'List of tables'!$A$4:$H$900,7,FALSE))," ",VLOOKUP((ROW(H635)-15),'List of tables'!$A$4:$H$900,7,FALSE))</f>
        <v>Download file (Zip, 38.7 MB)</v>
      </c>
    </row>
    <row r="634" spans="1:8" ht="45" customHeight="1" x14ac:dyDescent="0.2">
      <c r="A634" s="21" t="str">
        <f>IF(ISNA(VLOOKUP((ROW(A636)-15),'List of tables'!$A$4:$H$900,2,FALSE))," ",VLOOKUP((ROW(A636)-15),'List of tables'!$A$4:$H$900,2,FALSE))</f>
        <v>LC3602NI</v>
      </c>
      <c r="B634" s="20" t="str">
        <f>IF(ISNA(VLOOKUP((ROW(B636)-15),'List of tables'!$A$4:$H$900,3,FALSE))," ",VLOOKUP((ROW(B636)-15),'List of tables'!$A$4:$H$900,3,FALSE))</f>
        <v>Long-term health problem or disability by NS-SeC by sex (administrative geographies)</v>
      </c>
      <c r="C634" s="20" t="str">
        <f>IF(ISNA(VLOOKUP((ROW(H636)-15),'List of tables'!$A$4:$H$900,8,FALSE))," ",VLOOKUP((ROW(H636)-15),'List of tables'!$A$4:$H$900,8,FALSE))</f>
        <v>All usual residents aged 16 to 74</v>
      </c>
      <c r="D634" s="20" t="str">
        <f>IF(ISNA(VLOOKUP((ROW(D636)-15),'List of tables'!$A$4:$H$900,5,FALSE))," ",VLOOKUP((ROW(D636)-15),'List of tables'!$A$4:$H$900,5,FALSE))</f>
        <v>Electoral Ward, Assembly Area, Local Government District (1993), Health and Social Care Trust, Education and Library Board, NUTS3, Northern Ireland</v>
      </c>
      <c r="E634" s="53" t="str">
        <f t="shared" si="9"/>
        <v>Download file (Zip, 4.9 MB)</v>
      </c>
      <c r="G634" s="18" t="str">
        <f>IF(ISNA(VLOOKUP((ROW(G636)-15),'List of tables'!$A$4:$H$900,6,FALSE))," ",VLOOKUP((ROW(G636)-15),'List of tables'!$A$4:$H$900,6,FALSE))</f>
        <v>https://datavis.nisra.gov.uk/census/2011/census-2011-lc3602ni-administrative-geographies.zip</v>
      </c>
      <c r="H634" s="18" t="str">
        <f>IF(ISNA(VLOOKUP((ROW(H636)-15),'List of tables'!$A$4:$H$900,7,FALSE))," ",VLOOKUP((ROW(H636)-15),'List of tables'!$A$4:$H$900,7,FALSE))</f>
        <v>Download file (Zip, 4.9 MB)</v>
      </c>
    </row>
    <row r="635" spans="1:8" ht="45" customHeight="1" x14ac:dyDescent="0.2">
      <c r="A635" s="21" t="str">
        <f>IF(ISNA(VLOOKUP((ROW(A637)-15),'List of tables'!$A$4:$H$900,2,FALSE))," ",VLOOKUP((ROW(A637)-15),'List of tables'!$A$4:$H$900,2,FALSE))</f>
        <v>LC3602NI</v>
      </c>
      <c r="B635" s="20" t="str">
        <f>IF(ISNA(VLOOKUP((ROW(B637)-15),'List of tables'!$A$4:$H$900,3,FALSE))," ",VLOOKUP((ROW(B637)-15),'List of tables'!$A$4:$H$900,3,FALSE))</f>
        <v>Long-term health problem or disability by NS-SeC by sex (statistical geographies)</v>
      </c>
      <c r="C635" s="20" t="str">
        <f>IF(ISNA(VLOOKUP((ROW(H637)-15),'List of tables'!$A$4:$H$900,8,FALSE))," ",VLOOKUP((ROW(H637)-15),'List of tables'!$A$4:$H$900,8,FALSE))</f>
        <v>All usual residents aged 16 to 74</v>
      </c>
      <c r="D635" s="20" t="str">
        <f>IF(ISNA(VLOOKUP((ROW(D637)-15),'List of tables'!$A$4:$H$900,5,FALSE))," ",VLOOKUP((ROW(D637)-15),'List of tables'!$A$4:$H$900,5,FALSE))</f>
        <v>Small Area, Super Output Area, Northern Ireland</v>
      </c>
      <c r="E635" s="53" t="str">
        <f t="shared" si="9"/>
        <v>Download file (Zip, 38.3 MB)</v>
      </c>
      <c r="G635" s="18" t="str">
        <f>IF(ISNA(VLOOKUP((ROW(G637)-15),'List of tables'!$A$4:$H$900,6,FALSE))," ",VLOOKUP((ROW(G637)-15),'List of tables'!$A$4:$H$900,6,FALSE))</f>
        <v>https://datavis.nisra.gov.uk/census/2011/census-2011-lc3602ni-statistical-geographies.zip</v>
      </c>
      <c r="H635" s="18" t="str">
        <f>IF(ISNA(VLOOKUP((ROW(H637)-15),'List of tables'!$A$4:$H$900,7,FALSE))," ",VLOOKUP((ROW(H637)-15),'List of tables'!$A$4:$H$900,7,FALSE))</f>
        <v>Download file (Zip, 38.3 MB)</v>
      </c>
    </row>
    <row r="636" spans="1:8" ht="45" customHeight="1" x14ac:dyDescent="0.2">
      <c r="A636" s="21" t="str">
        <f>IF(ISNA(VLOOKUP((ROW(A638)-15),'List of tables'!$A$4:$H$900,2,FALSE))," ",VLOOKUP((ROW(A638)-15),'List of tables'!$A$4:$H$900,2,FALSE))</f>
        <v>LC3603NI</v>
      </c>
      <c r="B636" s="20" t="str">
        <f>IF(ISNA(VLOOKUP((ROW(B638)-15),'List of tables'!$A$4:$H$900,3,FALSE))," ",VLOOKUP((ROW(B638)-15),'List of tables'!$A$4:$H$900,3,FALSE))</f>
        <v>Economic activity by general health (administrative geographies)</v>
      </c>
      <c r="C636" s="20" t="str">
        <f>IF(ISNA(VLOOKUP((ROW(H638)-15),'List of tables'!$A$4:$H$900,8,FALSE))," ",VLOOKUP((ROW(H638)-15),'List of tables'!$A$4:$H$900,8,FALSE))</f>
        <v>All usual residents aged 16 to 74</v>
      </c>
      <c r="D636" s="20" t="str">
        <f>IF(ISNA(VLOOKUP((ROW(D638)-15),'List of tables'!$A$4:$H$900,5,FALSE))," ",VLOOKUP((ROW(D638)-15),'List of tables'!$A$4:$H$900,5,FALSE))</f>
        <v>Electoral Ward, Assembly Area, Local Government District (1993), Health and Social Care Trust, Education and Library Board, NUTS3, Northern Ireland</v>
      </c>
      <c r="E636" s="53" t="str">
        <f t="shared" si="9"/>
        <v>Download file (Zip, 4.7 MB)</v>
      </c>
      <c r="G636" s="18" t="str">
        <f>IF(ISNA(VLOOKUP((ROW(G638)-15),'List of tables'!$A$4:$H$900,6,FALSE))," ",VLOOKUP((ROW(G638)-15),'List of tables'!$A$4:$H$900,6,FALSE))</f>
        <v>https://datavis.nisra.gov.uk/census/2011/census-2011-lc3603ni-administrative-geographies.zip</v>
      </c>
      <c r="H636" s="18" t="str">
        <f>IF(ISNA(VLOOKUP((ROW(H638)-15),'List of tables'!$A$4:$H$900,7,FALSE))," ",VLOOKUP((ROW(H638)-15),'List of tables'!$A$4:$H$900,7,FALSE))</f>
        <v>Download file (Zip, 4.7 MB)</v>
      </c>
    </row>
    <row r="637" spans="1:8" ht="45" customHeight="1" x14ac:dyDescent="0.2">
      <c r="A637" s="21" t="str">
        <f>IF(ISNA(VLOOKUP((ROW(A639)-15),'List of tables'!$A$4:$H$900,2,FALSE))," ",VLOOKUP((ROW(A639)-15),'List of tables'!$A$4:$H$900,2,FALSE))</f>
        <v>LC3603NI</v>
      </c>
      <c r="B637" s="20" t="str">
        <f>IF(ISNA(VLOOKUP((ROW(B639)-15),'List of tables'!$A$4:$H$900,3,FALSE))," ",VLOOKUP((ROW(B639)-15),'List of tables'!$A$4:$H$900,3,FALSE))</f>
        <v>Economic activity by general health (statistical geographies)</v>
      </c>
      <c r="C637" s="20" t="str">
        <f>IF(ISNA(VLOOKUP((ROW(H639)-15),'List of tables'!$A$4:$H$900,8,FALSE))," ",VLOOKUP((ROW(H639)-15),'List of tables'!$A$4:$H$900,8,FALSE))</f>
        <v>All usual residents aged 16 to 74</v>
      </c>
      <c r="D637" s="20" t="str">
        <f>IF(ISNA(VLOOKUP((ROW(D639)-15),'List of tables'!$A$4:$H$900,5,FALSE))," ",VLOOKUP((ROW(D639)-15),'List of tables'!$A$4:$H$900,5,FALSE))</f>
        <v>Small Area, Super Output Area, Northern Ireland</v>
      </c>
      <c r="E637" s="53" t="str">
        <f t="shared" si="9"/>
        <v>Download file (Zip, 36.7 MB)</v>
      </c>
      <c r="G637" s="18" t="str">
        <f>IF(ISNA(VLOOKUP((ROW(G639)-15),'List of tables'!$A$4:$H$900,6,FALSE))," ",VLOOKUP((ROW(G639)-15),'List of tables'!$A$4:$H$900,6,FALSE))</f>
        <v>https://datavis.nisra.gov.uk/census/2011/census-2011-lc3603ni-statistical-geographies.zip</v>
      </c>
      <c r="H637" s="18" t="str">
        <f>IF(ISNA(VLOOKUP((ROW(H639)-15),'List of tables'!$A$4:$H$900,7,FALSE))," ",VLOOKUP((ROW(H639)-15),'List of tables'!$A$4:$H$900,7,FALSE))</f>
        <v>Download file (Zip, 36.7 MB)</v>
      </c>
    </row>
    <row r="638" spans="1:8" ht="45" customHeight="1" x14ac:dyDescent="0.2">
      <c r="A638" s="21" t="str">
        <f>IF(ISNA(VLOOKUP((ROW(A640)-15),'List of tables'!$A$4:$H$900,2,FALSE))," ",VLOOKUP((ROW(A640)-15),'List of tables'!$A$4:$H$900,2,FALSE))</f>
        <v>LC3604NI</v>
      </c>
      <c r="B638" s="20" t="str">
        <f>IF(ISNA(VLOOKUP((ROW(B640)-15),'List of tables'!$A$4:$H$900,3,FALSE))," ",VLOOKUP((ROW(B640)-15),'List of tables'!$A$4:$H$900,3,FALSE))</f>
        <v>Economic activity by provision of unpaid care (administrative geographies)</v>
      </c>
      <c r="C638" s="20" t="str">
        <f>IF(ISNA(VLOOKUP((ROW(H640)-15),'List of tables'!$A$4:$H$900,8,FALSE))," ",VLOOKUP((ROW(H640)-15),'List of tables'!$A$4:$H$900,8,FALSE))</f>
        <v>All usual residents aged 16 to 74</v>
      </c>
      <c r="D638" s="20" t="str">
        <f>IF(ISNA(VLOOKUP((ROW(D640)-15),'List of tables'!$A$4:$H$900,5,FALSE))," ",VLOOKUP((ROW(D640)-15),'List of tables'!$A$4:$H$900,5,FALSE))</f>
        <v>Electoral Ward, Assembly Area, Local Government District (1993), Health and Social Care Trust, Education and Library Board, NUTS3, Northern Ireland</v>
      </c>
      <c r="E638" s="53" t="str">
        <f t="shared" si="9"/>
        <v>Download file (Zip, 4.7 MB)</v>
      </c>
      <c r="G638" s="18" t="str">
        <f>IF(ISNA(VLOOKUP((ROW(G640)-15),'List of tables'!$A$4:$H$900,6,FALSE))," ",VLOOKUP((ROW(G640)-15),'List of tables'!$A$4:$H$900,6,FALSE))</f>
        <v>https://datavis.nisra.gov.uk/census/2011/census-2011-lc3604ni-administrative-geographies.zip</v>
      </c>
      <c r="H638" s="18" t="str">
        <f>IF(ISNA(VLOOKUP((ROW(H640)-15),'List of tables'!$A$4:$H$900,7,FALSE))," ",VLOOKUP((ROW(H640)-15),'List of tables'!$A$4:$H$900,7,FALSE))</f>
        <v>Download file (Zip, 4.7 MB)</v>
      </c>
    </row>
    <row r="639" spans="1:8" ht="45" customHeight="1" x14ac:dyDescent="0.2">
      <c r="A639" s="21" t="str">
        <f>IF(ISNA(VLOOKUP((ROW(A641)-15),'List of tables'!$A$4:$H$900,2,FALSE))," ",VLOOKUP((ROW(A641)-15),'List of tables'!$A$4:$H$900,2,FALSE))</f>
        <v>LC3604NI</v>
      </c>
      <c r="B639" s="20" t="str">
        <f>IF(ISNA(VLOOKUP((ROW(B641)-15),'List of tables'!$A$4:$H$900,3,FALSE))," ",VLOOKUP((ROW(B641)-15),'List of tables'!$A$4:$H$900,3,FALSE))</f>
        <v>Economic activity by provision of unpaid care (statistical geographies)</v>
      </c>
      <c r="C639" s="20" t="str">
        <f>IF(ISNA(VLOOKUP((ROW(H641)-15),'List of tables'!$A$4:$H$900,8,FALSE))," ",VLOOKUP((ROW(H641)-15),'List of tables'!$A$4:$H$900,8,FALSE))</f>
        <v>All usual residents aged 16 to 74</v>
      </c>
      <c r="D639" s="20" t="str">
        <f>IF(ISNA(VLOOKUP((ROW(D641)-15),'List of tables'!$A$4:$H$900,5,FALSE))," ",VLOOKUP((ROW(D641)-15),'List of tables'!$A$4:$H$900,5,FALSE))</f>
        <v>Small Area, Super Output Area, Northern Ireland</v>
      </c>
      <c r="E639" s="53" t="str">
        <f t="shared" si="9"/>
        <v>Download file (Zip, 36.1 MB)</v>
      </c>
      <c r="G639" s="18" t="str">
        <f>IF(ISNA(VLOOKUP((ROW(G641)-15),'List of tables'!$A$4:$H$900,6,FALSE))," ",VLOOKUP((ROW(G641)-15),'List of tables'!$A$4:$H$900,6,FALSE))</f>
        <v>https://datavis.nisra.gov.uk/census/2011/census-2011-lc3604ni-statistical-geographies.zip</v>
      </c>
      <c r="H639" s="18" t="str">
        <f>IF(ISNA(VLOOKUP((ROW(H641)-15),'List of tables'!$A$4:$H$900,7,FALSE))," ",VLOOKUP((ROW(H641)-15),'List of tables'!$A$4:$H$900,7,FALSE))</f>
        <v>Download file (Zip, 36.1 MB)</v>
      </c>
    </row>
    <row r="640" spans="1:8" ht="45" customHeight="1" x14ac:dyDescent="0.2">
      <c r="A640" s="21" t="str">
        <f>IF(ISNA(VLOOKUP((ROW(A642)-15),'List of tables'!$A$4:$H$900,2,FALSE))," ",VLOOKUP((ROW(A642)-15),'List of tables'!$A$4:$H$900,2,FALSE))</f>
        <v>LC3605NI</v>
      </c>
      <c r="B640" s="20" t="str">
        <f>IF(ISNA(VLOOKUP((ROW(B642)-15),'List of tables'!$A$4:$H$900,3,FALSE))," ",VLOOKUP((ROW(B642)-15),'List of tables'!$A$4:$H$900,3,FALSE))</f>
        <v>Economic activity by long-term health problem or disability (administrative geographies)</v>
      </c>
      <c r="C640" s="20" t="str">
        <f>IF(ISNA(VLOOKUP((ROW(H642)-15),'List of tables'!$A$4:$H$900,8,FALSE))," ",VLOOKUP((ROW(H642)-15),'List of tables'!$A$4:$H$900,8,FALSE))</f>
        <v>All usual residents aged 16 to 74</v>
      </c>
      <c r="D640" s="20" t="str">
        <f>IF(ISNA(VLOOKUP((ROW(D642)-15),'List of tables'!$A$4:$H$900,5,FALSE))," ",VLOOKUP((ROW(D642)-15),'List of tables'!$A$4:$H$900,5,FALSE))</f>
        <v>Electoral Ward, Assembly Area, Local Government District (1993), Health and Social Care Trust, Education and Library Board, NUTS3, Northern Ireland</v>
      </c>
      <c r="E640" s="53" t="str">
        <f t="shared" si="9"/>
        <v>Download file (Zip, 4.7 MB)</v>
      </c>
      <c r="G640" s="18" t="str">
        <f>IF(ISNA(VLOOKUP((ROW(G642)-15),'List of tables'!$A$4:$H$900,6,FALSE))," ",VLOOKUP((ROW(G642)-15),'List of tables'!$A$4:$H$900,6,FALSE))</f>
        <v>https://datavis.nisra.gov.uk/census/2011/census-2011-lc3605ni-administrative-geographies.zip</v>
      </c>
      <c r="H640" s="18" t="str">
        <f>IF(ISNA(VLOOKUP((ROW(H642)-15),'List of tables'!$A$4:$H$900,7,FALSE))," ",VLOOKUP((ROW(H642)-15),'List of tables'!$A$4:$H$900,7,FALSE))</f>
        <v>Download file (Zip, 4.7 MB)</v>
      </c>
    </row>
    <row r="641" spans="1:8" ht="45" customHeight="1" x14ac:dyDescent="0.2">
      <c r="A641" s="21" t="str">
        <f>IF(ISNA(VLOOKUP((ROW(A643)-15),'List of tables'!$A$4:$H$900,2,FALSE))," ",VLOOKUP((ROW(A643)-15),'List of tables'!$A$4:$H$900,2,FALSE))</f>
        <v>LC3605NI</v>
      </c>
      <c r="B641" s="20" t="str">
        <f>IF(ISNA(VLOOKUP((ROW(B643)-15),'List of tables'!$A$4:$H$900,3,FALSE))," ",VLOOKUP((ROW(B643)-15),'List of tables'!$A$4:$H$900,3,FALSE))</f>
        <v>Economic activity by long-term health problem or disability (statistical geographies)</v>
      </c>
      <c r="C641" s="20" t="str">
        <f>IF(ISNA(VLOOKUP((ROW(H643)-15),'List of tables'!$A$4:$H$900,8,FALSE))," ",VLOOKUP((ROW(H643)-15),'List of tables'!$A$4:$H$900,8,FALSE))</f>
        <v>All usual residents aged 16 to 74</v>
      </c>
      <c r="D641" s="20" t="str">
        <f>IF(ISNA(VLOOKUP((ROW(D643)-15),'List of tables'!$A$4:$H$900,5,FALSE))," ",VLOOKUP((ROW(D643)-15),'List of tables'!$A$4:$H$900,5,FALSE))</f>
        <v>Small Area, Super Output Area, Northern Ireland</v>
      </c>
      <c r="E641" s="53" t="str">
        <f t="shared" si="9"/>
        <v>Download file (Zip, 36.7 MB)</v>
      </c>
      <c r="G641" s="18" t="str">
        <f>IF(ISNA(VLOOKUP((ROW(G643)-15),'List of tables'!$A$4:$H$900,6,FALSE))," ",VLOOKUP((ROW(G643)-15),'List of tables'!$A$4:$H$900,6,FALSE))</f>
        <v>https://datavis.nisra.gov.uk/census/2011/census-2011-lc3605ni-statistical-geographies.zip</v>
      </c>
      <c r="H641" s="18" t="str">
        <f>IF(ISNA(VLOOKUP((ROW(H643)-15),'List of tables'!$A$4:$H$900,7,FALSE))," ",VLOOKUP((ROW(H643)-15),'List of tables'!$A$4:$H$900,7,FALSE))</f>
        <v>Download file (Zip, 36.7 MB)</v>
      </c>
    </row>
    <row r="642" spans="1:8" ht="45" customHeight="1" x14ac:dyDescent="0.2">
      <c r="A642" s="21" t="str">
        <f>IF(ISNA(VLOOKUP((ROW(A644)-15),'List of tables'!$A$4:$H$900,2,FALSE))," ",VLOOKUP((ROW(A644)-15),'List of tables'!$A$4:$H$900,2,FALSE))</f>
        <v>LC3606NI</v>
      </c>
      <c r="B642" s="20" t="str">
        <f>IF(ISNA(VLOOKUP((ROW(B644)-15),'List of tables'!$A$4:$H$900,3,FALSE))," ",VLOOKUP((ROW(B644)-15),'List of tables'!$A$4:$H$900,3,FALSE))</f>
        <v>Provision of unpaid care by hours worked (administrative geographies)</v>
      </c>
      <c r="C642" s="20" t="str">
        <f>IF(ISNA(VLOOKUP((ROW(H644)-15),'List of tables'!$A$4:$H$900,8,FALSE))," ",VLOOKUP((ROW(H644)-15),'List of tables'!$A$4:$H$900,8,FALSE))</f>
        <v>All usual residents aged 16 to 74 in employment</v>
      </c>
      <c r="D642" s="20" t="str">
        <f>IF(ISNA(VLOOKUP((ROW(D644)-15),'List of tables'!$A$4:$H$900,5,FALSE))," ",VLOOKUP((ROW(D644)-15),'List of tables'!$A$4:$H$900,5,FALSE))</f>
        <v>Electoral Ward, Assembly Area, Local Government District (1993), Health and Social Care Trust, Education and Library Board, NUTS3, Northern Ireland</v>
      </c>
      <c r="E642" s="53" t="str">
        <f t="shared" si="9"/>
        <v>Download file (Zip, 4.6 MB)</v>
      </c>
      <c r="G642" s="18" t="str">
        <f>IF(ISNA(VLOOKUP((ROW(G644)-15),'List of tables'!$A$4:$H$900,6,FALSE))," ",VLOOKUP((ROW(G644)-15),'List of tables'!$A$4:$H$900,6,FALSE))</f>
        <v>https://datavis.nisra.gov.uk/census/2011/census-2011-lc3606ni-administrative-geographies.zip</v>
      </c>
      <c r="H642" s="18" t="str">
        <f>IF(ISNA(VLOOKUP((ROW(H644)-15),'List of tables'!$A$4:$H$900,7,FALSE))," ",VLOOKUP((ROW(H644)-15),'List of tables'!$A$4:$H$900,7,FALSE))</f>
        <v>Download file (Zip, 4.6 MB)</v>
      </c>
    </row>
    <row r="643" spans="1:8" ht="45" customHeight="1" x14ac:dyDescent="0.2">
      <c r="A643" s="21" t="str">
        <f>IF(ISNA(VLOOKUP((ROW(A645)-15),'List of tables'!$A$4:$H$900,2,FALSE))," ",VLOOKUP((ROW(A645)-15),'List of tables'!$A$4:$H$900,2,FALSE))</f>
        <v>LC3606NI</v>
      </c>
      <c r="B643" s="20" t="str">
        <f>IF(ISNA(VLOOKUP((ROW(B645)-15),'List of tables'!$A$4:$H$900,3,FALSE))," ",VLOOKUP((ROW(B645)-15),'List of tables'!$A$4:$H$900,3,FALSE))</f>
        <v>Provision of unpaid care by hours worked (statistical geographies)</v>
      </c>
      <c r="C643" s="20" t="str">
        <f>IF(ISNA(VLOOKUP((ROW(H645)-15),'List of tables'!$A$4:$H$900,8,FALSE))," ",VLOOKUP((ROW(H645)-15),'List of tables'!$A$4:$H$900,8,FALSE))</f>
        <v>All usual residents aged 16 to 74 in employment</v>
      </c>
      <c r="D643" s="20" t="str">
        <f>IF(ISNA(VLOOKUP((ROW(D645)-15),'List of tables'!$A$4:$H$900,5,FALSE))," ",VLOOKUP((ROW(D645)-15),'List of tables'!$A$4:$H$900,5,FALSE))</f>
        <v>Small Area, Super Output Area, Northern Ireland</v>
      </c>
      <c r="E643" s="53" t="str">
        <f t="shared" si="9"/>
        <v>Download file (Zip, 35.2 MB)</v>
      </c>
      <c r="G643" s="18" t="str">
        <f>IF(ISNA(VLOOKUP((ROW(G645)-15),'List of tables'!$A$4:$H$900,6,FALSE))," ",VLOOKUP((ROW(G645)-15),'List of tables'!$A$4:$H$900,6,FALSE))</f>
        <v>https://datavis.nisra.gov.uk/census/2011/census-2011-lc3606ni-statistical-geographies.zip</v>
      </c>
      <c r="H643" s="18" t="str">
        <f>IF(ISNA(VLOOKUP((ROW(H645)-15),'List of tables'!$A$4:$H$900,7,FALSE))," ",VLOOKUP((ROW(H645)-15),'List of tables'!$A$4:$H$900,7,FALSE))</f>
        <v>Download file (Zip, 35.2 MB)</v>
      </c>
    </row>
    <row r="644" spans="1:8" ht="45" customHeight="1" x14ac:dyDescent="0.2">
      <c r="A644" s="21" t="str">
        <f>IF(ISNA(VLOOKUP((ROW(A646)-15),'List of tables'!$A$4:$H$900,2,FALSE))," ",VLOOKUP((ROW(A646)-15),'List of tables'!$A$4:$H$900,2,FALSE))</f>
        <v>LC4101NI</v>
      </c>
      <c r="B644" s="20" t="str">
        <f>IF(ISNA(VLOOKUP((ROW(B646)-15),'List of tables'!$A$4:$H$900,3,FALSE))," ",VLOOKUP((ROW(B646)-15),'List of tables'!$A$4:$H$900,3,FALSE))</f>
        <v>Tenure by age of HRP (administrative geographies)</v>
      </c>
      <c r="C644" s="20" t="str">
        <f>IF(ISNA(VLOOKUP((ROW(H646)-15),'List of tables'!$A$4:$H$900,8,FALSE))," ",VLOOKUP((ROW(H646)-15),'List of tables'!$A$4:$H$900,8,FALSE))</f>
        <v>All Household Reference Persons (HRPs)</v>
      </c>
      <c r="D644" s="20" t="str">
        <f>IF(ISNA(VLOOKUP((ROW(D646)-15),'List of tables'!$A$4:$H$900,5,FALSE))," ",VLOOKUP((ROW(D646)-15),'List of tables'!$A$4:$H$900,5,FALSE))</f>
        <v>Electoral Ward, Assembly Area, Local Government District (1993), Health and Social Care Trust, Education and Library Board, NUTS3, Northern Ireland</v>
      </c>
      <c r="E644" s="53" t="str">
        <f t="shared" si="9"/>
        <v>Download file (Zip, 4.7 MB)</v>
      </c>
      <c r="G644" s="18" t="str">
        <f>IF(ISNA(VLOOKUP((ROW(G646)-15),'List of tables'!$A$4:$H$900,6,FALSE))," ",VLOOKUP((ROW(G646)-15),'List of tables'!$A$4:$H$900,6,FALSE))</f>
        <v>https://datavis.nisra.gov.uk/census/2011/census-2011-lc4101ni-administrative-geographies.zip</v>
      </c>
      <c r="H644" s="18" t="str">
        <f>IF(ISNA(VLOOKUP((ROW(H646)-15),'List of tables'!$A$4:$H$900,7,FALSE))," ",VLOOKUP((ROW(H646)-15),'List of tables'!$A$4:$H$900,7,FALSE))</f>
        <v>Download file (Zip, 4.7 MB)</v>
      </c>
    </row>
    <row r="645" spans="1:8" ht="45" customHeight="1" x14ac:dyDescent="0.2">
      <c r="A645" s="21" t="str">
        <f>IF(ISNA(VLOOKUP((ROW(A647)-15),'List of tables'!$A$4:$H$900,2,FALSE))," ",VLOOKUP((ROW(A647)-15),'List of tables'!$A$4:$H$900,2,FALSE))</f>
        <v>LC4101NI</v>
      </c>
      <c r="B645" s="20" t="str">
        <f>IF(ISNA(VLOOKUP((ROW(B647)-15),'List of tables'!$A$4:$H$900,3,FALSE))," ",VLOOKUP((ROW(B647)-15),'List of tables'!$A$4:$H$900,3,FALSE))</f>
        <v>Tenure by age of HRP (statistical geographies)</v>
      </c>
      <c r="C645" s="20" t="str">
        <f>IF(ISNA(VLOOKUP((ROW(H647)-15),'List of tables'!$A$4:$H$900,8,FALSE))," ",VLOOKUP((ROW(H647)-15),'List of tables'!$A$4:$H$900,8,FALSE))</f>
        <v>All Household Reference Persons (HRPs)</v>
      </c>
      <c r="D645" s="20" t="str">
        <f>IF(ISNA(VLOOKUP((ROW(D647)-15),'List of tables'!$A$4:$H$900,5,FALSE))," ",VLOOKUP((ROW(D647)-15),'List of tables'!$A$4:$H$900,5,FALSE))</f>
        <v>Small Area, Super Output Area, Northern Ireland</v>
      </c>
      <c r="E645" s="53" t="str">
        <f t="shared" si="9"/>
        <v>Download file (Zip, 36.1 MB)</v>
      </c>
      <c r="G645" s="18" t="str">
        <f>IF(ISNA(VLOOKUP((ROW(G647)-15),'List of tables'!$A$4:$H$900,6,FALSE))," ",VLOOKUP((ROW(G647)-15),'List of tables'!$A$4:$H$900,6,FALSE))</f>
        <v>https://datavis.nisra.gov.uk/census/2011/census-2011-lc4101ni-statistical-geographies.zip</v>
      </c>
      <c r="H645" s="18" t="str">
        <f>IF(ISNA(VLOOKUP((ROW(H647)-15),'List of tables'!$A$4:$H$900,7,FALSE))," ",VLOOKUP((ROW(H647)-15),'List of tables'!$A$4:$H$900,7,FALSE))</f>
        <v>Download file (Zip, 36.1 MB)</v>
      </c>
    </row>
    <row r="646" spans="1:8" ht="45" customHeight="1" x14ac:dyDescent="0.2">
      <c r="A646" s="21" t="str">
        <f>IF(ISNA(VLOOKUP((ROW(A648)-15),'List of tables'!$A$4:$H$900,2,FALSE))," ",VLOOKUP((ROW(A648)-15),'List of tables'!$A$4:$H$900,2,FALSE))</f>
        <v>LC4102NI</v>
      </c>
      <c r="B646" s="20" t="str">
        <f>IF(ISNA(VLOOKUP((ROW(B648)-15),'List of tables'!$A$4:$H$900,3,FALSE))," ",VLOOKUP((ROW(B648)-15),'List of tables'!$A$4:$H$900,3,FALSE))</f>
        <v>Household composition by tenure (administrative geographies)</v>
      </c>
      <c r="C646" s="20" t="str">
        <f>IF(ISNA(VLOOKUP((ROW(H648)-15),'List of tables'!$A$4:$H$900,8,FALSE))," ",VLOOKUP((ROW(H648)-15),'List of tables'!$A$4:$H$900,8,FALSE))</f>
        <v>All households</v>
      </c>
      <c r="D646" s="20" t="str">
        <f>IF(ISNA(VLOOKUP((ROW(D648)-15),'List of tables'!$A$4:$H$900,5,FALSE))," ",VLOOKUP((ROW(D648)-15),'List of tables'!$A$4:$H$900,5,FALSE))</f>
        <v>Electoral Ward, Assembly Area, Local Government District (1993), Health and Social Care Trust, Education and Library Board, NUTS3, Northern Ireland</v>
      </c>
      <c r="E646" s="53" t="str">
        <f t="shared" si="9"/>
        <v>Download file (Zip, 5.0 MB)</v>
      </c>
      <c r="G646" s="18" t="str">
        <f>IF(ISNA(VLOOKUP((ROW(G648)-15),'List of tables'!$A$4:$H$900,6,FALSE))," ",VLOOKUP((ROW(G648)-15),'List of tables'!$A$4:$H$900,6,FALSE))</f>
        <v>https://datavis.nisra.gov.uk/census/2011/census-2011-lc4102ni-administrative-geographies.zip</v>
      </c>
      <c r="H646" s="18" t="str">
        <f>IF(ISNA(VLOOKUP((ROW(H648)-15),'List of tables'!$A$4:$H$900,7,FALSE))," ",VLOOKUP((ROW(H648)-15),'List of tables'!$A$4:$H$900,7,FALSE))</f>
        <v>Download file (Zip, 5.0 MB)</v>
      </c>
    </row>
    <row r="647" spans="1:8" ht="45" customHeight="1" x14ac:dyDescent="0.2">
      <c r="A647" s="21" t="str">
        <f>IF(ISNA(VLOOKUP((ROW(A649)-15),'List of tables'!$A$4:$H$900,2,FALSE))," ",VLOOKUP((ROW(A649)-15),'List of tables'!$A$4:$H$900,2,FALSE))</f>
        <v>LC4102NI</v>
      </c>
      <c r="B647" s="20" t="str">
        <f>IF(ISNA(VLOOKUP((ROW(B649)-15),'List of tables'!$A$4:$H$900,3,FALSE))," ",VLOOKUP((ROW(B649)-15),'List of tables'!$A$4:$H$900,3,FALSE))</f>
        <v>Household composition by tenure (statistical geographies)</v>
      </c>
      <c r="C647" s="20" t="str">
        <f>IF(ISNA(VLOOKUP((ROW(H649)-15),'List of tables'!$A$4:$H$900,8,FALSE))," ",VLOOKUP((ROW(H649)-15),'List of tables'!$A$4:$H$900,8,FALSE))</f>
        <v>All households</v>
      </c>
      <c r="D647" s="20" t="str">
        <f>IF(ISNA(VLOOKUP((ROW(D649)-15),'List of tables'!$A$4:$H$900,5,FALSE))," ",VLOOKUP((ROW(D649)-15),'List of tables'!$A$4:$H$900,5,FALSE))</f>
        <v>Small Area, Super Output Area, Northern Ireland</v>
      </c>
      <c r="E647" s="53" t="str">
        <f t="shared" si="9"/>
        <v>Download file (Zip, 38.7 MB)</v>
      </c>
      <c r="G647" s="18" t="str">
        <f>IF(ISNA(VLOOKUP((ROW(G649)-15),'List of tables'!$A$4:$H$900,6,FALSE))," ",VLOOKUP((ROW(G649)-15),'List of tables'!$A$4:$H$900,6,FALSE))</f>
        <v>https://datavis.nisra.gov.uk/census/2011/census-2011-lc4102ni-statistical-geographies.zip</v>
      </c>
      <c r="H647" s="18" t="str">
        <f>IF(ISNA(VLOOKUP((ROW(H649)-15),'List of tables'!$A$4:$H$900,7,FALSE))," ",VLOOKUP((ROW(H649)-15),'List of tables'!$A$4:$H$900,7,FALSE))</f>
        <v>Download file (Zip, 38.7 MB)</v>
      </c>
    </row>
    <row r="648" spans="1:8" ht="45" customHeight="1" x14ac:dyDescent="0.2">
      <c r="A648" s="21" t="str">
        <f>IF(ISNA(VLOOKUP((ROW(A650)-15),'List of tables'!$A$4:$H$900,2,FALSE))," ",VLOOKUP((ROW(A650)-15),'List of tables'!$A$4:$H$900,2,FALSE))</f>
        <v>LC4103NI</v>
      </c>
      <c r="B648" s="20" t="str">
        <f>IF(ISNA(VLOOKUP((ROW(B650)-15),'List of tables'!$A$4:$H$900,3,FALSE))," ",VLOOKUP((ROW(B650)-15),'List of tables'!$A$4:$H$900,3,FALSE))</f>
        <v>Tenure by age of HRP (administrative geographies)</v>
      </c>
      <c r="C648" s="20" t="str">
        <f>IF(ISNA(VLOOKUP((ROW(H650)-15),'List of tables'!$A$4:$H$900,8,FALSE))," ",VLOOKUP((ROW(H650)-15),'List of tables'!$A$4:$H$900,8,FALSE))</f>
        <v>All usual residents</v>
      </c>
      <c r="D648" s="20" t="str">
        <f>IF(ISNA(VLOOKUP((ROW(D650)-15),'List of tables'!$A$4:$H$900,5,FALSE))," ",VLOOKUP((ROW(D650)-15),'List of tables'!$A$4:$H$900,5,FALSE))</f>
        <v>Electoral Ward, Assembly Area, Local Government District (1993), Health and Social Care Trust, Education and Library Board, NUTS3, Northern Ireland</v>
      </c>
      <c r="E648" s="53" t="str">
        <f t="shared" si="9"/>
        <v>Download file (Zip, 4.9 MB)</v>
      </c>
      <c r="G648" s="18" t="str">
        <f>IF(ISNA(VLOOKUP((ROW(G650)-15),'List of tables'!$A$4:$H$900,6,FALSE))," ",VLOOKUP((ROW(G650)-15),'List of tables'!$A$4:$H$900,6,FALSE))</f>
        <v>https://datavis.nisra.gov.uk/census/2011/census-2011-lc4103ni-administrative-geographies.zip</v>
      </c>
      <c r="H648" s="18" t="str">
        <f>IF(ISNA(VLOOKUP((ROW(H650)-15),'List of tables'!$A$4:$H$900,7,FALSE))," ",VLOOKUP((ROW(H650)-15),'List of tables'!$A$4:$H$900,7,FALSE))</f>
        <v>Download file (Zip, 4.9 MB)</v>
      </c>
    </row>
    <row r="649" spans="1:8" ht="45" customHeight="1" x14ac:dyDescent="0.2">
      <c r="A649" s="21" t="str">
        <f>IF(ISNA(VLOOKUP((ROW(A651)-15),'List of tables'!$A$4:$H$900,2,FALSE))," ",VLOOKUP((ROW(A651)-15),'List of tables'!$A$4:$H$900,2,FALSE))</f>
        <v>LC4103NI</v>
      </c>
      <c r="B649" s="20" t="str">
        <f>IF(ISNA(VLOOKUP((ROW(B651)-15),'List of tables'!$A$4:$H$900,3,FALSE))," ",VLOOKUP((ROW(B651)-15),'List of tables'!$A$4:$H$900,3,FALSE))</f>
        <v>Tenure by age of HRP (statistical geographies)</v>
      </c>
      <c r="C649" s="20" t="str">
        <f>IF(ISNA(VLOOKUP((ROW(H651)-15),'List of tables'!$A$4:$H$900,8,FALSE))," ",VLOOKUP((ROW(H651)-15),'List of tables'!$A$4:$H$900,8,FALSE))</f>
        <v>All usual residents</v>
      </c>
      <c r="D649" s="20" t="str">
        <f>IF(ISNA(VLOOKUP((ROW(D651)-15),'List of tables'!$A$4:$H$900,5,FALSE))," ",VLOOKUP((ROW(D651)-15),'List of tables'!$A$4:$H$900,5,FALSE))</f>
        <v>Small Area, Super Output Area, Northern Ireland</v>
      </c>
      <c r="E649" s="53" t="str">
        <f t="shared" si="9"/>
        <v>Download file (Zip, 37.6 MB)</v>
      </c>
      <c r="G649" s="18" t="str">
        <f>IF(ISNA(VLOOKUP((ROW(G651)-15),'List of tables'!$A$4:$H$900,6,FALSE))," ",VLOOKUP((ROW(G651)-15),'List of tables'!$A$4:$H$900,6,FALSE))</f>
        <v>https://datavis.nisra.gov.uk/census/2011/census-2011-lc4103ni-statistical-geographies.zip</v>
      </c>
      <c r="H649" s="18" t="str">
        <f>IF(ISNA(VLOOKUP((ROW(H651)-15),'List of tables'!$A$4:$H$900,7,FALSE))," ",VLOOKUP((ROW(H651)-15),'List of tables'!$A$4:$H$900,7,FALSE))</f>
        <v>Download file (Zip, 37.6 MB)</v>
      </c>
    </row>
    <row r="650" spans="1:8" ht="45" customHeight="1" x14ac:dyDescent="0.2">
      <c r="A650" s="21" t="str">
        <f>IF(ISNA(VLOOKUP((ROW(A652)-15),'List of tables'!$A$4:$H$900,2,FALSE))," ",VLOOKUP((ROW(A652)-15),'List of tables'!$A$4:$H$900,2,FALSE))</f>
        <v>LC4104NI</v>
      </c>
      <c r="B650" s="20" t="str">
        <f>IF(ISNA(VLOOKUP((ROW(B652)-15),'List of tables'!$A$4:$H$900,3,FALSE))," ",VLOOKUP((ROW(B652)-15),'List of tables'!$A$4:$H$900,3,FALSE))</f>
        <v>Household composition by number of cars or vans available (administrative geographies)</v>
      </c>
      <c r="C650" s="20" t="str">
        <f>IF(ISNA(VLOOKUP((ROW(H652)-15),'List of tables'!$A$4:$H$900,8,FALSE))," ",VLOOKUP((ROW(H652)-15),'List of tables'!$A$4:$H$900,8,FALSE))</f>
        <v>All households</v>
      </c>
      <c r="D650" s="20" t="str">
        <f>IF(ISNA(VLOOKUP((ROW(D652)-15),'List of tables'!$A$4:$H$900,5,FALSE))," ",VLOOKUP((ROW(D652)-15),'List of tables'!$A$4:$H$900,5,FALSE))</f>
        <v>Electoral Ward, Assembly Area, Local Government District (1993), Health and Social Care Trust, Education and Library Board, NUTS3, Northern Ireland</v>
      </c>
      <c r="E650" s="53" t="str">
        <f t="shared" ref="E650:E713" si="10">IF(LEN(G650)&lt;10,"",HYPERLINK(G650,H650))</f>
        <v>Download file (Zip, 5.1 MB)</v>
      </c>
      <c r="G650" s="18" t="str">
        <f>IF(ISNA(VLOOKUP((ROW(G652)-15),'List of tables'!$A$4:$H$900,6,FALSE))," ",VLOOKUP((ROW(G652)-15),'List of tables'!$A$4:$H$900,6,FALSE))</f>
        <v>https://datavis.nisra.gov.uk/census/2011/census-2011-lc4104ni-administrative-geographies.zip</v>
      </c>
      <c r="H650" s="18" t="str">
        <f>IF(ISNA(VLOOKUP((ROW(H652)-15),'List of tables'!$A$4:$H$900,7,FALSE))," ",VLOOKUP((ROW(H652)-15),'List of tables'!$A$4:$H$900,7,FALSE))</f>
        <v>Download file (Zip, 5.1 MB)</v>
      </c>
    </row>
    <row r="651" spans="1:8" ht="45" customHeight="1" x14ac:dyDescent="0.2">
      <c r="A651" s="21" t="str">
        <f>IF(ISNA(VLOOKUP((ROW(A653)-15),'List of tables'!$A$4:$H$900,2,FALSE))," ",VLOOKUP((ROW(A653)-15),'List of tables'!$A$4:$H$900,2,FALSE))</f>
        <v>LC4104NI</v>
      </c>
      <c r="B651" s="20" t="str">
        <f>IF(ISNA(VLOOKUP((ROW(B653)-15),'List of tables'!$A$4:$H$900,3,FALSE))," ",VLOOKUP((ROW(B653)-15),'List of tables'!$A$4:$H$900,3,FALSE))</f>
        <v>Household composition by number of cars or vans available (statistical geographies)</v>
      </c>
      <c r="C651" s="20" t="str">
        <f>IF(ISNA(VLOOKUP((ROW(H653)-15),'List of tables'!$A$4:$H$900,8,FALSE))," ",VLOOKUP((ROW(H653)-15),'List of tables'!$A$4:$H$900,8,FALSE))</f>
        <v>All households</v>
      </c>
      <c r="D651" s="20" t="str">
        <f>IF(ISNA(VLOOKUP((ROW(D653)-15),'List of tables'!$A$4:$H$900,5,FALSE))," ",VLOOKUP((ROW(D653)-15),'List of tables'!$A$4:$H$900,5,FALSE))</f>
        <v>Small Area, Super Output Area, Northern Ireland</v>
      </c>
      <c r="E651" s="53" t="str">
        <f t="shared" si="10"/>
        <v>Download file (Zip, 39.4 MB)</v>
      </c>
      <c r="G651" s="18" t="str">
        <f>IF(ISNA(VLOOKUP((ROW(G653)-15),'List of tables'!$A$4:$H$900,6,FALSE))," ",VLOOKUP((ROW(G653)-15),'List of tables'!$A$4:$H$900,6,FALSE))</f>
        <v>https://datavis.nisra.gov.uk/census/2011/census-2011-lc4104ni-statistical-geographies.zip</v>
      </c>
      <c r="H651" s="18" t="str">
        <f>IF(ISNA(VLOOKUP((ROW(H653)-15),'List of tables'!$A$4:$H$900,7,FALSE))," ",VLOOKUP((ROW(H653)-15),'List of tables'!$A$4:$H$900,7,FALSE))</f>
        <v>Download file (Zip, 39.4 MB)</v>
      </c>
    </row>
    <row r="652" spans="1:8" ht="45" customHeight="1" x14ac:dyDescent="0.2">
      <c r="A652" s="21" t="str">
        <f>IF(ISNA(VLOOKUP((ROW(A654)-15),'List of tables'!$A$4:$H$900,2,FALSE))," ",VLOOKUP((ROW(A654)-15),'List of tables'!$A$4:$H$900,2,FALSE))</f>
        <v>LC4301NI</v>
      </c>
      <c r="B652" s="20" t="str">
        <f>IF(ISNA(VLOOKUP((ROW(B654)-15),'List of tables'!$A$4:$H$900,3,FALSE))," ",VLOOKUP((ROW(B654)-15),'List of tables'!$A$4:$H$900,3,FALSE))</f>
        <v>Tenure by general health (administrative geographies)</v>
      </c>
      <c r="C652" s="20" t="str">
        <f>IF(ISNA(VLOOKUP((ROW(H654)-15),'List of tables'!$A$4:$H$900,8,FALSE))," ",VLOOKUP((ROW(H654)-15),'List of tables'!$A$4:$H$900,8,FALSE))</f>
        <v>All usual residents in households</v>
      </c>
      <c r="D652" s="20" t="str">
        <f>IF(ISNA(VLOOKUP((ROW(D654)-15),'List of tables'!$A$4:$H$900,5,FALSE))," ",VLOOKUP((ROW(D654)-15),'List of tables'!$A$4:$H$900,5,FALSE))</f>
        <v>Electoral Ward, Assembly Area, Local Government District (1993), Health and Social Care Trust, Education and Library Board, NUTS3, Northern Ireland</v>
      </c>
      <c r="E652" s="53" t="str">
        <f t="shared" si="10"/>
        <v>Download file (Zip, 4.6 MB)</v>
      </c>
      <c r="G652" s="18" t="str">
        <f>IF(ISNA(VLOOKUP((ROW(G654)-15),'List of tables'!$A$4:$H$900,6,FALSE))," ",VLOOKUP((ROW(G654)-15),'List of tables'!$A$4:$H$900,6,FALSE))</f>
        <v>https://datavis.nisra.gov.uk/census/2011/census-2011-lc4301ni-administrative-geographies.zip</v>
      </c>
      <c r="H652" s="18" t="str">
        <f>IF(ISNA(VLOOKUP((ROW(H654)-15),'List of tables'!$A$4:$H$900,7,FALSE))," ",VLOOKUP((ROW(H654)-15),'List of tables'!$A$4:$H$900,7,FALSE))</f>
        <v>Download file (Zip, 4.6 MB)</v>
      </c>
    </row>
    <row r="653" spans="1:8" ht="45" customHeight="1" x14ac:dyDescent="0.2">
      <c r="A653" s="21" t="str">
        <f>IF(ISNA(VLOOKUP((ROW(A655)-15),'List of tables'!$A$4:$H$900,2,FALSE))," ",VLOOKUP((ROW(A655)-15),'List of tables'!$A$4:$H$900,2,FALSE))</f>
        <v>LC4301NI</v>
      </c>
      <c r="B653" s="20" t="str">
        <f>IF(ISNA(VLOOKUP((ROW(B655)-15),'List of tables'!$A$4:$H$900,3,FALSE))," ",VLOOKUP((ROW(B655)-15),'List of tables'!$A$4:$H$900,3,FALSE))</f>
        <v>Tenure by general health (statistical geographies)</v>
      </c>
      <c r="C653" s="20" t="str">
        <f>IF(ISNA(VLOOKUP((ROW(H655)-15),'List of tables'!$A$4:$H$900,8,FALSE))," ",VLOOKUP((ROW(H655)-15),'List of tables'!$A$4:$H$900,8,FALSE))</f>
        <v>All usual residents in households</v>
      </c>
      <c r="D653" s="20" t="str">
        <f>IF(ISNA(VLOOKUP((ROW(D655)-15),'List of tables'!$A$4:$H$900,5,FALSE))," ",VLOOKUP((ROW(D655)-15),'List of tables'!$A$4:$H$900,5,FALSE))</f>
        <v>Small Area, Super Output Area, Northern Ireland</v>
      </c>
      <c r="E653" s="53" t="str">
        <f t="shared" si="10"/>
        <v>Download file (Zip, 35.9 MB)</v>
      </c>
      <c r="G653" s="18" t="str">
        <f>IF(ISNA(VLOOKUP((ROW(G655)-15),'List of tables'!$A$4:$H$900,6,FALSE))," ",VLOOKUP((ROW(G655)-15),'List of tables'!$A$4:$H$900,6,FALSE))</f>
        <v>https://datavis.nisra.gov.uk/census/2011/census-2011-lc4301ni-statistical-geographies.zip</v>
      </c>
      <c r="H653" s="18" t="str">
        <f>IF(ISNA(VLOOKUP((ROW(H655)-15),'List of tables'!$A$4:$H$900,7,FALSE))," ",VLOOKUP((ROW(H655)-15),'List of tables'!$A$4:$H$900,7,FALSE))</f>
        <v>Download file (Zip, 35.9 MB)</v>
      </c>
    </row>
    <row r="654" spans="1:8" ht="45" customHeight="1" x14ac:dyDescent="0.2">
      <c r="A654" s="21" t="str">
        <f>IF(ISNA(VLOOKUP((ROW(A656)-15),'List of tables'!$A$4:$H$900,2,FALSE))," ",VLOOKUP((ROW(A656)-15),'List of tables'!$A$4:$H$900,2,FALSE))</f>
        <v>LC4302NI</v>
      </c>
      <c r="B654" s="20" t="str">
        <f>IF(ISNA(VLOOKUP((ROW(B656)-15),'List of tables'!$A$4:$H$900,3,FALSE))," ",VLOOKUP((ROW(B656)-15),'List of tables'!$A$4:$H$900,3,FALSE))</f>
        <v>Tenure by long-term health problem or disability (administrative geographies)</v>
      </c>
      <c r="C654" s="20" t="str">
        <f>IF(ISNA(VLOOKUP((ROW(H656)-15),'List of tables'!$A$4:$H$900,8,FALSE))," ",VLOOKUP((ROW(H656)-15),'List of tables'!$A$4:$H$900,8,FALSE))</f>
        <v>All usual residents in households</v>
      </c>
      <c r="D654" s="20" t="str">
        <f>IF(ISNA(VLOOKUP((ROW(D656)-15),'List of tables'!$A$4:$H$900,5,FALSE))," ",VLOOKUP((ROW(D656)-15),'List of tables'!$A$4:$H$900,5,FALSE))</f>
        <v>Electoral Ward, Assembly Area, Local Government District (1993), Health and Social Care Trust, Education and Library Board, NUTS3, Northern Ireland</v>
      </c>
      <c r="E654" s="53" t="str">
        <f t="shared" si="10"/>
        <v>Download file (Zip, 4.7 MB)</v>
      </c>
      <c r="G654" s="18" t="str">
        <f>IF(ISNA(VLOOKUP((ROW(G656)-15),'List of tables'!$A$4:$H$900,6,FALSE))," ",VLOOKUP((ROW(G656)-15),'List of tables'!$A$4:$H$900,6,FALSE))</f>
        <v>https://datavis.nisra.gov.uk/census/2011/census-2011-lc4302ni-administrative-geographies.zip</v>
      </c>
      <c r="H654" s="18" t="str">
        <f>IF(ISNA(VLOOKUP((ROW(H656)-15),'List of tables'!$A$4:$H$900,7,FALSE))," ",VLOOKUP((ROW(H656)-15),'List of tables'!$A$4:$H$900,7,FALSE))</f>
        <v>Download file (Zip, 4.7 MB)</v>
      </c>
    </row>
    <row r="655" spans="1:8" ht="45" customHeight="1" x14ac:dyDescent="0.2">
      <c r="A655" s="21" t="str">
        <f>IF(ISNA(VLOOKUP((ROW(A657)-15),'List of tables'!$A$4:$H$900,2,FALSE))," ",VLOOKUP((ROW(A657)-15),'List of tables'!$A$4:$H$900,2,FALSE))</f>
        <v>LC4302NI</v>
      </c>
      <c r="B655" s="20" t="str">
        <f>IF(ISNA(VLOOKUP((ROW(B657)-15),'List of tables'!$A$4:$H$900,3,FALSE))," ",VLOOKUP((ROW(B657)-15),'List of tables'!$A$4:$H$900,3,FALSE))</f>
        <v>Tenure by long-term health problem or disability (statistical geographies)</v>
      </c>
      <c r="C655" s="20" t="str">
        <f>IF(ISNA(VLOOKUP((ROW(H657)-15),'List of tables'!$A$4:$H$900,8,FALSE))," ",VLOOKUP((ROW(H657)-15),'List of tables'!$A$4:$H$900,8,FALSE))</f>
        <v>All usual residents in households</v>
      </c>
      <c r="D655" s="20" t="str">
        <f>IF(ISNA(VLOOKUP((ROW(D657)-15),'List of tables'!$A$4:$H$900,5,FALSE))," ",VLOOKUP((ROW(D657)-15),'List of tables'!$A$4:$H$900,5,FALSE))</f>
        <v>Small Area, Super Output Area, Northern Ireland</v>
      </c>
      <c r="E655" s="53" t="str">
        <f t="shared" si="10"/>
        <v>Download file (Zip, 36.2 MB)</v>
      </c>
      <c r="G655" s="18" t="str">
        <f>IF(ISNA(VLOOKUP((ROW(G657)-15),'List of tables'!$A$4:$H$900,6,FALSE))," ",VLOOKUP((ROW(G657)-15),'List of tables'!$A$4:$H$900,6,FALSE))</f>
        <v>https://datavis.nisra.gov.uk/census/2011/census-2011-lc4302ni-statistical-geographies.zip</v>
      </c>
      <c r="H655" s="18" t="str">
        <f>IF(ISNA(VLOOKUP((ROW(H657)-15),'List of tables'!$A$4:$H$900,7,FALSE))," ",VLOOKUP((ROW(H657)-15),'List of tables'!$A$4:$H$900,7,FALSE))</f>
        <v>Download file (Zip, 36.2 MB)</v>
      </c>
    </row>
    <row r="656" spans="1:8" ht="45" customHeight="1" x14ac:dyDescent="0.2">
      <c r="A656" s="21" t="str">
        <f>IF(ISNA(VLOOKUP((ROW(A658)-15),'List of tables'!$A$4:$H$900,2,FALSE))," ",VLOOKUP((ROW(A658)-15),'List of tables'!$A$4:$H$900,2,FALSE))</f>
        <v>LC4401NI</v>
      </c>
      <c r="B656" s="20" t="str">
        <f>IF(ISNA(VLOOKUP((ROW(B658)-15),'List of tables'!$A$4:$H$900,3,FALSE))," ",VLOOKUP((ROW(B658)-15),'List of tables'!$A$4:$H$900,3,FALSE))</f>
        <v>Tenure by car or van availability by number of usual residents aged 17 or over in the household (administrative geographies)</v>
      </c>
      <c r="C656" s="20" t="str">
        <f>IF(ISNA(VLOOKUP((ROW(H658)-15),'List of tables'!$A$4:$H$900,8,FALSE))," ",VLOOKUP((ROW(H658)-15),'List of tables'!$A$4:$H$900,8,FALSE))</f>
        <v>All households</v>
      </c>
      <c r="D656" s="20" t="str">
        <f>IF(ISNA(VLOOKUP((ROW(D658)-15),'List of tables'!$A$4:$H$900,5,FALSE))," ",VLOOKUP((ROW(D658)-15),'List of tables'!$A$4:$H$900,5,FALSE))</f>
        <v>Electoral Ward, Assembly Area, Local Government District (1993), Health and Social Care Trust, Education and Library Board, NUTS3, Northern Ireland</v>
      </c>
      <c r="E656" s="53" t="str">
        <f t="shared" si="10"/>
        <v>Download file (Zip, 5.2 MB)</v>
      </c>
      <c r="G656" s="18" t="str">
        <f>IF(ISNA(VLOOKUP((ROW(G658)-15),'List of tables'!$A$4:$H$900,6,FALSE))," ",VLOOKUP((ROW(G658)-15),'List of tables'!$A$4:$H$900,6,FALSE))</f>
        <v>https://datavis.nisra.gov.uk/census/2011/census-2011-lc4401ni-administrative-geographies.zip</v>
      </c>
      <c r="H656" s="18" t="str">
        <f>IF(ISNA(VLOOKUP((ROW(H658)-15),'List of tables'!$A$4:$H$900,7,FALSE))," ",VLOOKUP((ROW(H658)-15),'List of tables'!$A$4:$H$900,7,FALSE))</f>
        <v>Download file (Zip, 5.2 MB)</v>
      </c>
    </row>
    <row r="657" spans="1:8" ht="45" customHeight="1" x14ac:dyDescent="0.2">
      <c r="A657" s="21" t="str">
        <f>IF(ISNA(VLOOKUP((ROW(A659)-15),'List of tables'!$A$4:$H$900,2,FALSE))," ",VLOOKUP((ROW(A659)-15),'List of tables'!$A$4:$H$900,2,FALSE))</f>
        <v>LC4401NI</v>
      </c>
      <c r="B657" s="20" t="str">
        <f>IF(ISNA(VLOOKUP((ROW(B659)-15),'List of tables'!$A$4:$H$900,3,FALSE))," ",VLOOKUP((ROW(B659)-15),'List of tables'!$A$4:$H$900,3,FALSE))</f>
        <v>Tenure by car or van availability by number of usual residents aged 17 or over in the household (statistical geographies)</v>
      </c>
      <c r="C657" s="20" t="str">
        <f>IF(ISNA(VLOOKUP((ROW(H659)-15),'List of tables'!$A$4:$H$900,8,FALSE))," ",VLOOKUP((ROW(H659)-15),'List of tables'!$A$4:$H$900,8,FALSE))</f>
        <v>All households</v>
      </c>
      <c r="D657" s="20" t="str">
        <f>IF(ISNA(VLOOKUP((ROW(D659)-15),'List of tables'!$A$4:$H$900,5,FALSE))," ",VLOOKUP((ROW(D659)-15),'List of tables'!$A$4:$H$900,5,FALSE))</f>
        <v>Small Area, Super Output Area, Northern Ireland</v>
      </c>
      <c r="E657" s="53" t="str">
        <f t="shared" si="10"/>
        <v>Download file (Zip, 40.8 MB)</v>
      </c>
      <c r="G657" s="18" t="str">
        <f>IF(ISNA(VLOOKUP((ROW(G659)-15),'List of tables'!$A$4:$H$900,6,FALSE))," ",VLOOKUP((ROW(G659)-15),'List of tables'!$A$4:$H$900,6,FALSE))</f>
        <v>https://datavis.nisra.gov.uk/census/2011/census-2011-lc4401ni-statistical-geographies.zip</v>
      </c>
      <c r="H657" s="18" t="str">
        <f>IF(ISNA(VLOOKUP((ROW(H659)-15),'List of tables'!$A$4:$H$900,7,FALSE))," ",VLOOKUP((ROW(H659)-15),'List of tables'!$A$4:$H$900,7,FALSE))</f>
        <v>Download file (Zip, 40.8 MB)</v>
      </c>
    </row>
    <row r="658" spans="1:8" ht="45" customHeight="1" x14ac:dyDescent="0.2">
      <c r="A658" s="21" t="str">
        <f>IF(ISNA(VLOOKUP((ROW(A660)-15),'List of tables'!$A$4:$H$900,2,FALSE))," ",VLOOKUP((ROW(A660)-15),'List of tables'!$A$4:$H$900,2,FALSE))</f>
        <v>LC4402NI</v>
      </c>
      <c r="B658" s="20" t="str">
        <f>IF(ISNA(VLOOKUP((ROW(B660)-15),'List of tables'!$A$4:$H$900,3,FALSE))," ",VLOOKUP((ROW(B660)-15),'List of tables'!$A$4:$H$900,3,FALSE))</f>
        <v>Central heating by accommodation type (administrative geographies)</v>
      </c>
      <c r="C658" s="20" t="str">
        <f>IF(ISNA(VLOOKUP((ROW(H660)-15),'List of tables'!$A$4:$H$900,8,FALSE))," ",VLOOKUP((ROW(H660)-15),'List of tables'!$A$4:$H$900,8,FALSE))</f>
        <v>All households</v>
      </c>
      <c r="D658" s="20" t="str">
        <f>IF(ISNA(VLOOKUP((ROW(D660)-15),'List of tables'!$A$4:$H$900,5,FALSE))," ",VLOOKUP((ROW(D660)-15),'List of tables'!$A$4:$H$900,5,FALSE))</f>
        <v>Electoral Ward, Assembly Area, Local Government District (1993), Health and Social Care Trust, Education and Library Board, NUTS3, Northern Ireland</v>
      </c>
      <c r="E658" s="53" t="str">
        <f t="shared" si="10"/>
        <v>Download file (Zip, 4.5 MB)</v>
      </c>
      <c r="G658" s="18" t="str">
        <f>IF(ISNA(VLOOKUP((ROW(G660)-15),'List of tables'!$A$4:$H$900,6,FALSE))," ",VLOOKUP((ROW(G660)-15),'List of tables'!$A$4:$H$900,6,FALSE))</f>
        <v>https://datavis.nisra.gov.uk/census/2011/census-2011-lc4402ni-administrative-geographies.zip</v>
      </c>
      <c r="H658" s="18" t="str">
        <f>IF(ISNA(VLOOKUP((ROW(H660)-15),'List of tables'!$A$4:$H$900,7,FALSE))," ",VLOOKUP((ROW(H660)-15),'List of tables'!$A$4:$H$900,7,FALSE))</f>
        <v>Download file (Zip, 4.5 MB)</v>
      </c>
    </row>
    <row r="659" spans="1:8" ht="45" customHeight="1" x14ac:dyDescent="0.2">
      <c r="A659" s="21" t="str">
        <f>IF(ISNA(VLOOKUP((ROW(A661)-15),'List of tables'!$A$4:$H$900,2,FALSE))," ",VLOOKUP((ROW(A661)-15),'List of tables'!$A$4:$H$900,2,FALSE))</f>
        <v>LC4402NI</v>
      </c>
      <c r="B659" s="20" t="str">
        <f>IF(ISNA(VLOOKUP((ROW(B661)-15),'List of tables'!$A$4:$H$900,3,FALSE))," ",VLOOKUP((ROW(B661)-15),'List of tables'!$A$4:$H$900,3,FALSE))</f>
        <v>Central heating by accommodation type (statistical geographies)</v>
      </c>
      <c r="C659" s="20" t="str">
        <f>IF(ISNA(VLOOKUP((ROW(H661)-15),'List of tables'!$A$4:$H$900,8,FALSE))," ",VLOOKUP((ROW(H661)-15),'List of tables'!$A$4:$H$900,8,FALSE))</f>
        <v>All households</v>
      </c>
      <c r="D659" s="20" t="str">
        <f>IF(ISNA(VLOOKUP((ROW(D661)-15),'List of tables'!$A$4:$H$900,5,FALSE))," ",VLOOKUP((ROW(D661)-15),'List of tables'!$A$4:$H$900,5,FALSE))</f>
        <v>Small Area, Super Output Area, Northern Ireland</v>
      </c>
      <c r="E659" s="53" t="str">
        <f t="shared" si="10"/>
        <v>Download file (Zip, 35.1 MB)</v>
      </c>
      <c r="G659" s="18" t="str">
        <f>IF(ISNA(VLOOKUP((ROW(G661)-15),'List of tables'!$A$4:$H$900,6,FALSE))," ",VLOOKUP((ROW(G661)-15),'List of tables'!$A$4:$H$900,6,FALSE))</f>
        <v>https://datavis.nisra.gov.uk/census/2011/census-2011-lc4402ni-statistical-geographies.zip</v>
      </c>
      <c r="H659" s="18" t="str">
        <f>IF(ISNA(VLOOKUP((ROW(H661)-15),'List of tables'!$A$4:$H$900,7,FALSE))," ",VLOOKUP((ROW(H661)-15),'List of tables'!$A$4:$H$900,7,FALSE))</f>
        <v>Download file (Zip, 35.1 MB)</v>
      </c>
    </row>
    <row r="660" spans="1:8" ht="45" customHeight="1" x14ac:dyDescent="0.2">
      <c r="A660" s="21" t="str">
        <f>IF(ISNA(VLOOKUP((ROW(A662)-15),'List of tables'!$A$4:$H$900,2,FALSE))," ",VLOOKUP((ROW(A662)-15),'List of tables'!$A$4:$H$900,2,FALSE))</f>
        <v>LC4403NI</v>
      </c>
      <c r="B660" s="20" t="str">
        <f>IF(ISNA(VLOOKUP((ROW(B662)-15),'List of tables'!$A$4:$H$900,3,FALSE))," ",VLOOKUP((ROW(B662)-15),'List of tables'!$A$4:$H$900,3,FALSE))</f>
        <v>Number of rooms by tenure (administrative geographies)</v>
      </c>
      <c r="C660" s="20" t="str">
        <f>IF(ISNA(VLOOKUP((ROW(H662)-15),'List of tables'!$A$4:$H$900,8,FALSE))," ",VLOOKUP((ROW(H662)-15),'List of tables'!$A$4:$H$900,8,FALSE))</f>
        <v xml:space="preserve">All usual residents in households </v>
      </c>
      <c r="D660" s="20" t="str">
        <f>IF(ISNA(VLOOKUP((ROW(D662)-15),'List of tables'!$A$4:$H$900,5,FALSE))," ",VLOOKUP((ROW(D662)-15),'List of tables'!$A$4:$H$900,5,FALSE))</f>
        <v>Electoral Ward, Assembly Area, Local Government District (1993), Health and Social Care Trust, Education and Library Board, NUTS3, Northern Ireland</v>
      </c>
      <c r="E660" s="53" t="str">
        <f t="shared" si="10"/>
        <v>Download file (Zip, 4.6 MB)</v>
      </c>
      <c r="G660" s="18" t="str">
        <f>IF(ISNA(VLOOKUP((ROW(G662)-15),'List of tables'!$A$4:$H$900,6,FALSE))," ",VLOOKUP((ROW(G662)-15),'List of tables'!$A$4:$H$900,6,FALSE))</f>
        <v>https://datavis.nisra.gov.uk/census/2011/census-2011-lc4403ni-administrative-geographies.zip</v>
      </c>
      <c r="H660" s="18" t="str">
        <f>IF(ISNA(VLOOKUP((ROW(H662)-15),'List of tables'!$A$4:$H$900,7,FALSE))," ",VLOOKUP((ROW(H662)-15),'List of tables'!$A$4:$H$900,7,FALSE))</f>
        <v>Download file (Zip, 4.6 MB)</v>
      </c>
    </row>
    <row r="661" spans="1:8" ht="45" customHeight="1" x14ac:dyDescent="0.2">
      <c r="A661" s="21" t="str">
        <f>IF(ISNA(VLOOKUP((ROW(A663)-15),'List of tables'!$A$4:$H$900,2,FALSE))," ",VLOOKUP((ROW(A663)-15),'List of tables'!$A$4:$H$900,2,FALSE))</f>
        <v>LC4403NI</v>
      </c>
      <c r="B661" s="20" t="str">
        <f>IF(ISNA(VLOOKUP((ROW(B663)-15),'List of tables'!$A$4:$H$900,3,FALSE))," ",VLOOKUP((ROW(B663)-15),'List of tables'!$A$4:$H$900,3,FALSE))</f>
        <v>Number of rooms by tenure (statistical geographies)</v>
      </c>
      <c r="C661" s="20" t="str">
        <f>IF(ISNA(VLOOKUP((ROW(H663)-15),'List of tables'!$A$4:$H$900,8,FALSE))," ",VLOOKUP((ROW(H663)-15),'List of tables'!$A$4:$H$900,8,FALSE))</f>
        <v xml:space="preserve">All usual residents in households </v>
      </c>
      <c r="D661" s="20" t="str">
        <f>IF(ISNA(VLOOKUP((ROW(D663)-15),'List of tables'!$A$4:$H$900,5,FALSE))," ",VLOOKUP((ROW(D663)-15),'List of tables'!$A$4:$H$900,5,FALSE))</f>
        <v>Small Area, Super Output Area, Northern Ireland</v>
      </c>
      <c r="E661" s="53" t="str">
        <f t="shared" si="10"/>
        <v>Download file (Zip, 35.9 MB)</v>
      </c>
      <c r="G661" s="18" t="str">
        <f>IF(ISNA(VLOOKUP((ROW(G663)-15),'List of tables'!$A$4:$H$900,6,FALSE))," ",VLOOKUP((ROW(G663)-15),'List of tables'!$A$4:$H$900,6,FALSE))</f>
        <v>https://datavis.nisra.gov.uk/census/2011/census-2011-lc4403ni-statistical-geographies.zip</v>
      </c>
      <c r="H661" s="18" t="str">
        <f>IF(ISNA(VLOOKUP((ROW(H663)-15),'List of tables'!$A$4:$H$900,7,FALSE))," ",VLOOKUP((ROW(H663)-15),'List of tables'!$A$4:$H$900,7,FALSE))</f>
        <v>Download file (Zip, 35.9 MB)</v>
      </c>
    </row>
    <row r="662" spans="1:8" ht="45" customHeight="1" x14ac:dyDescent="0.2">
      <c r="A662" s="21" t="str">
        <f>IF(ISNA(VLOOKUP((ROW(A664)-15),'List of tables'!$A$4:$H$900,2,FALSE))," ",VLOOKUP((ROW(A664)-15),'List of tables'!$A$4:$H$900,2,FALSE))</f>
        <v>LC4404NI</v>
      </c>
      <c r="B662" s="20" t="str">
        <f>IF(ISNA(VLOOKUP((ROW(B664)-15),'List of tables'!$A$4:$H$900,3,FALSE))," ",VLOOKUP((ROW(B664)-15),'List of tables'!$A$4:$H$900,3,FALSE))</f>
        <v>Tenure by persons per room by accommodation type (administrative geographies)</v>
      </c>
      <c r="C662" s="20" t="str">
        <f>IF(ISNA(VLOOKUP((ROW(H664)-15),'List of tables'!$A$4:$H$900,8,FALSE))," ",VLOOKUP((ROW(H664)-15),'List of tables'!$A$4:$H$900,8,FALSE))</f>
        <v>All households</v>
      </c>
      <c r="D662" s="20" t="str">
        <f>IF(ISNA(VLOOKUP((ROW(D664)-15),'List of tables'!$A$4:$H$900,5,FALSE))," ",VLOOKUP((ROW(D664)-15),'List of tables'!$A$4:$H$900,5,FALSE))</f>
        <v>Electoral Ward, Assembly Area, Local Government District (1993), Health and Social Care Trust, Education and Library Board, NUTS3, Northern Ireland</v>
      </c>
      <c r="E662" s="53" t="str">
        <f t="shared" si="10"/>
        <v>Download file (Zip, 5.2 MB)</v>
      </c>
      <c r="G662" s="18" t="str">
        <f>IF(ISNA(VLOOKUP((ROW(G664)-15),'List of tables'!$A$4:$H$900,6,FALSE))," ",VLOOKUP((ROW(G664)-15),'List of tables'!$A$4:$H$900,6,FALSE))</f>
        <v>https://datavis.nisra.gov.uk/census/2011/census-2011-lc4404ni-administrative-geographies.zip</v>
      </c>
      <c r="H662" s="18" t="str">
        <f>IF(ISNA(VLOOKUP((ROW(H664)-15),'List of tables'!$A$4:$H$900,7,FALSE))," ",VLOOKUP((ROW(H664)-15),'List of tables'!$A$4:$H$900,7,FALSE))</f>
        <v>Download file (Zip, 5.2 MB)</v>
      </c>
    </row>
    <row r="663" spans="1:8" ht="45" customHeight="1" x14ac:dyDescent="0.2">
      <c r="A663" s="21" t="str">
        <f>IF(ISNA(VLOOKUP((ROW(A665)-15),'List of tables'!$A$4:$H$900,2,FALSE))," ",VLOOKUP((ROW(A665)-15),'List of tables'!$A$4:$H$900,2,FALSE))</f>
        <v>LC4404NI</v>
      </c>
      <c r="B663" s="20" t="str">
        <f>IF(ISNA(VLOOKUP((ROW(B665)-15),'List of tables'!$A$4:$H$900,3,FALSE))," ",VLOOKUP((ROW(B665)-15),'List of tables'!$A$4:$H$900,3,FALSE))</f>
        <v>Tenure by persons per room by accommodation type (statistical geographies)</v>
      </c>
      <c r="C663" s="20" t="str">
        <f>IF(ISNA(VLOOKUP((ROW(H665)-15),'List of tables'!$A$4:$H$900,8,FALSE))," ",VLOOKUP((ROW(H665)-15),'List of tables'!$A$4:$H$900,8,FALSE))</f>
        <v>All households</v>
      </c>
      <c r="D663" s="20" t="str">
        <f>IF(ISNA(VLOOKUP((ROW(D665)-15),'List of tables'!$A$4:$H$900,5,FALSE))," ",VLOOKUP((ROW(D665)-15),'List of tables'!$A$4:$H$900,5,FALSE))</f>
        <v>Small Area, Super Output Area, Northern Ireland</v>
      </c>
      <c r="E663" s="53" t="str">
        <f t="shared" si="10"/>
        <v>Download file (Zip, 40.3 MB)</v>
      </c>
      <c r="G663" s="18" t="str">
        <f>IF(ISNA(VLOOKUP((ROW(G665)-15),'List of tables'!$A$4:$H$900,6,FALSE))," ",VLOOKUP((ROW(G665)-15),'List of tables'!$A$4:$H$900,6,FALSE))</f>
        <v>https://datavis.nisra.gov.uk/census/2011/census-2011-lc4404ni-statistical-geographies.zip</v>
      </c>
      <c r="H663" s="18" t="str">
        <f>IF(ISNA(VLOOKUP((ROW(H665)-15),'List of tables'!$A$4:$H$900,7,FALSE))," ",VLOOKUP((ROW(H665)-15),'List of tables'!$A$4:$H$900,7,FALSE))</f>
        <v>Download file (Zip, 40.3 MB)</v>
      </c>
    </row>
    <row r="664" spans="1:8" ht="45" customHeight="1" x14ac:dyDescent="0.2">
      <c r="A664" s="21" t="str">
        <f>IF(ISNA(VLOOKUP((ROW(A666)-15),'List of tables'!$A$4:$H$900,2,FALSE))," ",VLOOKUP((ROW(A666)-15),'List of tables'!$A$4:$H$900,2,FALSE))</f>
        <v>LC4406NI</v>
      </c>
      <c r="B664" s="20" t="str">
        <f>IF(ISNA(VLOOKUP((ROW(B666)-15),'List of tables'!$A$4:$H$900,3,FALSE))," ",VLOOKUP((ROW(B666)-15),'List of tables'!$A$4:$H$900,3,FALSE))</f>
        <v>Accommodation type by tenure (administrative geographies)</v>
      </c>
      <c r="C664" s="20" t="str">
        <f>IF(ISNA(VLOOKUP((ROW(H666)-15),'List of tables'!$A$4:$H$900,8,FALSE))," ",VLOOKUP((ROW(H666)-15),'List of tables'!$A$4:$H$900,8,FALSE))</f>
        <v xml:space="preserve">All usual residents in households </v>
      </c>
      <c r="D664" s="20" t="str">
        <f>IF(ISNA(VLOOKUP((ROW(D666)-15),'List of tables'!$A$4:$H$900,5,FALSE))," ",VLOOKUP((ROW(D666)-15),'List of tables'!$A$4:$H$900,5,FALSE))</f>
        <v>Electoral Ward, Assembly Area, Local Government District (1993), Health and Social Care Trust, Education and Library Board, NUTS3, Northern Ireland</v>
      </c>
      <c r="E664" s="53" t="str">
        <f t="shared" si="10"/>
        <v>Download file (Zip, 4.6 MB)</v>
      </c>
      <c r="G664" s="18" t="str">
        <f>IF(ISNA(VLOOKUP((ROW(G666)-15),'List of tables'!$A$4:$H$900,6,FALSE))," ",VLOOKUP((ROW(G666)-15),'List of tables'!$A$4:$H$900,6,FALSE))</f>
        <v>https://datavis.nisra.gov.uk/census/2011/census-2011-lc4406ni-administrative-geographies.zip</v>
      </c>
      <c r="H664" s="18" t="str">
        <f>IF(ISNA(VLOOKUP((ROW(H666)-15),'List of tables'!$A$4:$H$900,7,FALSE))," ",VLOOKUP((ROW(H666)-15),'List of tables'!$A$4:$H$900,7,FALSE))</f>
        <v>Download file (Zip, 4.6 MB)</v>
      </c>
    </row>
    <row r="665" spans="1:8" ht="45" customHeight="1" x14ac:dyDescent="0.2">
      <c r="A665" s="21" t="str">
        <f>IF(ISNA(VLOOKUP((ROW(A667)-15),'List of tables'!$A$4:$H$900,2,FALSE))," ",VLOOKUP((ROW(A667)-15),'List of tables'!$A$4:$H$900,2,FALSE))</f>
        <v>LC4406NI</v>
      </c>
      <c r="B665" s="20" t="str">
        <f>IF(ISNA(VLOOKUP((ROW(B667)-15),'List of tables'!$A$4:$H$900,3,FALSE))," ",VLOOKUP((ROW(B667)-15),'List of tables'!$A$4:$H$900,3,FALSE))</f>
        <v>Accommodation type by tenure (statistical geographies)</v>
      </c>
      <c r="C665" s="20" t="str">
        <f>IF(ISNA(VLOOKUP((ROW(H667)-15),'List of tables'!$A$4:$H$900,8,FALSE))," ",VLOOKUP((ROW(H667)-15),'List of tables'!$A$4:$H$900,8,FALSE))</f>
        <v xml:space="preserve">All usual residents in households </v>
      </c>
      <c r="D665" s="20" t="str">
        <f>IF(ISNA(VLOOKUP((ROW(D667)-15),'List of tables'!$A$4:$H$900,5,FALSE))," ",VLOOKUP((ROW(D667)-15),'List of tables'!$A$4:$H$900,5,FALSE))</f>
        <v>Small Area, Super Output Area, Northern Ireland</v>
      </c>
      <c r="E665" s="53" t="str">
        <f t="shared" si="10"/>
        <v>Download file (Zip, 35.7 MB)</v>
      </c>
      <c r="G665" s="18" t="str">
        <f>IF(ISNA(VLOOKUP((ROW(G667)-15),'List of tables'!$A$4:$H$900,6,FALSE))," ",VLOOKUP((ROW(G667)-15),'List of tables'!$A$4:$H$900,6,FALSE))</f>
        <v>https://datavis.nisra.gov.uk/census/2011/census-2011-lc4406ni-statistical-geographies.zip</v>
      </c>
      <c r="H665" s="18" t="str">
        <f>IF(ISNA(VLOOKUP((ROW(H667)-15),'List of tables'!$A$4:$H$900,7,FALSE))," ",VLOOKUP((ROW(H667)-15),'List of tables'!$A$4:$H$900,7,FALSE))</f>
        <v>Download file (Zip, 35.7 MB)</v>
      </c>
    </row>
    <row r="666" spans="1:8" ht="45" customHeight="1" x14ac:dyDescent="0.2">
      <c r="A666" s="21" t="str">
        <f>IF(ISNA(VLOOKUP((ROW(A668)-15),'List of tables'!$A$4:$H$900,2,FALSE))," ",VLOOKUP((ROW(A668)-15),'List of tables'!$A$4:$H$900,2,FALSE))</f>
        <v>LC4407NI</v>
      </c>
      <c r="B666" s="20" t="str">
        <f>IF(ISNA(VLOOKUP((ROW(B668)-15),'List of tables'!$A$4:$H$900,3,FALSE))," ",VLOOKUP((ROW(B668)-15),'List of tables'!$A$4:$H$900,3,FALSE))</f>
        <v>Central heating by tenure (administrative geographies)</v>
      </c>
      <c r="C666" s="20" t="str">
        <f>IF(ISNA(VLOOKUP((ROW(H668)-15),'List of tables'!$A$4:$H$900,8,FALSE))," ",VLOOKUP((ROW(H668)-15),'List of tables'!$A$4:$H$900,8,FALSE))</f>
        <v>All households</v>
      </c>
      <c r="D666" s="20" t="str">
        <f>IF(ISNA(VLOOKUP((ROW(D668)-15),'List of tables'!$A$4:$H$900,5,FALSE))," ",VLOOKUP((ROW(D668)-15),'List of tables'!$A$4:$H$900,5,FALSE))</f>
        <v>Electoral Ward, Assembly Area, Local Government District (1993), Health and Social Care Trust, Education and Library Board, NUTS3, Northern Ireland</v>
      </c>
      <c r="E666" s="53" t="str">
        <f t="shared" si="10"/>
        <v>Download file (Zip, 4.8 MB)</v>
      </c>
      <c r="G666" s="18" t="str">
        <f>IF(ISNA(VLOOKUP((ROW(G668)-15),'List of tables'!$A$4:$H$900,6,FALSE))," ",VLOOKUP((ROW(G668)-15),'List of tables'!$A$4:$H$900,6,FALSE))</f>
        <v>https://datavis.nisra.gov.uk/census/2011/census-2011-lc4407ni-administrative-geographies.zip</v>
      </c>
      <c r="H666" s="18" t="str">
        <f>IF(ISNA(VLOOKUP((ROW(H668)-15),'List of tables'!$A$4:$H$900,7,FALSE))," ",VLOOKUP((ROW(H668)-15),'List of tables'!$A$4:$H$900,7,FALSE))</f>
        <v>Download file (Zip, 4.8 MB)</v>
      </c>
    </row>
    <row r="667" spans="1:8" ht="45" customHeight="1" x14ac:dyDescent="0.2">
      <c r="A667" s="21" t="str">
        <f>IF(ISNA(VLOOKUP((ROW(A669)-15),'List of tables'!$A$4:$H$900,2,FALSE))," ",VLOOKUP((ROW(A669)-15),'List of tables'!$A$4:$H$900,2,FALSE))</f>
        <v>LC4407NI</v>
      </c>
      <c r="B667" s="20" t="str">
        <f>IF(ISNA(VLOOKUP((ROW(B669)-15),'List of tables'!$A$4:$H$900,3,FALSE))," ",VLOOKUP((ROW(B669)-15),'List of tables'!$A$4:$H$900,3,FALSE))</f>
        <v>Central heating by tenure (statistical geographies)</v>
      </c>
      <c r="C667" s="20" t="str">
        <f>IF(ISNA(VLOOKUP((ROW(H669)-15),'List of tables'!$A$4:$H$900,8,FALSE))," ",VLOOKUP((ROW(H669)-15),'List of tables'!$A$4:$H$900,8,FALSE))</f>
        <v>All households</v>
      </c>
      <c r="D667" s="20" t="str">
        <f>IF(ISNA(VLOOKUP((ROW(D669)-15),'List of tables'!$A$4:$H$900,5,FALSE))," ",VLOOKUP((ROW(D669)-15),'List of tables'!$A$4:$H$900,5,FALSE))</f>
        <v>Small Area, Super Output Area, Northern Ireland</v>
      </c>
      <c r="E667" s="53" t="str">
        <f t="shared" si="10"/>
        <v>Download file (Zip, 36.9 MB)</v>
      </c>
      <c r="G667" s="18" t="str">
        <f>IF(ISNA(VLOOKUP((ROW(G669)-15),'List of tables'!$A$4:$H$900,6,FALSE))," ",VLOOKUP((ROW(G669)-15),'List of tables'!$A$4:$H$900,6,FALSE))</f>
        <v>https://datavis.nisra.gov.uk/census/2011/census-2011-lc4407ni-statistical-geographies.zip</v>
      </c>
      <c r="H667" s="18" t="str">
        <f>IF(ISNA(VLOOKUP((ROW(H669)-15),'List of tables'!$A$4:$H$900,7,FALSE))," ",VLOOKUP((ROW(H669)-15),'List of tables'!$A$4:$H$900,7,FALSE))</f>
        <v>Download file (Zip, 36.9 MB)</v>
      </c>
    </row>
    <row r="668" spans="1:8" ht="45" customHeight="1" x14ac:dyDescent="0.2">
      <c r="A668" s="21" t="str">
        <f>IF(ISNA(VLOOKUP((ROW(A670)-15),'List of tables'!$A$4:$H$900,2,FALSE))," ",VLOOKUP((ROW(A670)-15),'List of tables'!$A$4:$H$900,2,FALSE))</f>
        <v>LC4408NI</v>
      </c>
      <c r="B668" s="20" t="str">
        <f>IF(ISNA(VLOOKUP((ROW(B670)-15),'List of tables'!$A$4:$H$900,3,FALSE))," ",VLOOKUP((ROW(B670)-15),'List of tables'!$A$4:$H$900,3,FALSE))</f>
        <v>Household size by tenure (administrative geographies)</v>
      </c>
      <c r="C668" s="20" t="str">
        <f>IF(ISNA(VLOOKUP((ROW(H670)-15),'List of tables'!$A$4:$H$900,8,FALSE))," ",VLOOKUP((ROW(H670)-15),'List of tables'!$A$4:$H$900,8,FALSE))</f>
        <v xml:space="preserve">All households </v>
      </c>
      <c r="D668" s="20" t="str">
        <f>IF(ISNA(VLOOKUP((ROW(D670)-15),'List of tables'!$A$4:$H$900,5,FALSE))," ",VLOOKUP((ROW(D670)-15),'List of tables'!$A$4:$H$900,5,FALSE))</f>
        <v>Electoral Ward, Assembly Area, Local Government District (1993), Health and Social Care Trust, Education and Library Board, NUTS3, Northern Ireland</v>
      </c>
      <c r="E668" s="53" t="str">
        <f t="shared" si="10"/>
        <v>Download file (Zip, 4.6 MB)</v>
      </c>
      <c r="G668" s="18" t="str">
        <f>IF(ISNA(VLOOKUP((ROW(G670)-15),'List of tables'!$A$4:$H$900,6,FALSE))," ",VLOOKUP((ROW(G670)-15),'List of tables'!$A$4:$H$900,6,FALSE))</f>
        <v>https://datavis.nisra.gov.uk/census/2011/census-2011-lc4408ni-administrative-geographies.zip</v>
      </c>
      <c r="H668" s="18" t="str">
        <f>IF(ISNA(VLOOKUP((ROW(H670)-15),'List of tables'!$A$4:$H$900,7,FALSE))," ",VLOOKUP((ROW(H670)-15),'List of tables'!$A$4:$H$900,7,FALSE))</f>
        <v>Download file (Zip, 4.6 MB)</v>
      </c>
    </row>
    <row r="669" spans="1:8" ht="45" customHeight="1" x14ac:dyDescent="0.2">
      <c r="A669" s="21" t="str">
        <f>IF(ISNA(VLOOKUP((ROW(A671)-15),'List of tables'!$A$4:$H$900,2,FALSE))," ",VLOOKUP((ROW(A671)-15),'List of tables'!$A$4:$H$900,2,FALSE))</f>
        <v>LC4408NI</v>
      </c>
      <c r="B669" s="20" t="str">
        <f>IF(ISNA(VLOOKUP((ROW(B671)-15),'List of tables'!$A$4:$H$900,3,FALSE))," ",VLOOKUP((ROW(B671)-15),'List of tables'!$A$4:$H$900,3,FALSE))</f>
        <v>Household size by tenure (statistical geographies)</v>
      </c>
      <c r="C669" s="20" t="str">
        <f>IF(ISNA(VLOOKUP((ROW(H671)-15),'List of tables'!$A$4:$H$900,8,FALSE))," ",VLOOKUP((ROW(H671)-15),'List of tables'!$A$4:$H$900,8,FALSE))</f>
        <v xml:space="preserve">All households </v>
      </c>
      <c r="D669" s="20" t="str">
        <f>IF(ISNA(VLOOKUP((ROW(D671)-15),'List of tables'!$A$4:$H$900,5,FALSE))," ",VLOOKUP((ROW(D671)-15),'List of tables'!$A$4:$H$900,5,FALSE))</f>
        <v>Small Area, Super Output Area, Northern Ireland</v>
      </c>
      <c r="E669" s="53" t="str">
        <f t="shared" si="10"/>
        <v>Download file (Zip, 35.8 MB)</v>
      </c>
      <c r="G669" s="18" t="str">
        <f>IF(ISNA(VLOOKUP((ROW(G671)-15),'List of tables'!$A$4:$H$900,6,FALSE))," ",VLOOKUP((ROW(G671)-15),'List of tables'!$A$4:$H$900,6,FALSE))</f>
        <v>https://datavis.nisra.gov.uk/census/2011/census-2011-lc4408ni-statistical-geographies.zip</v>
      </c>
      <c r="H669" s="18" t="str">
        <f>IF(ISNA(VLOOKUP((ROW(H671)-15),'List of tables'!$A$4:$H$900,7,FALSE))," ",VLOOKUP((ROW(H671)-15),'List of tables'!$A$4:$H$900,7,FALSE))</f>
        <v>Download file (Zip, 35.8 MB)</v>
      </c>
    </row>
    <row r="670" spans="1:8" ht="45" customHeight="1" x14ac:dyDescent="0.2">
      <c r="A670" s="21" t="str">
        <f>IF(ISNA(VLOOKUP((ROW(A672)-15),'List of tables'!$A$4:$H$900,2,FALSE))," ",VLOOKUP((ROW(A672)-15),'List of tables'!$A$4:$H$900,2,FALSE))</f>
        <v>LC4409NI</v>
      </c>
      <c r="B670" s="20" t="str">
        <f>IF(ISNA(VLOOKUP((ROW(B672)-15),'List of tables'!$A$4:$H$900,3,FALSE))," ",VLOOKUP((ROW(B672)-15),'List of tables'!$A$4:$H$900,3,FALSE))</f>
        <v>Household size by number of rooms (administrative geographies)</v>
      </c>
      <c r="C670" s="20" t="str">
        <f>IF(ISNA(VLOOKUP((ROW(H672)-15),'List of tables'!$A$4:$H$900,8,FALSE))," ",VLOOKUP((ROW(H672)-15),'List of tables'!$A$4:$H$900,8,FALSE))</f>
        <v>All households</v>
      </c>
      <c r="D670" s="20" t="str">
        <f>IF(ISNA(VLOOKUP((ROW(D672)-15),'List of tables'!$A$4:$H$900,5,FALSE))," ",VLOOKUP((ROW(D672)-15),'List of tables'!$A$4:$H$900,5,FALSE))</f>
        <v>Electoral Ward, Assembly Area, Local Government District (1993), Health and Social Care Trust, Education and Library Board, NUTS3, Northern Ireland</v>
      </c>
      <c r="E670" s="53" t="str">
        <f t="shared" si="10"/>
        <v>Download file (Zip, 4.5 MB)</v>
      </c>
      <c r="G670" s="18" t="str">
        <f>IF(ISNA(VLOOKUP((ROW(G672)-15),'List of tables'!$A$4:$H$900,6,FALSE))," ",VLOOKUP((ROW(G672)-15),'List of tables'!$A$4:$H$900,6,FALSE))</f>
        <v>https://datavis.nisra.gov.uk/census/2011/census-2011-lc4409ni-administrative-geographies.zip</v>
      </c>
      <c r="H670" s="18" t="str">
        <f>IF(ISNA(VLOOKUP((ROW(H672)-15),'List of tables'!$A$4:$H$900,7,FALSE))," ",VLOOKUP((ROW(H672)-15),'List of tables'!$A$4:$H$900,7,FALSE))</f>
        <v>Download file (Zip, 4.5 MB)</v>
      </c>
    </row>
    <row r="671" spans="1:8" ht="45" customHeight="1" x14ac:dyDescent="0.2">
      <c r="A671" s="21" t="str">
        <f>IF(ISNA(VLOOKUP((ROW(A673)-15),'List of tables'!$A$4:$H$900,2,FALSE))," ",VLOOKUP((ROW(A673)-15),'List of tables'!$A$4:$H$900,2,FALSE))</f>
        <v>LC4409NI</v>
      </c>
      <c r="B671" s="20" t="str">
        <f>IF(ISNA(VLOOKUP((ROW(B673)-15),'List of tables'!$A$4:$H$900,3,FALSE))," ",VLOOKUP((ROW(B673)-15),'List of tables'!$A$4:$H$900,3,FALSE))</f>
        <v>Household size by number of rooms (statistical geographies)</v>
      </c>
      <c r="C671" s="20" t="str">
        <f>IF(ISNA(VLOOKUP((ROW(H673)-15),'List of tables'!$A$4:$H$900,8,FALSE))," ",VLOOKUP((ROW(H673)-15),'List of tables'!$A$4:$H$900,8,FALSE))</f>
        <v>All households</v>
      </c>
      <c r="D671" s="20" t="str">
        <f>IF(ISNA(VLOOKUP((ROW(D673)-15),'List of tables'!$A$4:$H$900,5,FALSE))," ",VLOOKUP((ROW(D673)-15),'List of tables'!$A$4:$H$900,5,FALSE))</f>
        <v>Small Area, Super Output Area, Northern Ireland</v>
      </c>
      <c r="E671" s="53" t="str">
        <f t="shared" si="10"/>
        <v>Download file (Zip, 34.4 MB)</v>
      </c>
      <c r="G671" s="18" t="str">
        <f>IF(ISNA(VLOOKUP((ROW(G673)-15),'List of tables'!$A$4:$H$900,6,FALSE))," ",VLOOKUP((ROW(G673)-15),'List of tables'!$A$4:$H$900,6,FALSE))</f>
        <v>https://datavis.nisra.gov.uk/census/2011/census-2011-lc4409ni-statistical-geographies.zip</v>
      </c>
      <c r="H671" s="18" t="str">
        <f>IF(ISNA(VLOOKUP((ROW(H673)-15),'List of tables'!$A$4:$H$900,7,FALSE))," ",VLOOKUP((ROW(H673)-15),'List of tables'!$A$4:$H$900,7,FALSE))</f>
        <v>Download file (Zip, 34.4 MB)</v>
      </c>
    </row>
    <row r="672" spans="1:8" ht="45" customHeight="1" x14ac:dyDescent="0.2">
      <c r="A672" s="21" t="str">
        <f>IF(ISNA(VLOOKUP((ROW(A674)-15),'List of tables'!$A$4:$H$900,2,FALSE))," ",VLOOKUP((ROW(A674)-15),'List of tables'!$A$4:$H$900,2,FALSE))</f>
        <v>LC4410NI</v>
      </c>
      <c r="B672" s="20" t="str">
        <f>IF(ISNA(VLOOKUP((ROW(B674)-15),'List of tables'!$A$4:$H$900,3,FALSE))," ",VLOOKUP((ROW(B674)-15),'List of tables'!$A$4:$H$900,3,FALSE))</f>
        <v>Accommodation type by household space type (administrative geographies)</v>
      </c>
      <c r="C672" s="20" t="str">
        <f>IF(ISNA(VLOOKUP((ROW(H674)-15),'List of tables'!$A$4:$H$900,8,FALSE))," ",VLOOKUP((ROW(H674)-15),'List of tables'!$A$4:$H$900,8,FALSE))</f>
        <v>All household spaces</v>
      </c>
      <c r="D672" s="20" t="str">
        <f>IF(ISNA(VLOOKUP((ROW(D674)-15),'List of tables'!$A$4:$H$900,5,FALSE))," ",VLOOKUP((ROW(D674)-15),'List of tables'!$A$4:$H$900,5,FALSE))</f>
        <v>Electoral Ward, Assembly Area, Local Government District (1993), Health and Social Care Trust, Education and Library Board, NUTS3, Northern Ireland</v>
      </c>
      <c r="E672" s="53" t="str">
        <f t="shared" si="10"/>
        <v>Download file (Zip, 4.4 MB)</v>
      </c>
      <c r="G672" s="18" t="str">
        <f>IF(ISNA(VLOOKUP((ROW(G674)-15),'List of tables'!$A$4:$H$900,6,FALSE))," ",VLOOKUP((ROW(G674)-15),'List of tables'!$A$4:$H$900,6,FALSE))</f>
        <v>https://datavis.nisra.gov.uk/census/2011/census-2011-lc4410ni-administrative-geographies.zip</v>
      </c>
      <c r="H672" s="18" t="str">
        <f>IF(ISNA(VLOOKUP((ROW(H674)-15),'List of tables'!$A$4:$H$900,7,FALSE))," ",VLOOKUP((ROW(H674)-15),'List of tables'!$A$4:$H$900,7,FALSE))</f>
        <v>Download file (Zip, 4.4 MB)</v>
      </c>
    </row>
    <row r="673" spans="1:8" ht="45" customHeight="1" x14ac:dyDescent="0.2">
      <c r="A673" s="21" t="str">
        <f>IF(ISNA(VLOOKUP((ROW(A675)-15),'List of tables'!$A$4:$H$900,2,FALSE))," ",VLOOKUP((ROW(A675)-15),'List of tables'!$A$4:$H$900,2,FALSE))</f>
        <v>LC4410NI</v>
      </c>
      <c r="B673" s="20" t="str">
        <f>IF(ISNA(VLOOKUP((ROW(B675)-15),'List of tables'!$A$4:$H$900,3,FALSE))," ",VLOOKUP((ROW(B675)-15),'List of tables'!$A$4:$H$900,3,FALSE))</f>
        <v>Accommodation type by household space type (statistical geographies)</v>
      </c>
      <c r="C673" s="20" t="str">
        <f>IF(ISNA(VLOOKUP((ROW(H675)-15),'List of tables'!$A$4:$H$900,8,FALSE))," ",VLOOKUP((ROW(H675)-15),'List of tables'!$A$4:$H$900,8,FALSE))</f>
        <v>All household spaces</v>
      </c>
      <c r="D673" s="20" t="str">
        <f>IF(ISNA(VLOOKUP((ROW(D675)-15),'List of tables'!$A$4:$H$900,5,FALSE))," ",VLOOKUP((ROW(D675)-15),'List of tables'!$A$4:$H$900,5,FALSE))</f>
        <v>Small Area, Super Output Area, Northern Ireland</v>
      </c>
      <c r="E673" s="53" t="str">
        <f t="shared" si="10"/>
        <v>Download file (Zip, 33.7 MB)</v>
      </c>
      <c r="G673" s="18" t="str">
        <f>IF(ISNA(VLOOKUP((ROW(G675)-15),'List of tables'!$A$4:$H$900,6,FALSE))," ",VLOOKUP((ROW(G675)-15),'List of tables'!$A$4:$H$900,6,FALSE))</f>
        <v>https://datavis.nisra.gov.uk/census/2011/census-2011-lc4410ni-statistical-geographies.zip</v>
      </c>
      <c r="H673" s="18" t="str">
        <f>IF(ISNA(VLOOKUP((ROW(H675)-15),'List of tables'!$A$4:$H$900,7,FALSE))," ",VLOOKUP((ROW(H675)-15),'List of tables'!$A$4:$H$900,7,FALSE))</f>
        <v>Download file (Zip, 33.7 MB)</v>
      </c>
    </row>
    <row r="674" spans="1:8" ht="45" customHeight="1" x14ac:dyDescent="0.2">
      <c r="A674" s="21" t="str">
        <f>IF(ISNA(VLOOKUP((ROW(A676)-15),'List of tables'!$A$4:$H$900,2,FALSE))," ",VLOOKUP((ROW(A676)-15),'List of tables'!$A$4:$H$900,2,FALSE))</f>
        <v>LC4411NI</v>
      </c>
      <c r="B674" s="20" t="str">
        <f>IF(ISNA(VLOOKUP((ROW(B676)-15),'List of tables'!$A$4:$H$900,3,FALSE))," ",VLOOKUP((ROW(B676)-15),'List of tables'!$A$4:$H$900,3,FALSE))</f>
        <v>Car or van availability by accommodation type (administrative geographies)</v>
      </c>
      <c r="C674" s="20" t="str">
        <f>IF(ISNA(VLOOKUP((ROW(H676)-15),'List of tables'!$A$4:$H$900,8,FALSE))," ",VLOOKUP((ROW(H676)-15),'List of tables'!$A$4:$H$900,8,FALSE))</f>
        <v>All households</v>
      </c>
      <c r="D674" s="20" t="str">
        <f>IF(ISNA(VLOOKUP((ROW(D676)-15),'List of tables'!$A$4:$H$900,5,FALSE))," ",VLOOKUP((ROW(D676)-15),'List of tables'!$A$4:$H$900,5,FALSE))</f>
        <v>Electoral Ward, Assembly Area, Local Government District (1993), Health and Social Care Trust, Education and Library Board, NUTS3, Northern Ireland</v>
      </c>
      <c r="E674" s="53" t="str">
        <f t="shared" si="10"/>
        <v>Download file (Zip, 4.7 MB)</v>
      </c>
      <c r="G674" s="18" t="str">
        <f>IF(ISNA(VLOOKUP((ROW(G676)-15),'List of tables'!$A$4:$H$900,6,FALSE))," ",VLOOKUP((ROW(G676)-15),'List of tables'!$A$4:$H$900,6,FALSE))</f>
        <v>https://datavis.nisra.gov.uk/census/2011/census-2011-lc4411ni-administrative-geographies.zip</v>
      </c>
      <c r="H674" s="18" t="str">
        <f>IF(ISNA(VLOOKUP((ROW(H676)-15),'List of tables'!$A$4:$H$900,7,FALSE))," ",VLOOKUP((ROW(H676)-15),'List of tables'!$A$4:$H$900,7,FALSE))</f>
        <v>Download file (Zip, 4.7 MB)</v>
      </c>
    </row>
    <row r="675" spans="1:8" ht="45" customHeight="1" x14ac:dyDescent="0.2">
      <c r="A675" s="21" t="str">
        <f>IF(ISNA(VLOOKUP((ROW(A677)-15),'List of tables'!$A$4:$H$900,2,FALSE))," ",VLOOKUP((ROW(A677)-15),'List of tables'!$A$4:$H$900,2,FALSE))</f>
        <v>LC4411NI</v>
      </c>
      <c r="B675" s="20" t="str">
        <f>IF(ISNA(VLOOKUP((ROW(B677)-15),'List of tables'!$A$4:$H$900,3,FALSE))," ",VLOOKUP((ROW(B677)-15),'List of tables'!$A$4:$H$900,3,FALSE))</f>
        <v>Car or van availability by accommodation type (statistical geographies)</v>
      </c>
      <c r="C675" s="20" t="str">
        <f>IF(ISNA(VLOOKUP((ROW(H677)-15),'List of tables'!$A$4:$H$900,8,FALSE))," ",VLOOKUP((ROW(H677)-15),'List of tables'!$A$4:$H$900,8,FALSE))</f>
        <v>All households</v>
      </c>
      <c r="D675" s="20" t="str">
        <f>IF(ISNA(VLOOKUP((ROW(D677)-15),'List of tables'!$A$4:$H$900,5,FALSE))," ",VLOOKUP((ROW(D677)-15),'List of tables'!$A$4:$H$900,5,FALSE))</f>
        <v>Small Area, Super Output Area, Northern Ireland</v>
      </c>
      <c r="E675" s="53" t="str">
        <f t="shared" si="10"/>
        <v>Download file (Zip, 36.3 MB)</v>
      </c>
      <c r="G675" s="18" t="str">
        <f>IF(ISNA(VLOOKUP((ROW(G677)-15),'List of tables'!$A$4:$H$900,6,FALSE))," ",VLOOKUP((ROW(G677)-15),'List of tables'!$A$4:$H$900,6,FALSE))</f>
        <v>https://datavis.nisra.gov.uk/census/2011/census-2011-lc4411ni-statistical-geographies.zip</v>
      </c>
      <c r="H675" s="18" t="str">
        <f>IF(ISNA(VLOOKUP((ROW(H677)-15),'List of tables'!$A$4:$H$900,7,FALSE))," ",VLOOKUP((ROW(H677)-15),'List of tables'!$A$4:$H$900,7,FALSE))</f>
        <v>Download file (Zip, 36.3 MB)</v>
      </c>
    </row>
    <row r="676" spans="1:8" ht="45" customHeight="1" x14ac:dyDescent="0.2">
      <c r="A676" s="21" t="str">
        <f>IF(ISNA(VLOOKUP((ROW(A678)-15),'List of tables'!$A$4:$H$900,2,FALSE))," ",VLOOKUP((ROW(A678)-15),'List of tables'!$A$4:$H$900,2,FALSE))</f>
        <v>LC5101NI</v>
      </c>
      <c r="B676" s="20" t="str">
        <f>IF(ISNA(VLOOKUP((ROW(B678)-15),'List of tables'!$A$4:$H$900,3,FALSE))," ",VLOOKUP((ROW(B678)-15),'List of tables'!$A$4:$H$900,3,FALSE))</f>
        <v>Highest level of qualification by age (administrative geographies)</v>
      </c>
      <c r="C676" s="20" t="str">
        <f>IF(ISNA(VLOOKUP((ROW(H678)-15),'List of tables'!$A$4:$H$900,8,FALSE))," ",VLOOKUP((ROW(H678)-15),'List of tables'!$A$4:$H$900,8,FALSE))</f>
        <v>All usual residents aged 16 and over</v>
      </c>
      <c r="D676" s="20" t="str">
        <f>IF(ISNA(VLOOKUP((ROW(D678)-15),'List of tables'!$A$4:$H$900,5,FALSE))," ",VLOOKUP((ROW(D678)-15),'List of tables'!$A$4:$H$900,5,FALSE))</f>
        <v>Electoral Ward, Assembly Area, Local Government District (1993), Health and Social Care Trust, Education and Library Board, NUTS3, Northern Ireland</v>
      </c>
      <c r="E676" s="53" t="str">
        <f t="shared" si="10"/>
        <v>Download file (Zip, 5.0 MB)</v>
      </c>
      <c r="G676" s="18" t="str">
        <f>IF(ISNA(VLOOKUP((ROW(G678)-15),'List of tables'!$A$4:$H$900,6,FALSE))," ",VLOOKUP((ROW(G678)-15),'List of tables'!$A$4:$H$900,6,FALSE))</f>
        <v>https://datavis.nisra.gov.uk/census/2011/census-2011-lc5101ni-administrative-geographies.zip</v>
      </c>
      <c r="H676" s="18" t="str">
        <f>IF(ISNA(VLOOKUP((ROW(H678)-15),'List of tables'!$A$4:$H$900,7,FALSE))," ",VLOOKUP((ROW(H678)-15),'List of tables'!$A$4:$H$900,7,FALSE))</f>
        <v>Download file (Zip, 5.0 MB)</v>
      </c>
    </row>
    <row r="677" spans="1:8" ht="45" customHeight="1" x14ac:dyDescent="0.2">
      <c r="A677" s="21" t="str">
        <f>IF(ISNA(VLOOKUP((ROW(A679)-15),'List of tables'!$A$4:$H$900,2,FALSE))," ",VLOOKUP((ROW(A679)-15),'List of tables'!$A$4:$H$900,2,FALSE))</f>
        <v>LC5101NI</v>
      </c>
      <c r="B677" s="20" t="str">
        <f>IF(ISNA(VLOOKUP((ROW(B679)-15),'List of tables'!$A$4:$H$900,3,FALSE))," ",VLOOKUP((ROW(B679)-15),'List of tables'!$A$4:$H$900,3,FALSE))</f>
        <v>Highest level of qualification by age (statistical geographies)</v>
      </c>
      <c r="C677" s="20" t="str">
        <f>IF(ISNA(VLOOKUP((ROW(H679)-15),'List of tables'!$A$4:$H$900,8,FALSE))," ",VLOOKUP((ROW(H679)-15),'List of tables'!$A$4:$H$900,8,FALSE))</f>
        <v>All usual residents aged 16 and over</v>
      </c>
      <c r="D677" s="20" t="str">
        <f>IF(ISNA(VLOOKUP((ROW(D679)-15),'List of tables'!$A$4:$H$900,5,FALSE))," ",VLOOKUP((ROW(D679)-15),'List of tables'!$A$4:$H$900,5,FALSE))</f>
        <v>Small Area, Super Output Area, Northern Ireland</v>
      </c>
      <c r="E677" s="53" t="str">
        <f t="shared" si="10"/>
        <v>Download file (Zip, 39.0 MB)</v>
      </c>
      <c r="G677" s="18" t="str">
        <f>IF(ISNA(VLOOKUP((ROW(G679)-15),'List of tables'!$A$4:$H$900,6,FALSE))," ",VLOOKUP((ROW(G679)-15),'List of tables'!$A$4:$H$900,6,FALSE))</f>
        <v>https://datavis.nisra.gov.uk/census/2011/census-2011-lc5101ni-statistical-geographies.zip</v>
      </c>
      <c r="H677" s="18" t="str">
        <f>IF(ISNA(VLOOKUP((ROW(H679)-15),'List of tables'!$A$4:$H$900,7,FALSE))," ",VLOOKUP((ROW(H679)-15),'List of tables'!$A$4:$H$900,7,FALSE))</f>
        <v>Download file (Zip, 39.0 MB)</v>
      </c>
    </row>
    <row r="678" spans="1:8" ht="45" customHeight="1" x14ac:dyDescent="0.2">
      <c r="A678" s="21" t="str">
        <f>IF(ISNA(VLOOKUP((ROW(A680)-15),'List of tables'!$A$4:$H$900,2,FALSE))," ",VLOOKUP((ROW(A680)-15),'List of tables'!$A$4:$H$900,2,FALSE))</f>
        <v>LC5102NI</v>
      </c>
      <c r="B678" s="20" t="str">
        <f>IF(ISNA(VLOOKUP((ROW(B680)-15),'List of tables'!$A$4:$H$900,3,FALSE))," ",VLOOKUP((ROW(B680)-15),'List of tables'!$A$4:$H$900,3,FALSE))</f>
        <v>Highest level of qualification by sex (administrative geographies)</v>
      </c>
      <c r="C678" s="20" t="str">
        <f>IF(ISNA(VLOOKUP((ROW(H680)-15),'List of tables'!$A$4:$H$900,8,FALSE))," ",VLOOKUP((ROW(H680)-15),'List of tables'!$A$4:$H$900,8,FALSE))</f>
        <v>All usual residents aged 16 and over</v>
      </c>
      <c r="D678" s="20" t="str">
        <f>IF(ISNA(VLOOKUP((ROW(D680)-15),'List of tables'!$A$4:$H$900,5,FALSE))," ",VLOOKUP((ROW(D680)-15),'List of tables'!$A$4:$H$900,5,FALSE))</f>
        <v>Electoral Ward, Assembly Area, Local Government District (1993), Health and Social Care Trust, Education and Library Board, NUTS3, Northern Ireland</v>
      </c>
      <c r="E678" s="53" t="str">
        <f t="shared" si="10"/>
        <v>Download file (Zip, 4.9 MB)</v>
      </c>
      <c r="G678" s="18" t="str">
        <f>IF(ISNA(VLOOKUP((ROW(G680)-15),'List of tables'!$A$4:$H$900,6,FALSE))," ",VLOOKUP((ROW(G680)-15),'List of tables'!$A$4:$H$900,6,FALSE))</f>
        <v>https://datavis.nisra.gov.uk/census/2011/census-2011-lc5102ni-administrative-geographies.zip</v>
      </c>
      <c r="H678" s="18" t="str">
        <f>IF(ISNA(VLOOKUP((ROW(H680)-15),'List of tables'!$A$4:$H$900,7,FALSE))," ",VLOOKUP((ROW(H680)-15),'List of tables'!$A$4:$H$900,7,FALSE))</f>
        <v>Download file (Zip, 4.9 MB)</v>
      </c>
    </row>
    <row r="679" spans="1:8" ht="45" customHeight="1" x14ac:dyDescent="0.2">
      <c r="A679" s="21" t="str">
        <f>IF(ISNA(VLOOKUP((ROW(A681)-15),'List of tables'!$A$4:$H$900,2,FALSE))," ",VLOOKUP((ROW(A681)-15),'List of tables'!$A$4:$H$900,2,FALSE))</f>
        <v>LC5102NI</v>
      </c>
      <c r="B679" s="20" t="str">
        <f>IF(ISNA(VLOOKUP((ROW(B681)-15),'List of tables'!$A$4:$H$900,3,FALSE))," ",VLOOKUP((ROW(B681)-15),'List of tables'!$A$4:$H$900,3,FALSE))</f>
        <v>Highest level of qualification by sex (statistical geographies)</v>
      </c>
      <c r="C679" s="20" t="str">
        <f>IF(ISNA(VLOOKUP((ROW(H681)-15),'List of tables'!$A$4:$H$900,8,FALSE))," ",VLOOKUP((ROW(H681)-15),'List of tables'!$A$4:$H$900,8,FALSE))</f>
        <v>All usual residents aged 16 and over</v>
      </c>
      <c r="D679" s="20" t="str">
        <f>IF(ISNA(VLOOKUP((ROW(D681)-15),'List of tables'!$A$4:$H$900,5,FALSE))," ",VLOOKUP((ROW(D681)-15),'List of tables'!$A$4:$H$900,5,FALSE))</f>
        <v>Small Area, Super Output Area, Northern Ireland</v>
      </c>
      <c r="E679" s="53" t="str">
        <f t="shared" si="10"/>
        <v>Download file (Zip, 37.7 MB)</v>
      </c>
      <c r="G679" s="18" t="str">
        <f>IF(ISNA(VLOOKUP((ROW(G681)-15),'List of tables'!$A$4:$H$900,6,FALSE))," ",VLOOKUP((ROW(G681)-15),'List of tables'!$A$4:$H$900,6,FALSE))</f>
        <v>https://datavis.nisra.gov.uk/census/2011/census-2011-lc5102ni-statistical-geographies.zip</v>
      </c>
      <c r="H679" s="18" t="str">
        <f>IF(ISNA(VLOOKUP((ROW(H681)-15),'List of tables'!$A$4:$H$900,7,FALSE))," ",VLOOKUP((ROW(H681)-15),'List of tables'!$A$4:$H$900,7,FALSE))</f>
        <v>Download file (Zip, 37.7 MB)</v>
      </c>
    </row>
    <row r="680" spans="1:8" ht="45" customHeight="1" x14ac:dyDescent="0.2">
      <c r="A680" s="21" t="str">
        <f>IF(ISNA(VLOOKUP((ROW(A682)-15),'List of tables'!$A$4:$H$900,2,FALSE))," ",VLOOKUP((ROW(A682)-15),'List of tables'!$A$4:$H$900,2,FALSE))</f>
        <v>LC6101NI</v>
      </c>
      <c r="B680" s="20" t="str">
        <f>IF(ISNA(VLOOKUP((ROW(B682)-15),'List of tables'!$A$4:$H$900,3,FALSE))," ",VLOOKUP((ROW(B682)-15),'List of tables'!$A$4:$H$900,3,FALSE))</f>
        <v>Voluntary work by age by sex (administrative geographies)</v>
      </c>
      <c r="C680" s="20" t="str">
        <f>IF(ISNA(VLOOKUP((ROW(H682)-15),'List of tables'!$A$4:$H$900,8,FALSE))," ",VLOOKUP((ROW(H682)-15),'List of tables'!$A$4:$H$900,8,FALSE))</f>
        <v>All usual residents aged 16 and over</v>
      </c>
      <c r="D680" s="20" t="str">
        <f>IF(ISNA(VLOOKUP((ROW(D682)-15),'List of tables'!$A$4:$H$900,5,FALSE))," ",VLOOKUP((ROW(D682)-15),'List of tables'!$A$4:$H$900,5,FALSE))</f>
        <v>Electoral Ward, Assembly Area, Local Government District (1993), Health and Social Care Trust, Education and Library Board, NUTS3, Northern Ireland</v>
      </c>
      <c r="E680" s="53" t="str">
        <f t="shared" si="10"/>
        <v>Download file (Zip, 5.0 MB)</v>
      </c>
      <c r="G680" s="18" t="str">
        <f>IF(ISNA(VLOOKUP((ROW(G682)-15),'List of tables'!$A$4:$H$900,6,FALSE))," ",VLOOKUP((ROW(G682)-15),'List of tables'!$A$4:$H$900,6,FALSE))</f>
        <v>https://datavis.nisra.gov.uk/census/2011/census-2011-lc6101ni-administrative-geographies.zip</v>
      </c>
      <c r="H680" s="18" t="str">
        <f>IF(ISNA(VLOOKUP((ROW(H682)-15),'List of tables'!$A$4:$H$900,7,FALSE))," ",VLOOKUP((ROW(H682)-15),'List of tables'!$A$4:$H$900,7,FALSE))</f>
        <v>Download file (Zip, 5.0 MB)</v>
      </c>
    </row>
    <row r="681" spans="1:8" ht="45" customHeight="1" x14ac:dyDescent="0.2">
      <c r="A681" s="21" t="str">
        <f>IF(ISNA(VLOOKUP((ROW(A683)-15),'List of tables'!$A$4:$H$900,2,FALSE))," ",VLOOKUP((ROW(A683)-15),'List of tables'!$A$4:$H$900,2,FALSE))</f>
        <v>LC6101NI</v>
      </c>
      <c r="B681" s="20" t="str">
        <f>IF(ISNA(VLOOKUP((ROW(B683)-15),'List of tables'!$A$4:$H$900,3,FALSE))," ",VLOOKUP((ROW(B683)-15),'List of tables'!$A$4:$H$900,3,FALSE))</f>
        <v>Voluntary work by age by sex (statistical geographies)</v>
      </c>
      <c r="C681" s="20" t="str">
        <f>IF(ISNA(VLOOKUP((ROW(H683)-15),'List of tables'!$A$4:$H$900,8,FALSE))," ",VLOOKUP((ROW(H683)-15),'List of tables'!$A$4:$H$900,8,FALSE))</f>
        <v>All usual residents aged 16 and over</v>
      </c>
      <c r="D681" s="20" t="str">
        <f>IF(ISNA(VLOOKUP((ROW(D683)-15),'List of tables'!$A$4:$H$900,5,FALSE))," ",VLOOKUP((ROW(D683)-15),'List of tables'!$A$4:$H$900,5,FALSE))</f>
        <v>Small Area, Super Output Area, Northern Ireland</v>
      </c>
      <c r="E681" s="53" t="str">
        <f t="shared" si="10"/>
        <v>Download file (Zip, 38.9 MB)</v>
      </c>
      <c r="G681" s="18" t="str">
        <f>IF(ISNA(VLOOKUP((ROW(G683)-15),'List of tables'!$A$4:$H$900,6,FALSE))," ",VLOOKUP((ROW(G683)-15),'List of tables'!$A$4:$H$900,6,FALSE))</f>
        <v>https://datavis.nisra.gov.uk/census/2011/census-2011-lc6101ni-statistical-geographies.zip</v>
      </c>
      <c r="H681" s="18" t="str">
        <f>IF(ISNA(VLOOKUP((ROW(H683)-15),'List of tables'!$A$4:$H$900,7,FALSE))," ",VLOOKUP((ROW(H683)-15),'List of tables'!$A$4:$H$900,7,FALSE))</f>
        <v>Download file (Zip, 38.9 MB)</v>
      </c>
    </row>
    <row r="682" spans="1:8" ht="45" customHeight="1" x14ac:dyDescent="0.2">
      <c r="A682" s="21" t="str">
        <f>IF(ISNA(VLOOKUP((ROW(A684)-15),'List of tables'!$A$4:$H$900,2,FALSE))," ",VLOOKUP((ROW(A684)-15),'List of tables'!$A$4:$H$900,2,FALSE))</f>
        <v>LC6102NI</v>
      </c>
      <c r="B682" s="20" t="str">
        <f>IF(ISNA(VLOOKUP((ROW(B684)-15),'List of tables'!$A$4:$H$900,3,FALSE))," ",VLOOKUP((ROW(B684)-15),'List of tables'!$A$4:$H$900,3,FALSE))</f>
        <v>Industry by age (administrative geographies)</v>
      </c>
      <c r="C682" s="20" t="str">
        <f>IF(ISNA(VLOOKUP((ROW(H684)-15),'List of tables'!$A$4:$H$900,8,FALSE))," ",VLOOKUP((ROW(H684)-15),'List of tables'!$A$4:$H$900,8,FALSE))</f>
        <v>All usual residents aged 16 to 74 in employment</v>
      </c>
      <c r="D682" s="20" t="str">
        <f>IF(ISNA(VLOOKUP((ROW(D684)-15),'List of tables'!$A$4:$H$900,5,FALSE))," ",VLOOKUP((ROW(D684)-15),'List of tables'!$A$4:$H$900,5,FALSE))</f>
        <v>Electoral Ward, Assembly Area, Local Government District (1993), Health and Social Care Trust, Education and Library Board, NUTS3, Northern Ireland</v>
      </c>
      <c r="E682" s="53" t="str">
        <f t="shared" si="10"/>
        <v>Download file (Zip, 4.8 MB)</v>
      </c>
      <c r="G682" s="18" t="str">
        <f>IF(ISNA(VLOOKUP((ROW(G684)-15),'List of tables'!$A$4:$H$900,6,FALSE))," ",VLOOKUP((ROW(G684)-15),'List of tables'!$A$4:$H$900,6,FALSE))</f>
        <v>https://datavis.nisra.gov.uk/census/2011/census-2011-lc6102ni-administrative-geographies.zip</v>
      </c>
      <c r="H682" s="18" t="str">
        <f>IF(ISNA(VLOOKUP((ROW(H684)-15),'List of tables'!$A$4:$H$900,7,FALSE))," ",VLOOKUP((ROW(H684)-15),'List of tables'!$A$4:$H$900,7,FALSE))</f>
        <v>Download file (Zip, 4.8 MB)</v>
      </c>
    </row>
    <row r="683" spans="1:8" ht="45" customHeight="1" x14ac:dyDescent="0.2">
      <c r="A683" s="21" t="str">
        <f>IF(ISNA(VLOOKUP((ROW(A685)-15),'List of tables'!$A$4:$H$900,2,FALSE))," ",VLOOKUP((ROW(A685)-15),'List of tables'!$A$4:$H$900,2,FALSE))</f>
        <v>LC6102NI</v>
      </c>
      <c r="B683" s="20" t="str">
        <f>IF(ISNA(VLOOKUP((ROW(B685)-15),'List of tables'!$A$4:$H$900,3,FALSE))," ",VLOOKUP((ROW(B685)-15),'List of tables'!$A$4:$H$900,3,FALSE))</f>
        <v>Industry by age (statistical geographies)</v>
      </c>
      <c r="C683" s="20" t="str">
        <f>IF(ISNA(VLOOKUP((ROW(H685)-15),'List of tables'!$A$4:$H$900,8,FALSE))," ",VLOOKUP((ROW(H685)-15),'List of tables'!$A$4:$H$900,8,FALSE))</f>
        <v>All usual residents aged 16 to 74 in employment</v>
      </c>
      <c r="D683" s="20" t="str">
        <f>IF(ISNA(VLOOKUP((ROW(D685)-15),'List of tables'!$A$4:$H$900,5,FALSE))," ",VLOOKUP((ROW(D685)-15),'List of tables'!$A$4:$H$900,5,FALSE))</f>
        <v>Small Area, Super Output Area, Northern Ireland</v>
      </c>
      <c r="E683" s="53" t="str">
        <f t="shared" si="10"/>
        <v>Download file (Zip, 36.9 MB)</v>
      </c>
      <c r="G683" s="18" t="str">
        <f>IF(ISNA(VLOOKUP((ROW(G685)-15),'List of tables'!$A$4:$H$900,6,FALSE))," ",VLOOKUP((ROW(G685)-15),'List of tables'!$A$4:$H$900,6,FALSE))</f>
        <v>https://datavis.nisra.gov.uk/census/2011/census-2011-lc6102ni-statistical-geographies.zip</v>
      </c>
      <c r="H683" s="18" t="str">
        <f>IF(ISNA(VLOOKUP((ROW(H685)-15),'List of tables'!$A$4:$H$900,7,FALSE))," ",VLOOKUP((ROW(H685)-15),'List of tables'!$A$4:$H$900,7,FALSE))</f>
        <v>Download file (Zip, 36.9 MB)</v>
      </c>
    </row>
    <row r="684" spans="1:8" ht="45" customHeight="1" x14ac:dyDescent="0.2">
      <c r="A684" s="21" t="str">
        <f>IF(ISNA(VLOOKUP((ROW(A686)-15),'List of tables'!$A$4:$H$900,2,FALSE))," ",VLOOKUP((ROW(A686)-15),'List of tables'!$A$4:$H$900,2,FALSE))</f>
        <v>LC6103NI</v>
      </c>
      <c r="B684" s="20" t="str">
        <f>IF(ISNA(VLOOKUP((ROW(B686)-15),'List of tables'!$A$4:$H$900,3,FALSE))," ",VLOOKUP((ROW(B686)-15),'List of tables'!$A$4:$H$900,3,FALSE))</f>
        <v>Occupation by age (administrative geographies)</v>
      </c>
      <c r="C684" s="20" t="str">
        <f>IF(ISNA(VLOOKUP((ROW(H686)-15),'List of tables'!$A$4:$H$900,8,FALSE))," ",VLOOKUP((ROW(H686)-15),'List of tables'!$A$4:$H$900,8,FALSE))</f>
        <v>All usual residents aged 16 to 74 in employment</v>
      </c>
      <c r="D684" s="20" t="str">
        <f>IF(ISNA(VLOOKUP((ROW(D686)-15),'List of tables'!$A$4:$H$900,5,FALSE))," ",VLOOKUP((ROW(D686)-15),'List of tables'!$A$4:$H$900,5,FALSE))</f>
        <v>Electoral Ward, Assembly Area, Local Government District (1993), Health and Social Care Trust, Education and Library Board, NUTS3, Northern Ireland</v>
      </c>
      <c r="E684" s="53" t="str">
        <f t="shared" si="10"/>
        <v>Download file (Zip, 4.9 MB)</v>
      </c>
      <c r="G684" s="18" t="str">
        <f>IF(ISNA(VLOOKUP((ROW(G686)-15),'List of tables'!$A$4:$H$900,6,FALSE))," ",VLOOKUP((ROW(G686)-15),'List of tables'!$A$4:$H$900,6,FALSE))</f>
        <v>https://datavis.nisra.gov.uk/census/2011/census-2011-lc6103ni-administrative-geographies.zip</v>
      </c>
      <c r="H684" s="18" t="str">
        <f>IF(ISNA(VLOOKUP((ROW(H686)-15),'List of tables'!$A$4:$H$900,7,FALSE))," ",VLOOKUP((ROW(H686)-15),'List of tables'!$A$4:$H$900,7,FALSE))</f>
        <v>Download file (Zip, 4.9 MB)</v>
      </c>
    </row>
    <row r="685" spans="1:8" ht="45" customHeight="1" x14ac:dyDescent="0.2">
      <c r="A685" s="21" t="str">
        <f>IF(ISNA(VLOOKUP((ROW(A687)-15),'List of tables'!$A$4:$H$900,2,FALSE))," ",VLOOKUP((ROW(A687)-15),'List of tables'!$A$4:$H$900,2,FALSE))</f>
        <v>LC6103NI</v>
      </c>
      <c r="B685" s="20" t="str">
        <f>IF(ISNA(VLOOKUP((ROW(B687)-15),'List of tables'!$A$4:$H$900,3,FALSE))," ",VLOOKUP((ROW(B687)-15),'List of tables'!$A$4:$H$900,3,FALSE))</f>
        <v>Occupation by age (statistical geographies)</v>
      </c>
      <c r="C685" s="20" t="str">
        <f>IF(ISNA(VLOOKUP((ROW(H687)-15),'List of tables'!$A$4:$H$900,8,FALSE))," ",VLOOKUP((ROW(H687)-15),'List of tables'!$A$4:$H$900,8,FALSE))</f>
        <v>All usual residents aged 16 to 74 in employment</v>
      </c>
      <c r="D685" s="20" t="str">
        <f>IF(ISNA(VLOOKUP((ROW(D687)-15),'List of tables'!$A$4:$H$900,5,FALSE))," ",VLOOKUP((ROW(D687)-15),'List of tables'!$A$4:$H$900,5,FALSE))</f>
        <v>Small Area, Super Output Area, Northern Ireland</v>
      </c>
      <c r="E685" s="53" t="str">
        <f t="shared" si="10"/>
        <v>Download file (Zip, 37.7 MB)</v>
      </c>
      <c r="G685" s="18" t="str">
        <f>IF(ISNA(VLOOKUP((ROW(G687)-15),'List of tables'!$A$4:$H$900,6,FALSE))," ",VLOOKUP((ROW(G687)-15),'List of tables'!$A$4:$H$900,6,FALSE))</f>
        <v>https://datavis.nisra.gov.uk/census/2011/census-2011-lc6103ni-statistical-geographies.zip</v>
      </c>
      <c r="H685" s="18" t="str">
        <f>IF(ISNA(VLOOKUP((ROW(H687)-15),'List of tables'!$A$4:$H$900,7,FALSE))," ",VLOOKUP((ROW(H687)-15),'List of tables'!$A$4:$H$900,7,FALSE))</f>
        <v>Download file (Zip, 37.7 MB)</v>
      </c>
    </row>
    <row r="686" spans="1:8" ht="45" customHeight="1" x14ac:dyDescent="0.2">
      <c r="A686" s="21" t="str">
        <f>IF(ISNA(VLOOKUP((ROW(A688)-15),'List of tables'!$A$4:$H$900,2,FALSE))," ",VLOOKUP((ROW(A688)-15),'List of tables'!$A$4:$H$900,2,FALSE))</f>
        <v>LC6104NI</v>
      </c>
      <c r="B686" s="20" t="str">
        <f>IF(ISNA(VLOOKUP((ROW(B688)-15),'List of tables'!$A$4:$H$900,3,FALSE))," ",VLOOKUP((ROW(B688)-15),'List of tables'!$A$4:$H$900,3,FALSE))</f>
        <v>Occupation by sex (administrative geographies)</v>
      </c>
      <c r="C686" s="20" t="str">
        <f>IF(ISNA(VLOOKUP((ROW(H688)-15),'List of tables'!$A$4:$H$900,8,FALSE))," ",VLOOKUP((ROW(H688)-15),'List of tables'!$A$4:$H$900,8,FALSE))</f>
        <v>All usual residents aged 16 to 74 in employment</v>
      </c>
      <c r="D686" s="20" t="str">
        <f>IF(ISNA(VLOOKUP((ROW(D688)-15),'List of tables'!$A$4:$H$900,5,FALSE))," ",VLOOKUP((ROW(D688)-15),'List of tables'!$A$4:$H$900,5,FALSE))</f>
        <v>Electoral Ward, Assembly Area, Local Government District (1993), Health and Social Care Trust, Education and Library Board, NUTS3, Northern Ireland</v>
      </c>
      <c r="E686" s="53" t="str">
        <f t="shared" si="10"/>
        <v>Download file (Zip, 4.8 MB)</v>
      </c>
      <c r="G686" s="18" t="str">
        <f>IF(ISNA(VLOOKUP((ROW(G688)-15),'List of tables'!$A$4:$H$900,6,FALSE))," ",VLOOKUP((ROW(G688)-15),'List of tables'!$A$4:$H$900,6,FALSE))</f>
        <v>https://datavis.nisra.gov.uk/census/2011/census-2011-lc6104ni-administrative-geographies.zip</v>
      </c>
      <c r="H686" s="18" t="str">
        <f>IF(ISNA(VLOOKUP((ROW(H688)-15),'List of tables'!$A$4:$H$900,7,FALSE))," ",VLOOKUP((ROW(H688)-15),'List of tables'!$A$4:$H$900,7,FALSE))</f>
        <v>Download file (Zip, 4.8 MB)</v>
      </c>
    </row>
    <row r="687" spans="1:8" ht="45" customHeight="1" x14ac:dyDescent="0.2">
      <c r="A687" s="21" t="str">
        <f>IF(ISNA(VLOOKUP((ROW(A689)-15),'List of tables'!$A$4:$H$900,2,FALSE))," ",VLOOKUP((ROW(A689)-15),'List of tables'!$A$4:$H$900,2,FALSE))</f>
        <v>LC6104NI</v>
      </c>
      <c r="B687" s="20" t="str">
        <f>IF(ISNA(VLOOKUP((ROW(B689)-15),'List of tables'!$A$4:$H$900,3,FALSE))," ",VLOOKUP((ROW(B689)-15),'List of tables'!$A$4:$H$900,3,FALSE))</f>
        <v>Occupation by sex (statistical geographies)</v>
      </c>
      <c r="C687" s="20" t="str">
        <f>IF(ISNA(VLOOKUP((ROW(H689)-15),'List of tables'!$A$4:$H$900,8,FALSE))," ",VLOOKUP((ROW(H689)-15),'List of tables'!$A$4:$H$900,8,FALSE))</f>
        <v>All usual residents aged 16 to 74 in employment</v>
      </c>
      <c r="D687" s="20" t="str">
        <f>IF(ISNA(VLOOKUP((ROW(D689)-15),'List of tables'!$A$4:$H$900,5,FALSE))," ",VLOOKUP((ROW(D689)-15),'List of tables'!$A$4:$H$900,5,FALSE))</f>
        <v>Small Area, Super Output Area, Northern Ireland</v>
      </c>
      <c r="E687" s="53" t="str">
        <f t="shared" si="10"/>
        <v>Download file (Zip, 37.5 MB)</v>
      </c>
      <c r="G687" s="18" t="str">
        <f>IF(ISNA(VLOOKUP((ROW(G689)-15),'List of tables'!$A$4:$H$900,6,FALSE))," ",VLOOKUP((ROW(G689)-15),'List of tables'!$A$4:$H$900,6,FALSE))</f>
        <v>https://datavis.nisra.gov.uk/census/2011/census-2011-lc6104ni-statistical-geographies.zip</v>
      </c>
      <c r="H687" s="18" t="str">
        <f>IF(ISNA(VLOOKUP((ROW(H689)-15),'List of tables'!$A$4:$H$900,7,FALSE))," ",VLOOKUP((ROW(H689)-15),'List of tables'!$A$4:$H$900,7,FALSE))</f>
        <v>Download file (Zip, 37.5 MB)</v>
      </c>
    </row>
    <row r="688" spans="1:8" ht="45" customHeight="1" x14ac:dyDescent="0.2">
      <c r="A688" s="21" t="str">
        <f>IF(ISNA(VLOOKUP((ROW(A690)-15),'List of tables'!$A$4:$H$900,2,FALSE))," ",VLOOKUP((ROW(A690)-15),'List of tables'!$A$4:$H$900,2,FALSE))</f>
        <v>LC6105NI</v>
      </c>
      <c r="B688" s="20" t="str">
        <f>IF(ISNA(VLOOKUP((ROW(B690)-15),'List of tables'!$A$4:$H$900,3,FALSE))," ",VLOOKUP((ROW(B690)-15),'List of tables'!$A$4:$H$900,3,FALSE))</f>
        <v>NS-SeC by age (administrative geographies)</v>
      </c>
      <c r="C688" s="20" t="str">
        <f>IF(ISNA(VLOOKUP((ROW(H690)-15),'List of tables'!$A$4:$H$900,8,FALSE))," ",VLOOKUP((ROW(H690)-15),'List of tables'!$A$4:$H$900,8,FALSE))</f>
        <v>All usual residents in households aged 16 to 74</v>
      </c>
      <c r="D688" s="20" t="str">
        <f>IF(ISNA(VLOOKUP((ROW(D690)-15),'List of tables'!$A$4:$H$900,5,FALSE))," ",VLOOKUP((ROW(D690)-15),'List of tables'!$A$4:$H$900,5,FALSE))</f>
        <v>Electoral Ward, Assembly Area, Local Government District (1993), Health and Social Care Trust, Education and Library Board, NUTS3, Northern Ireland</v>
      </c>
      <c r="E688" s="53" t="str">
        <f t="shared" si="10"/>
        <v>Download file (Zip, 4.6 MB)</v>
      </c>
      <c r="G688" s="18" t="str">
        <f>IF(ISNA(VLOOKUP((ROW(G690)-15),'List of tables'!$A$4:$H$900,6,FALSE))," ",VLOOKUP((ROW(G690)-15),'List of tables'!$A$4:$H$900,6,FALSE))</f>
        <v>https://datavis.nisra.gov.uk/census/2011/census-2011-lc6105ni-administrative-geographies.zip</v>
      </c>
      <c r="H688" s="18" t="str">
        <f>IF(ISNA(VLOOKUP((ROW(H690)-15),'List of tables'!$A$4:$H$900,7,FALSE))," ",VLOOKUP((ROW(H690)-15),'List of tables'!$A$4:$H$900,7,FALSE))</f>
        <v>Download file (Zip, 4.6 MB)</v>
      </c>
    </row>
    <row r="689" spans="1:8" ht="45" customHeight="1" x14ac:dyDescent="0.2">
      <c r="A689" s="21" t="str">
        <f>IF(ISNA(VLOOKUP((ROW(A691)-15),'List of tables'!$A$4:$H$900,2,FALSE))," ",VLOOKUP((ROW(A691)-15),'List of tables'!$A$4:$H$900,2,FALSE))</f>
        <v>LC6105NI</v>
      </c>
      <c r="B689" s="20" t="str">
        <f>IF(ISNA(VLOOKUP((ROW(B691)-15),'List of tables'!$A$4:$H$900,3,FALSE))," ",VLOOKUP((ROW(B691)-15),'List of tables'!$A$4:$H$900,3,FALSE))</f>
        <v>NS-SeC by age (statistical geographies)</v>
      </c>
      <c r="C689" s="20" t="str">
        <f>IF(ISNA(VLOOKUP((ROW(H691)-15),'List of tables'!$A$4:$H$900,8,FALSE))," ",VLOOKUP((ROW(H691)-15),'List of tables'!$A$4:$H$900,8,FALSE))</f>
        <v>All usual residents in households aged 16 to 74</v>
      </c>
      <c r="D689" s="20" t="str">
        <f>IF(ISNA(VLOOKUP((ROW(D691)-15),'List of tables'!$A$4:$H$900,5,FALSE))," ",VLOOKUP((ROW(D691)-15),'List of tables'!$A$4:$H$900,5,FALSE))</f>
        <v>Small Area, Super Output Area, Northern Ireland</v>
      </c>
      <c r="E689" s="53" t="str">
        <f t="shared" si="10"/>
        <v>Download file (Zip, 35.4 MB)</v>
      </c>
      <c r="G689" s="18" t="str">
        <f>IF(ISNA(VLOOKUP((ROW(G691)-15),'List of tables'!$A$4:$H$900,6,FALSE))," ",VLOOKUP((ROW(G691)-15),'List of tables'!$A$4:$H$900,6,FALSE))</f>
        <v>https://datavis.nisra.gov.uk/census/2011/census-2011-lc6105ni-statistical-geographies.zip</v>
      </c>
      <c r="H689" s="18" t="str">
        <f>IF(ISNA(VLOOKUP((ROW(H691)-15),'List of tables'!$A$4:$H$900,7,FALSE))," ",VLOOKUP((ROW(H691)-15),'List of tables'!$A$4:$H$900,7,FALSE))</f>
        <v>Download file (Zip, 35.4 MB)</v>
      </c>
    </row>
    <row r="690" spans="1:8" ht="45" customHeight="1" x14ac:dyDescent="0.2">
      <c r="A690" s="21" t="str">
        <f>IF(ISNA(VLOOKUP((ROW(A692)-15),'List of tables'!$A$4:$H$900,2,FALSE))," ",VLOOKUP((ROW(A692)-15),'List of tables'!$A$4:$H$900,2,FALSE))</f>
        <v>LC6106NI</v>
      </c>
      <c r="B690" s="20" t="str">
        <f>IF(ISNA(VLOOKUP((ROW(B692)-15),'List of tables'!$A$4:$H$900,3,FALSE))," ",VLOOKUP((ROW(B692)-15),'List of tables'!$A$4:$H$900,3,FALSE))</f>
        <v>NS-SeC by sex (administrative geographies)</v>
      </c>
      <c r="C690" s="20" t="str">
        <f>IF(ISNA(VLOOKUP((ROW(H692)-15),'List of tables'!$A$4:$H$900,8,FALSE))," ",VLOOKUP((ROW(H692)-15),'List of tables'!$A$4:$H$900,8,FALSE))</f>
        <v>All usual residents in households aged 16 to 74</v>
      </c>
      <c r="D690" s="20" t="str">
        <f>IF(ISNA(VLOOKUP((ROW(D692)-15),'List of tables'!$A$4:$H$900,5,FALSE))," ",VLOOKUP((ROW(D692)-15),'List of tables'!$A$4:$H$900,5,FALSE))</f>
        <v>Electoral Ward, Assembly Area, Local Government District (1993), Health and Social Care Trust, Education and Library Board, NUTS3, Northern Ireland</v>
      </c>
      <c r="E690" s="53" t="str">
        <f t="shared" si="10"/>
        <v>Download file (Zip, 4.6 MB)</v>
      </c>
      <c r="G690" s="18" t="str">
        <f>IF(ISNA(VLOOKUP((ROW(G692)-15),'List of tables'!$A$4:$H$900,6,FALSE))," ",VLOOKUP((ROW(G692)-15),'List of tables'!$A$4:$H$900,6,FALSE))</f>
        <v>https://datavis.nisra.gov.uk/census/2011/census-2011-lc6106ni-administrative-geographies.zip</v>
      </c>
      <c r="H690" s="18" t="str">
        <f>IF(ISNA(VLOOKUP((ROW(H692)-15),'List of tables'!$A$4:$H$900,7,FALSE))," ",VLOOKUP((ROW(H692)-15),'List of tables'!$A$4:$H$900,7,FALSE))</f>
        <v>Download file (Zip, 4.6 MB)</v>
      </c>
    </row>
    <row r="691" spans="1:8" ht="45" customHeight="1" x14ac:dyDescent="0.2">
      <c r="A691" s="21" t="str">
        <f>IF(ISNA(VLOOKUP((ROW(A693)-15),'List of tables'!$A$4:$H$900,2,FALSE))," ",VLOOKUP((ROW(A693)-15),'List of tables'!$A$4:$H$900,2,FALSE))</f>
        <v>LC6106NI</v>
      </c>
      <c r="B691" s="20" t="str">
        <f>IF(ISNA(VLOOKUP((ROW(B693)-15),'List of tables'!$A$4:$H$900,3,FALSE))," ",VLOOKUP((ROW(B693)-15),'List of tables'!$A$4:$H$900,3,FALSE))</f>
        <v>NS-SeC by sex (statistical geographies)</v>
      </c>
      <c r="C691" s="20" t="str">
        <f>IF(ISNA(VLOOKUP((ROW(H693)-15),'List of tables'!$A$4:$H$900,8,FALSE))," ",VLOOKUP((ROW(H693)-15),'List of tables'!$A$4:$H$900,8,FALSE))</f>
        <v>All usual residents in households aged 16 to 74</v>
      </c>
      <c r="D691" s="20" t="str">
        <f>IF(ISNA(VLOOKUP((ROW(D693)-15),'List of tables'!$A$4:$H$900,5,FALSE))," ",VLOOKUP((ROW(D693)-15),'List of tables'!$A$4:$H$900,5,FALSE))</f>
        <v>Small Area, Super Output Area, Northern Ireland</v>
      </c>
      <c r="E691" s="53" t="str">
        <f t="shared" si="10"/>
        <v>Download file (Zip, 35.2 MB)</v>
      </c>
      <c r="G691" s="18" t="str">
        <f>IF(ISNA(VLOOKUP((ROW(G693)-15),'List of tables'!$A$4:$H$900,6,FALSE))," ",VLOOKUP((ROW(G693)-15),'List of tables'!$A$4:$H$900,6,FALSE))</f>
        <v>https://datavis.nisra.gov.uk/census/2011/census-2011-lc6106ni-statistical-geographies.zip</v>
      </c>
      <c r="H691" s="18" t="str">
        <f>IF(ISNA(VLOOKUP((ROW(H693)-15),'List of tables'!$A$4:$H$900,7,FALSE))," ",VLOOKUP((ROW(H693)-15),'List of tables'!$A$4:$H$900,7,FALSE))</f>
        <v>Download file (Zip, 35.2 MB)</v>
      </c>
    </row>
    <row r="692" spans="1:8" ht="45" customHeight="1" x14ac:dyDescent="0.2">
      <c r="A692" s="21" t="str">
        <f>IF(ISNA(VLOOKUP((ROW(A694)-15),'List of tables'!$A$4:$H$900,2,FALSE))," ",VLOOKUP((ROW(A694)-15),'List of tables'!$A$4:$H$900,2,FALSE))</f>
        <v>LC6107NI</v>
      </c>
      <c r="B692" s="20" t="str">
        <f>IF(ISNA(VLOOKUP((ROW(B694)-15),'List of tables'!$A$4:$H$900,3,FALSE))," ",VLOOKUP((ROW(B694)-15),'List of tables'!$A$4:$H$900,3,FALSE))</f>
        <v>Economic activity by age (administrative geographies)</v>
      </c>
      <c r="C692" s="20" t="str">
        <f>IF(ISNA(VLOOKUP((ROW(H694)-15),'List of tables'!$A$4:$H$900,8,FALSE))," ",VLOOKUP((ROW(H694)-15),'List of tables'!$A$4:$H$900,8,FALSE))</f>
        <v>All usual residents aged 16 to 74</v>
      </c>
      <c r="D692" s="20" t="str">
        <f>IF(ISNA(VLOOKUP((ROW(D694)-15),'List of tables'!$A$4:$H$900,5,FALSE))," ",VLOOKUP((ROW(D694)-15),'List of tables'!$A$4:$H$900,5,FALSE))</f>
        <v>Electoral Ward, Assembly Area, Local Government District (1993), Health and Social Care Trust, Education and Library Board, NUTS3, Northern Ireland</v>
      </c>
      <c r="E692" s="53" t="str">
        <f t="shared" si="10"/>
        <v>Download file (Zip, 4.6 MB)</v>
      </c>
      <c r="G692" s="18" t="str">
        <f>IF(ISNA(VLOOKUP((ROW(G694)-15),'List of tables'!$A$4:$H$900,6,FALSE))," ",VLOOKUP((ROW(G694)-15),'List of tables'!$A$4:$H$900,6,FALSE))</f>
        <v>https://datavis.nisra.gov.uk/census/2011/census-2011-lc6107ni-administrative-geographies.zip</v>
      </c>
      <c r="H692" s="18" t="str">
        <f>IF(ISNA(VLOOKUP((ROW(H694)-15),'List of tables'!$A$4:$H$900,7,FALSE))," ",VLOOKUP((ROW(H694)-15),'List of tables'!$A$4:$H$900,7,FALSE))</f>
        <v>Download file (Zip, 4.6 MB)</v>
      </c>
    </row>
    <row r="693" spans="1:8" ht="45" customHeight="1" x14ac:dyDescent="0.2">
      <c r="A693" s="21" t="str">
        <f>IF(ISNA(VLOOKUP((ROW(A695)-15),'List of tables'!$A$4:$H$900,2,FALSE))," ",VLOOKUP((ROW(A695)-15),'List of tables'!$A$4:$H$900,2,FALSE))</f>
        <v>LC6107NI</v>
      </c>
      <c r="B693" s="20" t="str">
        <f>IF(ISNA(VLOOKUP((ROW(B695)-15),'List of tables'!$A$4:$H$900,3,FALSE))," ",VLOOKUP((ROW(B695)-15),'List of tables'!$A$4:$H$900,3,FALSE))</f>
        <v>Economic activity by age (statistical geographies)</v>
      </c>
      <c r="C693" s="20" t="str">
        <f>IF(ISNA(VLOOKUP((ROW(H695)-15),'List of tables'!$A$4:$H$900,8,FALSE))," ",VLOOKUP((ROW(H695)-15),'List of tables'!$A$4:$H$900,8,FALSE))</f>
        <v>All usual residents aged 16 to 74</v>
      </c>
      <c r="D693" s="20" t="str">
        <f>IF(ISNA(VLOOKUP((ROW(D695)-15),'List of tables'!$A$4:$H$900,5,FALSE))," ",VLOOKUP((ROW(D695)-15),'List of tables'!$A$4:$H$900,5,FALSE))</f>
        <v>Small Area, Super Output Area, Northern Ireland</v>
      </c>
      <c r="E693" s="53" t="str">
        <f t="shared" si="10"/>
        <v>Download file (Zip, 35.3 MB)</v>
      </c>
      <c r="G693" s="18" t="str">
        <f>IF(ISNA(VLOOKUP((ROW(G695)-15),'List of tables'!$A$4:$H$900,6,FALSE))," ",VLOOKUP((ROW(G695)-15),'List of tables'!$A$4:$H$900,6,FALSE))</f>
        <v>https://datavis.nisra.gov.uk/census/2011/census-2011-lc6107ni-statistical-geographies.zip</v>
      </c>
      <c r="H693" s="18" t="str">
        <f>IF(ISNA(VLOOKUP((ROW(H695)-15),'List of tables'!$A$4:$H$900,7,FALSE))," ",VLOOKUP((ROW(H695)-15),'List of tables'!$A$4:$H$900,7,FALSE))</f>
        <v>Download file (Zip, 35.3 MB)</v>
      </c>
    </row>
    <row r="694" spans="1:8" ht="45" customHeight="1" x14ac:dyDescent="0.2">
      <c r="A694" s="21" t="str">
        <f>IF(ISNA(VLOOKUP((ROW(A696)-15),'List of tables'!$A$4:$H$900,2,FALSE))," ",VLOOKUP((ROW(A696)-15),'List of tables'!$A$4:$H$900,2,FALSE))</f>
        <v>LC6108NI</v>
      </c>
      <c r="B694" s="20" t="str">
        <f>IF(ISNA(VLOOKUP((ROW(B696)-15),'List of tables'!$A$4:$H$900,3,FALSE))," ",VLOOKUP((ROW(B696)-15),'List of tables'!$A$4:$H$900,3,FALSE))</f>
        <v>Economic activity by sex (administrative geographies)</v>
      </c>
      <c r="C694" s="20" t="str">
        <f>IF(ISNA(VLOOKUP((ROW(H696)-15),'List of tables'!$A$4:$H$900,8,FALSE))," ",VLOOKUP((ROW(H696)-15),'List of tables'!$A$4:$H$900,8,FALSE))</f>
        <v>All usual residents aged 16 to 74</v>
      </c>
      <c r="D694" s="20" t="str">
        <f>IF(ISNA(VLOOKUP((ROW(D696)-15),'List of tables'!$A$4:$H$900,5,FALSE))," ",VLOOKUP((ROW(D696)-15),'List of tables'!$A$4:$H$900,5,FALSE))</f>
        <v>Electoral Ward, Assembly Area, Local Government District (1993), Health and Social Care Trust, Education and Library Board, NUTS3, Northern Ireland</v>
      </c>
      <c r="E694" s="53" t="str">
        <f t="shared" si="10"/>
        <v>Download file (Zip, 4.5 MB)</v>
      </c>
      <c r="G694" s="18" t="str">
        <f>IF(ISNA(VLOOKUP((ROW(G696)-15),'List of tables'!$A$4:$H$900,6,FALSE))," ",VLOOKUP((ROW(G696)-15),'List of tables'!$A$4:$H$900,6,FALSE))</f>
        <v>https://datavis.nisra.gov.uk/census/2011/census-2011-lc6108ni-administrative-geographies.zip</v>
      </c>
      <c r="H694" s="18" t="str">
        <f>IF(ISNA(VLOOKUP((ROW(H696)-15),'List of tables'!$A$4:$H$900,7,FALSE))," ",VLOOKUP((ROW(H696)-15),'List of tables'!$A$4:$H$900,7,FALSE))</f>
        <v>Download file (Zip, 4.5 MB)</v>
      </c>
    </row>
    <row r="695" spans="1:8" ht="45" customHeight="1" x14ac:dyDescent="0.2">
      <c r="A695" s="21" t="str">
        <f>IF(ISNA(VLOOKUP((ROW(A697)-15),'List of tables'!$A$4:$H$900,2,FALSE))," ",VLOOKUP((ROW(A697)-15),'List of tables'!$A$4:$H$900,2,FALSE))</f>
        <v>LC6108NI</v>
      </c>
      <c r="B695" s="20" t="str">
        <f>IF(ISNA(VLOOKUP((ROW(B697)-15),'List of tables'!$A$4:$H$900,3,FALSE))," ",VLOOKUP((ROW(B697)-15),'List of tables'!$A$4:$H$900,3,FALSE))</f>
        <v>Economic activity by sex (statistical geographies)</v>
      </c>
      <c r="C695" s="20" t="str">
        <f>IF(ISNA(VLOOKUP((ROW(H697)-15),'List of tables'!$A$4:$H$900,8,FALSE))," ",VLOOKUP((ROW(H697)-15),'List of tables'!$A$4:$H$900,8,FALSE))</f>
        <v>All usual residents aged 16 to 74</v>
      </c>
      <c r="D695" s="20" t="str">
        <f>IF(ISNA(VLOOKUP((ROW(D697)-15),'List of tables'!$A$4:$H$900,5,FALSE))," ",VLOOKUP((ROW(D697)-15),'List of tables'!$A$4:$H$900,5,FALSE))</f>
        <v>Small Area, Super Output Area, Northern Ireland</v>
      </c>
      <c r="E695" s="53" t="str">
        <f t="shared" si="10"/>
        <v>Download file (Zip, 35.1 MB)</v>
      </c>
      <c r="G695" s="18" t="str">
        <f>IF(ISNA(VLOOKUP((ROW(G697)-15),'List of tables'!$A$4:$H$900,6,FALSE))," ",VLOOKUP((ROW(G697)-15),'List of tables'!$A$4:$H$900,6,FALSE))</f>
        <v>https://datavis.nisra.gov.uk/census/2011/census-2011-lc6108ni-statistical-geographies.zip</v>
      </c>
      <c r="H695" s="18" t="str">
        <f>IF(ISNA(VLOOKUP((ROW(H697)-15),'List of tables'!$A$4:$H$900,7,FALSE))," ",VLOOKUP((ROW(H697)-15),'List of tables'!$A$4:$H$900,7,FALSE))</f>
        <v>Download file (Zip, 35.1 MB)</v>
      </c>
    </row>
    <row r="696" spans="1:8" ht="45" customHeight="1" x14ac:dyDescent="0.2">
      <c r="A696" s="21" t="str">
        <f>IF(ISNA(VLOOKUP((ROW(A698)-15),'List of tables'!$A$4:$H$900,2,FALSE))," ",VLOOKUP((ROW(A698)-15),'List of tables'!$A$4:$H$900,2,FALSE))</f>
        <v>LC6109NI</v>
      </c>
      <c r="B696" s="20" t="str">
        <f>IF(ISNA(VLOOKUP((ROW(B698)-15),'List of tables'!$A$4:$H$900,3,FALSE))," ",VLOOKUP((ROW(B698)-15),'List of tables'!$A$4:$H$900,3,FALSE))</f>
        <v>Hours worked by age (administrative geographies)</v>
      </c>
      <c r="C696" s="20" t="str">
        <f>IF(ISNA(VLOOKUP((ROW(H698)-15),'List of tables'!$A$4:$H$900,8,FALSE))," ",VLOOKUP((ROW(H698)-15),'List of tables'!$A$4:$H$900,8,FALSE))</f>
        <v>All usual residents aged 16 to 74 in employment</v>
      </c>
      <c r="D696" s="20" t="str">
        <f>IF(ISNA(VLOOKUP((ROW(D698)-15),'List of tables'!$A$4:$H$900,5,FALSE))," ",VLOOKUP((ROW(D698)-15),'List of tables'!$A$4:$H$900,5,FALSE))</f>
        <v>Electoral Ward, Assembly Area, Local Government District (1993), Health and Social Care Trust, Education and Library Board, NUTS3, Northern Ireland</v>
      </c>
      <c r="E696" s="53" t="str">
        <f t="shared" si="10"/>
        <v>Download file (Zip, 4.6 MB)</v>
      </c>
      <c r="G696" s="18" t="str">
        <f>IF(ISNA(VLOOKUP((ROW(G698)-15),'List of tables'!$A$4:$H$900,6,FALSE))," ",VLOOKUP((ROW(G698)-15),'List of tables'!$A$4:$H$900,6,FALSE))</f>
        <v>https://datavis.nisra.gov.uk/census/2011/census-2011-lc6109ni-administrative-geographies.zip</v>
      </c>
      <c r="H696" s="18" t="str">
        <f>IF(ISNA(VLOOKUP((ROW(H698)-15),'List of tables'!$A$4:$H$900,7,FALSE))," ",VLOOKUP((ROW(H698)-15),'List of tables'!$A$4:$H$900,7,FALSE))</f>
        <v>Download file (Zip, 4.6 MB)</v>
      </c>
    </row>
    <row r="697" spans="1:8" ht="45" customHeight="1" x14ac:dyDescent="0.2">
      <c r="A697" s="21" t="str">
        <f>IF(ISNA(VLOOKUP((ROW(A699)-15),'List of tables'!$A$4:$H$900,2,FALSE))," ",VLOOKUP((ROW(A699)-15),'List of tables'!$A$4:$H$900,2,FALSE))</f>
        <v>LC6109NI</v>
      </c>
      <c r="B697" s="20" t="str">
        <f>IF(ISNA(VLOOKUP((ROW(B699)-15),'List of tables'!$A$4:$H$900,3,FALSE))," ",VLOOKUP((ROW(B699)-15),'List of tables'!$A$4:$H$900,3,FALSE))</f>
        <v>Hours worked by age (statistical geographies)</v>
      </c>
      <c r="C697" s="20" t="str">
        <f>IF(ISNA(VLOOKUP((ROW(H699)-15),'List of tables'!$A$4:$H$900,8,FALSE))," ",VLOOKUP((ROW(H699)-15),'List of tables'!$A$4:$H$900,8,FALSE))</f>
        <v>All usual residents aged 16 to 74 in employment</v>
      </c>
      <c r="D697" s="20" t="str">
        <f>IF(ISNA(VLOOKUP((ROW(D699)-15),'List of tables'!$A$4:$H$900,5,FALSE))," ",VLOOKUP((ROW(D699)-15),'List of tables'!$A$4:$H$900,5,FALSE))</f>
        <v>Small Area, Super Output Area, Northern Ireland</v>
      </c>
      <c r="E697" s="53" t="str">
        <f t="shared" si="10"/>
        <v>Download file (Zip, 35.2 MB)</v>
      </c>
      <c r="G697" s="18" t="str">
        <f>IF(ISNA(VLOOKUP((ROW(G699)-15),'List of tables'!$A$4:$H$900,6,FALSE))," ",VLOOKUP((ROW(G699)-15),'List of tables'!$A$4:$H$900,6,FALSE))</f>
        <v>https://datavis.nisra.gov.uk/census/2011/census-2011-lc6109ni-statistical-geographies.zip</v>
      </c>
      <c r="H697" s="18" t="str">
        <f>IF(ISNA(VLOOKUP((ROW(H699)-15),'List of tables'!$A$4:$H$900,7,FALSE))," ",VLOOKUP((ROW(H699)-15),'List of tables'!$A$4:$H$900,7,FALSE))</f>
        <v>Download file (Zip, 35.2 MB)</v>
      </c>
    </row>
    <row r="698" spans="1:8" ht="45" customHeight="1" x14ac:dyDescent="0.2">
      <c r="A698" s="21" t="str">
        <f>IF(ISNA(VLOOKUP((ROW(A700)-15),'List of tables'!$A$4:$H$900,2,FALSE))," ",VLOOKUP((ROW(A700)-15),'List of tables'!$A$4:$H$900,2,FALSE))</f>
        <v>LC6110NI</v>
      </c>
      <c r="B698" s="20" t="str">
        <f>IF(ISNA(VLOOKUP((ROW(B700)-15),'List of tables'!$A$4:$H$900,3,FALSE))," ",VLOOKUP((ROW(B700)-15),'List of tables'!$A$4:$H$900,3,FALSE))</f>
        <v>Hours worked by sex (administrative geographies)</v>
      </c>
      <c r="C698" s="20" t="str">
        <f>IF(ISNA(VLOOKUP((ROW(H700)-15),'List of tables'!$A$4:$H$900,8,FALSE))," ",VLOOKUP((ROW(H700)-15),'List of tables'!$A$4:$H$900,8,FALSE))</f>
        <v>All usual residents aged 16 to 74 in employment</v>
      </c>
      <c r="D698" s="20" t="str">
        <f>IF(ISNA(VLOOKUP((ROW(D700)-15),'List of tables'!$A$4:$H$900,5,FALSE))," ",VLOOKUP((ROW(D700)-15),'List of tables'!$A$4:$H$900,5,FALSE))</f>
        <v>Electoral Ward, Assembly Area, Local Government District (1993), Health and Social Care Trust, Education and Library Board, NUTS3, Northern Ireland</v>
      </c>
      <c r="E698" s="53" t="str">
        <f t="shared" si="10"/>
        <v>Download file (Zip, 4.4 MB)</v>
      </c>
      <c r="G698" s="18" t="str">
        <f>IF(ISNA(VLOOKUP((ROW(G700)-15),'List of tables'!$A$4:$H$900,6,FALSE))," ",VLOOKUP((ROW(G700)-15),'List of tables'!$A$4:$H$900,6,FALSE))</f>
        <v>https://datavis.nisra.gov.uk/census/2011/census-2011-lc6110ni-administrative-geographies.zip</v>
      </c>
      <c r="H698" s="18" t="str">
        <f>IF(ISNA(VLOOKUP((ROW(H700)-15),'List of tables'!$A$4:$H$900,7,FALSE))," ",VLOOKUP((ROW(H700)-15),'List of tables'!$A$4:$H$900,7,FALSE))</f>
        <v>Download file (Zip, 4.4 MB)</v>
      </c>
    </row>
    <row r="699" spans="1:8" ht="45" customHeight="1" x14ac:dyDescent="0.2">
      <c r="A699" s="21" t="str">
        <f>IF(ISNA(VLOOKUP((ROW(A701)-15),'List of tables'!$A$4:$H$900,2,FALSE))," ",VLOOKUP((ROW(A701)-15),'List of tables'!$A$4:$H$900,2,FALSE))</f>
        <v>LC6110NI</v>
      </c>
      <c r="B699" s="20" t="str">
        <f>IF(ISNA(VLOOKUP((ROW(B701)-15),'List of tables'!$A$4:$H$900,3,FALSE))," ",VLOOKUP((ROW(B701)-15),'List of tables'!$A$4:$H$900,3,FALSE))</f>
        <v>Hours worked by sex (statistical geographies)</v>
      </c>
      <c r="C699" s="20" t="str">
        <f>IF(ISNA(VLOOKUP((ROW(H701)-15),'List of tables'!$A$4:$H$900,8,FALSE))," ",VLOOKUP((ROW(H701)-15),'List of tables'!$A$4:$H$900,8,FALSE))</f>
        <v>All usual residents aged 16 to 74 in employment</v>
      </c>
      <c r="D699" s="20" t="str">
        <f>IF(ISNA(VLOOKUP((ROW(D701)-15),'List of tables'!$A$4:$H$900,5,FALSE))," ",VLOOKUP((ROW(D701)-15),'List of tables'!$A$4:$H$900,5,FALSE))</f>
        <v>Small Area, Super Output Area, Northern Ireland</v>
      </c>
      <c r="E699" s="53" t="str">
        <f t="shared" si="10"/>
        <v>Download file (Zip, 34.2 MB)</v>
      </c>
      <c r="G699" s="18" t="str">
        <f>IF(ISNA(VLOOKUP((ROW(G701)-15),'List of tables'!$A$4:$H$900,6,FALSE))," ",VLOOKUP((ROW(G701)-15),'List of tables'!$A$4:$H$900,6,FALSE))</f>
        <v>https://datavis.nisra.gov.uk/census/2011/census-2011-lc6110ni-statistical-geographies.zip</v>
      </c>
      <c r="H699" s="18" t="str">
        <f>IF(ISNA(VLOOKUP((ROW(H701)-15),'List of tables'!$A$4:$H$900,7,FALSE))," ",VLOOKUP((ROW(H701)-15),'List of tables'!$A$4:$H$900,7,FALSE))</f>
        <v>Download file (Zip, 34.2 MB)</v>
      </c>
    </row>
    <row r="700" spans="1:8" ht="45" customHeight="1" x14ac:dyDescent="0.2">
      <c r="A700" s="21" t="str">
        <f>IF(ISNA(VLOOKUP((ROW(A702)-15),'List of tables'!$A$4:$H$900,2,FALSE))," ",VLOOKUP((ROW(A702)-15),'List of tables'!$A$4:$H$900,2,FALSE))</f>
        <v>LC6111NI</v>
      </c>
      <c r="B700" s="20" t="str">
        <f>IF(ISNA(VLOOKUP((ROW(B702)-15),'List of tables'!$A$4:$H$900,3,FALSE))," ",VLOOKUP((ROW(B702)-15),'List of tables'!$A$4:$H$900,3,FALSE))</f>
        <v>NS-SeC of HRP by age (administrative geographies)</v>
      </c>
      <c r="C700" s="20" t="str">
        <f>IF(ISNA(VLOOKUP((ROW(H702)-15),'List of tables'!$A$4:$H$900,8,FALSE))," ",VLOOKUP((ROW(H702)-15),'List of tables'!$A$4:$H$900,8,FALSE))</f>
        <v>All HRPs aged 16 to 74</v>
      </c>
      <c r="D700" s="20" t="str">
        <f>IF(ISNA(VLOOKUP((ROW(D702)-15),'List of tables'!$A$4:$H$900,5,FALSE))," ",VLOOKUP((ROW(D702)-15),'List of tables'!$A$4:$H$900,5,FALSE))</f>
        <v>Electoral Ward, Assembly Area, Local Government District (1993), Health and Social Care Trust, Education and Library Board, NUTS3, Northern Ireland</v>
      </c>
      <c r="E700" s="53" t="str">
        <f t="shared" si="10"/>
        <v>Download file (Zip, 4.6 MB)</v>
      </c>
      <c r="G700" s="18" t="str">
        <f>IF(ISNA(VLOOKUP((ROW(G702)-15),'List of tables'!$A$4:$H$900,6,FALSE))," ",VLOOKUP((ROW(G702)-15),'List of tables'!$A$4:$H$900,6,FALSE))</f>
        <v>https://datavis.nisra.gov.uk/census/2011/census-2011-lc6111ni-administrative-geographies.zip</v>
      </c>
      <c r="H700" s="18" t="str">
        <f>IF(ISNA(VLOOKUP((ROW(H702)-15),'List of tables'!$A$4:$H$900,7,FALSE))," ",VLOOKUP((ROW(H702)-15),'List of tables'!$A$4:$H$900,7,FALSE))</f>
        <v>Download file (Zip, 4.6 MB)</v>
      </c>
    </row>
    <row r="701" spans="1:8" ht="45" customHeight="1" x14ac:dyDescent="0.2">
      <c r="A701" s="21" t="str">
        <f>IF(ISNA(VLOOKUP((ROW(A703)-15),'List of tables'!$A$4:$H$900,2,FALSE))," ",VLOOKUP((ROW(A703)-15),'List of tables'!$A$4:$H$900,2,FALSE))</f>
        <v>LC6111NI</v>
      </c>
      <c r="B701" s="20" t="str">
        <f>IF(ISNA(VLOOKUP((ROW(B703)-15),'List of tables'!$A$4:$H$900,3,FALSE))," ",VLOOKUP((ROW(B703)-15),'List of tables'!$A$4:$H$900,3,FALSE))</f>
        <v>NS-SeC of HRP by age (statistical geographies)</v>
      </c>
      <c r="C701" s="20" t="str">
        <f>IF(ISNA(VLOOKUP((ROW(H703)-15),'List of tables'!$A$4:$H$900,8,FALSE))," ",VLOOKUP((ROW(H703)-15),'List of tables'!$A$4:$H$900,8,FALSE))</f>
        <v>All HRPs aged 16 to 74</v>
      </c>
      <c r="D701" s="20" t="str">
        <f>IF(ISNA(VLOOKUP((ROW(D703)-15),'List of tables'!$A$4:$H$900,5,FALSE))," ",VLOOKUP((ROW(D703)-15),'List of tables'!$A$4:$H$900,5,FALSE))</f>
        <v>Small Area, Super Output Area, Northern Ireland</v>
      </c>
      <c r="E701" s="53" t="str">
        <f t="shared" si="10"/>
        <v>Download file (Zip, 35.7 MB)</v>
      </c>
      <c r="G701" s="18" t="str">
        <f>IF(ISNA(VLOOKUP((ROW(G703)-15),'List of tables'!$A$4:$H$900,6,FALSE))," ",VLOOKUP((ROW(G703)-15),'List of tables'!$A$4:$H$900,6,FALSE))</f>
        <v>https://datavis.nisra.gov.uk/census/2011/census-2011-lc6111ni-statistical-geographies.zip</v>
      </c>
      <c r="H701" s="18" t="str">
        <f>IF(ISNA(VLOOKUP((ROW(H703)-15),'List of tables'!$A$4:$H$900,7,FALSE))," ",VLOOKUP((ROW(H703)-15),'List of tables'!$A$4:$H$900,7,FALSE))</f>
        <v>Download file (Zip, 35.7 MB)</v>
      </c>
    </row>
    <row r="702" spans="1:8" ht="45" customHeight="1" x14ac:dyDescent="0.2">
      <c r="A702" s="21" t="str">
        <f>IF(ISNA(VLOOKUP((ROW(A704)-15),'List of tables'!$A$4:$H$900,2,FALSE))," ",VLOOKUP((ROW(A704)-15),'List of tables'!$A$4:$H$900,2,FALSE))</f>
        <v>LC6112NI</v>
      </c>
      <c r="B702" s="20" t="str">
        <f>IF(ISNA(VLOOKUP((ROW(B704)-15),'List of tables'!$A$4:$H$900,3,FALSE))," ",VLOOKUP((ROW(B704)-15),'List of tables'!$A$4:$H$900,3,FALSE))</f>
        <v>NS-SeC of HRP by sex (administrative geographies)</v>
      </c>
      <c r="C702" s="20" t="str">
        <f>IF(ISNA(VLOOKUP((ROW(H704)-15),'List of tables'!$A$4:$H$900,8,FALSE))," ",VLOOKUP((ROW(H704)-15),'List of tables'!$A$4:$H$900,8,FALSE))</f>
        <v>All HRPs aged 16 to 74</v>
      </c>
      <c r="D702" s="20" t="str">
        <f>IF(ISNA(VLOOKUP((ROW(D704)-15),'List of tables'!$A$4:$H$900,5,FALSE))," ",VLOOKUP((ROW(D704)-15),'List of tables'!$A$4:$H$900,5,FALSE))</f>
        <v>Electoral Ward, Assembly Area, Local Government District (1993), Health and Social Care Trust, Education and Library Board, NUTS3, Northern Ireland</v>
      </c>
      <c r="E702" s="53" t="str">
        <f t="shared" si="10"/>
        <v>Download file (Zip, 4.6 MB)</v>
      </c>
      <c r="G702" s="18" t="str">
        <f>IF(ISNA(VLOOKUP((ROW(G704)-15),'List of tables'!$A$4:$H$900,6,FALSE))," ",VLOOKUP((ROW(G704)-15),'List of tables'!$A$4:$H$900,6,FALSE))</f>
        <v>https://datavis.nisra.gov.uk/census/2011/census-2011-lc6112ni-administrative-geographies.zip</v>
      </c>
      <c r="H702" s="18" t="str">
        <f>IF(ISNA(VLOOKUP((ROW(H704)-15),'List of tables'!$A$4:$H$900,7,FALSE))," ",VLOOKUP((ROW(H704)-15),'List of tables'!$A$4:$H$900,7,FALSE))</f>
        <v>Download file (Zip, 4.6 MB)</v>
      </c>
    </row>
    <row r="703" spans="1:8" ht="45" customHeight="1" x14ac:dyDescent="0.2">
      <c r="A703" s="21" t="str">
        <f>IF(ISNA(VLOOKUP((ROW(A705)-15),'List of tables'!$A$4:$H$900,2,FALSE))," ",VLOOKUP((ROW(A705)-15),'List of tables'!$A$4:$H$900,2,FALSE))</f>
        <v>LC6112NI</v>
      </c>
      <c r="B703" s="20" t="str">
        <f>IF(ISNA(VLOOKUP((ROW(B705)-15),'List of tables'!$A$4:$H$900,3,FALSE))," ",VLOOKUP((ROW(B705)-15),'List of tables'!$A$4:$H$900,3,FALSE))</f>
        <v>NS-SeC of HRP by sex (statistical geographies)</v>
      </c>
      <c r="C703" s="20" t="str">
        <f>IF(ISNA(VLOOKUP((ROW(H705)-15),'List of tables'!$A$4:$H$900,8,FALSE))," ",VLOOKUP((ROW(H705)-15),'List of tables'!$A$4:$H$900,8,FALSE))</f>
        <v>All HRPs aged 16 to 74</v>
      </c>
      <c r="D703" s="20" t="str">
        <f>IF(ISNA(VLOOKUP((ROW(D705)-15),'List of tables'!$A$4:$H$900,5,FALSE))," ",VLOOKUP((ROW(D705)-15),'List of tables'!$A$4:$H$900,5,FALSE))</f>
        <v>Small Area, Super Output Area, Northern Ireland</v>
      </c>
      <c r="E703" s="53" t="str">
        <f t="shared" si="10"/>
        <v>Download file (Zip, 35.6 MB)</v>
      </c>
      <c r="G703" s="18" t="str">
        <f>IF(ISNA(VLOOKUP((ROW(G705)-15),'List of tables'!$A$4:$H$900,6,FALSE))," ",VLOOKUP((ROW(G705)-15),'List of tables'!$A$4:$H$900,6,FALSE))</f>
        <v>https://datavis.nisra.gov.uk/census/2011/census-2011-lc6112ni-statistical-geographies.zip</v>
      </c>
      <c r="H703" s="18" t="str">
        <f>IF(ISNA(VLOOKUP((ROW(H705)-15),'List of tables'!$A$4:$H$900,7,FALSE))," ",VLOOKUP((ROW(H705)-15),'List of tables'!$A$4:$H$900,7,FALSE))</f>
        <v>Download file (Zip, 35.6 MB)</v>
      </c>
    </row>
    <row r="704" spans="1:8" ht="45" customHeight="1" x14ac:dyDescent="0.2">
      <c r="A704" s="21" t="str">
        <f>IF(ISNA(VLOOKUP((ROW(A706)-15),'List of tables'!$A$4:$H$900,2,FALSE))," ",VLOOKUP((ROW(A706)-15),'List of tables'!$A$4:$H$900,2,FALSE))</f>
        <v>LC6113NI</v>
      </c>
      <c r="B704" s="20" t="str">
        <f>IF(ISNA(VLOOKUP((ROW(B706)-15),'List of tables'!$A$4:$H$900,3,FALSE))," ",VLOOKUP((ROW(B706)-15),'List of tables'!$A$4:$H$900,3,FALSE))</f>
        <v>Economic activity by living arrangements (administrative geographies)</v>
      </c>
      <c r="C704" s="20" t="str">
        <f>IF(ISNA(VLOOKUP((ROW(H706)-15),'List of tables'!$A$4:$H$900,8,FALSE))," ",VLOOKUP((ROW(H706)-15),'List of tables'!$A$4:$H$900,8,FALSE))</f>
        <v>All usual residents aged 16 to 74</v>
      </c>
      <c r="D704" s="20" t="str">
        <f>IF(ISNA(VLOOKUP((ROW(D706)-15),'List of tables'!$A$4:$H$900,5,FALSE))," ",VLOOKUP((ROW(D706)-15),'List of tables'!$A$4:$H$900,5,FALSE))</f>
        <v>Electoral Ward, Assembly Area, Local Government District (1993), Health and Social Care Trust, Education and Library Board, NUTS3, Northern Ireland</v>
      </c>
      <c r="E704" s="53" t="str">
        <f t="shared" si="10"/>
        <v>Download file (Zip, 4.8 MB)</v>
      </c>
      <c r="G704" s="18" t="str">
        <f>IF(ISNA(VLOOKUP((ROW(G706)-15),'List of tables'!$A$4:$H$900,6,FALSE))," ",VLOOKUP((ROW(G706)-15),'List of tables'!$A$4:$H$900,6,FALSE))</f>
        <v>https://datavis.nisra.gov.uk/census/2011/census-2011-lc6113ni-administrative-geographies.zip</v>
      </c>
      <c r="H704" s="18" t="str">
        <f>IF(ISNA(VLOOKUP((ROW(H706)-15),'List of tables'!$A$4:$H$900,7,FALSE))," ",VLOOKUP((ROW(H706)-15),'List of tables'!$A$4:$H$900,7,FALSE))</f>
        <v>Download file (Zip, 4.8 MB)</v>
      </c>
    </row>
    <row r="705" spans="1:8" ht="45" customHeight="1" x14ac:dyDescent="0.2">
      <c r="A705" s="21" t="str">
        <f>IF(ISNA(VLOOKUP((ROW(A707)-15),'List of tables'!$A$4:$H$900,2,FALSE))," ",VLOOKUP((ROW(A707)-15),'List of tables'!$A$4:$H$900,2,FALSE))</f>
        <v>LC6113NI</v>
      </c>
      <c r="B705" s="20" t="str">
        <f>IF(ISNA(VLOOKUP((ROW(B707)-15),'List of tables'!$A$4:$H$900,3,FALSE))," ",VLOOKUP((ROW(B707)-15),'List of tables'!$A$4:$H$900,3,FALSE))</f>
        <v>Economic activity by living arrangements (statistical geographies)</v>
      </c>
      <c r="C705" s="20" t="str">
        <f>IF(ISNA(VLOOKUP((ROW(H707)-15),'List of tables'!$A$4:$H$900,8,FALSE))," ",VLOOKUP((ROW(H707)-15),'List of tables'!$A$4:$H$900,8,FALSE))</f>
        <v>All usual residents aged 16 to 74</v>
      </c>
      <c r="D705" s="20" t="str">
        <f>IF(ISNA(VLOOKUP((ROW(D707)-15),'List of tables'!$A$4:$H$900,5,FALSE))," ",VLOOKUP((ROW(D707)-15),'List of tables'!$A$4:$H$900,5,FALSE))</f>
        <v>Small Area, Super Output Area, Northern Ireland</v>
      </c>
      <c r="E705" s="53" t="str">
        <f t="shared" si="10"/>
        <v>Download file (Zip, 37.5 MB)</v>
      </c>
      <c r="G705" s="18" t="str">
        <f>IF(ISNA(VLOOKUP((ROW(G707)-15),'List of tables'!$A$4:$H$900,6,FALSE))," ",VLOOKUP((ROW(G707)-15),'List of tables'!$A$4:$H$900,6,FALSE))</f>
        <v>https://datavis.nisra.gov.uk/census/2011/census-2011-lc6113ni-statistical-geographies.zip</v>
      </c>
      <c r="H705" s="18" t="str">
        <f>IF(ISNA(VLOOKUP((ROW(H707)-15),'List of tables'!$A$4:$H$900,7,FALSE))," ",VLOOKUP((ROW(H707)-15),'List of tables'!$A$4:$H$900,7,FALSE))</f>
        <v>Download file (Zip, 37.5 MB)</v>
      </c>
    </row>
    <row r="706" spans="1:8" ht="45" customHeight="1" x14ac:dyDescent="0.2">
      <c r="A706" s="21" t="str">
        <f>IF(ISNA(VLOOKUP((ROW(A708)-15),'List of tables'!$A$4:$H$900,2,FALSE))," ",VLOOKUP((ROW(A708)-15),'List of tables'!$A$4:$H$900,2,FALSE))</f>
        <v>LC6114NI</v>
      </c>
      <c r="B706" s="20" t="str">
        <f>IF(ISNA(VLOOKUP((ROW(B708)-15),'List of tables'!$A$4:$H$900,3,FALSE))," ",VLOOKUP((ROW(B708)-15),'List of tables'!$A$4:$H$900,3,FALSE))</f>
        <v>Approximated social grade by age by sex (administrative geographies)</v>
      </c>
      <c r="C706" s="20" t="str">
        <f>IF(ISNA(VLOOKUP((ROW(H708)-15),'List of tables'!$A$4:$H$900,8,FALSE))," ",VLOOKUP((ROW(H708)-15),'List of tables'!$A$4:$H$900,8,FALSE))</f>
        <v>All usual residents aged 16 to 64 in households</v>
      </c>
      <c r="D706" s="20" t="str">
        <f>IF(ISNA(VLOOKUP((ROW(D708)-15),'List of tables'!$A$4:$H$900,5,FALSE))," ",VLOOKUP((ROW(D708)-15),'List of tables'!$A$4:$H$900,5,FALSE))</f>
        <v>Electoral Ward, Assembly Area, Local Government District (1993), Health and Social Care Trust, Education and Library Board, NUTS3, Northern Ireland</v>
      </c>
      <c r="E706" s="53" t="str">
        <f t="shared" si="10"/>
        <v>Download file (Zip, 4.9 MB)</v>
      </c>
      <c r="G706" s="18" t="str">
        <f>IF(ISNA(VLOOKUP((ROW(G708)-15),'List of tables'!$A$4:$H$900,6,FALSE))," ",VLOOKUP((ROW(G708)-15),'List of tables'!$A$4:$H$900,6,FALSE))</f>
        <v>https://datavis.nisra.gov.uk/census/2011/census-2011-lc6114ni-administrative-geographies.zip</v>
      </c>
      <c r="H706" s="18" t="str">
        <f>IF(ISNA(VLOOKUP((ROW(H708)-15),'List of tables'!$A$4:$H$900,7,FALSE))," ",VLOOKUP((ROW(H708)-15),'List of tables'!$A$4:$H$900,7,FALSE))</f>
        <v>Download file (Zip, 4.9 MB)</v>
      </c>
    </row>
    <row r="707" spans="1:8" ht="45" customHeight="1" x14ac:dyDescent="0.2">
      <c r="A707" s="21" t="str">
        <f>IF(ISNA(VLOOKUP((ROW(A709)-15),'List of tables'!$A$4:$H$900,2,FALSE))," ",VLOOKUP((ROW(A709)-15),'List of tables'!$A$4:$H$900,2,FALSE))</f>
        <v>LC6114NI</v>
      </c>
      <c r="B707" s="20" t="str">
        <f>IF(ISNA(VLOOKUP((ROW(B709)-15),'List of tables'!$A$4:$H$900,3,FALSE))," ",VLOOKUP((ROW(B709)-15),'List of tables'!$A$4:$H$900,3,FALSE))</f>
        <v>Approximated social grade by age by sex (statistical geographies)</v>
      </c>
      <c r="C707" s="20" t="str">
        <f>IF(ISNA(VLOOKUP((ROW(H709)-15),'List of tables'!$A$4:$H$900,8,FALSE))," ",VLOOKUP((ROW(H709)-15),'List of tables'!$A$4:$H$900,8,FALSE))</f>
        <v>All usual residents aged 16 to 64 in households</v>
      </c>
      <c r="D707" s="20" t="str">
        <f>IF(ISNA(VLOOKUP((ROW(D709)-15),'List of tables'!$A$4:$H$900,5,FALSE))," ",VLOOKUP((ROW(D709)-15),'List of tables'!$A$4:$H$900,5,FALSE))</f>
        <v>Small Area, Super Output Area, Northern Ireland</v>
      </c>
      <c r="E707" s="53" t="str">
        <f t="shared" si="10"/>
        <v>Download file (Zip, 40.5 MB)</v>
      </c>
      <c r="G707" s="18" t="str">
        <f>IF(ISNA(VLOOKUP((ROW(G709)-15),'List of tables'!$A$4:$H$900,6,FALSE))," ",VLOOKUP((ROW(G709)-15),'List of tables'!$A$4:$H$900,6,FALSE))</f>
        <v>https://datavis.nisra.gov.uk/census/2011/census-2011-lc6114ni-statistical-geographies.zip</v>
      </c>
      <c r="H707" s="18" t="str">
        <f>IF(ISNA(VLOOKUP((ROW(H709)-15),'List of tables'!$A$4:$H$900,7,FALSE))," ",VLOOKUP((ROW(H709)-15),'List of tables'!$A$4:$H$900,7,FALSE))</f>
        <v>Download file (Zip, 40.5 MB)</v>
      </c>
    </row>
    <row r="708" spans="1:8" ht="45" customHeight="1" x14ac:dyDescent="0.2">
      <c r="A708" s="21" t="str">
        <f>IF(ISNA(VLOOKUP((ROW(A710)-15),'List of tables'!$A$4:$H$900,2,FALSE))," ",VLOOKUP((ROW(A710)-15),'List of tables'!$A$4:$H$900,2,FALSE))</f>
        <v>LC6115NI</v>
      </c>
      <c r="B708" s="20" t="str">
        <f>IF(ISNA(VLOOKUP((ROW(B710)-15),'List of tables'!$A$4:$H$900,3,FALSE))," ",VLOOKUP((ROW(B710)-15),'List of tables'!$A$4:$H$900,3,FALSE))</f>
        <v>Approximated social grade by adult lifestage (alternative adult definition) (administrative geographies)</v>
      </c>
      <c r="C708" s="20" t="str">
        <f>IF(ISNA(VLOOKUP((ROW(H710)-15),'List of tables'!$A$4:$H$900,8,FALSE))," ",VLOOKUP((ROW(H710)-15),'List of tables'!$A$4:$H$900,8,FALSE))</f>
        <v>All usual residents aged 16 to 64 in households</v>
      </c>
      <c r="D708" s="20" t="str">
        <f>IF(ISNA(VLOOKUP((ROW(D710)-15),'List of tables'!$A$4:$H$900,5,FALSE))," ",VLOOKUP((ROW(D710)-15),'List of tables'!$A$4:$H$900,5,FALSE))</f>
        <v>Electoral Ward, Assembly Area, Local Government District (1993), Health and Social Care Trust, Education and Library Board, NUTS3, Northern Ireland</v>
      </c>
      <c r="E708" s="53" t="str">
        <f t="shared" si="10"/>
        <v>Download file (Zip, 4.7 MB)</v>
      </c>
      <c r="G708" s="18" t="str">
        <f>IF(ISNA(VLOOKUP((ROW(G710)-15),'List of tables'!$A$4:$H$900,6,FALSE))," ",VLOOKUP((ROW(G710)-15),'List of tables'!$A$4:$H$900,6,FALSE))</f>
        <v>https://datavis.nisra.gov.uk/census/2011/census-2011-lc6115ni-administrative-geographies.zip</v>
      </c>
      <c r="H708" s="18" t="str">
        <f>IF(ISNA(VLOOKUP((ROW(H710)-15),'List of tables'!$A$4:$H$900,7,FALSE))," ",VLOOKUP((ROW(H710)-15),'List of tables'!$A$4:$H$900,7,FALSE))</f>
        <v>Download file (Zip, 4.7 MB)</v>
      </c>
    </row>
    <row r="709" spans="1:8" ht="45" customHeight="1" x14ac:dyDescent="0.2">
      <c r="A709" s="21" t="str">
        <f>IF(ISNA(VLOOKUP((ROW(A711)-15),'List of tables'!$A$4:$H$900,2,FALSE))," ",VLOOKUP((ROW(A711)-15),'List of tables'!$A$4:$H$900,2,FALSE))</f>
        <v>LC6115NI</v>
      </c>
      <c r="B709" s="20" t="str">
        <f>IF(ISNA(VLOOKUP((ROW(B711)-15),'List of tables'!$A$4:$H$900,3,FALSE))," ",VLOOKUP((ROW(B711)-15),'List of tables'!$A$4:$H$900,3,FALSE))</f>
        <v>Approximated social grade by adult lifestage (alternative adult definition) (statistical geographies)</v>
      </c>
      <c r="C709" s="20" t="str">
        <f>IF(ISNA(VLOOKUP((ROW(H711)-15),'List of tables'!$A$4:$H$900,8,FALSE))," ",VLOOKUP((ROW(H711)-15),'List of tables'!$A$4:$H$900,8,FALSE))</f>
        <v>All usual residents aged 16 to 64 in households</v>
      </c>
      <c r="D709" s="20" t="str">
        <f>IF(ISNA(VLOOKUP((ROW(D711)-15),'List of tables'!$A$4:$H$900,5,FALSE))," ",VLOOKUP((ROW(D711)-15),'List of tables'!$A$4:$H$900,5,FALSE))</f>
        <v>Small Area, Super Output Area, Northern Ireland</v>
      </c>
      <c r="E709" s="53" t="str">
        <f t="shared" si="10"/>
        <v>Download file (Zip, 39.2 MB)</v>
      </c>
      <c r="G709" s="18" t="str">
        <f>IF(ISNA(VLOOKUP((ROW(G711)-15),'List of tables'!$A$4:$H$900,6,FALSE))," ",VLOOKUP((ROW(G711)-15),'List of tables'!$A$4:$H$900,6,FALSE))</f>
        <v>https://datavis.nisra.gov.uk/census/2011/census-2011-lc6115ni-statistical-geographies.zip</v>
      </c>
      <c r="H709" s="18" t="str">
        <f>IF(ISNA(VLOOKUP((ROW(H711)-15),'List of tables'!$A$4:$H$900,7,FALSE))," ",VLOOKUP((ROW(H711)-15),'List of tables'!$A$4:$H$900,7,FALSE))</f>
        <v>Download file (Zip, 39.2 MB)</v>
      </c>
    </row>
    <row r="710" spans="1:8" ht="45" customHeight="1" x14ac:dyDescent="0.2">
      <c r="A710" s="21" t="str">
        <f>IF(ISNA(VLOOKUP((ROW(A712)-15),'List of tables'!$A$4:$H$900,2,FALSE))," ",VLOOKUP((ROW(A712)-15),'List of tables'!$A$4:$H$900,2,FALSE))</f>
        <v>LC6301NI</v>
      </c>
      <c r="B710" s="20" t="str">
        <f>IF(ISNA(VLOOKUP((ROW(B712)-15),'List of tables'!$A$4:$H$900,3,FALSE))," ",VLOOKUP((ROW(B712)-15),'List of tables'!$A$4:$H$900,3,FALSE))</f>
        <v>Provision of unpaid care by voluntary work (administrative geographies)</v>
      </c>
      <c r="C710" s="20" t="str">
        <f>IF(ISNA(VLOOKUP((ROW(H712)-15),'List of tables'!$A$4:$H$900,8,FALSE))," ",VLOOKUP((ROW(H712)-15),'List of tables'!$A$4:$H$900,8,FALSE))</f>
        <v>All usual residents aged 16 and over</v>
      </c>
      <c r="D710" s="20" t="str">
        <f>IF(ISNA(VLOOKUP((ROW(D712)-15),'List of tables'!$A$4:$H$900,5,FALSE))," ",VLOOKUP((ROW(D712)-15),'List of tables'!$A$4:$H$900,5,FALSE))</f>
        <v>Electoral Ward, Assembly Area, Local Government District (1993), Health and Social Care Trust, Education and Library Board, NUTS3, Northern Ireland</v>
      </c>
      <c r="E710" s="53" t="str">
        <f t="shared" si="10"/>
        <v>Download file (Zip, 4.7 MB)</v>
      </c>
      <c r="G710" s="18" t="str">
        <f>IF(ISNA(VLOOKUP((ROW(G712)-15),'List of tables'!$A$4:$H$900,6,FALSE))," ",VLOOKUP((ROW(G712)-15),'List of tables'!$A$4:$H$900,6,FALSE))</f>
        <v>https://datavis.nisra.gov.uk/census/2011/census-2011-lc6301ni-administrative-geographies.zip</v>
      </c>
      <c r="H710" s="18" t="str">
        <f>IF(ISNA(VLOOKUP((ROW(H712)-15),'List of tables'!$A$4:$H$900,7,FALSE))," ",VLOOKUP((ROW(H712)-15),'List of tables'!$A$4:$H$900,7,FALSE))</f>
        <v>Download file (Zip, 4.7 MB)</v>
      </c>
    </row>
    <row r="711" spans="1:8" ht="45" customHeight="1" x14ac:dyDescent="0.2">
      <c r="A711" s="21" t="str">
        <f>IF(ISNA(VLOOKUP((ROW(A713)-15),'List of tables'!$A$4:$H$900,2,FALSE))," ",VLOOKUP((ROW(A713)-15),'List of tables'!$A$4:$H$900,2,FALSE))</f>
        <v>LC6301NI</v>
      </c>
      <c r="B711" s="20" t="str">
        <f>IF(ISNA(VLOOKUP((ROW(B713)-15),'List of tables'!$A$4:$H$900,3,FALSE))," ",VLOOKUP((ROW(B713)-15),'List of tables'!$A$4:$H$900,3,FALSE))</f>
        <v>Provision of unpaid care by voluntary work (statistical geographies)</v>
      </c>
      <c r="C711" s="20" t="str">
        <f>IF(ISNA(VLOOKUP((ROW(H713)-15),'List of tables'!$A$4:$H$900,8,FALSE))," ",VLOOKUP((ROW(H713)-15),'List of tables'!$A$4:$H$900,8,FALSE))</f>
        <v>All usual residents aged 16 and over</v>
      </c>
      <c r="D711" s="20" t="str">
        <f>IF(ISNA(VLOOKUP((ROW(D713)-15),'List of tables'!$A$4:$H$900,5,FALSE))," ",VLOOKUP((ROW(D713)-15),'List of tables'!$A$4:$H$900,5,FALSE))</f>
        <v>Small Area, Super Output Area, Northern Ireland</v>
      </c>
      <c r="E711" s="53" t="str">
        <f t="shared" si="10"/>
        <v>Download file (Zip, 36.2 MB)</v>
      </c>
      <c r="G711" s="18" t="str">
        <f>IF(ISNA(VLOOKUP((ROW(G713)-15),'List of tables'!$A$4:$H$900,6,FALSE))," ",VLOOKUP((ROW(G713)-15),'List of tables'!$A$4:$H$900,6,FALSE))</f>
        <v>https://datavis.nisra.gov.uk/census/2011/census-2011-lc6301ni-statistical-geographies.zip</v>
      </c>
      <c r="H711" s="18" t="str">
        <f>IF(ISNA(VLOOKUP((ROW(H713)-15),'List of tables'!$A$4:$H$900,7,FALSE))," ",VLOOKUP((ROW(H713)-15),'List of tables'!$A$4:$H$900,7,FALSE))</f>
        <v>Download file (Zip, 36.2 MB)</v>
      </c>
    </row>
    <row r="712" spans="1:8" ht="45" customHeight="1" x14ac:dyDescent="0.2">
      <c r="A712" s="21" t="str">
        <f>IF(ISNA(VLOOKUP((ROW(A714)-15),'List of tables'!$A$4:$H$900,2,FALSE))," ",VLOOKUP((ROW(A714)-15),'List of tables'!$A$4:$H$900,2,FALSE))</f>
        <v>LC6302NI</v>
      </c>
      <c r="B712" s="20" t="str">
        <f>IF(ISNA(VLOOKUP((ROW(B714)-15),'List of tables'!$A$4:$H$900,3,FALSE))," ",VLOOKUP((ROW(B714)-15),'List of tables'!$A$4:$H$900,3,FALSE))</f>
        <v>Long-term health problem or disability by voluntary work (administrative geographies)</v>
      </c>
      <c r="C712" s="20" t="str">
        <f>IF(ISNA(VLOOKUP((ROW(H714)-15),'List of tables'!$A$4:$H$900,8,FALSE))," ",VLOOKUP((ROW(H714)-15),'List of tables'!$A$4:$H$900,8,FALSE))</f>
        <v>All usual residents aged 16 and over</v>
      </c>
      <c r="D712" s="20" t="str">
        <f>IF(ISNA(VLOOKUP((ROW(D714)-15),'List of tables'!$A$4:$H$900,5,FALSE))," ",VLOOKUP((ROW(D714)-15),'List of tables'!$A$4:$H$900,5,FALSE))</f>
        <v>Electoral Ward, Assembly Area, Local Government District (1993), Health and Social Care Trust, Education and Library Board, NUTS3, Northern Ireland</v>
      </c>
      <c r="E712" s="53" t="str">
        <f t="shared" si="10"/>
        <v>Download file (Zip, 4.6 MB)</v>
      </c>
      <c r="G712" s="18" t="str">
        <f>IF(ISNA(VLOOKUP((ROW(G714)-15),'List of tables'!$A$4:$H$900,6,FALSE))," ",VLOOKUP((ROW(G714)-15),'List of tables'!$A$4:$H$900,6,FALSE))</f>
        <v>https://datavis.nisra.gov.uk/census/2011/census-2011-lc6302ni-administrative-geographies.zip</v>
      </c>
      <c r="H712" s="18" t="str">
        <f>IF(ISNA(VLOOKUP((ROW(H714)-15),'List of tables'!$A$4:$H$900,7,FALSE))," ",VLOOKUP((ROW(H714)-15),'List of tables'!$A$4:$H$900,7,FALSE))</f>
        <v>Download file (Zip, 4.6 MB)</v>
      </c>
    </row>
    <row r="713" spans="1:8" ht="45" customHeight="1" x14ac:dyDescent="0.2">
      <c r="A713" s="21" t="str">
        <f>IF(ISNA(VLOOKUP((ROW(A715)-15),'List of tables'!$A$4:$H$900,2,FALSE))," ",VLOOKUP((ROW(A715)-15),'List of tables'!$A$4:$H$900,2,FALSE))</f>
        <v>LC6302NI</v>
      </c>
      <c r="B713" s="20" t="str">
        <f>IF(ISNA(VLOOKUP((ROW(B715)-15),'List of tables'!$A$4:$H$900,3,FALSE))," ",VLOOKUP((ROW(B715)-15),'List of tables'!$A$4:$H$900,3,FALSE))</f>
        <v>Long-term health problem or disability by voluntary work (statistical geographies)</v>
      </c>
      <c r="C713" s="20" t="str">
        <f>IF(ISNA(VLOOKUP((ROW(H715)-15),'List of tables'!$A$4:$H$900,8,FALSE))," ",VLOOKUP((ROW(H715)-15),'List of tables'!$A$4:$H$900,8,FALSE))</f>
        <v>All usual residents aged 16 and over</v>
      </c>
      <c r="D713" s="20" t="str">
        <f>IF(ISNA(VLOOKUP((ROW(D715)-15),'List of tables'!$A$4:$H$900,5,FALSE))," ",VLOOKUP((ROW(D715)-15),'List of tables'!$A$4:$H$900,5,FALSE))</f>
        <v>Small Area, Super Output Area, Northern Ireland</v>
      </c>
      <c r="E713" s="53" t="str">
        <f t="shared" si="10"/>
        <v>Download file (Zip, 35.9 MB)</v>
      </c>
      <c r="G713" s="18" t="str">
        <f>IF(ISNA(VLOOKUP((ROW(G715)-15),'List of tables'!$A$4:$H$900,6,FALSE))," ",VLOOKUP((ROW(G715)-15),'List of tables'!$A$4:$H$900,6,FALSE))</f>
        <v>https://datavis.nisra.gov.uk/census/2011/census-2011-lc6302ni-statistical-geographies.zip</v>
      </c>
      <c r="H713" s="18" t="str">
        <f>IF(ISNA(VLOOKUP((ROW(H715)-15),'List of tables'!$A$4:$H$900,7,FALSE))," ",VLOOKUP((ROW(H715)-15),'List of tables'!$A$4:$H$900,7,FALSE))</f>
        <v>Download file (Zip, 35.9 MB)</v>
      </c>
    </row>
    <row r="714" spans="1:8" ht="45" customHeight="1" x14ac:dyDescent="0.2">
      <c r="A714" s="21" t="str">
        <f>IF(ISNA(VLOOKUP((ROW(A716)-15),'List of tables'!$A$4:$H$900,2,FALSE))," ",VLOOKUP((ROW(A716)-15),'List of tables'!$A$4:$H$900,2,FALSE))</f>
        <v>LC6303NI</v>
      </c>
      <c r="B714" s="20" t="str">
        <f>IF(ISNA(VLOOKUP((ROW(B716)-15),'List of tables'!$A$4:$H$900,3,FALSE))," ",VLOOKUP((ROW(B716)-15),'List of tables'!$A$4:$H$900,3,FALSE))</f>
        <v>General health by voluntary work (administrative geographies)</v>
      </c>
      <c r="C714" s="20" t="str">
        <f>IF(ISNA(VLOOKUP((ROW(H716)-15),'List of tables'!$A$4:$H$900,8,FALSE))," ",VLOOKUP((ROW(H716)-15),'List of tables'!$A$4:$H$900,8,FALSE))</f>
        <v>All usual residents aged 16 and over</v>
      </c>
      <c r="D714" s="20" t="str">
        <f>IF(ISNA(VLOOKUP((ROW(D716)-15),'List of tables'!$A$4:$H$900,5,FALSE))," ",VLOOKUP((ROW(D716)-15),'List of tables'!$A$4:$H$900,5,FALSE))</f>
        <v>Electoral Ward, Assembly Area, Local Government District (1993), Health and Social Care Trust, Education and Library Board, NUTS3, Northern Ireland</v>
      </c>
      <c r="E714" s="53" t="str">
        <f t="shared" ref="E714:E777" si="11">IF(LEN(G714)&lt;10,"",HYPERLINK(G714,H714))</f>
        <v>Download file (Zip, 4.6 MB)</v>
      </c>
      <c r="G714" s="18" t="str">
        <f>IF(ISNA(VLOOKUP((ROW(G716)-15),'List of tables'!$A$4:$H$900,6,FALSE))," ",VLOOKUP((ROW(G716)-15),'List of tables'!$A$4:$H$900,6,FALSE))</f>
        <v>https://datavis.nisra.gov.uk/census/2011/census-2011-lc6303ni-administrative-geographies.zip</v>
      </c>
      <c r="H714" s="18" t="str">
        <f>IF(ISNA(VLOOKUP((ROW(H716)-15),'List of tables'!$A$4:$H$900,7,FALSE))," ",VLOOKUP((ROW(H716)-15),'List of tables'!$A$4:$H$900,7,FALSE))</f>
        <v>Download file (Zip, 4.6 MB)</v>
      </c>
    </row>
    <row r="715" spans="1:8" ht="45" customHeight="1" x14ac:dyDescent="0.2">
      <c r="A715" s="21" t="str">
        <f>IF(ISNA(VLOOKUP((ROW(A717)-15),'List of tables'!$A$4:$H$900,2,FALSE))," ",VLOOKUP((ROW(A717)-15),'List of tables'!$A$4:$H$900,2,FALSE))</f>
        <v>LC6303NI</v>
      </c>
      <c r="B715" s="20" t="str">
        <f>IF(ISNA(VLOOKUP((ROW(B717)-15),'List of tables'!$A$4:$H$900,3,FALSE))," ",VLOOKUP((ROW(B717)-15),'List of tables'!$A$4:$H$900,3,FALSE))</f>
        <v>General health by voluntary work (statistical geographies)</v>
      </c>
      <c r="C715" s="20" t="str">
        <f>IF(ISNA(VLOOKUP((ROW(H717)-15),'List of tables'!$A$4:$H$900,8,FALSE))," ",VLOOKUP((ROW(H717)-15),'List of tables'!$A$4:$H$900,8,FALSE))</f>
        <v>All usual residents aged 16 and over</v>
      </c>
      <c r="D715" s="20" t="str">
        <f>IF(ISNA(VLOOKUP((ROW(D717)-15),'List of tables'!$A$4:$H$900,5,FALSE))," ",VLOOKUP((ROW(D717)-15),'List of tables'!$A$4:$H$900,5,FALSE))</f>
        <v>Small Area, Super Output Area, Northern Ireland</v>
      </c>
      <c r="E715" s="53" t="str">
        <f t="shared" si="11"/>
        <v>Download file (Zip, 35.5 MB)</v>
      </c>
      <c r="G715" s="18" t="str">
        <f>IF(ISNA(VLOOKUP((ROW(G717)-15),'List of tables'!$A$4:$H$900,6,FALSE))," ",VLOOKUP((ROW(G717)-15),'List of tables'!$A$4:$H$900,6,FALSE))</f>
        <v>https://datavis.nisra.gov.uk/census/2011/census-2011-lc6303ni-statistical-geographies.zip</v>
      </c>
      <c r="H715" s="18" t="str">
        <f>IF(ISNA(VLOOKUP((ROW(H717)-15),'List of tables'!$A$4:$H$900,7,FALSE))," ",VLOOKUP((ROW(H717)-15),'List of tables'!$A$4:$H$900,7,FALSE))</f>
        <v>Download file (Zip, 35.5 MB)</v>
      </c>
    </row>
    <row r="716" spans="1:8" ht="45" customHeight="1" x14ac:dyDescent="0.2">
      <c r="A716" s="21" t="str">
        <f>IF(ISNA(VLOOKUP((ROW(A718)-15),'List of tables'!$A$4:$H$900,2,FALSE))," ",VLOOKUP((ROW(A718)-15),'List of tables'!$A$4:$H$900,2,FALSE))</f>
        <v>LC6401NI</v>
      </c>
      <c r="B716" s="20" t="str">
        <f>IF(ISNA(VLOOKUP((ROW(B718)-15),'List of tables'!$A$4:$H$900,3,FALSE))," ",VLOOKUP((ROW(B718)-15),'List of tables'!$A$4:$H$900,3,FALSE))</f>
        <v>NS-SeC by tenure (administrative geographies)</v>
      </c>
      <c r="C716" s="20" t="str">
        <f>IF(ISNA(VLOOKUP((ROW(H718)-15),'List of tables'!$A$4:$H$900,8,FALSE))," ",VLOOKUP((ROW(H718)-15),'List of tables'!$A$4:$H$900,8,FALSE))</f>
        <v>All usual residents in households aged 16 to 74</v>
      </c>
      <c r="D716" s="20" t="str">
        <f>IF(ISNA(VLOOKUP((ROW(D718)-15),'List of tables'!$A$4:$H$900,5,FALSE))," ",VLOOKUP((ROW(D718)-15),'List of tables'!$A$4:$H$900,5,FALSE))</f>
        <v>Electoral Ward, Assembly Area, Local Government District (1993), Health and Social Care Trust, Education and Library Board, NUTS3, Northern Ireland</v>
      </c>
      <c r="E716" s="53" t="str">
        <f t="shared" si="11"/>
        <v>Download file (Zip, 4.8 MB)</v>
      </c>
      <c r="G716" s="18" t="str">
        <f>IF(ISNA(VLOOKUP((ROW(G718)-15),'List of tables'!$A$4:$H$900,6,FALSE))," ",VLOOKUP((ROW(G718)-15),'List of tables'!$A$4:$H$900,6,FALSE))</f>
        <v>https://datavis.nisra.gov.uk/census/2011/census-2011-lc6401ni-administrative-geographies.zip</v>
      </c>
      <c r="H716" s="18" t="str">
        <f>IF(ISNA(VLOOKUP((ROW(H718)-15),'List of tables'!$A$4:$H$900,7,FALSE))," ",VLOOKUP((ROW(H718)-15),'List of tables'!$A$4:$H$900,7,FALSE))</f>
        <v>Download file (Zip, 4.8 MB)</v>
      </c>
    </row>
    <row r="717" spans="1:8" ht="45" customHeight="1" x14ac:dyDescent="0.2">
      <c r="A717" s="21" t="str">
        <f>IF(ISNA(VLOOKUP((ROW(A719)-15),'List of tables'!$A$4:$H$900,2,FALSE))," ",VLOOKUP((ROW(A719)-15),'List of tables'!$A$4:$H$900,2,FALSE))</f>
        <v>LC6401NI</v>
      </c>
      <c r="B717" s="20" t="str">
        <f>IF(ISNA(VLOOKUP((ROW(B719)-15),'List of tables'!$A$4:$H$900,3,FALSE))," ",VLOOKUP((ROW(B719)-15),'List of tables'!$A$4:$H$900,3,FALSE))</f>
        <v>NS-SeC by tenure (statistical geographies)</v>
      </c>
      <c r="C717" s="20" t="str">
        <f>IF(ISNA(VLOOKUP((ROW(H719)-15),'List of tables'!$A$4:$H$900,8,FALSE))," ",VLOOKUP((ROW(H719)-15),'List of tables'!$A$4:$H$900,8,FALSE))</f>
        <v>All usual residents in households aged 16 to 74</v>
      </c>
      <c r="D717" s="20" t="str">
        <f>IF(ISNA(VLOOKUP((ROW(D719)-15),'List of tables'!$A$4:$H$900,5,FALSE))," ",VLOOKUP((ROW(D719)-15),'List of tables'!$A$4:$H$900,5,FALSE))</f>
        <v>Small Area, Super Output Area, Northern Ireland</v>
      </c>
      <c r="E717" s="53" t="str">
        <f t="shared" si="11"/>
        <v>Download file (Zip, 37.1 MB)</v>
      </c>
      <c r="G717" s="18" t="str">
        <f>IF(ISNA(VLOOKUP((ROW(G719)-15),'List of tables'!$A$4:$H$900,6,FALSE))," ",VLOOKUP((ROW(G719)-15),'List of tables'!$A$4:$H$900,6,FALSE))</f>
        <v>https://datavis.nisra.gov.uk/census/2011/census-2011-lc6401ni-statistical-geographies.zip</v>
      </c>
      <c r="H717" s="18" t="str">
        <f>IF(ISNA(VLOOKUP((ROW(H719)-15),'List of tables'!$A$4:$H$900,7,FALSE))," ",VLOOKUP((ROW(H719)-15),'List of tables'!$A$4:$H$900,7,FALSE))</f>
        <v>Download file (Zip, 37.1 MB)</v>
      </c>
    </row>
    <row r="718" spans="1:8" ht="45" customHeight="1" x14ac:dyDescent="0.2">
      <c r="A718" s="21" t="str">
        <f>IF(ISNA(VLOOKUP((ROW(A720)-15),'List of tables'!$A$4:$H$900,2,FALSE))," ",VLOOKUP((ROW(A720)-15),'List of tables'!$A$4:$H$900,2,FALSE))</f>
        <v>LC6402NI</v>
      </c>
      <c r="B718" s="20" t="str">
        <f>IF(ISNA(VLOOKUP((ROW(B720)-15),'List of tables'!$A$4:$H$900,3,FALSE))," ",VLOOKUP((ROW(B720)-15),'List of tables'!$A$4:$H$900,3,FALSE))</f>
        <v>Tenure by economic activity of HRP (administrative geographies)</v>
      </c>
      <c r="C718" s="20" t="str">
        <f>IF(ISNA(VLOOKUP((ROW(H720)-15),'List of tables'!$A$4:$H$900,8,FALSE))," ",VLOOKUP((ROW(H720)-15),'List of tables'!$A$4:$H$900,8,FALSE))</f>
        <v xml:space="preserve">All households with Household Reference Person (HRP) aged 16 to 74 </v>
      </c>
      <c r="D718" s="20" t="str">
        <f>IF(ISNA(VLOOKUP((ROW(D720)-15),'List of tables'!$A$4:$H$900,5,FALSE))," ",VLOOKUP((ROW(D720)-15),'List of tables'!$A$4:$H$900,5,FALSE))</f>
        <v>Electoral Ward, Assembly Area, Local Government District (1993), Health and Social Care Trust, Education and Library Board, NUTS3, Northern Ireland</v>
      </c>
      <c r="E718" s="53" t="str">
        <f t="shared" si="11"/>
        <v>Download file (Zip, 4.6 MB)</v>
      </c>
      <c r="G718" s="18" t="str">
        <f>IF(ISNA(VLOOKUP((ROW(G720)-15),'List of tables'!$A$4:$H$900,6,FALSE))," ",VLOOKUP((ROW(G720)-15),'List of tables'!$A$4:$H$900,6,FALSE))</f>
        <v>https://datavis.nisra.gov.uk/census/2011/census-2011-lc6402ni-administrative-geographies.zip</v>
      </c>
      <c r="H718" s="18" t="str">
        <f>IF(ISNA(VLOOKUP((ROW(H720)-15),'List of tables'!$A$4:$H$900,7,FALSE))," ",VLOOKUP((ROW(H720)-15),'List of tables'!$A$4:$H$900,7,FALSE))</f>
        <v>Download file (Zip, 4.6 MB)</v>
      </c>
    </row>
    <row r="719" spans="1:8" ht="45" customHeight="1" x14ac:dyDescent="0.2">
      <c r="A719" s="21" t="str">
        <f>IF(ISNA(VLOOKUP((ROW(A721)-15),'List of tables'!$A$4:$H$900,2,FALSE))," ",VLOOKUP((ROW(A721)-15),'List of tables'!$A$4:$H$900,2,FALSE))</f>
        <v>LC6402NI</v>
      </c>
      <c r="B719" s="20" t="str">
        <f>IF(ISNA(VLOOKUP((ROW(B721)-15),'List of tables'!$A$4:$H$900,3,FALSE))," ",VLOOKUP((ROW(B721)-15),'List of tables'!$A$4:$H$900,3,FALSE))</f>
        <v>Tenure by economic activity of HRP (statistical geographies)</v>
      </c>
      <c r="C719" s="20" t="str">
        <f>IF(ISNA(VLOOKUP((ROW(H721)-15),'List of tables'!$A$4:$H$900,8,FALSE))," ",VLOOKUP((ROW(H721)-15),'List of tables'!$A$4:$H$900,8,FALSE))</f>
        <v xml:space="preserve">All households with Household Reference Person (HRP) aged 16 to 74 </v>
      </c>
      <c r="D719" s="20" t="str">
        <f>IF(ISNA(VLOOKUP((ROW(D721)-15),'List of tables'!$A$4:$H$900,5,FALSE))," ",VLOOKUP((ROW(D721)-15),'List of tables'!$A$4:$H$900,5,FALSE))</f>
        <v>Small Area, Super Output Area, Northern Ireland</v>
      </c>
      <c r="E719" s="53" t="str">
        <f t="shared" si="11"/>
        <v>Download file (Zip, 35.5 MB)</v>
      </c>
      <c r="G719" s="18" t="str">
        <f>IF(ISNA(VLOOKUP((ROW(G721)-15),'List of tables'!$A$4:$H$900,6,FALSE))," ",VLOOKUP((ROW(G721)-15),'List of tables'!$A$4:$H$900,6,FALSE))</f>
        <v>https://datavis.nisra.gov.uk/census/2011/census-2011-lc6402ni-statistical-geographies.zip</v>
      </c>
      <c r="H719" s="18" t="str">
        <f>IF(ISNA(VLOOKUP((ROW(H721)-15),'List of tables'!$A$4:$H$900,7,FALSE))," ",VLOOKUP((ROW(H721)-15),'List of tables'!$A$4:$H$900,7,FALSE))</f>
        <v>Download file (Zip, 35.5 MB)</v>
      </c>
    </row>
    <row r="720" spans="1:8" ht="45" customHeight="1" x14ac:dyDescent="0.2">
      <c r="A720" s="21" t="str">
        <f>IF(ISNA(VLOOKUP((ROW(A722)-15),'List of tables'!$A$4:$H$900,2,FALSE))," ",VLOOKUP((ROW(A722)-15),'List of tables'!$A$4:$H$900,2,FALSE))</f>
        <v>LC6403NI</v>
      </c>
      <c r="B720" s="20" t="str">
        <f>IF(ISNA(VLOOKUP((ROW(B722)-15),'List of tables'!$A$4:$H$900,3,FALSE))," ",VLOOKUP((ROW(B722)-15),'List of tables'!$A$4:$H$900,3,FALSE))</f>
        <v>NS-SeC of HRP by tenure (administrative geographies)</v>
      </c>
      <c r="C720" s="20" t="str">
        <f>IF(ISNA(VLOOKUP((ROW(H722)-15),'List of tables'!$A$4:$H$900,8,FALSE))," ",VLOOKUP((ROW(H722)-15),'List of tables'!$A$4:$H$900,8,FALSE))</f>
        <v>All Household Reference Persons (HRPs) aged 16 to 74</v>
      </c>
      <c r="D720" s="20" t="str">
        <f>IF(ISNA(VLOOKUP((ROW(D722)-15),'List of tables'!$A$4:$H$900,5,FALSE))," ",VLOOKUP((ROW(D722)-15),'List of tables'!$A$4:$H$900,5,FALSE))</f>
        <v>Electoral Ward, Assembly Area, Local Government District (1993), Health and Social Care Trust, Education and Library Board, NUTS3, Northern Ireland</v>
      </c>
      <c r="E720" s="53" t="str">
        <f t="shared" si="11"/>
        <v>Download file (Zip, 4.8 MB)</v>
      </c>
      <c r="G720" s="18" t="str">
        <f>IF(ISNA(VLOOKUP((ROW(G722)-15),'List of tables'!$A$4:$H$900,6,FALSE))," ",VLOOKUP((ROW(G722)-15),'List of tables'!$A$4:$H$900,6,FALSE))</f>
        <v>https://datavis.nisra.gov.uk/census/2011/census-2011-lc6403ni-administrative-geographies.zip</v>
      </c>
      <c r="H720" s="18" t="str">
        <f>IF(ISNA(VLOOKUP((ROW(H722)-15),'List of tables'!$A$4:$H$900,7,FALSE))," ",VLOOKUP((ROW(H722)-15),'List of tables'!$A$4:$H$900,7,FALSE))</f>
        <v>Download file (Zip, 4.8 MB)</v>
      </c>
    </row>
    <row r="721" spans="1:8" ht="45" customHeight="1" x14ac:dyDescent="0.2">
      <c r="A721" s="21" t="str">
        <f>IF(ISNA(VLOOKUP((ROW(A723)-15),'List of tables'!$A$4:$H$900,2,FALSE))," ",VLOOKUP((ROW(A723)-15),'List of tables'!$A$4:$H$900,2,FALSE))</f>
        <v>LC6403NI</v>
      </c>
      <c r="B721" s="20" t="str">
        <f>IF(ISNA(VLOOKUP((ROW(B723)-15),'List of tables'!$A$4:$H$900,3,FALSE))," ",VLOOKUP((ROW(B723)-15),'List of tables'!$A$4:$H$900,3,FALSE))</f>
        <v>NS-SeC of HRP by tenure (statistical geographies)</v>
      </c>
      <c r="C721" s="20" t="str">
        <f>IF(ISNA(VLOOKUP((ROW(H723)-15),'List of tables'!$A$4:$H$900,8,FALSE))," ",VLOOKUP((ROW(H723)-15),'List of tables'!$A$4:$H$900,8,FALSE))</f>
        <v>All Household Reference Persons (HRPs) aged 16 to 74</v>
      </c>
      <c r="D721" s="20" t="str">
        <f>IF(ISNA(VLOOKUP((ROW(D723)-15),'List of tables'!$A$4:$H$900,5,FALSE))," ",VLOOKUP((ROW(D723)-15),'List of tables'!$A$4:$H$900,5,FALSE))</f>
        <v>Small Area, Super Output Area, Northern Ireland</v>
      </c>
      <c r="E721" s="53" t="str">
        <f t="shared" si="11"/>
        <v>Download file (Zip, 37.5 MB)</v>
      </c>
      <c r="G721" s="18" t="str">
        <f>IF(ISNA(VLOOKUP((ROW(G723)-15),'List of tables'!$A$4:$H$900,6,FALSE))," ",VLOOKUP((ROW(G723)-15),'List of tables'!$A$4:$H$900,6,FALSE))</f>
        <v>https://datavis.nisra.gov.uk/census/2011/census-2011-lc6403ni-statistical-geographies.zip</v>
      </c>
      <c r="H721" s="18" t="str">
        <f>IF(ISNA(VLOOKUP((ROW(H723)-15),'List of tables'!$A$4:$H$900,7,FALSE))," ",VLOOKUP((ROW(H723)-15),'List of tables'!$A$4:$H$900,7,FALSE))</f>
        <v>Download file (Zip, 37.5 MB)</v>
      </c>
    </row>
    <row r="722" spans="1:8" ht="45" customHeight="1" x14ac:dyDescent="0.2">
      <c r="A722" s="21" t="str">
        <f>IF(ISNA(VLOOKUP((ROW(A724)-15),'List of tables'!$A$4:$H$900,2,FALSE))," ",VLOOKUP((ROW(A724)-15),'List of tables'!$A$4:$H$900,2,FALSE))</f>
        <v>LC6501NI</v>
      </c>
      <c r="B722" s="20" t="str">
        <f>IF(ISNA(VLOOKUP((ROW(B724)-15),'List of tables'!$A$4:$H$900,3,FALSE))," ",VLOOKUP((ROW(B724)-15),'List of tables'!$A$4:$H$900,3,FALSE))</f>
        <v>Highest level of qualification by voluntary work (administrative geographies)</v>
      </c>
      <c r="C722" s="20" t="str">
        <f>IF(ISNA(VLOOKUP((ROW(H724)-15),'List of tables'!$A$4:$H$900,8,FALSE))," ",VLOOKUP((ROW(H724)-15),'List of tables'!$A$4:$H$900,8,FALSE))</f>
        <v>All usual residents aged 16 and over</v>
      </c>
      <c r="D722" s="20" t="str">
        <f>IF(ISNA(VLOOKUP((ROW(D724)-15),'List of tables'!$A$4:$H$900,5,FALSE))," ",VLOOKUP((ROW(D724)-15),'List of tables'!$A$4:$H$900,5,FALSE))</f>
        <v>Electoral Ward, Assembly Area, Local Government District (1993), Health and Social Care Trust, Education and Library Board, NUTS3, Northern Ireland</v>
      </c>
      <c r="E722" s="53" t="str">
        <f t="shared" si="11"/>
        <v>Download file (Zip, 5.0 MB)</v>
      </c>
      <c r="G722" s="18" t="str">
        <f>IF(ISNA(VLOOKUP((ROW(G724)-15),'List of tables'!$A$4:$H$900,6,FALSE))," ",VLOOKUP((ROW(G724)-15),'List of tables'!$A$4:$H$900,6,FALSE))</f>
        <v>https://datavis.nisra.gov.uk/census/2011/census-2011-lc6501ni-administrative-geographies.zip</v>
      </c>
      <c r="H722" s="18" t="str">
        <f>IF(ISNA(VLOOKUP((ROW(H724)-15),'List of tables'!$A$4:$H$900,7,FALSE))," ",VLOOKUP((ROW(H724)-15),'List of tables'!$A$4:$H$900,7,FALSE))</f>
        <v>Download file (Zip, 5.0 MB)</v>
      </c>
    </row>
    <row r="723" spans="1:8" ht="45" customHeight="1" x14ac:dyDescent="0.2">
      <c r="A723" s="21" t="str">
        <f>IF(ISNA(VLOOKUP((ROW(A725)-15),'List of tables'!$A$4:$H$900,2,FALSE))," ",VLOOKUP((ROW(A725)-15),'List of tables'!$A$4:$H$900,2,FALSE))</f>
        <v>LC6501NI</v>
      </c>
      <c r="B723" s="20" t="str">
        <f>IF(ISNA(VLOOKUP((ROW(B725)-15),'List of tables'!$A$4:$H$900,3,FALSE))," ",VLOOKUP((ROW(B725)-15),'List of tables'!$A$4:$H$900,3,FALSE))</f>
        <v>Highest level of qualification by voluntary work (statistical geographies)</v>
      </c>
      <c r="C723" s="20" t="str">
        <f>IF(ISNA(VLOOKUP((ROW(H725)-15),'List of tables'!$A$4:$H$900,8,FALSE))," ",VLOOKUP((ROW(H725)-15),'List of tables'!$A$4:$H$900,8,FALSE))</f>
        <v>All usual residents aged 16 and over</v>
      </c>
      <c r="D723" s="20" t="str">
        <f>IF(ISNA(VLOOKUP((ROW(D725)-15),'List of tables'!$A$4:$H$900,5,FALSE))," ",VLOOKUP((ROW(D725)-15),'List of tables'!$A$4:$H$900,5,FALSE))</f>
        <v>Small Area, Super Output Area, Northern Ireland</v>
      </c>
      <c r="E723" s="53" t="str">
        <f t="shared" si="11"/>
        <v>Download file (Zip, 39.2 MB)</v>
      </c>
      <c r="G723" s="18" t="str">
        <f>IF(ISNA(VLOOKUP((ROW(G725)-15),'List of tables'!$A$4:$H$900,6,FALSE))," ",VLOOKUP((ROW(G725)-15),'List of tables'!$A$4:$H$900,6,FALSE))</f>
        <v>https://datavis.nisra.gov.uk/census/2011/census-2011-lc6501ni-statistical-geographies.zip</v>
      </c>
      <c r="H723" s="18" t="str">
        <f>IF(ISNA(VLOOKUP((ROW(H725)-15),'List of tables'!$A$4:$H$900,7,FALSE))," ",VLOOKUP((ROW(H725)-15),'List of tables'!$A$4:$H$900,7,FALSE))</f>
        <v>Download file (Zip, 39.2 MB)</v>
      </c>
    </row>
    <row r="724" spans="1:8" ht="45" customHeight="1" x14ac:dyDescent="0.2">
      <c r="A724" s="21" t="str">
        <f>IF(ISNA(VLOOKUP((ROW(A726)-15),'List of tables'!$A$4:$H$900,2,FALSE))," ",VLOOKUP((ROW(A726)-15),'List of tables'!$A$4:$H$900,2,FALSE))</f>
        <v>LC6502NI</v>
      </c>
      <c r="B724" s="20" t="str">
        <f>IF(ISNA(VLOOKUP((ROW(B726)-15),'List of tables'!$A$4:$H$900,3,FALSE))," ",VLOOKUP((ROW(B726)-15),'List of tables'!$A$4:$H$900,3,FALSE))</f>
        <v>NS-SeC by highest level of qualification (administrative geographies)</v>
      </c>
      <c r="C724" s="20" t="str">
        <f>IF(ISNA(VLOOKUP((ROW(H726)-15),'List of tables'!$A$4:$H$900,8,FALSE))," ",VLOOKUP((ROW(H726)-15),'List of tables'!$A$4:$H$900,8,FALSE))</f>
        <v>All usual residents in households aged 16 to 74</v>
      </c>
      <c r="D724" s="20" t="str">
        <f>IF(ISNA(VLOOKUP((ROW(D726)-15),'List of tables'!$A$4:$H$900,5,FALSE))," ",VLOOKUP((ROW(D726)-15),'List of tables'!$A$4:$H$900,5,FALSE))</f>
        <v>Electoral Ward, Assembly Area, Local Government District (1993), Health and Social Care Trust, Education and Library Board, NUTS3, Northern Ireland</v>
      </c>
      <c r="E724" s="53" t="str">
        <f t="shared" si="11"/>
        <v>Download file (Zip, 5.1 MB)</v>
      </c>
      <c r="G724" s="18" t="str">
        <f>IF(ISNA(VLOOKUP((ROW(G726)-15),'List of tables'!$A$4:$H$900,6,FALSE))," ",VLOOKUP((ROW(G726)-15),'List of tables'!$A$4:$H$900,6,FALSE))</f>
        <v>https://datavis.nisra.gov.uk/census/2011/census-2011-lc6502ni-administrative-geographies.zip</v>
      </c>
      <c r="H724" s="18" t="str">
        <f>IF(ISNA(VLOOKUP((ROW(H726)-15),'List of tables'!$A$4:$H$900,7,FALSE))," ",VLOOKUP((ROW(H726)-15),'List of tables'!$A$4:$H$900,7,FALSE))</f>
        <v>Download file (Zip, 5.1 MB)</v>
      </c>
    </row>
    <row r="725" spans="1:8" ht="45" customHeight="1" x14ac:dyDescent="0.2">
      <c r="A725" s="21" t="str">
        <f>IF(ISNA(VLOOKUP((ROW(A727)-15),'List of tables'!$A$4:$H$900,2,FALSE))," ",VLOOKUP((ROW(A727)-15),'List of tables'!$A$4:$H$900,2,FALSE))</f>
        <v>LC6502NI</v>
      </c>
      <c r="B725" s="20" t="str">
        <f>IF(ISNA(VLOOKUP((ROW(B727)-15),'List of tables'!$A$4:$H$900,3,FALSE))," ",VLOOKUP((ROW(B727)-15),'List of tables'!$A$4:$H$900,3,FALSE))</f>
        <v>NS-SeC by highest level of qualification (statistical geographies)</v>
      </c>
      <c r="C725" s="20" t="str">
        <f>IF(ISNA(VLOOKUP((ROW(H727)-15),'List of tables'!$A$4:$H$900,8,FALSE))," ",VLOOKUP((ROW(H727)-15),'List of tables'!$A$4:$H$900,8,FALSE))</f>
        <v>All usual residents in households aged 16 to 74</v>
      </c>
      <c r="D725" s="20" t="str">
        <f>IF(ISNA(VLOOKUP((ROW(D727)-15),'List of tables'!$A$4:$H$900,5,FALSE))," ",VLOOKUP((ROW(D727)-15),'List of tables'!$A$4:$H$900,5,FALSE))</f>
        <v>Small Area, Super Output Area, Northern Ireland</v>
      </c>
      <c r="E725" s="53" t="str">
        <f t="shared" si="11"/>
        <v>Download file (Zip, 39.5 MB)</v>
      </c>
      <c r="G725" s="18" t="str">
        <f>IF(ISNA(VLOOKUP((ROW(G727)-15),'List of tables'!$A$4:$H$900,6,FALSE))," ",VLOOKUP((ROW(G727)-15),'List of tables'!$A$4:$H$900,6,FALSE))</f>
        <v>https://datavis.nisra.gov.uk/census/2011/census-2011-lc6502ni-statistical-geographies.zip</v>
      </c>
      <c r="H725" s="18" t="str">
        <f>IF(ISNA(VLOOKUP((ROW(H727)-15),'List of tables'!$A$4:$H$900,7,FALSE))," ",VLOOKUP((ROW(H727)-15),'List of tables'!$A$4:$H$900,7,FALSE))</f>
        <v>Download file (Zip, 39.5 MB)</v>
      </c>
    </row>
    <row r="726" spans="1:8" ht="45" customHeight="1" x14ac:dyDescent="0.2">
      <c r="A726" s="21" t="str">
        <f>IF(ISNA(VLOOKUP((ROW(A728)-15),'List of tables'!$A$4:$H$900,2,FALSE))," ",VLOOKUP((ROW(A728)-15),'List of tables'!$A$4:$H$900,2,FALSE))</f>
        <v>LC6503NI</v>
      </c>
      <c r="B726" s="20" t="str">
        <f>IF(ISNA(VLOOKUP((ROW(B728)-15),'List of tables'!$A$4:$H$900,3,FALSE))," ",VLOOKUP((ROW(B728)-15),'List of tables'!$A$4:$H$900,3,FALSE))</f>
        <v>Highest level of qualification by economic activity by age (administrative geographies)</v>
      </c>
      <c r="C726" s="20" t="str">
        <f>IF(ISNA(VLOOKUP((ROW(H728)-15),'List of tables'!$A$4:$H$900,8,FALSE))," ",VLOOKUP((ROW(H728)-15),'List of tables'!$A$4:$H$900,8,FALSE))</f>
        <v>All usual residents aged 16 to 74</v>
      </c>
      <c r="D726" s="20" t="str">
        <f>IF(ISNA(VLOOKUP((ROW(D728)-15),'List of tables'!$A$4:$H$900,5,FALSE))," ",VLOOKUP((ROW(D728)-15),'List of tables'!$A$4:$H$900,5,FALSE))</f>
        <v>Electoral Ward, Assembly Area, Local Government District (1993), Health and Social Care Trust, Education and Library Board, NUTS3, Northern Ireland</v>
      </c>
      <c r="E726" s="53" t="str">
        <f t="shared" si="11"/>
        <v>Download file (Zip, 5.3 MB)</v>
      </c>
      <c r="G726" s="18" t="str">
        <f>IF(ISNA(VLOOKUP((ROW(G728)-15),'List of tables'!$A$4:$H$900,6,FALSE))," ",VLOOKUP((ROW(G728)-15),'List of tables'!$A$4:$H$900,6,FALSE))</f>
        <v>https://datavis.nisra.gov.uk/census/2011/census-2011-lc6503ni-administrative-geographies.zip</v>
      </c>
      <c r="H726" s="18" t="str">
        <f>IF(ISNA(VLOOKUP((ROW(H728)-15),'List of tables'!$A$4:$H$900,7,FALSE))," ",VLOOKUP((ROW(H728)-15),'List of tables'!$A$4:$H$900,7,FALSE))</f>
        <v>Download file (Zip, 5.3 MB)</v>
      </c>
    </row>
    <row r="727" spans="1:8" ht="45" customHeight="1" x14ac:dyDescent="0.2">
      <c r="A727" s="21" t="str">
        <f>IF(ISNA(VLOOKUP((ROW(A729)-15),'List of tables'!$A$4:$H$900,2,FALSE))," ",VLOOKUP((ROW(A729)-15),'List of tables'!$A$4:$H$900,2,FALSE))</f>
        <v>LC6503NI</v>
      </c>
      <c r="B727" s="20" t="str">
        <f>IF(ISNA(VLOOKUP((ROW(B729)-15),'List of tables'!$A$4:$H$900,3,FALSE))," ",VLOOKUP((ROW(B729)-15),'List of tables'!$A$4:$H$900,3,FALSE))</f>
        <v>Highest level of qualification by economic activity by age (statistical geographies)</v>
      </c>
      <c r="C727" s="20" t="str">
        <f>IF(ISNA(VLOOKUP((ROW(H729)-15),'List of tables'!$A$4:$H$900,8,FALSE))," ",VLOOKUP((ROW(H729)-15),'List of tables'!$A$4:$H$900,8,FALSE))</f>
        <v>All usual residents aged 16 to 74</v>
      </c>
      <c r="D727" s="20" t="str">
        <f>IF(ISNA(VLOOKUP((ROW(D729)-15),'List of tables'!$A$4:$H$900,5,FALSE))," ",VLOOKUP((ROW(D729)-15),'List of tables'!$A$4:$H$900,5,FALSE))</f>
        <v>Small Area, Super Output Area, Northern Ireland</v>
      </c>
      <c r="E727" s="53" t="str">
        <f t="shared" si="11"/>
        <v>Download file (Zip, 41.0 MB)</v>
      </c>
      <c r="G727" s="18" t="str">
        <f>IF(ISNA(VLOOKUP((ROW(G729)-15),'List of tables'!$A$4:$H$900,6,FALSE))," ",VLOOKUP((ROW(G729)-15),'List of tables'!$A$4:$H$900,6,FALSE))</f>
        <v>https://datavis.nisra.gov.uk/census/2011/census-2011-lc6503ni-statistical-geographies.zip</v>
      </c>
      <c r="H727" s="18" t="str">
        <f>IF(ISNA(VLOOKUP((ROW(H729)-15),'List of tables'!$A$4:$H$900,7,FALSE))," ",VLOOKUP((ROW(H729)-15),'List of tables'!$A$4:$H$900,7,FALSE))</f>
        <v>Download file (Zip, 41.0 MB)</v>
      </c>
    </row>
    <row r="728" spans="1:8" ht="45" customHeight="1" x14ac:dyDescent="0.2">
      <c r="A728" s="21" t="str">
        <f>IF(ISNA(VLOOKUP((ROW(A730)-15),'List of tables'!$A$4:$H$900,2,FALSE))," ",VLOOKUP((ROW(A730)-15),'List of tables'!$A$4:$H$900,2,FALSE))</f>
        <v>LC6601NI</v>
      </c>
      <c r="B728" s="20" t="str">
        <f>IF(ISNA(VLOOKUP((ROW(B730)-15),'List of tables'!$A$4:$H$900,3,FALSE))," ",VLOOKUP((ROW(B730)-15),'List of tables'!$A$4:$H$900,3,FALSE))</f>
        <v>Economic activity by voluntary work (administrative geographies)</v>
      </c>
      <c r="C728" s="20" t="str">
        <f>IF(ISNA(VLOOKUP((ROW(H730)-15),'List of tables'!$A$4:$H$900,8,FALSE))," ",VLOOKUP((ROW(H730)-15),'List of tables'!$A$4:$H$900,8,FALSE))</f>
        <v>All usual residents aged 16 to 74</v>
      </c>
      <c r="D728" s="20" t="str">
        <f>IF(ISNA(VLOOKUP((ROW(D730)-15),'List of tables'!$A$4:$H$900,5,FALSE))," ",VLOOKUP((ROW(D730)-15),'List of tables'!$A$4:$H$900,5,FALSE))</f>
        <v>Electoral Ward, Assembly Area, Local Government District (1993), Health and Social Care Trust, Education and Library Board, NUTS3, Northern Ireland</v>
      </c>
      <c r="E728" s="53" t="str">
        <f t="shared" si="11"/>
        <v>Download file (Zip, 4.8 MB)</v>
      </c>
      <c r="G728" s="18" t="str">
        <f>IF(ISNA(VLOOKUP((ROW(G730)-15),'List of tables'!$A$4:$H$900,6,FALSE))," ",VLOOKUP((ROW(G730)-15),'List of tables'!$A$4:$H$900,6,FALSE))</f>
        <v>https://datavis.nisra.gov.uk/census/2011/census-2011-lc6601ni-administrative-geographies.zip</v>
      </c>
      <c r="H728" s="18" t="str">
        <f>IF(ISNA(VLOOKUP((ROW(H730)-15),'List of tables'!$A$4:$H$900,7,FALSE))," ",VLOOKUP((ROW(H730)-15),'List of tables'!$A$4:$H$900,7,FALSE))</f>
        <v>Download file (Zip, 4.8 MB)</v>
      </c>
    </row>
    <row r="729" spans="1:8" ht="45" customHeight="1" x14ac:dyDescent="0.2">
      <c r="A729" s="21" t="str">
        <f>IF(ISNA(VLOOKUP((ROW(A731)-15),'List of tables'!$A$4:$H$900,2,FALSE))," ",VLOOKUP((ROW(A731)-15),'List of tables'!$A$4:$H$900,2,FALSE))</f>
        <v>LC6601NI</v>
      </c>
      <c r="B729" s="20" t="str">
        <f>IF(ISNA(VLOOKUP((ROW(B731)-15),'List of tables'!$A$4:$H$900,3,FALSE))," ",VLOOKUP((ROW(B731)-15),'List of tables'!$A$4:$H$900,3,FALSE))</f>
        <v>Economic activity by voluntary work (statistical geographies)</v>
      </c>
      <c r="C729" s="20" t="str">
        <f>IF(ISNA(VLOOKUP((ROW(H731)-15),'List of tables'!$A$4:$H$900,8,FALSE))," ",VLOOKUP((ROW(H731)-15),'List of tables'!$A$4:$H$900,8,FALSE))</f>
        <v>All usual residents aged 16 to 74</v>
      </c>
      <c r="D729" s="20" t="str">
        <f>IF(ISNA(VLOOKUP((ROW(D731)-15),'List of tables'!$A$4:$H$900,5,FALSE))," ",VLOOKUP((ROW(D731)-15),'List of tables'!$A$4:$H$900,5,FALSE))</f>
        <v>Small Area, Super Output Area, Northern Ireland</v>
      </c>
      <c r="E729" s="53" t="str">
        <f t="shared" si="11"/>
        <v>Download file (Zip, 37.1 MB)</v>
      </c>
      <c r="G729" s="18" t="str">
        <f>IF(ISNA(VLOOKUP((ROW(G731)-15),'List of tables'!$A$4:$H$900,6,FALSE))," ",VLOOKUP((ROW(G731)-15),'List of tables'!$A$4:$H$900,6,FALSE))</f>
        <v>https://datavis.nisra.gov.uk/census/2011/census-2011-lc6601ni-statistical-geographies.zip</v>
      </c>
      <c r="H729" s="18" t="str">
        <f>IF(ISNA(VLOOKUP((ROW(H731)-15),'List of tables'!$A$4:$H$900,7,FALSE))," ",VLOOKUP((ROW(H731)-15),'List of tables'!$A$4:$H$900,7,FALSE))</f>
        <v>Download file (Zip, 37.1 MB)</v>
      </c>
    </row>
    <row r="730" spans="1:8" ht="45" customHeight="1" x14ac:dyDescent="0.2">
      <c r="A730" s="21" t="str">
        <f>IF(ISNA(VLOOKUP((ROW(A732)-15),'List of tables'!$A$4:$H$900,2,FALSE))," ",VLOOKUP((ROW(A732)-15),'List of tables'!$A$4:$H$900,2,FALSE))</f>
        <v>LC6603NI</v>
      </c>
      <c r="B730" s="20" t="str">
        <f>IF(ISNA(VLOOKUP((ROW(B732)-15),'List of tables'!$A$4:$H$900,3,FALSE))," ",VLOOKUP((ROW(B732)-15),'List of tables'!$A$4:$H$900,3,FALSE))</f>
        <v>NS-SeC by economic activity by sex (administrative geographies)</v>
      </c>
      <c r="C730" s="20" t="str">
        <f>IF(ISNA(VLOOKUP((ROW(H732)-15),'List of tables'!$A$4:$H$900,8,FALSE))," ",VLOOKUP((ROW(H732)-15),'List of tables'!$A$4:$H$900,8,FALSE))</f>
        <v>All usual residents aged 16 to 74</v>
      </c>
      <c r="D730" s="20" t="str">
        <f>IF(ISNA(VLOOKUP((ROW(D732)-15),'List of tables'!$A$4:$H$900,5,FALSE))," ",VLOOKUP((ROW(D732)-15),'List of tables'!$A$4:$H$900,5,FALSE))</f>
        <v>Electoral Ward, Assembly Area, Local Government District (1993), Health and Social Care Trust, Education and Library Board, NUTS3, Northern Ireland</v>
      </c>
      <c r="E730" s="53" t="str">
        <f t="shared" si="11"/>
        <v>Download file (Zip, 4.9 MB)</v>
      </c>
      <c r="G730" s="18" t="str">
        <f>IF(ISNA(VLOOKUP((ROW(G732)-15),'List of tables'!$A$4:$H$900,6,FALSE))," ",VLOOKUP((ROW(G732)-15),'List of tables'!$A$4:$H$900,6,FALSE))</f>
        <v>https://datavis.nisra.gov.uk/census/2011/census-2011-lc6603ni-administrative-geographies.zip</v>
      </c>
      <c r="H730" s="18" t="str">
        <f>IF(ISNA(VLOOKUP((ROW(H732)-15),'List of tables'!$A$4:$H$900,7,FALSE))," ",VLOOKUP((ROW(H732)-15),'List of tables'!$A$4:$H$900,7,FALSE))</f>
        <v>Download file (Zip, 4.9 MB)</v>
      </c>
    </row>
    <row r="731" spans="1:8" ht="45" customHeight="1" x14ac:dyDescent="0.2">
      <c r="A731" s="21" t="str">
        <f>IF(ISNA(VLOOKUP((ROW(A733)-15),'List of tables'!$A$4:$H$900,2,FALSE))," ",VLOOKUP((ROW(A733)-15),'List of tables'!$A$4:$H$900,2,FALSE))</f>
        <v>LC6603NI</v>
      </c>
      <c r="B731" s="20" t="str">
        <f>IF(ISNA(VLOOKUP((ROW(B733)-15),'List of tables'!$A$4:$H$900,3,FALSE))," ",VLOOKUP((ROW(B733)-15),'List of tables'!$A$4:$H$900,3,FALSE))</f>
        <v>NS-SeC by economic activity by sex (statistical geographies)</v>
      </c>
      <c r="C731" s="20" t="str">
        <f>IF(ISNA(VLOOKUP((ROW(H733)-15),'List of tables'!$A$4:$H$900,8,FALSE))," ",VLOOKUP((ROW(H733)-15),'List of tables'!$A$4:$H$900,8,FALSE))</f>
        <v>All usual residents aged 16 to 74</v>
      </c>
      <c r="D731" s="20" t="str">
        <f>IF(ISNA(VLOOKUP((ROW(D733)-15),'List of tables'!$A$4:$H$900,5,FALSE))," ",VLOOKUP((ROW(D733)-15),'List of tables'!$A$4:$H$900,5,FALSE))</f>
        <v>Small Area, Super Output Area, Northern Ireland</v>
      </c>
      <c r="E731" s="53" t="str">
        <f t="shared" si="11"/>
        <v>Download file (Zip, 38.0 MB)</v>
      </c>
      <c r="G731" s="18" t="str">
        <f>IF(ISNA(VLOOKUP((ROW(G733)-15),'List of tables'!$A$4:$H$900,6,FALSE))," ",VLOOKUP((ROW(G733)-15),'List of tables'!$A$4:$H$900,6,FALSE))</f>
        <v>https://datavis.nisra.gov.uk/census/2011/census-2011-lc6603ni-statistical-geographies.zip</v>
      </c>
      <c r="H731" s="18" t="str">
        <f>IF(ISNA(VLOOKUP((ROW(H733)-15),'List of tables'!$A$4:$H$900,7,FALSE))," ",VLOOKUP((ROW(H733)-15),'List of tables'!$A$4:$H$900,7,FALSE))</f>
        <v>Download file (Zip, 38.0 MB)</v>
      </c>
    </row>
    <row r="732" spans="1:8" ht="45" customHeight="1" x14ac:dyDescent="0.2">
      <c r="A732" s="21" t="str">
        <f>IF(ISNA(VLOOKUP((ROW(A734)-15),'List of tables'!$A$4:$H$900,2,FALSE))," ",VLOOKUP((ROW(A734)-15),'List of tables'!$A$4:$H$900,2,FALSE))</f>
        <v>LC6604NI</v>
      </c>
      <c r="B732" s="20" t="str">
        <f>IF(ISNA(VLOOKUP((ROW(B734)-15),'List of tables'!$A$4:$H$900,3,FALSE))," ",VLOOKUP((ROW(B734)-15),'List of tables'!$A$4:$H$900,3,FALSE))</f>
        <v>Occupation by hours worked by sex (administrative geographies)</v>
      </c>
      <c r="C732" s="20" t="str">
        <f>IF(ISNA(VLOOKUP((ROW(H734)-15),'List of tables'!$A$4:$H$900,8,FALSE))," ",VLOOKUP((ROW(H734)-15),'List of tables'!$A$4:$H$900,8,FALSE))</f>
        <v xml:space="preserve">All usual residents aged 16 to 74 in employment </v>
      </c>
      <c r="D732" s="20" t="str">
        <f>IF(ISNA(VLOOKUP((ROW(D734)-15),'List of tables'!$A$4:$H$900,5,FALSE))," ",VLOOKUP((ROW(D734)-15),'List of tables'!$A$4:$H$900,5,FALSE))</f>
        <v>Electoral Ward, Assembly Area, Local Government District (1993), Health and Social Care Trust, Education and Library Board, NUTS3, Northern Ireland</v>
      </c>
      <c r="E732" s="53" t="str">
        <f t="shared" si="11"/>
        <v>Download file (Zip, 5.1 MB)</v>
      </c>
      <c r="G732" s="18" t="str">
        <f>IF(ISNA(VLOOKUP((ROW(G734)-15),'List of tables'!$A$4:$H$900,6,FALSE))," ",VLOOKUP((ROW(G734)-15),'List of tables'!$A$4:$H$900,6,FALSE))</f>
        <v>https://datavis.nisra.gov.uk/census/2011/census-2011-lc6604ni-administrative-geographies.zip</v>
      </c>
      <c r="H732" s="18" t="str">
        <f>IF(ISNA(VLOOKUP((ROW(H734)-15),'List of tables'!$A$4:$H$900,7,FALSE))," ",VLOOKUP((ROW(H734)-15),'List of tables'!$A$4:$H$900,7,FALSE))</f>
        <v>Download file (Zip, 5.1 MB)</v>
      </c>
    </row>
    <row r="733" spans="1:8" ht="45" customHeight="1" x14ac:dyDescent="0.2">
      <c r="A733" s="21" t="str">
        <f>IF(ISNA(VLOOKUP((ROW(A735)-15),'List of tables'!$A$4:$H$900,2,FALSE))," ",VLOOKUP((ROW(A735)-15),'List of tables'!$A$4:$H$900,2,FALSE))</f>
        <v>LC6604NI</v>
      </c>
      <c r="B733" s="20" t="str">
        <f>IF(ISNA(VLOOKUP((ROW(B735)-15),'List of tables'!$A$4:$H$900,3,FALSE))," ",VLOOKUP((ROW(B735)-15),'List of tables'!$A$4:$H$900,3,FALSE))</f>
        <v>Occupation by hours worked by sex (statistical geographies)</v>
      </c>
      <c r="C733" s="20" t="str">
        <f>IF(ISNA(VLOOKUP((ROW(H735)-15),'List of tables'!$A$4:$H$900,8,FALSE))," ",VLOOKUP((ROW(H735)-15),'List of tables'!$A$4:$H$900,8,FALSE))</f>
        <v xml:space="preserve">All usual residents aged 16 to 74 in employment </v>
      </c>
      <c r="D733" s="20" t="str">
        <f>IF(ISNA(VLOOKUP((ROW(D735)-15),'List of tables'!$A$4:$H$900,5,FALSE))," ",VLOOKUP((ROW(D735)-15),'List of tables'!$A$4:$H$900,5,FALSE))</f>
        <v>Small Area, Super Output Area, Northern Ireland</v>
      </c>
      <c r="E733" s="53" t="str">
        <f t="shared" si="11"/>
        <v>Download file (Zip, 39.7 MB)</v>
      </c>
      <c r="G733" s="18" t="str">
        <f>IF(ISNA(VLOOKUP((ROW(G735)-15),'List of tables'!$A$4:$H$900,6,FALSE))," ",VLOOKUP((ROW(G735)-15),'List of tables'!$A$4:$H$900,6,FALSE))</f>
        <v>https://datavis.nisra.gov.uk/census/2011/census-2011-lc6604ni-statistical-geographies.zip</v>
      </c>
      <c r="H733" s="18" t="str">
        <f>IF(ISNA(VLOOKUP((ROW(H735)-15),'List of tables'!$A$4:$H$900,7,FALSE))," ",VLOOKUP((ROW(H735)-15),'List of tables'!$A$4:$H$900,7,FALSE))</f>
        <v>Download file (Zip, 39.7 MB)</v>
      </c>
    </row>
    <row r="734" spans="1:8" ht="45" customHeight="1" x14ac:dyDescent="0.2">
      <c r="A734" s="21" t="str">
        <f>IF(ISNA(VLOOKUP((ROW(A736)-15),'List of tables'!$A$4:$H$900,2,FALSE))," ",VLOOKUP((ROW(A736)-15),'List of tables'!$A$4:$H$900,2,FALSE))</f>
        <v>LC7101NI</v>
      </c>
      <c r="B734" s="20" t="str">
        <f>IF(ISNA(VLOOKUP((ROW(B736)-15),'List of tables'!$A$4:$H$900,3,FALSE))," ",VLOOKUP((ROW(B736)-15),'List of tables'!$A$4:$H$900,3,FALSE))</f>
        <v>Method of travel to work by age (administrative geographies)</v>
      </c>
      <c r="C734" s="20" t="str">
        <f>IF(ISNA(VLOOKUP((ROW(H736)-15),'List of tables'!$A$4:$H$900,8,FALSE))," ",VLOOKUP((ROW(H736)-15),'List of tables'!$A$4:$H$900,8,FALSE))</f>
        <v>All usual residents aged 16 to 74 (excluding students) in employment and currently working</v>
      </c>
      <c r="D734" s="20" t="str">
        <f>IF(ISNA(VLOOKUP((ROW(D736)-15),'List of tables'!$A$4:$H$900,5,FALSE))," ",VLOOKUP((ROW(D736)-15),'List of tables'!$A$4:$H$900,5,FALSE))</f>
        <v>Electoral Ward, Assembly Area, Local Government District (1993), Health and Social Care Trust, Education and Library Board, NUTS3, Northern Ireland</v>
      </c>
      <c r="E734" s="53" t="str">
        <f t="shared" si="11"/>
        <v>Download file (Zip, 4.3 MB)</v>
      </c>
      <c r="G734" s="18" t="str">
        <f>IF(ISNA(VLOOKUP((ROW(G736)-15),'List of tables'!$A$4:$H$900,6,FALSE))," ",VLOOKUP((ROW(G736)-15),'List of tables'!$A$4:$H$900,6,FALSE))</f>
        <v>https://datavis.nisra.gov.uk/census/2011/census-2011-lc7101ni-administrative-geographies.zip</v>
      </c>
      <c r="H734" s="18" t="str">
        <f>IF(ISNA(VLOOKUP((ROW(H736)-15),'List of tables'!$A$4:$H$900,7,FALSE))," ",VLOOKUP((ROW(H736)-15),'List of tables'!$A$4:$H$900,7,FALSE))</f>
        <v>Download file (Zip, 4.3 MB)</v>
      </c>
    </row>
    <row r="735" spans="1:8" ht="45" customHeight="1" x14ac:dyDescent="0.2">
      <c r="A735" s="21" t="str">
        <f>IF(ISNA(VLOOKUP((ROW(A737)-15),'List of tables'!$A$4:$H$900,2,FALSE))," ",VLOOKUP((ROW(A737)-15),'List of tables'!$A$4:$H$900,2,FALSE))</f>
        <v>LC7101NI</v>
      </c>
      <c r="B735" s="20" t="str">
        <f>IF(ISNA(VLOOKUP((ROW(B737)-15),'List of tables'!$A$4:$H$900,3,FALSE))," ",VLOOKUP((ROW(B737)-15),'List of tables'!$A$4:$H$900,3,FALSE))</f>
        <v>Method of travel to work by age (statistical geographies)</v>
      </c>
      <c r="C735" s="20" t="str">
        <f>IF(ISNA(VLOOKUP((ROW(H737)-15),'List of tables'!$A$4:$H$900,8,FALSE))," ",VLOOKUP((ROW(H737)-15),'List of tables'!$A$4:$H$900,8,FALSE))</f>
        <v>All usual residents aged 16 to 74 (excluding students) in employment and currently working</v>
      </c>
      <c r="D735" s="20" t="str">
        <f>IF(ISNA(VLOOKUP((ROW(D737)-15),'List of tables'!$A$4:$H$900,5,FALSE))," ",VLOOKUP((ROW(D737)-15),'List of tables'!$A$4:$H$900,5,FALSE))</f>
        <v>Small Area, Super Output Area, Northern Ireland</v>
      </c>
      <c r="E735" s="53" t="str">
        <f t="shared" si="11"/>
        <v>Download file (Zip, 35.8 MB)</v>
      </c>
      <c r="G735" s="18" t="str">
        <f>IF(ISNA(VLOOKUP((ROW(G737)-15),'List of tables'!$A$4:$H$900,6,FALSE))," ",VLOOKUP((ROW(G737)-15),'List of tables'!$A$4:$H$900,6,FALSE))</f>
        <v>https://datavis.nisra.gov.uk/census/2011/census-2011-lc7101ni-statistical-geographies.zip</v>
      </c>
      <c r="H735" s="18" t="str">
        <f>IF(ISNA(VLOOKUP((ROW(H737)-15),'List of tables'!$A$4:$H$900,7,FALSE))," ",VLOOKUP((ROW(H737)-15),'List of tables'!$A$4:$H$900,7,FALSE))</f>
        <v>Download file (Zip, 35.8 MB)</v>
      </c>
    </row>
    <row r="736" spans="1:8" ht="45" customHeight="1" x14ac:dyDescent="0.2">
      <c r="A736" s="21" t="str">
        <f>IF(ISNA(VLOOKUP((ROW(A738)-15),'List of tables'!$A$4:$H$900,2,FALSE))," ",VLOOKUP((ROW(A738)-15),'List of tables'!$A$4:$H$900,2,FALSE))</f>
        <v>LC7102NI</v>
      </c>
      <c r="B736" s="20" t="str">
        <f>IF(ISNA(VLOOKUP((ROW(B738)-15),'List of tables'!$A$4:$H$900,3,FALSE))," ",VLOOKUP((ROW(B738)-15),'List of tables'!$A$4:$H$900,3,FALSE))</f>
        <v>Method of travel to work by sex (administrative geographies)</v>
      </c>
      <c r="C736" s="20" t="str">
        <f>IF(ISNA(VLOOKUP((ROW(H738)-15),'List of tables'!$A$4:$H$900,8,FALSE))," ",VLOOKUP((ROW(H738)-15),'List of tables'!$A$4:$H$900,8,FALSE))</f>
        <v>All usual residents aged 16 to 74 (excluding students) in employment and currently working</v>
      </c>
      <c r="D736" s="20" t="str">
        <f>IF(ISNA(VLOOKUP((ROW(D738)-15),'List of tables'!$A$4:$H$900,5,FALSE))," ",VLOOKUP((ROW(D738)-15),'List of tables'!$A$4:$H$900,5,FALSE))</f>
        <v>Electoral Ward, Assembly Area, Local Government District (1993), Health and Social Care Trust, Education and Library Board, NUTS3, Northern Ireland</v>
      </c>
      <c r="E736" s="53" t="str">
        <f t="shared" si="11"/>
        <v>Download file (Zip, 4.1 MB)</v>
      </c>
      <c r="G736" s="18" t="str">
        <f>IF(ISNA(VLOOKUP((ROW(G738)-15),'List of tables'!$A$4:$H$900,6,FALSE))," ",VLOOKUP((ROW(G738)-15),'List of tables'!$A$4:$H$900,6,FALSE))</f>
        <v>https://datavis.nisra.gov.uk/census/2011/census-2011-lc7102ni-administrative-geographies.zip</v>
      </c>
      <c r="H736" s="18" t="str">
        <f>IF(ISNA(VLOOKUP((ROW(H738)-15),'List of tables'!$A$4:$H$900,7,FALSE))," ",VLOOKUP((ROW(H738)-15),'List of tables'!$A$4:$H$900,7,FALSE))</f>
        <v>Download file (Zip, 4.1 MB)</v>
      </c>
    </row>
    <row r="737" spans="1:8" ht="45" customHeight="1" x14ac:dyDescent="0.2">
      <c r="A737" s="21" t="str">
        <f>IF(ISNA(VLOOKUP((ROW(A739)-15),'List of tables'!$A$4:$H$900,2,FALSE))," ",VLOOKUP((ROW(A739)-15),'List of tables'!$A$4:$H$900,2,FALSE))</f>
        <v>LC7102NI</v>
      </c>
      <c r="B737" s="20" t="str">
        <f>IF(ISNA(VLOOKUP((ROW(B739)-15),'List of tables'!$A$4:$H$900,3,FALSE))," ",VLOOKUP((ROW(B739)-15),'List of tables'!$A$4:$H$900,3,FALSE))</f>
        <v>Method of travel to work by sex (statistical geographies)</v>
      </c>
      <c r="C737" s="20" t="str">
        <f>IF(ISNA(VLOOKUP((ROW(H739)-15),'List of tables'!$A$4:$H$900,8,FALSE))," ",VLOOKUP((ROW(H739)-15),'List of tables'!$A$4:$H$900,8,FALSE))</f>
        <v>All usual residents aged 16 to 74 (excluding students) in employment and currently working</v>
      </c>
      <c r="D737" s="20" t="str">
        <f>IF(ISNA(VLOOKUP((ROW(D739)-15),'List of tables'!$A$4:$H$900,5,FALSE))," ",VLOOKUP((ROW(D739)-15),'List of tables'!$A$4:$H$900,5,FALSE))</f>
        <v>Small Area, Super Output Area, Northern Ireland</v>
      </c>
      <c r="E737" s="53" t="str">
        <f t="shared" si="11"/>
        <v>Download file (Zip, 34.5 MB)</v>
      </c>
      <c r="G737" s="18" t="str">
        <f>IF(ISNA(VLOOKUP((ROW(G739)-15),'List of tables'!$A$4:$H$900,6,FALSE))," ",VLOOKUP((ROW(G739)-15),'List of tables'!$A$4:$H$900,6,FALSE))</f>
        <v>https://datavis.nisra.gov.uk/census/2011/census-2011-lc7102ni-statistical-geographies.zip</v>
      </c>
      <c r="H737" s="18" t="str">
        <f>IF(ISNA(VLOOKUP((ROW(H739)-15),'List of tables'!$A$4:$H$900,7,FALSE))," ",VLOOKUP((ROW(H739)-15),'List of tables'!$A$4:$H$900,7,FALSE))</f>
        <v>Download file (Zip, 34.5 MB)</v>
      </c>
    </row>
    <row r="738" spans="1:8" ht="45" customHeight="1" x14ac:dyDescent="0.2">
      <c r="A738" s="21" t="str">
        <f>IF(ISNA(VLOOKUP((ROW(A740)-15),'List of tables'!$A$4:$H$900,2,FALSE))," ",VLOOKUP((ROW(A740)-15),'List of tables'!$A$4:$H$900,2,FALSE))</f>
        <v>LC7103NI</v>
      </c>
      <c r="B738" s="20" t="str">
        <f>IF(ISNA(VLOOKUP((ROW(B740)-15),'List of tables'!$A$4:$H$900,3,FALSE))," ",VLOOKUP((ROW(B740)-15),'List of tables'!$A$4:$H$900,3,FALSE))</f>
        <v>Distance travelled to work by age (administrative geographies)</v>
      </c>
      <c r="C738" s="20" t="str">
        <f>IF(ISNA(VLOOKUP((ROW(H740)-15),'List of tables'!$A$4:$H$900,8,FALSE))," ",VLOOKUP((ROW(H740)-15),'List of tables'!$A$4:$H$900,8,FALSE))</f>
        <v>All usual residents aged 16 to 74 (excluding students) in employment and currently working</v>
      </c>
      <c r="D738" s="20" t="str">
        <f>IF(ISNA(VLOOKUP((ROW(D740)-15),'List of tables'!$A$4:$H$900,5,FALSE))," ",VLOOKUP((ROW(D740)-15),'List of tables'!$A$4:$H$900,5,FALSE))</f>
        <v>Electoral Ward, Assembly Area, Local Government District (1993), Health and Social Care Trust, Education and Library Board, NUTS3, Northern Ireland</v>
      </c>
      <c r="E738" s="53" t="str">
        <f t="shared" si="11"/>
        <v>Download file (Zip, 4.3 MB)</v>
      </c>
      <c r="G738" s="18" t="str">
        <f>IF(ISNA(VLOOKUP((ROW(G740)-15),'List of tables'!$A$4:$H$900,6,FALSE))," ",VLOOKUP((ROW(G740)-15),'List of tables'!$A$4:$H$900,6,FALSE))</f>
        <v>https://datavis.nisra.gov.uk/census/2011/census-2011-lc7103ni-administrative-geographies.zip</v>
      </c>
      <c r="H738" s="18" t="str">
        <f>IF(ISNA(VLOOKUP((ROW(H740)-15),'List of tables'!$A$4:$H$900,7,FALSE))," ",VLOOKUP((ROW(H740)-15),'List of tables'!$A$4:$H$900,7,FALSE))</f>
        <v>Download file (Zip, 4.3 MB)</v>
      </c>
    </row>
    <row r="739" spans="1:8" ht="45" customHeight="1" x14ac:dyDescent="0.2">
      <c r="A739" s="21" t="str">
        <f>IF(ISNA(VLOOKUP((ROW(A741)-15),'List of tables'!$A$4:$H$900,2,FALSE))," ",VLOOKUP((ROW(A741)-15),'List of tables'!$A$4:$H$900,2,FALSE))</f>
        <v>LC7103NI</v>
      </c>
      <c r="B739" s="20" t="str">
        <f>IF(ISNA(VLOOKUP((ROW(B741)-15),'List of tables'!$A$4:$H$900,3,FALSE))," ",VLOOKUP((ROW(B741)-15),'List of tables'!$A$4:$H$900,3,FALSE))</f>
        <v>Distance travelled to work by age (statistical geographies)</v>
      </c>
      <c r="C739" s="20" t="str">
        <f>IF(ISNA(VLOOKUP((ROW(H741)-15),'List of tables'!$A$4:$H$900,8,FALSE))," ",VLOOKUP((ROW(H741)-15),'List of tables'!$A$4:$H$900,8,FALSE))</f>
        <v>All usual residents aged 16 to 74 (excluding students) in employment and currently working</v>
      </c>
      <c r="D739" s="20" t="str">
        <f>IF(ISNA(VLOOKUP((ROW(D741)-15),'List of tables'!$A$4:$H$900,5,FALSE))," ",VLOOKUP((ROW(D741)-15),'List of tables'!$A$4:$H$900,5,FALSE))</f>
        <v>Small Area, Super Output Area, Northern Ireland</v>
      </c>
      <c r="E739" s="53" t="str">
        <f t="shared" si="11"/>
        <v>Download file (Zip, 36.3 MB)</v>
      </c>
      <c r="G739" s="18" t="str">
        <f>IF(ISNA(VLOOKUP((ROW(G741)-15),'List of tables'!$A$4:$H$900,6,FALSE))," ",VLOOKUP((ROW(G741)-15),'List of tables'!$A$4:$H$900,6,FALSE))</f>
        <v>https://datavis.nisra.gov.uk/census/2011/census-2011-lc7103ni-statistical-geographies.zip</v>
      </c>
      <c r="H739" s="18" t="str">
        <f>IF(ISNA(VLOOKUP((ROW(H741)-15),'List of tables'!$A$4:$H$900,7,FALSE))," ",VLOOKUP((ROW(H741)-15),'List of tables'!$A$4:$H$900,7,FALSE))</f>
        <v>Download file (Zip, 36.3 MB)</v>
      </c>
    </row>
    <row r="740" spans="1:8" ht="45" customHeight="1" x14ac:dyDescent="0.2">
      <c r="A740" s="21" t="str">
        <f>IF(ISNA(VLOOKUP((ROW(A742)-15),'List of tables'!$A$4:$H$900,2,FALSE))," ",VLOOKUP((ROW(A742)-15),'List of tables'!$A$4:$H$900,2,FALSE))</f>
        <v>LC7104NI</v>
      </c>
      <c r="B740" s="20" t="str">
        <f>IF(ISNA(VLOOKUP((ROW(B742)-15),'List of tables'!$A$4:$H$900,3,FALSE))," ",VLOOKUP((ROW(B742)-15),'List of tables'!$A$4:$H$900,3,FALSE))</f>
        <v>Distance travelled to work by sex (administrative geographies)</v>
      </c>
      <c r="C740" s="20" t="str">
        <f>IF(ISNA(VLOOKUP((ROW(H742)-15),'List of tables'!$A$4:$H$900,8,FALSE))," ",VLOOKUP((ROW(H742)-15),'List of tables'!$A$4:$H$900,8,FALSE))</f>
        <v>All usual residents aged 16 to 74 (excluding students) in employment and currently working</v>
      </c>
      <c r="D740" s="20" t="str">
        <f>IF(ISNA(VLOOKUP((ROW(D742)-15),'List of tables'!$A$4:$H$900,5,FALSE))," ",VLOOKUP((ROW(D742)-15),'List of tables'!$A$4:$H$900,5,FALSE))</f>
        <v>Electoral Ward, Assembly Area, Local Government District (1993), Health and Social Care Trust, Education and Library Board, NUTS3, Northern Ireland</v>
      </c>
      <c r="E740" s="53" t="str">
        <f t="shared" si="11"/>
        <v>Download file (Zip, 4.2 MB)</v>
      </c>
      <c r="G740" s="18" t="str">
        <f>IF(ISNA(VLOOKUP((ROW(G742)-15),'List of tables'!$A$4:$H$900,6,FALSE))," ",VLOOKUP((ROW(G742)-15),'List of tables'!$A$4:$H$900,6,FALSE))</f>
        <v>https://datavis.nisra.gov.uk/census/2011/census-2011-lc7104ni-administrative-geographies.zip</v>
      </c>
      <c r="H740" s="18" t="str">
        <f>IF(ISNA(VLOOKUP((ROW(H742)-15),'List of tables'!$A$4:$H$900,7,FALSE))," ",VLOOKUP((ROW(H742)-15),'List of tables'!$A$4:$H$900,7,FALSE))</f>
        <v>Download file (Zip, 4.2 MB)</v>
      </c>
    </row>
    <row r="741" spans="1:8" ht="45" customHeight="1" x14ac:dyDescent="0.2">
      <c r="A741" s="21" t="str">
        <f>IF(ISNA(VLOOKUP((ROW(A743)-15),'List of tables'!$A$4:$H$900,2,FALSE))," ",VLOOKUP((ROW(A743)-15),'List of tables'!$A$4:$H$900,2,FALSE))</f>
        <v>LC7104NI</v>
      </c>
      <c r="B741" s="20" t="str">
        <f>IF(ISNA(VLOOKUP((ROW(B743)-15),'List of tables'!$A$4:$H$900,3,FALSE))," ",VLOOKUP((ROW(B743)-15),'List of tables'!$A$4:$H$900,3,FALSE))</f>
        <v>Distance travelled to work by sex (statistical geographies)</v>
      </c>
      <c r="C741" s="20" t="str">
        <f>IF(ISNA(VLOOKUP((ROW(H743)-15),'List of tables'!$A$4:$H$900,8,FALSE))," ",VLOOKUP((ROW(H743)-15),'List of tables'!$A$4:$H$900,8,FALSE))</f>
        <v>All usual residents aged 16 to 74 (excluding students) in employment and currently working</v>
      </c>
      <c r="D741" s="20" t="str">
        <f>IF(ISNA(VLOOKUP((ROW(D743)-15),'List of tables'!$A$4:$H$900,5,FALSE))," ",VLOOKUP((ROW(D743)-15),'List of tables'!$A$4:$H$900,5,FALSE))</f>
        <v>Small Area, Super Output Area, Northern Ireland</v>
      </c>
      <c r="E741" s="53" t="str">
        <f t="shared" si="11"/>
        <v>Download file (Zip, 35.1 MB)</v>
      </c>
      <c r="G741" s="18" t="str">
        <f>IF(ISNA(VLOOKUP((ROW(G743)-15),'List of tables'!$A$4:$H$900,6,FALSE))," ",VLOOKUP((ROW(G743)-15),'List of tables'!$A$4:$H$900,6,FALSE))</f>
        <v>https://datavis.nisra.gov.uk/census/2011/census-2011-lc7104ni-statistical-geographies.zip</v>
      </c>
      <c r="H741" s="18" t="str">
        <f>IF(ISNA(VLOOKUP((ROW(H743)-15),'List of tables'!$A$4:$H$900,7,FALSE))," ",VLOOKUP((ROW(H743)-15),'List of tables'!$A$4:$H$900,7,FALSE))</f>
        <v>Download file (Zip, 35.1 MB)</v>
      </c>
    </row>
    <row r="742" spans="1:8" ht="45" customHeight="1" x14ac:dyDescent="0.2">
      <c r="A742" s="21" t="str">
        <f>IF(ISNA(VLOOKUP((ROW(A744)-15),'List of tables'!$A$4:$H$900,2,FALSE))," ",VLOOKUP((ROW(A744)-15),'List of tables'!$A$4:$H$900,2,FALSE))</f>
        <v>LC7401NI</v>
      </c>
      <c r="B742" s="20" t="str">
        <f>IF(ISNA(VLOOKUP((ROW(B744)-15),'List of tables'!$A$4:$H$900,3,FALSE))," ",VLOOKUP((ROW(B744)-15),'List of tables'!$A$4:$H$900,3,FALSE))</f>
        <v>Method of travel to work by car or van availability (administrative geographies)</v>
      </c>
      <c r="C742" s="20" t="str">
        <f>IF(ISNA(VLOOKUP((ROW(H744)-15),'List of tables'!$A$4:$H$900,8,FALSE))," ",VLOOKUP((ROW(H744)-15),'List of tables'!$A$4:$H$900,8,FALSE))</f>
        <v>All usual residents aged 16 to 74 (excluding students) in households in employment and currently working</v>
      </c>
      <c r="D742" s="20" t="str">
        <f>IF(ISNA(VLOOKUP((ROW(D744)-15),'List of tables'!$A$4:$H$900,5,FALSE))," ",VLOOKUP((ROW(D744)-15),'List of tables'!$A$4:$H$900,5,FALSE))</f>
        <v>Electoral Ward, Assembly Area, Local Government District (1993), Health and Social Care Trust, Education and Library Board, NUTS3, Northern Ireland</v>
      </c>
      <c r="E742" s="53" t="str">
        <f t="shared" si="11"/>
        <v>Download file (Zip, 4.3 MB)</v>
      </c>
      <c r="G742" s="18" t="str">
        <f>IF(ISNA(VLOOKUP((ROW(G744)-15),'List of tables'!$A$4:$H$900,6,FALSE))," ",VLOOKUP((ROW(G744)-15),'List of tables'!$A$4:$H$900,6,FALSE))</f>
        <v>https://datavis.nisra.gov.uk/census/2011/census-2011-lc7401ni-administrative-geographies.zip</v>
      </c>
      <c r="H742" s="18" t="str">
        <f>IF(ISNA(VLOOKUP((ROW(H744)-15),'List of tables'!$A$4:$H$900,7,FALSE))," ",VLOOKUP((ROW(H744)-15),'List of tables'!$A$4:$H$900,7,FALSE))</f>
        <v>Download file (Zip, 4.3 MB)</v>
      </c>
    </row>
    <row r="743" spans="1:8" ht="45" customHeight="1" x14ac:dyDescent="0.2">
      <c r="A743" s="21" t="str">
        <f>IF(ISNA(VLOOKUP((ROW(A745)-15),'List of tables'!$A$4:$H$900,2,FALSE))," ",VLOOKUP((ROW(A745)-15),'List of tables'!$A$4:$H$900,2,FALSE))</f>
        <v>LC7401NI</v>
      </c>
      <c r="B743" s="20" t="str">
        <f>IF(ISNA(VLOOKUP((ROW(B745)-15),'List of tables'!$A$4:$H$900,3,FALSE))," ",VLOOKUP((ROW(B745)-15),'List of tables'!$A$4:$H$900,3,FALSE))</f>
        <v>Method of travel to work by car or van availability (statistical geographies)</v>
      </c>
      <c r="C743" s="20" t="str">
        <f>IF(ISNA(VLOOKUP((ROW(H745)-15),'List of tables'!$A$4:$H$900,8,FALSE))," ",VLOOKUP((ROW(H745)-15),'List of tables'!$A$4:$H$900,8,FALSE))</f>
        <v>All usual residents aged 16 to 74 (excluding students) in households in employment and currently working</v>
      </c>
      <c r="D743" s="20" t="str">
        <f>IF(ISNA(VLOOKUP((ROW(D745)-15),'List of tables'!$A$4:$H$900,5,FALSE))," ",VLOOKUP((ROW(D745)-15),'List of tables'!$A$4:$H$900,5,FALSE))</f>
        <v>Small Area, Super Output Area, Northern Ireland</v>
      </c>
      <c r="E743" s="53" t="str">
        <f t="shared" si="11"/>
        <v>Download file (Zip, 35.7 MB)</v>
      </c>
      <c r="G743" s="18" t="str">
        <f>IF(ISNA(VLOOKUP((ROW(G745)-15),'List of tables'!$A$4:$H$900,6,FALSE))," ",VLOOKUP((ROW(G745)-15),'List of tables'!$A$4:$H$900,6,FALSE))</f>
        <v>https://datavis.nisra.gov.uk/census/2011/census-2011-lc7401ni-statistical-geographies.zip</v>
      </c>
      <c r="H743" s="18" t="str">
        <f>IF(ISNA(VLOOKUP((ROW(H745)-15),'List of tables'!$A$4:$H$900,7,FALSE))," ",VLOOKUP((ROW(H745)-15),'List of tables'!$A$4:$H$900,7,FALSE))</f>
        <v>Download file (Zip, 35.7 MB)</v>
      </c>
    </row>
    <row r="744" spans="1:8" ht="45" customHeight="1" x14ac:dyDescent="0.2">
      <c r="A744" s="21" t="str">
        <f>IF(ISNA(VLOOKUP((ROW(A746)-15),'List of tables'!$A$4:$H$900,2,FALSE))," ",VLOOKUP((ROW(A746)-15),'List of tables'!$A$4:$H$900,2,FALSE))</f>
        <v>LC7402NI</v>
      </c>
      <c r="B744" s="20" t="str">
        <f>IF(ISNA(VLOOKUP((ROW(B746)-15),'List of tables'!$A$4:$H$900,3,FALSE))," ",VLOOKUP((ROW(B746)-15),'List of tables'!$A$4:$H$900,3,FALSE))</f>
        <v>Distance travelled to work by car or van availability (administrative geographies)</v>
      </c>
      <c r="C744" s="20" t="str">
        <f>IF(ISNA(VLOOKUP((ROW(H746)-15),'List of tables'!$A$4:$H$900,8,FALSE))," ",VLOOKUP((ROW(H746)-15),'List of tables'!$A$4:$H$900,8,FALSE))</f>
        <v>All usual residents aged 16 to 74 (excluding students) in households in employment and currently working</v>
      </c>
      <c r="D744" s="20" t="str">
        <f>IF(ISNA(VLOOKUP((ROW(D746)-15),'List of tables'!$A$4:$H$900,5,FALSE))," ",VLOOKUP((ROW(D746)-15),'List of tables'!$A$4:$H$900,5,FALSE))</f>
        <v>Electoral Ward, Assembly Area, Local Government District (1993), Health and Social Care Trust, Education and Library Board, NUTS3, Northern Ireland</v>
      </c>
      <c r="E744" s="53" t="str">
        <f t="shared" si="11"/>
        <v>Download file (Zip, 4.3 MB)</v>
      </c>
      <c r="G744" s="18" t="str">
        <f>IF(ISNA(VLOOKUP((ROW(G746)-15),'List of tables'!$A$4:$H$900,6,FALSE))," ",VLOOKUP((ROW(G746)-15),'List of tables'!$A$4:$H$900,6,FALSE))</f>
        <v>https://datavis.nisra.gov.uk/census/2011/census-2011-lc7402ni-administrative-geographies.zip</v>
      </c>
      <c r="H744" s="18" t="str">
        <f>IF(ISNA(VLOOKUP((ROW(H746)-15),'List of tables'!$A$4:$H$900,7,FALSE))," ",VLOOKUP((ROW(H746)-15),'List of tables'!$A$4:$H$900,7,FALSE))</f>
        <v>Download file (Zip, 4.3 MB)</v>
      </c>
    </row>
    <row r="745" spans="1:8" ht="45" customHeight="1" x14ac:dyDescent="0.2">
      <c r="A745" s="21" t="str">
        <f>IF(ISNA(VLOOKUP((ROW(A747)-15),'List of tables'!$A$4:$H$900,2,FALSE))," ",VLOOKUP((ROW(A747)-15),'List of tables'!$A$4:$H$900,2,FALSE))</f>
        <v>LC7402NI</v>
      </c>
      <c r="B745" s="20" t="str">
        <f>IF(ISNA(VLOOKUP((ROW(B747)-15),'List of tables'!$A$4:$H$900,3,FALSE))," ",VLOOKUP((ROW(B747)-15),'List of tables'!$A$4:$H$900,3,FALSE))</f>
        <v>Distance travelled to work by car or van availability (statistical geographies)</v>
      </c>
      <c r="C745" s="20" t="str">
        <f>IF(ISNA(VLOOKUP((ROW(H747)-15),'List of tables'!$A$4:$H$900,8,FALSE))," ",VLOOKUP((ROW(H747)-15),'List of tables'!$A$4:$H$900,8,FALSE))</f>
        <v>All usual residents aged 16 to 74 (excluding students) in households in employment and currently working</v>
      </c>
      <c r="D745" s="20" t="str">
        <f>IF(ISNA(VLOOKUP((ROW(D747)-15),'List of tables'!$A$4:$H$900,5,FALSE))," ",VLOOKUP((ROW(D747)-15),'List of tables'!$A$4:$H$900,5,FALSE))</f>
        <v>Small Area, Super Output Area, Northern Ireland</v>
      </c>
      <c r="E745" s="53" t="str">
        <f t="shared" si="11"/>
        <v>Download file (Zip, 36.1 MB)</v>
      </c>
      <c r="G745" s="18" t="str">
        <f>IF(ISNA(VLOOKUP((ROW(G747)-15),'List of tables'!$A$4:$H$900,6,FALSE))," ",VLOOKUP((ROW(G747)-15),'List of tables'!$A$4:$H$900,6,FALSE))</f>
        <v>https://datavis.nisra.gov.uk/census/2011/census-2011-lc7402ni-statistical-geographies.zip</v>
      </c>
      <c r="H745" s="18" t="str">
        <f>IF(ISNA(VLOOKUP((ROW(H747)-15),'List of tables'!$A$4:$H$900,7,FALSE))," ",VLOOKUP((ROW(H747)-15),'List of tables'!$A$4:$H$900,7,FALSE))</f>
        <v>Download file (Zip, 36.1 MB)</v>
      </c>
    </row>
    <row r="746" spans="1:8" ht="45" customHeight="1" x14ac:dyDescent="0.2">
      <c r="A746" s="21" t="str">
        <f>IF(ISNA(VLOOKUP((ROW(A748)-15),'List of tables'!$A$4:$H$900,2,FALSE))," ",VLOOKUP((ROW(A748)-15),'List of tables'!$A$4:$H$900,2,FALSE))</f>
        <v>LC7501NI</v>
      </c>
      <c r="B746" s="20" t="str">
        <f>IF(ISNA(VLOOKUP((ROW(B748)-15),'List of tables'!$A$4:$H$900,3,FALSE))," ",VLOOKUP((ROW(B748)-15),'List of tables'!$A$4:$H$900,3,FALSE))</f>
        <v>Method of travel to work by highest level of qualification (administrative geographies)</v>
      </c>
      <c r="C746" s="20" t="str">
        <f>IF(ISNA(VLOOKUP((ROW(H748)-15),'List of tables'!$A$4:$H$900,8,FALSE))," ",VLOOKUP((ROW(H748)-15),'List of tables'!$A$4:$H$900,8,FALSE))</f>
        <v>All usual residents aged 16 to 74 (excluding students) in employment and currently working</v>
      </c>
      <c r="D746" s="20" t="str">
        <f>IF(ISNA(VLOOKUP((ROW(D748)-15),'List of tables'!$A$4:$H$900,5,FALSE))," ",VLOOKUP((ROW(D748)-15),'List of tables'!$A$4:$H$900,5,FALSE))</f>
        <v>Electoral Ward, Assembly Area, Local Government District (1993), Health and Social Care Trust, Education and Library Board, NUTS3, Northern Ireland</v>
      </c>
      <c r="E746" s="53" t="str">
        <f t="shared" si="11"/>
        <v>Download file (Zip, 4.7 MB)</v>
      </c>
      <c r="G746" s="18" t="str">
        <f>IF(ISNA(VLOOKUP((ROW(G748)-15),'List of tables'!$A$4:$H$900,6,FALSE))," ",VLOOKUP((ROW(G748)-15),'List of tables'!$A$4:$H$900,6,FALSE))</f>
        <v>https://datavis.nisra.gov.uk/census/2011/census-2011-lc7501ni-administrative-geographies.zip</v>
      </c>
      <c r="H746" s="18" t="str">
        <f>IF(ISNA(VLOOKUP((ROW(H748)-15),'List of tables'!$A$4:$H$900,7,FALSE))," ",VLOOKUP((ROW(H748)-15),'List of tables'!$A$4:$H$900,7,FALSE))</f>
        <v>Download file (Zip, 4.7 MB)</v>
      </c>
    </row>
    <row r="747" spans="1:8" ht="45" customHeight="1" x14ac:dyDescent="0.2">
      <c r="A747" s="21" t="str">
        <f>IF(ISNA(VLOOKUP((ROW(A749)-15),'List of tables'!$A$4:$H$900,2,FALSE))," ",VLOOKUP((ROW(A749)-15),'List of tables'!$A$4:$H$900,2,FALSE))</f>
        <v>LC7501NI</v>
      </c>
      <c r="B747" s="20" t="str">
        <f>IF(ISNA(VLOOKUP((ROW(B749)-15),'List of tables'!$A$4:$H$900,3,FALSE))," ",VLOOKUP((ROW(B749)-15),'List of tables'!$A$4:$H$900,3,FALSE))</f>
        <v>Method of travel to work by highest level of qualification (statistical geographies)</v>
      </c>
      <c r="C747" s="20" t="str">
        <f>IF(ISNA(VLOOKUP((ROW(H749)-15),'List of tables'!$A$4:$H$900,8,FALSE))," ",VLOOKUP((ROW(H749)-15),'List of tables'!$A$4:$H$900,8,FALSE))</f>
        <v>All usual residents aged 16 to 74 (excluding students) in employment and currently working</v>
      </c>
      <c r="D747" s="20" t="str">
        <f>IF(ISNA(VLOOKUP((ROW(D749)-15),'List of tables'!$A$4:$H$900,5,FALSE))," ",VLOOKUP((ROW(D749)-15),'List of tables'!$A$4:$H$900,5,FALSE))</f>
        <v>Small Area, Super Output Area, Northern Ireland</v>
      </c>
      <c r="E747" s="53" t="str">
        <f t="shared" si="11"/>
        <v>Download file (Zip, 39.3 MB)</v>
      </c>
      <c r="G747" s="18" t="str">
        <f>IF(ISNA(VLOOKUP((ROW(G749)-15),'List of tables'!$A$4:$H$900,6,FALSE))," ",VLOOKUP((ROW(G749)-15),'List of tables'!$A$4:$H$900,6,FALSE))</f>
        <v>https://datavis.nisra.gov.uk/census/2011/census-2011-lc7501ni-statistical-geographies.zip</v>
      </c>
      <c r="H747" s="18" t="str">
        <f>IF(ISNA(VLOOKUP((ROW(H749)-15),'List of tables'!$A$4:$H$900,7,FALSE))," ",VLOOKUP((ROW(H749)-15),'List of tables'!$A$4:$H$900,7,FALSE))</f>
        <v>Download file (Zip, 39.3 MB)</v>
      </c>
    </row>
    <row r="748" spans="1:8" ht="45" customHeight="1" x14ac:dyDescent="0.2">
      <c r="A748" s="21" t="str">
        <f>IF(ISNA(VLOOKUP((ROW(A750)-15),'List of tables'!$A$4:$H$900,2,FALSE))," ",VLOOKUP((ROW(A750)-15),'List of tables'!$A$4:$H$900,2,FALSE))</f>
        <v>LC7502NI</v>
      </c>
      <c r="B748" s="20" t="str">
        <f>IF(ISNA(VLOOKUP((ROW(B750)-15),'List of tables'!$A$4:$H$900,3,FALSE))," ",VLOOKUP((ROW(B750)-15),'List of tables'!$A$4:$H$900,3,FALSE))</f>
        <v>Distance travelled to work by highest level of qualification (administrative geographies)</v>
      </c>
      <c r="C748" s="20" t="str">
        <f>IF(ISNA(VLOOKUP((ROW(H750)-15),'List of tables'!$A$4:$H$900,8,FALSE))," ",VLOOKUP((ROW(H750)-15),'List of tables'!$A$4:$H$900,8,FALSE))</f>
        <v>All usual residents aged 16 to 74 (excluding students) in employment and currently working</v>
      </c>
      <c r="D748" s="20" t="str">
        <f>IF(ISNA(VLOOKUP((ROW(D750)-15),'List of tables'!$A$4:$H$900,5,FALSE))," ",VLOOKUP((ROW(D750)-15),'List of tables'!$A$4:$H$900,5,FALSE))</f>
        <v>Electoral Ward, Assembly Area, Local Government District (1993), Health and Social Care Trust, Education and Library Board, NUTS3, Northern Ireland</v>
      </c>
      <c r="E748" s="53" t="str">
        <f t="shared" si="11"/>
        <v>Download file (Zip, 4.7 MB)</v>
      </c>
      <c r="G748" s="18" t="str">
        <f>IF(ISNA(VLOOKUP((ROW(G750)-15),'List of tables'!$A$4:$H$900,6,FALSE))," ",VLOOKUP((ROW(G750)-15),'List of tables'!$A$4:$H$900,6,FALSE))</f>
        <v>https://datavis.nisra.gov.uk/census/2011/census-2011-lc7502ni-administrative-geographies.zip</v>
      </c>
      <c r="H748" s="18" t="str">
        <f>IF(ISNA(VLOOKUP((ROW(H750)-15),'List of tables'!$A$4:$H$900,7,FALSE))," ",VLOOKUP((ROW(H750)-15),'List of tables'!$A$4:$H$900,7,FALSE))</f>
        <v>Download file (Zip, 4.7 MB)</v>
      </c>
    </row>
    <row r="749" spans="1:8" ht="45" customHeight="1" x14ac:dyDescent="0.2">
      <c r="A749" s="21" t="str">
        <f>IF(ISNA(VLOOKUP((ROW(A751)-15),'List of tables'!$A$4:$H$900,2,FALSE))," ",VLOOKUP((ROW(A751)-15),'List of tables'!$A$4:$H$900,2,FALSE))</f>
        <v>LC7502NI</v>
      </c>
      <c r="B749" s="20" t="str">
        <f>IF(ISNA(VLOOKUP((ROW(B751)-15),'List of tables'!$A$4:$H$900,3,FALSE))," ",VLOOKUP((ROW(B751)-15),'List of tables'!$A$4:$H$900,3,FALSE))</f>
        <v>Distance travelled to work by highest level of qualification (statistical geographies)</v>
      </c>
      <c r="C749" s="20" t="str">
        <f>IF(ISNA(VLOOKUP((ROW(H751)-15),'List of tables'!$A$4:$H$900,8,FALSE))," ",VLOOKUP((ROW(H751)-15),'List of tables'!$A$4:$H$900,8,FALSE))</f>
        <v>All usual residents aged 16 to 74 (excluding students) in employment and currently working</v>
      </c>
      <c r="D749" s="20" t="str">
        <f>IF(ISNA(VLOOKUP((ROW(D751)-15),'List of tables'!$A$4:$H$900,5,FALSE))," ",VLOOKUP((ROW(D751)-15),'List of tables'!$A$4:$H$900,5,FALSE))</f>
        <v>Small Area, Super Output Area, Northern Ireland</v>
      </c>
      <c r="E749" s="53" t="str">
        <f t="shared" si="11"/>
        <v>Download file (Zip, 39.6 MB)</v>
      </c>
      <c r="G749" s="18" t="str">
        <f>IF(ISNA(VLOOKUP((ROW(G751)-15),'List of tables'!$A$4:$H$900,6,FALSE))," ",VLOOKUP((ROW(G751)-15),'List of tables'!$A$4:$H$900,6,FALSE))</f>
        <v>https://datavis.nisra.gov.uk/census/2011/census-2011-lc7502ni-statistical-geographies.zip</v>
      </c>
      <c r="H749" s="18" t="str">
        <f>IF(ISNA(VLOOKUP((ROW(H751)-15),'List of tables'!$A$4:$H$900,7,FALSE))," ",VLOOKUP((ROW(H751)-15),'List of tables'!$A$4:$H$900,7,FALSE))</f>
        <v>Download file (Zip, 39.6 MB)</v>
      </c>
    </row>
    <row r="750" spans="1:8" ht="45" customHeight="1" x14ac:dyDescent="0.2">
      <c r="A750" s="21" t="str">
        <f>IF(ISNA(VLOOKUP((ROW(A752)-15),'List of tables'!$A$4:$H$900,2,FALSE))," ",VLOOKUP((ROW(A752)-15),'List of tables'!$A$4:$H$900,2,FALSE))</f>
        <v>LC7601NI</v>
      </c>
      <c r="B750" s="20" t="str">
        <f>IF(ISNA(VLOOKUP((ROW(B752)-15),'List of tables'!$A$4:$H$900,3,FALSE))," ",VLOOKUP((ROW(B752)-15),'List of tables'!$A$4:$H$900,3,FALSE))</f>
        <v>Hours worked by method of travel to work (administrative geographies)</v>
      </c>
      <c r="C750" s="20" t="str">
        <f>IF(ISNA(VLOOKUP((ROW(H752)-15),'List of tables'!$A$4:$H$900,8,FALSE))," ",VLOOKUP((ROW(H752)-15),'List of tables'!$A$4:$H$900,8,FALSE))</f>
        <v>All usual residents aged 16 to 74 (excluding students) in employment and currently working</v>
      </c>
      <c r="D750" s="20" t="str">
        <f>IF(ISNA(VLOOKUP((ROW(D752)-15),'List of tables'!$A$4:$H$900,5,FALSE))," ",VLOOKUP((ROW(D752)-15),'List of tables'!$A$4:$H$900,5,FALSE))</f>
        <v>Electoral Ward, Assembly Area, Local Government District (1993), Health and Social Care Trust, Education and Library Board, NUTS3, Northern Ireland</v>
      </c>
      <c r="E750" s="53" t="str">
        <f t="shared" si="11"/>
        <v>Download file (Zip, 4.2 MB)</v>
      </c>
      <c r="G750" s="18" t="str">
        <f>IF(ISNA(VLOOKUP((ROW(G752)-15),'List of tables'!$A$4:$H$900,6,FALSE))," ",VLOOKUP((ROW(G752)-15),'List of tables'!$A$4:$H$900,6,FALSE))</f>
        <v>https://datavis.nisra.gov.uk/census/2011/census-2011-lc7601ni-administrative-geographies.zip</v>
      </c>
      <c r="H750" s="18" t="str">
        <f>IF(ISNA(VLOOKUP((ROW(H752)-15),'List of tables'!$A$4:$H$900,7,FALSE))," ",VLOOKUP((ROW(H752)-15),'List of tables'!$A$4:$H$900,7,FALSE))</f>
        <v>Download file (Zip, 4.2 MB)</v>
      </c>
    </row>
    <row r="751" spans="1:8" ht="45" customHeight="1" x14ac:dyDescent="0.2">
      <c r="A751" s="21" t="str">
        <f>IF(ISNA(VLOOKUP((ROW(A753)-15),'List of tables'!$A$4:$H$900,2,FALSE))," ",VLOOKUP((ROW(A753)-15),'List of tables'!$A$4:$H$900,2,FALSE))</f>
        <v>LC7601NI</v>
      </c>
      <c r="B751" s="20" t="str">
        <f>IF(ISNA(VLOOKUP((ROW(B753)-15),'List of tables'!$A$4:$H$900,3,FALSE))," ",VLOOKUP((ROW(B753)-15),'List of tables'!$A$4:$H$900,3,FALSE))</f>
        <v>Hours worked by method of travel to work (statistical geographies)</v>
      </c>
      <c r="C751" s="20" t="str">
        <f>IF(ISNA(VLOOKUP((ROW(H753)-15),'List of tables'!$A$4:$H$900,8,FALSE))," ",VLOOKUP((ROW(H753)-15),'List of tables'!$A$4:$H$900,8,FALSE))</f>
        <v>All usual residents aged 16 to 74 (excluding students) in employment and currently working</v>
      </c>
      <c r="D751" s="20" t="str">
        <f>IF(ISNA(VLOOKUP((ROW(D753)-15),'List of tables'!$A$4:$H$900,5,FALSE))," ",VLOOKUP((ROW(D753)-15),'List of tables'!$A$4:$H$900,5,FALSE))</f>
        <v>Small Area, Super Output Area, Northern Ireland</v>
      </c>
      <c r="E751" s="53" t="str">
        <f t="shared" si="11"/>
        <v>Download file (Zip, 35.0 MB)</v>
      </c>
      <c r="G751" s="18" t="str">
        <f>IF(ISNA(VLOOKUP((ROW(G753)-15),'List of tables'!$A$4:$H$900,6,FALSE))," ",VLOOKUP((ROW(G753)-15),'List of tables'!$A$4:$H$900,6,FALSE))</f>
        <v>https://datavis.nisra.gov.uk/census/2011/census-2011-lc7601ni-statistical-geographies.zip</v>
      </c>
      <c r="H751" s="18" t="str">
        <f>IF(ISNA(VLOOKUP((ROW(H753)-15),'List of tables'!$A$4:$H$900,7,FALSE))," ",VLOOKUP((ROW(H753)-15),'List of tables'!$A$4:$H$900,7,FALSE))</f>
        <v>Download file (Zip, 35.0 MB)</v>
      </c>
    </row>
    <row r="752" spans="1:8" ht="45" customHeight="1" x14ac:dyDescent="0.2">
      <c r="A752" s="21" t="str">
        <f>IF(ISNA(VLOOKUP((ROW(A754)-15),'List of tables'!$A$4:$H$900,2,FALSE))," ",VLOOKUP((ROW(A754)-15),'List of tables'!$A$4:$H$900,2,FALSE))</f>
        <v>LC7603NI</v>
      </c>
      <c r="B752" s="20" t="str">
        <f>IF(ISNA(VLOOKUP((ROW(B754)-15),'List of tables'!$A$4:$H$900,3,FALSE))," ",VLOOKUP((ROW(B754)-15),'List of tables'!$A$4:$H$900,3,FALSE))</f>
        <v>Method of travel to work by industry (administrative geographies)</v>
      </c>
      <c r="C752" s="20" t="str">
        <f>IF(ISNA(VLOOKUP((ROW(H754)-15),'List of tables'!$A$4:$H$900,8,FALSE))," ",VLOOKUP((ROW(H754)-15),'List of tables'!$A$4:$H$900,8,FALSE))</f>
        <v>All usual residents aged 16 to 74 (excluding students) in employment and currently working</v>
      </c>
      <c r="D752" s="20" t="str">
        <f>IF(ISNA(VLOOKUP((ROW(D754)-15),'List of tables'!$A$4:$H$900,5,FALSE))," ",VLOOKUP((ROW(D754)-15),'List of tables'!$A$4:$H$900,5,FALSE))</f>
        <v>Electoral Ward, Assembly Area, Local Government District (1993), Health and Social Care Trust, Education and Library Board, NUTS3, Northern Ireland</v>
      </c>
      <c r="E752" s="53" t="str">
        <f t="shared" si="11"/>
        <v>Download file (Zip, 4.7 MB)</v>
      </c>
      <c r="G752" s="18" t="str">
        <f>IF(ISNA(VLOOKUP((ROW(G754)-15),'List of tables'!$A$4:$H$900,6,FALSE))," ",VLOOKUP((ROW(G754)-15),'List of tables'!$A$4:$H$900,6,FALSE))</f>
        <v>https://datavis.nisra.gov.uk/census/2011/census-2011-lc7603ni-administrative-geographies.zip</v>
      </c>
      <c r="H752" s="18" t="str">
        <f>IF(ISNA(VLOOKUP((ROW(H754)-15),'List of tables'!$A$4:$H$900,7,FALSE))," ",VLOOKUP((ROW(H754)-15),'List of tables'!$A$4:$H$900,7,FALSE))</f>
        <v>Download file (Zip, 4.7 MB)</v>
      </c>
    </row>
    <row r="753" spans="1:8" ht="45" customHeight="1" x14ac:dyDescent="0.2">
      <c r="A753" s="21" t="str">
        <f>IF(ISNA(VLOOKUP((ROW(A755)-15),'List of tables'!$A$4:$H$900,2,FALSE))," ",VLOOKUP((ROW(A755)-15),'List of tables'!$A$4:$H$900,2,FALSE))</f>
        <v>LC7603NI</v>
      </c>
      <c r="B753" s="20" t="str">
        <f>IF(ISNA(VLOOKUP((ROW(B755)-15),'List of tables'!$A$4:$H$900,3,FALSE))," ",VLOOKUP((ROW(B755)-15),'List of tables'!$A$4:$H$900,3,FALSE))</f>
        <v>Method of travel to work by industry (statistical geographies)</v>
      </c>
      <c r="C753" s="20" t="str">
        <f>IF(ISNA(VLOOKUP((ROW(H755)-15),'List of tables'!$A$4:$H$900,8,FALSE))," ",VLOOKUP((ROW(H755)-15),'List of tables'!$A$4:$H$900,8,FALSE))</f>
        <v>All usual residents aged 16 to 74 (excluding students) in employment and currently working</v>
      </c>
      <c r="D753" s="20" t="str">
        <f>IF(ISNA(VLOOKUP((ROW(D755)-15),'List of tables'!$A$4:$H$900,5,FALSE))," ",VLOOKUP((ROW(D755)-15),'List of tables'!$A$4:$H$900,5,FALSE))</f>
        <v>Small Area, Super Output Area, Northern Ireland</v>
      </c>
      <c r="E753" s="53" t="str">
        <f t="shared" si="11"/>
        <v>Download file (Zip, 38.9 MB)</v>
      </c>
      <c r="G753" s="18" t="str">
        <f>IF(ISNA(VLOOKUP((ROW(G755)-15),'List of tables'!$A$4:$H$900,6,FALSE))," ",VLOOKUP((ROW(G755)-15),'List of tables'!$A$4:$H$900,6,FALSE))</f>
        <v>https://datavis.nisra.gov.uk/census/2011/census-2011-lc7603ni-statistical-geographies.zip</v>
      </c>
      <c r="H753" s="18" t="str">
        <f>IF(ISNA(VLOOKUP((ROW(H755)-15),'List of tables'!$A$4:$H$900,7,FALSE))," ",VLOOKUP((ROW(H755)-15),'List of tables'!$A$4:$H$900,7,FALSE))</f>
        <v>Download file (Zip, 38.9 MB)</v>
      </c>
    </row>
    <row r="754" spans="1:8" ht="45" customHeight="1" x14ac:dyDescent="0.2">
      <c r="A754" s="21" t="str">
        <f>IF(ISNA(VLOOKUP((ROW(A756)-15),'List of tables'!$A$4:$H$900,2,FALSE))," ",VLOOKUP((ROW(A756)-15),'List of tables'!$A$4:$H$900,2,FALSE))</f>
        <v>LC7604NI</v>
      </c>
      <c r="B754" s="20" t="str">
        <f>IF(ISNA(VLOOKUP((ROW(B756)-15),'List of tables'!$A$4:$H$900,3,FALSE))," ",VLOOKUP((ROW(B756)-15),'List of tables'!$A$4:$H$900,3,FALSE))</f>
        <v>Industry by distance travelled to work (administrative geographies)</v>
      </c>
      <c r="C754" s="20" t="str">
        <f>IF(ISNA(VLOOKUP((ROW(H756)-15),'List of tables'!$A$4:$H$900,8,FALSE))," ",VLOOKUP((ROW(H756)-15),'List of tables'!$A$4:$H$900,8,FALSE))</f>
        <v>All usual residents aged 16 to 74 (excluding students) in employment and currently working</v>
      </c>
      <c r="D754" s="20" t="str">
        <f>IF(ISNA(VLOOKUP((ROW(D756)-15),'List of tables'!$A$4:$H$900,5,FALSE))," ",VLOOKUP((ROW(D756)-15),'List of tables'!$A$4:$H$900,5,FALSE))</f>
        <v>Electoral Ward, Assembly Area, Local Government District (1993), Health and Social Care Trust, Education and Library Board, NUTS3, Northern Ireland</v>
      </c>
      <c r="E754" s="53" t="str">
        <f t="shared" si="11"/>
        <v>Download file (Zip, 4.7 MB)</v>
      </c>
      <c r="G754" s="18" t="str">
        <f>IF(ISNA(VLOOKUP((ROW(G756)-15),'List of tables'!$A$4:$H$900,6,FALSE))," ",VLOOKUP((ROW(G756)-15),'List of tables'!$A$4:$H$900,6,FALSE))</f>
        <v>https://datavis.nisra.gov.uk/census/2011/census-2011-lc7604ni-administrative-geographies.zip</v>
      </c>
      <c r="H754" s="18" t="str">
        <f>IF(ISNA(VLOOKUP((ROW(H756)-15),'List of tables'!$A$4:$H$900,7,FALSE))," ",VLOOKUP((ROW(H756)-15),'List of tables'!$A$4:$H$900,7,FALSE))</f>
        <v>Download file (Zip, 4.7 MB)</v>
      </c>
    </row>
    <row r="755" spans="1:8" ht="45" customHeight="1" x14ac:dyDescent="0.2">
      <c r="A755" s="21" t="str">
        <f>IF(ISNA(VLOOKUP((ROW(A757)-15),'List of tables'!$A$4:$H$900,2,FALSE))," ",VLOOKUP((ROW(A757)-15),'List of tables'!$A$4:$H$900,2,FALSE))</f>
        <v>LC7604NI</v>
      </c>
      <c r="B755" s="20" t="str">
        <f>IF(ISNA(VLOOKUP((ROW(B757)-15),'List of tables'!$A$4:$H$900,3,FALSE))," ",VLOOKUP((ROW(B757)-15),'List of tables'!$A$4:$H$900,3,FALSE))</f>
        <v>Industry by distance travelled to work (statistical geographies)</v>
      </c>
      <c r="C755" s="20" t="str">
        <f>IF(ISNA(VLOOKUP((ROW(H757)-15),'List of tables'!$A$4:$H$900,8,FALSE))," ",VLOOKUP((ROW(H757)-15),'List of tables'!$A$4:$H$900,8,FALSE))</f>
        <v>All usual residents aged 16 to 74 (excluding students) in employment and currently working</v>
      </c>
      <c r="D755" s="20" t="str">
        <f>IF(ISNA(VLOOKUP((ROW(D757)-15),'List of tables'!$A$4:$H$900,5,FALSE))," ",VLOOKUP((ROW(D757)-15),'List of tables'!$A$4:$H$900,5,FALSE))</f>
        <v>Small Area, Super Output Area, Northern Ireland</v>
      </c>
      <c r="E755" s="53" t="str">
        <f t="shared" si="11"/>
        <v>Download file (Zip, 39.2 MB)</v>
      </c>
      <c r="G755" s="18" t="str">
        <f>IF(ISNA(VLOOKUP((ROW(G757)-15),'List of tables'!$A$4:$H$900,6,FALSE))," ",VLOOKUP((ROW(G757)-15),'List of tables'!$A$4:$H$900,6,FALSE))</f>
        <v>https://datavis.nisra.gov.uk/census/2011/census-2011-lc7604ni-statistical-geographies.zip</v>
      </c>
      <c r="H755" s="18" t="str">
        <f>IF(ISNA(VLOOKUP((ROW(H757)-15),'List of tables'!$A$4:$H$900,7,FALSE))," ",VLOOKUP((ROW(H757)-15),'List of tables'!$A$4:$H$900,7,FALSE))</f>
        <v>Download file (Zip, 39.2 MB)</v>
      </c>
    </row>
    <row r="756" spans="1:8" ht="45" customHeight="1" x14ac:dyDescent="0.2">
      <c r="A756" s="21" t="str">
        <f>IF(ISNA(VLOOKUP((ROW(A758)-15),'List of tables'!$A$4:$H$900,2,FALSE))," ",VLOOKUP((ROW(A758)-15),'List of tables'!$A$4:$H$900,2,FALSE))</f>
        <v>LC7605NI</v>
      </c>
      <c r="B756" s="20" t="str">
        <f>IF(ISNA(VLOOKUP((ROW(B758)-15),'List of tables'!$A$4:$H$900,3,FALSE))," ",VLOOKUP((ROW(B758)-15),'List of tables'!$A$4:$H$900,3,FALSE))</f>
        <v>Method of travel to work by occupation (administrative geographies)</v>
      </c>
      <c r="C756" s="20" t="str">
        <f>IF(ISNA(VLOOKUP((ROW(H758)-15),'List of tables'!$A$4:$H$900,8,FALSE))," ",VLOOKUP((ROW(H758)-15),'List of tables'!$A$4:$H$900,8,FALSE))</f>
        <v>All usual residents aged 16 to 74 (excluding students) in employment and currently working</v>
      </c>
      <c r="D756" s="20" t="str">
        <f>IF(ISNA(VLOOKUP((ROW(D758)-15),'List of tables'!$A$4:$H$900,5,FALSE))," ",VLOOKUP((ROW(D758)-15),'List of tables'!$A$4:$H$900,5,FALSE))</f>
        <v>Electoral Ward, Assembly Area, Local Government District (1993), Health and Social Care Trust, Education and Library Board, NUTS3, Northern Ireland</v>
      </c>
      <c r="E756" s="53" t="str">
        <f t="shared" si="11"/>
        <v>Download file (Zip, 4.8 MB)</v>
      </c>
      <c r="G756" s="18" t="str">
        <f>IF(ISNA(VLOOKUP((ROW(G758)-15),'List of tables'!$A$4:$H$900,6,FALSE))," ",VLOOKUP((ROW(G758)-15),'List of tables'!$A$4:$H$900,6,FALSE))</f>
        <v>https://datavis.nisra.gov.uk/census/2011/census-2011-lc7605ni-administrative-geographies.zip</v>
      </c>
      <c r="H756" s="18" t="str">
        <f>IF(ISNA(VLOOKUP((ROW(H758)-15),'List of tables'!$A$4:$H$900,7,FALSE))," ",VLOOKUP((ROW(H758)-15),'List of tables'!$A$4:$H$900,7,FALSE))</f>
        <v>Download file (Zip, 4.8 MB)</v>
      </c>
    </row>
    <row r="757" spans="1:8" ht="45" customHeight="1" x14ac:dyDescent="0.2">
      <c r="A757" s="21" t="str">
        <f>IF(ISNA(VLOOKUP((ROW(A759)-15),'List of tables'!$A$4:$H$900,2,FALSE))," ",VLOOKUP((ROW(A759)-15),'List of tables'!$A$4:$H$900,2,FALSE))</f>
        <v>LC7605NI</v>
      </c>
      <c r="B757" s="20" t="str">
        <f>IF(ISNA(VLOOKUP((ROW(B759)-15),'List of tables'!$A$4:$H$900,3,FALSE))," ",VLOOKUP((ROW(B759)-15),'List of tables'!$A$4:$H$900,3,FALSE))</f>
        <v>Method of travel to work by occupation (statistical geographies)</v>
      </c>
      <c r="C757" s="20" t="str">
        <f>IF(ISNA(VLOOKUP((ROW(H759)-15),'List of tables'!$A$4:$H$900,8,FALSE))," ",VLOOKUP((ROW(H759)-15),'List of tables'!$A$4:$H$900,8,FALSE))</f>
        <v>All usual residents aged 16 to 74 (excluding students) in employment and currently working</v>
      </c>
      <c r="D757" s="20" t="str">
        <f>IF(ISNA(VLOOKUP((ROW(D759)-15),'List of tables'!$A$4:$H$900,5,FALSE))," ",VLOOKUP((ROW(D759)-15),'List of tables'!$A$4:$H$900,5,FALSE))</f>
        <v>Small Area, Super Output Area, Northern Ireland</v>
      </c>
      <c r="E757" s="53" t="str">
        <f t="shared" si="11"/>
        <v>Download file (Zip, 40.0 MB)</v>
      </c>
      <c r="G757" s="18" t="str">
        <f>IF(ISNA(VLOOKUP((ROW(G759)-15),'List of tables'!$A$4:$H$900,6,FALSE))," ",VLOOKUP((ROW(G759)-15),'List of tables'!$A$4:$H$900,6,FALSE))</f>
        <v>https://datavis.nisra.gov.uk/census/2011/census-2011-lc7605ni-statistical-geographies.zip</v>
      </c>
      <c r="H757" s="18" t="str">
        <f>IF(ISNA(VLOOKUP((ROW(H759)-15),'List of tables'!$A$4:$H$900,7,FALSE))," ",VLOOKUP((ROW(H759)-15),'List of tables'!$A$4:$H$900,7,FALSE))</f>
        <v>Download file (Zip, 40.0 MB)</v>
      </c>
    </row>
    <row r="758" spans="1:8" ht="45" customHeight="1" x14ac:dyDescent="0.2">
      <c r="A758" s="21" t="str">
        <f>IF(ISNA(VLOOKUP((ROW(A760)-15),'List of tables'!$A$4:$H$900,2,FALSE))," ",VLOOKUP((ROW(A760)-15),'List of tables'!$A$4:$H$900,2,FALSE))</f>
        <v>LC7606NI</v>
      </c>
      <c r="B758" s="20" t="str">
        <f>IF(ISNA(VLOOKUP((ROW(B760)-15),'List of tables'!$A$4:$H$900,3,FALSE))," ",VLOOKUP((ROW(B760)-15),'List of tables'!$A$4:$H$900,3,FALSE))</f>
        <v>Distance travelled to work by occupation (administrative geographies)</v>
      </c>
      <c r="C758" s="20" t="str">
        <f>IF(ISNA(VLOOKUP((ROW(H760)-15),'List of tables'!$A$4:$H$900,8,FALSE))," ",VLOOKUP((ROW(H760)-15),'List of tables'!$A$4:$H$900,8,FALSE))</f>
        <v>All usual residents aged 16 to 74 (excluding students) in employment and currently working</v>
      </c>
      <c r="D758" s="20" t="str">
        <f>IF(ISNA(VLOOKUP((ROW(D760)-15),'List of tables'!$A$4:$H$900,5,FALSE))," ",VLOOKUP((ROW(D760)-15),'List of tables'!$A$4:$H$900,5,FALSE))</f>
        <v>Electoral Ward, Assembly Area, Local Government District (1993), Health and Social Care Trust, Education and Library Board, NUTS3, Northern Ireland</v>
      </c>
      <c r="E758" s="53" t="str">
        <f t="shared" si="11"/>
        <v>Download file (Zip, 4.8 MB)</v>
      </c>
      <c r="G758" s="18" t="str">
        <f>IF(ISNA(VLOOKUP((ROW(G760)-15),'List of tables'!$A$4:$H$900,6,FALSE))," ",VLOOKUP((ROW(G760)-15),'List of tables'!$A$4:$H$900,6,FALSE))</f>
        <v>https://datavis.nisra.gov.uk/census/2011/census-2011-lc7606ni-administrative-geographies.zip</v>
      </c>
      <c r="H758" s="18" t="str">
        <f>IF(ISNA(VLOOKUP((ROW(H760)-15),'List of tables'!$A$4:$H$900,7,FALSE))," ",VLOOKUP((ROW(H760)-15),'List of tables'!$A$4:$H$900,7,FALSE))</f>
        <v>Download file (Zip, 4.8 MB)</v>
      </c>
    </row>
    <row r="759" spans="1:8" ht="45" customHeight="1" x14ac:dyDescent="0.2">
      <c r="A759" s="21" t="str">
        <f>IF(ISNA(VLOOKUP((ROW(A761)-15),'List of tables'!$A$4:$H$900,2,FALSE))," ",VLOOKUP((ROW(A761)-15),'List of tables'!$A$4:$H$900,2,FALSE))</f>
        <v>LC7606NI</v>
      </c>
      <c r="B759" s="20" t="str">
        <f>IF(ISNA(VLOOKUP((ROW(B761)-15),'List of tables'!$A$4:$H$900,3,FALSE))," ",VLOOKUP((ROW(B761)-15),'List of tables'!$A$4:$H$900,3,FALSE))</f>
        <v>Distance travelled to work by occupation (statistical geographies)</v>
      </c>
      <c r="C759" s="20" t="str">
        <f>IF(ISNA(VLOOKUP((ROW(H761)-15),'List of tables'!$A$4:$H$900,8,FALSE))," ",VLOOKUP((ROW(H761)-15),'List of tables'!$A$4:$H$900,8,FALSE))</f>
        <v>All usual residents aged 16 to 74 (excluding students) in employment and currently working</v>
      </c>
      <c r="D759" s="20" t="str">
        <f>IF(ISNA(VLOOKUP((ROW(D761)-15),'List of tables'!$A$4:$H$900,5,FALSE))," ",VLOOKUP((ROW(D761)-15),'List of tables'!$A$4:$H$900,5,FALSE))</f>
        <v>Small Area, Super Output Area, Northern Ireland</v>
      </c>
      <c r="E759" s="53" t="str">
        <f t="shared" si="11"/>
        <v>Download file (Zip, 40.4 MB)</v>
      </c>
      <c r="G759" s="18" t="str">
        <f>IF(ISNA(VLOOKUP((ROW(G761)-15),'List of tables'!$A$4:$H$900,6,FALSE))," ",VLOOKUP((ROW(G761)-15),'List of tables'!$A$4:$H$900,6,FALSE))</f>
        <v>https://datavis.nisra.gov.uk/census/2011/census-2011-lc7606ni-statistical-geographies.zip</v>
      </c>
      <c r="H759" s="18" t="str">
        <f>IF(ISNA(VLOOKUP((ROW(H761)-15),'List of tables'!$A$4:$H$900,7,FALSE))," ",VLOOKUP((ROW(H761)-15),'List of tables'!$A$4:$H$900,7,FALSE))</f>
        <v>Download file (Zip, 40.4 MB)</v>
      </c>
    </row>
    <row r="760" spans="1:8" ht="45" customHeight="1" x14ac:dyDescent="0.2">
      <c r="A760" s="21" t="str">
        <f>IF(ISNA(VLOOKUP((ROW(A762)-15),'List of tables'!$A$4:$H$900,2,FALSE))," ",VLOOKUP((ROW(A762)-15),'List of tables'!$A$4:$H$900,2,FALSE))</f>
        <v>LC7607NI</v>
      </c>
      <c r="B760" s="20" t="str">
        <f>IF(ISNA(VLOOKUP((ROW(B762)-15),'List of tables'!$A$4:$H$900,3,FALSE))," ",VLOOKUP((ROW(B762)-15),'List of tables'!$A$4:$H$900,3,FALSE))</f>
        <v>NS-SeC by method of travel to work (administrative geographies)</v>
      </c>
      <c r="C760" s="20" t="str">
        <f>IF(ISNA(VLOOKUP((ROW(H762)-15),'List of tables'!$A$4:$H$900,8,FALSE))," ",VLOOKUP((ROW(H762)-15),'List of tables'!$A$4:$H$900,8,FALSE))</f>
        <v>All usual residents aged 16 to 74 (excluding students) in employment and currently working</v>
      </c>
      <c r="D760" s="20" t="str">
        <f>IF(ISNA(VLOOKUP((ROW(D762)-15),'List of tables'!$A$4:$H$900,5,FALSE))," ",VLOOKUP((ROW(D762)-15),'List of tables'!$A$4:$H$900,5,FALSE))</f>
        <v>Electoral Ward, Assembly Area, Local Government District (1993), Health and Social Care Trust, Education and Library Board, NUTS3, Northern Ireland</v>
      </c>
      <c r="E760" s="53" t="str">
        <f t="shared" si="11"/>
        <v>Download file (Zip, 4.3 MB)</v>
      </c>
      <c r="G760" s="18" t="str">
        <f>IF(ISNA(VLOOKUP((ROW(G762)-15),'List of tables'!$A$4:$H$900,6,FALSE))," ",VLOOKUP((ROW(G762)-15),'List of tables'!$A$4:$H$900,6,FALSE))</f>
        <v>https://datavis.nisra.gov.uk/census/2011/census-2011-lc7607ni-administrative-geographies.zip</v>
      </c>
      <c r="H760" s="18" t="str">
        <f>IF(ISNA(VLOOKUP((ROW(H762)-15),'List of tables'!$A$4:$H$900,7,FALSE))," ",VLOOKUP((ROW(H762)-15),'List of tables'!$A$4:$H$900,7,FALSE))</f>
        <v>Download file (Zip, 4.3 MB)</v>
      </c>
    </row>
    <row r="761" spans="1:8" ht="45" customHeight="1" x14ac:dyDescent="0.2">
      <c r="A761" s="21" t="str">
        <f>IF(ISNA(VLOOKUP((ROW(A763)-15),'List of tables'!$A$4:$H$900,2,FALSE))," ",VLOOKUP((ROW(A763)-15),'List of tables'!$A$4:$H$900,2,FALSE))</f>
        <v>LC7607NI</v>
      </c>
      <c r="B761" s="20" t="str">
        <f>IF(ISNA(VLOOKUP((ROW(B763)-15),'List of tables'!$A$4:$H$900,3,FALSE))," ",VLOOKUP((ROW(B763)-15),'List of tables'!$A$4:$H$900,3,FALSE))</f>
        <v>NS-SeC by method of travel to work (statistical geographies)</v>
      </c>
      <c r="C761" s="20" t="str">
        <f>IF(ISNA(VLOOKUP((ROW(H763)-15),'List of tables'!$A$4:$H$900,8,FALSE))," ",VLOOKUP((ROW(H763)-15),'List of tables'!$A$4:$H$900,8,FALSE))</f>
        <v>All usual residents aged 16 to 74 (excluding students) in employment and currently working</v>
      </c>
      <c r="D761" s="20" t="str">
        <f>IF(ISNA(VLOOKUP((ROW(D763)-15),'List of tables'!$A$4:$H$900,5,FALSE))," ",VLOOKUP((ROW(D763)-15),'List of tables'!$A$4:$H$900,5,FALSE))</f>
        <v>Small Area, Super Output Area, Northern Ireland</v>
      </c>
      <c r="E761" s="53" t="str">
        <f t="shared" si="11"/>
        <v>Download file (Zip, 35.6 MB)</v>
      </c>
      <c r="G761" s="18" t="str">
        <f>IF(ISNA(VLOOKUP((ROW(G763)-15),'List of tables'!$A$4:$H$900,6,FALSE))," ",VLOOKUP((ROW(G763)-15),'List of tables'!$A$4:$H$900,6,FALSE))</f>
        <v>https://datavis.nisra.gov.uk/census/2011/census-2011-lc7607ni-statistical-geographies.zip</v>
      </c>
      <c r="H761" s="18" t="str">
        <f>IF(ISNA(VLOOKUP((ROW(H763)-15),'List of tables'!$A$4:$H$900,7,FALSE))," ",VLOOKUP((ROW(H763)-15),'List of tables'!$A$4:$H$900,7,FALSE))</f>
        <v>Download file (Zip, 35.6 MB)</v>
      </c>
    </row>
    <row r="762" spans="1:8" ht="45" customHeight="1" x14ac:dyDescent="0.2">
      <c r="A762" s="21" t="str">
        <f>IF(ISNA(VLOOKUP((ROW(A764)-15),'List of tables'!$A$4:$H$900,2,FALSE))," ",VLOOKUP((ROW(A764)-15),'List of tables'!$A$4:$H$900,2,FALSE))</f>
        <v>LC7608NI</v>
      </c>
      <c r="B762" s="20" t="str">
        <f>IF(ISNA(VLOOKUP((ROW(B764)-15),'List of tables'!$A$4:$H$900,3,FALSE))," ",VLOOKUP((ROW(B764)-15),'List of tables'!$A$4:$H$900,3,FALSE))</f>
        <v>NS-SeC by distance travelled to work (administrative geographies)</v>
      </c>
      <c r="C762" s="20" t="str">
        <f>IF(ISNA(VLOOKUP((ROW(H764)-15),'List of tables'!$A$4:$H$900,8,FALSE))," ",VLOOKUP((ROW(H764)-15),'List of tables'!$A$4:$H$900,8,FALSE))</f>
        <v>All usual residents aged 16 to 74 (excluding students) in employment and currently working</v>
      </c>
      <c r="D762" s="20" t="str">
        <f>IF(ISNA(VLOOKUP((ROW(D764)-15),'List of tables'!$A$4:$H$900,5,FALSE))," ",VLOOKUP((ROW(D764)-15),'List of tables'!$A$4:$H$900,5,FALSE))</f>
        <v>Electoral Ward, Assembly Area, Local Government District (1993), Health and Social Care Trust, Education and Library Board, NUTS3, Northern Ireland</v>
      </c>
      <c r="E762" s="53" t="str">
        <f t="shared" si="11"/>
        <v>Download file (Zip, 4.3 MB)</v>
      </c>
      <c r="G762" s="18" t="str">
        <f>IF(ISNA(VLOOKUP((ROW(G764)-15),'List of tables'!$A$4:$H$900,6,FALSE))," ",VLOOKUP((ROW(G764)-15),'List of tables'!$A$4:$H$900,6,FALSE))</f>
        <v>https://datavis.nisra.gov.uk/census/2011/census-2011-lc7608ni-administrative-geographies.zip</v>
      </c>
      <c r="H762" s="18" t="str">
        <f>IF(ISNA(VLOOKUP((ROW(H764)-15),'List of tables'!$A$4:$H$900,7,FALSE))," ",VLOOKUP((ROW(H764)-15),'List of tables'!$A$4:$H$900,7,FALSE))</f>
        <v>Download file (Zip, 4.3 MB)</v>
      </c>
    </row>
    <row r="763" spans="1:8" ht="45" customHeight="1" x14ac:dyDescent="0.2">
      <c r="A763" s="21" t="str">
        <f>IF(ISNA(VLOOKUP((ROW(A765)-15),'List of tables'!$A$4:$H$900,2,FALSE))," ",VLOOKUP((ROW(A765)-15),'List of tables'!$A$4:$H$900,2,FALSE))</f>
        <v>LC7608NI</v>
      </c>
      <c r="B763" s="20" t="str">
        <f>IF(ISNA(VLOOKUP((ROW(B765)-15),'List of tables'!$A$4:$H$900,3,FALSE))," ",VLOOKUP((ROW(B765)-15),'List of tables'!$A$4:$H$900,3,FALSE))</f>
        <v>NS-SeC by distance travelled to work (statistical geographies)</v>
      </c>
      <c r="C763" s="20" t="str">
        <f>IF(ISNA(VLOOKUP((ROW(H765)-15),'List of tables'!$A$4:$H$900,8,FALSE))," ",VLOOKUP((ROW(H765)-15),'List of tables'!$A$4:$H$900,8,FALSE))</f>
        <v>All usual residents aged 16 to 74 (excluding students) in employment and currently working</v>
      </c>
      <c r="D763" s="20" t="str">
        <f>IF(ISNA(VLOOKUP((ROW(D765)-15),'List of tables'!$A$4:$H$900,5,FALSE))," ",VLOOKUP((ROW(D765)-15),'List of tables'!$A$4:$H$900,5,FALSE))</f>
        <v>Small Area, Super Output Area, Northern Ireland</v>
      </c>
      <c r="E763" s="53" t="str">
        <f t="shared" si="11"/>
        <v>Download file (Zip, 36.2 MB)</v>
      </c>
      <c r="G763" s="18" t="str">
        <f>IF(ISNA(VLOOKUP((ROW(G765)-15),'List of tables'!$A$4:$H$900,6,FALSE))," ",VLOOKUP((ROW(G765)-15),'List of tables'!$A$4:$H$900,6,FALSE))</f>
        <v>https://datavis.nisra.gov.uk/census/2011/census-2011-lc7608ni-statistical-geographies.zip</v>
      </c>
      <c r="H763" s="18" t="str">
        <f>IF(ISNA(VLOOKUP((ROW(H765)-15),'List of tables'!$A$4:$H$900,7,FALSE))," ",VLOOKUP((ROW(H765)-15),'List of tables'!$A$4:$H$900,7,FALSE))</f>
        <v>Download file (Zip, 36.2 MB)</v>
      </c>
    </row>
    <row r="764" spans="1:8" ht="45" customHeight="1" x14ac:dyDescent="0.2">
      <c r="A764" s="21" t="str">
        <f>IF(ISNA(VLOOKUP((ROW(A766)-15),'List of tables'!$A$4:$H$900,2,FALSE))," ",VLOOKUP((ROW(A766)-15),'List of tables'!$A$4:$H$900,2,FALSE))</f>
        <v>LC7701NI</v>
      </c>
      <c r="B764" s="20" t="str">
        <f>IF(ISNA(VLOOKUP((ROW(B766)-15),'List of tables'!$A$4:$H$900,3,FALSE))," ",VLOOKUP((ROW(B766)-15),'List of tables'!$A$4:$H$900,3,FALSE))</f>
        <v>Method of travel to work by distance travelled to work (administrative geographies)</v>
      </c>
      <c r="C764" s="20" t="str">
        <f>IF(ISNA(VLOOKUP((ROW(H766)-15),'List of tables'!$A$4:$H$900,8,FALSE))," ",VLOOKUP((ROW(H766)-15),'List of tables'!$A$4:$H$900,8,FALSE))</f>
        <v>All usual residents aged 16 to 74 (excluding students) in employment and currently working</v>
      </c>
      <c r="D764" s="20" t="str">
        <f>IF(ISNA(VLOOKUP((ROW(D766)-15),'List of tables'!$A$4:$H$900,5,FALSE))," ",VLOOKUP((ROW(D766)-15),'List of tables'!$A$4:$H$900,5,FALSE))</f>
        <v>Electoral Ward, Assembly Area, Local Government District (1993), Health and Social Care Trust, Education and Library Board, NUTS3, Northern Ireland</v>
      </c>
      <c r="E764" s="53" t="str">
        <f t="shared" si="11"/>
        <v>Download file (Zip, 4.4 MB)</v>
      </c>
      <c r="G764" s="18" t="str">
        <f>IF(ISNA(VLOOKUP((ROW(G766)-15),'List of tables'!$A$4:$H$900,6,FALSE))," ",VLOOKUP((ROW(G766)-15),'List of tables'!$A$4:$H$900,6,FALSE))</f>
        <v>https://datavis.nisra.gov.uk/census/2011/census-2011-lc7701ni-administrative-geographies.zip</v>
      </c>
      <c r="H764" s="18" t="str">
        <f>IF(ISNA(VLOOKUP((ROW(H766)-15),'List of tables'!$A$4:$H$900,7,FALSE))," ",VLOOKUP((ROW(H766)-15),'List of tables'!$A$4:$H$900,7,FALSE))</f>
        <v>Download file (Zip, 4.4 MB)</v>
      </c>
    </row>
    <row r="765" spans="1:8" ht="45" customHeight="1" x14ac:dyDescent="0.2">
      <c r="A765" s="21" t="str">
        <f>IF(ISNA(VLOOKUP((ROW(A767)-15),'List of tables'!$A$4:$H$900,2,FALSE))," ",VLOOKUP((ROW(A767)-15),'List of tables'!$A$4:$H$900,2,FALSE))</f>
        <v>LC7701NI</v>
      </c>
      <c r="B765" s="20" t="str">
        <f>IF(ISNA(VLOOKUP((ROW(B767)-15),'List of tables'!$A$4:$H$900,3,FALSE))," ",VLOOKUP((ROW(B767)-15),'List of tables'!$A$4:$H$900,3,FALSE))</f>
        <v>Method of travel to work by distance travelled to work (statistical geographies)</v>
      </c>
      <c r="C765" s="20" t="str">
        <f>IF(ISNA(VLOOKUP((ROW(H767)-15),'List of tables'!$A$4:$H$900,8,FALSE))," ",VLOOKUP((ROW(H767)-15),'List of tables'!$A$4:$H$900,8,FALSE))</f>
        <v>All usual residents aged 16 to 74 (excluding students) in employment and currently working</v>
      </c>
      <c r="D765" s="20" t="str">
        <f>IF(ISNA(VLOOKUP((ROW(D767)-15),'List of tables'!$A$4:$H$900,5,FALSE))," ",VLOOKUP((ROW(D767)-15),'List of tables'!$A$4:$H$900,5,FALSE))</f>
        <v>Small Area, Super Output Area, Northern Ireland</v>
      </c>
      <c r="E765" s="53" t="str">
        <f t="shared" si="11"/>
        <v>Download file (Zip, 36.9 MB)</v>
      </c>
      <c r="G765" s="18" t="str">
        <f>IF(ISNA(VLOOKUP((ROW(G767)-15),'List of tables'!$A$4:$H$900,6,FALSE))," ",VLOOKUP((ROW(G767)-15),'List of tables'!$A$4:$H$900,6,FALSE))</f>
        <v>https://datavis.nisra.gov.uk/census/2011/census-2011-lc7701ni-statistical-geographies.zip</v>
      </c>
      <c r="H765" s="18" t="str">
        <f>IF(ISNA(VLOOKUP((ROW(H767)-15),'List of tables'!$A$4:$H$900,7,FALSE))," ",VLOOKUP((ROW(H767)-15),'List of tables'!$A$4:$H$900,7,FALSE))</f>
        <v>Download file (Zip, 36.9 MB)</v>
      </c>
    </row>
    <row r="766" spans="1:8" ht="45" customHeight="1" x14ac:dyDescent="0.2">
      <c r="A766" s="21" t="str">
        <f>IF(ISNA(VLOOKUP((ROW(A768)-15),'List of tables'!$A$4:$H$900,2,FALSE))," ",VLOOKUP((ROW(A768)-15),'List of tables'!$A$4:$H$900,2,FALSE))</f>
        <v xml:space="preserve">DT101NI </v>
      </c>
      <c r="B766" s="20" t="str">
        <f>IF(ISNA(VLOOKUP((ROW(B768)-15),'List of tables'!$A$4:$H$900,3,FALSE))," ",VLOOKUP((ROW(B768)-15),'List of tables'!$A$4:$H$900,3,FALSE))</f>
        <v>Population density (daytime population) (administrative geographies)</v>
      </c>
      <c r="C766" s="20" t="str">
        <f>IF(ISNA(VLOOKUP((ROW(H768)-15),'List of tables'!$A$4:$H$900,8,FALSE))," ",VLOOKUP((ROW(H768)-15),'List of tables'!$A$4:$H$900,8,FALSE))</f>
        <v xml:space="preserve">All Daytime population  </v>
      </c>
      <c r="D766" s="20" t="str">
        <f>IF(ISNA(VLOOKUP((ROW(D768)-15),'List of tables'!$A$4:$H$900,5,FALSE))," ",VLOOKUP((ROW(D768)-15),'List of tables'!$A$4:$H$900,5,FALSE))</f>
        <v>Electoral Ward, Assembly Area, Local Government District (1993), Health and Social Care Trust, Education and Library Board, NUTS3, Northern Ireland</v>
      </c>
      <c r="E766" s="53" t="str">
        <f t="shared" si="11"/>
        <v>Download file (ODS, 50 KB)</v>
      </c>
      <c r="G766" s="18" t="str">
        <f>IF(ISNA(VLOOKUP((ROW(G768)-15),'List of tables'!$A$4:$H$900,6,FALSE))," ",VLOOKUP((ROW(G768)-15),'List of tables'!$A$4:$H$900,6,FALSE))</f>
        <v>https://datavis.nisra.gov.uk/census/2011/census-2011-dt101ni-administrative-geographies.ods</v>
      </c>
      <c r="H766" s="18" t="str">
        <f>IF(ISNA(VLOOKUP((ROW(H768)-15),'List of tables'!$A$4:$H$900,7,FALSE))," ",VLOOKUP((ROW(H768)-15),'List of tables'!$A$4:$H$900,7,FALSE))</f>
        <v>Download file (ODS, 50 KB)</v>
      </c>
    </row>
    <row r="767" spans="1:8" ht="45" customHeight="1" x14ac:dyDescent="0.2">
      <c r="A767" s="21" t="str">
        <f>IF(ISNA(VLOOKUP((ROW(A769)-15),'List of tables'!$A$4:$H$900,2,FALSE))," ",VLOOKUP((ROW(A769)-15),'List of tables'!$A$4:$H$900,2,FALSE))</f>
        <v xml:space="preserve">DT101NI </v>
      </c>
      <c r="B767" s="20" t="str">
        <f>IF(ISNA(VLOOKUP((ROW(B769)-15),'List of tables'!$A$4:$H$900,3,FALSE))," ",VLOOKUP((ROW(B769)-15),'List of tables'!$A$4:$H$900,3,FALSE))</f>
        <v>Population density (daytime population) (statistical geographies)</v>
      </c>
      <c r="C767" s="20" t="str">
        <f>IF(ISNA(VLOOKUP((ROW(H769)-15),'List of tables'!$A$4:$H$900,8,FALSE))," ",VLOOKUP((ROW(H769)-15),'List of tables'!$A$4:$H$900,8,FALSE))</f>
        <v xml:space="preserve">All Daytime population  </v>
      </c>
      <c r="D767" s="20" t="str">
        <f>IF(ISNA(VLOOKUP((ROW(D769)-15),'List of tables'!$A$4:$H$900,5,FALSE))," ",VLOOKUP((ROW(D769)-15),'List of tables'!$A$4:$H$900,5,FALSE))</f>
        <v>Small Area, Super Output Area, Northern Ireland</v>
      </c>
      <c r="E767" s="53" t="str">
        <f t="shared" si="11"/>
        <v>Download file (ODS, 179 KB)</v>
      </c>
      <c r="G767" s="18" t="str">
        <f>IF(ISNA(VLOOKUP((ROW(G769)-15),'List of tables'!$A$4:$H$900,6,FALSE))," ",VLOOKUP((ROW(G769)-15),'List of tables'!$A$4:$H$900,6,FALSE))</f>
        <v>https://datavis.nisra.gov.uk/census/2011/census-2011-dt101ni-statistical-geographies.ods</v>
      </c>
      <c r="H767" s="18" t="str">
        <f>IF(ISNA(VLOOKUP((ROW(H769)-15),'List of tables'!$A$4:$H$900,7,FALSE))," ",VLOOKUP((ROW(H769)-15),'List of tables'!$A$4:$H$900,7,FALSE))</f>
        <v>Download file (ODS, 179 KB)</v>
      </c>
    </row>
    <row r="768" spans="1:8" ht="45" customHeight="1" x14ac:dyDescent="0.2">
      <c r="A768" s="21" t="str">
        <f>IF(ISNA(VLOOKUP((ROW(A770)-15),'List of tables'!$A$4:$H$900,2,FALSE))," ",VLOOKUP((ROW(A770)-15),'List of tables'!$A$4:$H$900,2,FALSE))</f>
        <v xml:space="preserve">DT102NI </v>
      </c>
      <c r="B768" s="20" t="str">
        <f>IF(ISNA(VLOOKUP((ROW(B770)-15),'List of tables'!$A$4:$H$900,3,FALSE))," ",VLOOKUP((ROW(B770)-15),'List of tables'!$A$4:$H$900,3,FALSE))</f>
        <v>Components of daytime population (daytime population)</v>
      </c>
      <c r="C768" s="20" t="str">
        <f>IF(ISNA(VLOOKUP((ROW(H770)-15),'List of tables'!$A$4:$H$900,8,FALSE))," ",VLOOKUP((ROW(H770)-15),'List of tables'!$A$4:$H$900,8,FALSE))</f>
        <v>All usual residents in Northern Ireland</v>
      </c>
      <c r="D768" s="20" t="str">
        <f>IF(ISNA(VLOOKUP((ROW(D770)-15),'List of tables'!$A$4:$H$900,5,FALSE))," ",VLOOKUP((ROW(D770)-15),'List of tables'!$A$4:$H$900,5,FALSE))</f>
        <v>Local Government District (1993), Northern Ireland</v>
      </c>
      <c r="E768" s="53" t="str">
        <f t="shared" si="11"/>
        <v>Download file (ODS, 28 KB)</v>
      </c>
      <c r="G768" s="18" t="str">
        <f>IF(ISNA(VLOOKUP((ROW(G770)-15),'List of tables'!$A$4:$H$900,6,FALSE))," ",VLOOKUP((ROW(G770)-15),'List of tables'!$A$4:$H$900,6,FALSE))</f>
        <v>https://datavis.nisra.gov.uk/census/2011/census-2011-dt102ni.ods</v>
      </c>
      <c r="H768" s="18" t="str">
        <f>IF(ISNA(VLOOKUP((ROW(H770)-15),'List of tables'!$A$4:$H$900,7,FALSE))," ",VLOOKUP((ROW(H770)-15),'List of tables'!$A$4:$H$900,7,FALSE))</f>
        <v>Download file (ODS, 28 KB)</v>
      </c>
    </row>
    <row r="769" spans="1:8" ht="45" customHeight="1" x14ac:dyDescent="0.2">
      <c r="A769" s="21" t="str">
        <f>IF(ISNA(VLOOKUP((ROW(A771)-15),'List of tables'!$A$4:$H$900,2,FALSE))," ",VLOOKUP((ROW(A771)-15),'List of tables'!$A$4:$H$900,2,FALSE))</f>
        <v xml:space="preserve">DT103NI </v>
      </c>
      <c r="B769" s="20" t="str">
        <f>IF(ISNA(VLOOKUP((ROW(B771)-15),'List of tables'!$A$4:$H$900,3,FALSE))," ",VLOOKUP((ROW(B771)-15),'List of tables'!$A$4:$H$900,3,FALSE))</f>
        <v>Age by sex (daytime population) (administrative geographies)</v>
      </c>
      <c r="C769" s="20" t="str">
        <f>IF(ISNA(VLOOKUP((ROW(H771)-15),'List of tables'!$A$4:$H$900,8,FALSE))," ",VLOOKUP((ROW(H771)-15),'List of tables'!$A$4:$H$900,8,FALSE))</f>
        <v xml:space="preserve">All Daytime population  </v>
      </c>
      <c r="D769" s="20" t="str">
        <f>IF(ISNA(VLOOKUP((ROW(D771)-15),'List of tables'!$A$4:$H$900,5,FALSE))," ",VLOOKUP((ROW(D771)-15),'List of tables'!$A$4:$H$900,5,FALSE))</f>
        <v>Electoral Ward, Assembly Area, Local Government District (1993), Health and Social Care Trust, Education and Library Board, NUTS3, Northern Ireland</v>
      </c>
      <c r="E769" s="53" t="str">
        <f t="shared" si="11"/>
        <v>Download file (Zip, 4.5 MB)</v>
      </c>
      <c r="G769" s="18" t="str">
        <f>IF(ISNA(VLOOKUP((ROW(G771)-15),'List of tables'!$A$4:$H$900,6,FALSE))," ",VLOOKUP((ROW(G771)-15),'List of tables'!$A$4:$H$900,6,FALSE))</f>
        <v>https://datavis.nisra.gov.uk/census/2011/census-2011-dt103ni-administrative-geographies.zip</v>
      </c>
      <c r="H769" s="18" t="str">
        <f>IF(ISNA(VLOOKUP((ROW(H771)-15),'List of tables'!$A$4:$H$900,7,FALSE))," ",VLOOKUP((ROW(H771)-15),'List of tables'!$A$4:$H$900,7,FALSE))</f>
        <v>Download file (Zip, 4.5 MB)</v>
      </c>
    </row>
    <row r="770" spans="1:8" ht="45" customHeight="1" x14ac:dyDescent="0.2">
      <c r="A770" s="21" t="str">
        <f>IF(ISNA(VLOOKUP((ROW(A772)-15),'List of tables'!$A$4:$H$900,2,FALSE))," ",VLOOKUP((ROW(A772)-15),'List of tables'!$A$4:$H$900,2,FALSE))</f>
        <v xml:space="preserve">DT103NI </v>
      </c>
      <c r="B770" s="20" t="str">
        <f>IF(ISNA(VLOOKUP((ROW(B772)-15),'List of tables'!$A$4:$H$900,3,FALSE))," ",VLOOKUP((ROW(B772)-15),'List of tables'!$A$4:$H$900,3,FALSE))</f>
        <v>Age by sex (daytime population) (statistical geographies)</v>
      </c>
      <c r="C770" s="20" t="str">
        <f>IF(ISNA(VLOOKUP((ROW(H772)-15),'List of tables'!$A$4:$H$900,8,FALSE))," ",VLOOKUP((ROW(H772)-15),'List of tables'!$A$4:$H$900,8,FALSE))</f>
        <v xml:space="preserve">All Daytime population  </v>
      </c>
      <c r="D770" s="20" t="str">
        <f>IF(ISNA(VLOOKUP((ROW(D772)-15),'List of tables'!$A$4:$H$900,5,FALSE))," ",VLOOKUP((ROW(D772)-15),'List of tables'!$A$4:$H$900,5,FALSE))</f>
        <v>Small Area, Super Output Area, Northern Ireland</v>
      </c>
      <c r="E770" s="53" t="str">
        <f t="shared" si="11"/>
        <v>Download file (Zip, 37.8 MB)</v>
      </c>
      <c r="G770" s="18" t="str">
        <f>IF(ISNA(VLOOKUP((ROW(G772)-15),'List of tables'!$A$4:$H$900,6,FALSE))," ",VLOOKUP((ROW(G772)-15),'List of tables'!$A$4:$H$900,6,FALSE))</f>
        <v>https://datavis.nisra.gov.uk/census/2011/census-2011-dt103ni-statistical-geographies.zip</v>
      </c>
      <c r="H770" s="18" t="str">
        <f>IF(ISNA(VLOOKUP((ROW(H772)-15),'List of tables'!$A$4:$H$900,7,FALSE))," ",VLOOKUP((ROW(H772)-15),'List of tables'!$A$4:$H$900,7,FALSE))</f>
        <v>Download file (Zip, 37.8 MB)</v>
      </c>
    </row>
    <row r="771" spans="1:8" ht="45" customHeight="1" x14ac:dyDescent="0.2">
      <c r="A771" s="21" t="str">
        <f>IF(ISNA(VLOOKUP((ROW(A773)-15),'List of tables'!$A$4:$H$900,2,FALSE))," ",VLOOKUP((ROW(A773)-15),'List of tables'!$A$4:$H$900,2,FALSE))</f>
        <v xml:space="preserve">DT104NI </v>
      </c>
      <c r="B771" s="20" t="str">
        <f>IF(ISNA(VLOOKUP((ROW(B773)-15),'List of tables'!$A$4:$H$900,3,FALSE))," ",VLOOKUP((ROW(B773)-15),'List of tables'!$A$4:$H$900,3,FALSE))</f>
        <v>Reconciliation of usual resident and daytime populations (daytime population)</v>
      </c>
      <c r="C771" s="20" t="str">
        <f>IF(ISNA(VLOOKUP((ROW(H773)-15),'List of tables'!$A$4:$H$900,8,FALSE))," ",VLOOKUP((ROW(H773)-15),'List of tables'!$A$4:$H$900,8,FALSE))</f>
        <v>All usual residents in Northern Ireland</v>
      </c>
      <c r="D771" s="20" t="str">
        <f>IF(ISNA(VLOOKUP((ROW(D773)-15),'List of tables'!$A$4:$H$900,5,FALSE))," ",VLOOKUP((ROW(D773)-15),'List of tables'!$A$4:$H$900,5,FALSE))</f>
        <v>Local Government District (1993), Northern Ireland</v>
      </c>
      <c r="E771" s="53" t="str">
        <f t="shared" si="11"/>
        <v>Download file (ODS, 29 KB)</v>
      </c>
      <c r="G771" s="18" t="str">
        <f>IF(ISNA(VLOOKUP((ROW(G773)-15),'List of tables'!$A$4:$H$900,6,FALSE))," ",VLOOKUP((ROW(G773)-15),'List of tables'!$A$4:$H$900,6,FALSE))</f>
        <v>https://datavis.nisra.gov.uk/census/2011/census-2011-dt104ni.ods</v>
      </c>
      <c r="H771" s="18" t="str">
        <f>IF(ISNA(VLOOKUP((ROW(H773)-15),'List of tables'!$A$4:$H$900,7,FALSE))," ",VLOOKUP((ROW(H773)-15),'List of tables'!$A$4:$H$900,7,FALSE))</f>
        <v>Download file (ODS, 29 KB)</v>
      </c>
    </row>
    <row r="772" spans="1:8" ht="45" customHeight="1" x14ac:dyDescent="0.2">
      <c r="A772" s="21" t="str">
        <f>IF(ISNA(VLOOKUP((ROW(A774)-15),'List of tables'!$A$4:$H$900,2,FALSE))," ",VLOOKUP((ROW(A774)-15),'List of tables'!$A$4:$H$900,2,FALSE))</f>
        <v xml:space="preserve">DT201NI </v>
      </c>
      <c r="B772" s="20" t="str">
        <f>IF(ISNA(VLOOKUP((ROW(B774)-15),'List of tables'!$A$4:$H$900,3,FALSE))," ",VLOOKUP((ROW(B774)-15),'List of tables'!$A$4:$H$900,3,FALSE))</f>
        <v>Ethnic group (daytime population) (administrative geographies)</v>
      </c>
      <c r="C772" s="20" t="str">
        <f>IF(ISNA(VLOOKUP((ROW(H774)-15),'List of tables'!$A$4:$H$900,8,FALSE))," ",VLOOKUP((ROW(H774)-15),'List of tables'!$A$4:$H$900,8,FALSE))</f>
        <v xml:space="preserve">All Daytime population  </v>
      </c>
      <c r="D772" s="20" t="str">
        <f>IF(ISNA(VLOOKUP((ROW(D774)-15),'List of tables'!$A$4:$H$900,5,FALSE))," ",VLOOKUP((ROW(D774)-15),'List of tables'!$A$4:$H$900,5,FALSE))</f>
        <v>Electoral Ward, Assembly Area, Local Government District (1993), Health and Social Care Trust, Education and Library Board, NUTS3, Northern Ireland</v>
      </c>
      <c r="E772" s="53" t="str">
        <f t="shared" si="11"/>
        <v>Download file (ODS, 62 KB)</v>
      </c>
      <c r="G772" s="18" t="str">
        <f>IF(ISNA(VLOOKUP((ROW(G774)-15),'List of tables'!$A$4:$H$900,6,FALSE))," ",VLOOKUP((ROW(G774)-15),'List of tables'!$A$4:$H$900,6,FALSE))</f>
        <v>https://datavis.nisra.gov.uk/census/2011/census-2011-dt201ni-administrative-geographies.ods</v>
      </c>
      <c r="H772" s="18" t="str">
        <f>IF(ISNA(VLOOKUP((ROW(H774)-15),'List of tables'!$A$4:$H$900,7,FALSE))," ",VLOOKUP((ROW(H774)-15),'List of tables'!$A$4:$H$900,7,FALSE))</f>
        <v>Download file (ODS, 62 KB)</v>
      </c>
    </row>
    <row r="773" spans="1:8" ht="45" customHeight="1" x14ac:dyDescent="0.2">
      <c r="A773" s="21" t="str">
        <f>IF(ISNA(VLOOKUP((ROW(A775)-15),'List of tables'!$A$4:$H$900,2,FALSE))," ",VLOOKUP((ROW(A775)-15),'List of tables'!$A$4:$H$900,2,FALSE))</f>
        <v xml:space="preserve">DT201NI </v>
      </c>
      <c r="B773" s="20" t="str">
        <f>IF(ISNA(VLOOKUP((ROW(B775)-15),'List of tables'!$A$4:$H$900,3,FALSE))," ",VLOOKUP((ROW(B775)-15),'List of tables'!$A$4:$H$900,3,FALSE))</f>
        <v>Ethnic group (daytime population) (statistical geographies)</v>
      </c>
      <c r="C773" s="20" t="str">
        <f>IF(ISNA(VLOOKUP((ROW(H775)-15),'List of tables'!$A$4:$H$900,8,FALSE))," ",VLOOKUP((ROW(H775)-15),'List of tables'!$A$4:$H$900,8,FALSE))</f>
        <v xml:space="preserve">All Daytime population  </v>
      </c>
      <c r="D773" s="20" t="str">
        <f>IF(ISNA(VLOOKUP((ROW(D775)-15),'List of tables'!$A$4:$H$900,5,FALSE))," ",VLOOKUP((ROW(D775)-15),'List of tables'!$A$4:$H$900,5,FALSE))</f>
        <v>Small Area, Super Output Area, Northern Ireland</v>
      </c>
      <c r="E773" s="53" t="str">
        <f t="shared" si="11"/>
        <v>Download file (ODS, 211 KB)</v>
      </c>
      <c r="G773" s="18" t="str">
        <f>IF(ISNA(VLOOKUP((ROW(G775)-15),'List of tables'!$A$4:$H$900,6,FALSE))," ",VLOOKUP((ROW(G775)-15),'List of tables'!$A$4:$H$900,6,FALSE))</f>
        <v>https://datavis.nisra.gov.uk/census/2011/census-2011-dt201ni-statistical-geographies.ods</v>
      </c>
      <c r="H773" s="18" t="str">
        <f>IF(ISNA(VLOOKUP((ROW(H775)-15),'List of tables'!$A$4:$H$900,7,FALSE))," ",VLOOKUP((ROW(H775)-15),'List of tables'!$A$4:$H$900,7,FALSE))</f>
        <v>Download file (ODS, 211 KB)</v>
      </c>
    </row>
    <row r="774" spans="1:8" ht="45" customHeight="1" x14ac:dyDescent="0.2">
      <c r="A774" s="21" t="str">
        <f>IF(ISNA(VLOOKUP((ROW(A776)-15),'List of tables'!$A$4:$H$900,2,FALSE))," ",VLOOKUP((ROW(A776)-15),'List of tables'!$A$4:$H$900,2,FALSE))</f>
        <v xml:space="preserve">DT202NI </v>
      </c>
      <c r="B774" s="20" t="str">
        <f>IF(ISNA(VLOOKUP((ROW(B776)-15),'List of tables'!$A$4:$H$900,3,FALSE))," ",VLOOKUP((ROW(B776)-15),'List of tables'!$A$4:$H$900,3,FALSE))</f>
        <v>Country of birth - intermediate detail (daytime population) (administrative geographies)</v>
      </c>
      <c r="C774" s="20" t="str">
        <f>IF(ISNA(VLOOKUP((ROW(H776)-15),'List of tables'!$A$4:$H$900,8,FALSE))," ",VLOOKUP((ROW(H776)-15),'List of tables'!$A$4:$H$900,8,FALSE))</f>
        <v xml:space="preserve">All daytime population  </v>
      </c>
      <c r="D774" s="20" t="str">
        <f>IF(ISNA(VLOOKUP((ROW(D776)-15),'List of tables'!$A$4:$H$900,5,FALSE))," ",VLOOKUP((ROW(D776)-15),'List of tables'!$A$4:$H$900,5,FALSE))</f>
        <v>Electoral Ward, Assembly Area, Local Government District (1993), Health and Social Care Trust, Education and Library Board, NUTS3, Northern Ireland</v>
      </c>
      <c r="E774" s="53" t="str">
        <f t="shared" si="11"/>
        <v>Download file (ODS, 179 KB)</v>
      </c>
      <c r="G774" s="18" t="str">
        <f>IF(ISNA(VLOOKUP((ROW(G776)-15),'List of tables'!$A$4:$H$900,6,FALSE))," ",VLOOKUP((ROW(G776)-15),'List of tables'!$A$4:$H$900,6,FALSE))</f>
        <v>https://datavis.nisra.gov.uk/census/2011/census-2011-dt202ni-administrative-geographies.ods</v>
      </c>
      <c r="H774" s="18" t="str">
        <f>IF(ISNA(VLOOKUP((ROW(H776)-15),'List of tables'!$A$4:$H$900,7,FALSE))," ",VLOOKUP((ROW(H776)-15),'List of tables'!$A$4:$H$900,7,FALSE))</f>
        <v>Download file (ODS, 179 KB)</v>
      </c>
    </row>
    <row r="775" spans="1:8" ht="45" customHeight="1" x14ac:dyDescent="0.2">
      <c r="A775" s="21" t="str">
        <f>IF(ISNA(VLOOKUP((ROW(A777)-15),'List of tables'!$A$4:$H$900,2,FALSE))," ",VLOOKUP((ROW(A777)-15),'List of tables'!$A$4:$H$900,2,FALSE))</f>
        <v xml:space="preserve">DT202NI </v>
      </c>
      <c r="B775" s="20" t="str">
        <f>IF(ISNA(VLOOKUP((ROW(B777)-15),'List of tables'!$A$4:$H$900,3,FALSE))," ",VLOOKUP((ROW(B777)-15),'List of tables'!$A$4:$H$900,3,FALSE))</f>
        <v>Country of birth - intermediate detail (daytime population) (statistical geographies)</v>
      </c>
      <c r="C775" s="20" t="str">
        <f>IF(ISNA(VLOOKUP((ROW(H777)-15),'List of tables'!$A$4:$H$900,8,FALSE))," ",VLOOKUP((ROW(H777)-15),'List of tables'!$A$4:$H$900,8,FALSE))</f>
        <v xml:space="preserve">All daytime population  </v>
      </c>
      <c r="D775" s="20" t="str">
        <f>IF(ISNA(VLOOKUP((ROW(D777)-15),'List of tables'!$A$4:$H$900,5,FALSE))," ",VLOOKUP((ROW(D777)-15),'List of tables'!$A$4:$H$900,5,FALSE))</f>
        <v>Small Area, Super Output Area, Northern Ireland</v>
      </c>
      <c r="E775" s="53" t="str">
        <f t="shared" si="11"/>
        <v>Download file (ODS, 773 KB)</v>
      </c>
      <c r="G775" s="18" t="str">
        <f>IF(ISNA(VLOOKUP((ROW(G777)-15),'List of tables'!$A$4:$H$900,6,FALSE))," ",VLOOKUP((ROW(G777)-15),'List of tables'!$A$4:$H$900,6,FALSE))</f>
        <v>https://datavis.nisra.gov.uk/census/2011/census-2011-dt202ni-statistical-geographies.ods</v>
      </c>
      <c r="H775" s="18" t="str">
        <f>IF(ISNA(VLOOKUP((ROW(H777)-15),'List of tables'!$A$4:$H$900,7,FALSE))," ",VLOOKUP((ROW(H777)-15),'List of tables'!$A$4:$H$900,7,FALSE))</f>
        <v>Download file (ODS, 773 KB)</v>
      </c>
    </row>
    <row r="776" spans="1:8" ht="45" customHeight="1" x14ac:dyDescent="0.2">
      <c r="A776" s="21" t="str">
        <f>IF(ISNA(VLOOKUP((ROW(A778)-15),'List of tables'!$A$4:$H$900,2,FALSE))," ",VLOOKUP((ROW(A778)-15),'List of tables'!$A$4:$H$900,2,FALSE))</f>
        <v xml:space="preserve">DT203NI </v>
      </c>
      <c r="B776" s="20" t="str">
        <f>IF(ISNA(VLOOKUP((ROW(B778)-15),'List of tables'!$A$4:$H$900,3,FALSE))," ",VLOOKUP((ROW(B778)-15),'List of tables'!$A$4:$H$900,3,FALSE))</f>
        <v>Main language (daytime population) (administrative geographies)</v>
      </c>
      <c r="C776" s="20" t="str">
        <f>IF(ISNA(VLOOKUP((ROW(H778)-15),'List of tables'!$A$4:$H$900,8,FALSE))," ",VLOOKUP((ROW(H778)-15),'List of tables'!$A$4:$H$900,8,FALSE))</f>
        <v>All daytime population aged 3 and over</v>
      </c>
      <c r="D776" s="20" t="str">
        <f>IF(ISNA(VLOOKUP((ROW(D778)-15),'List of tables'!$A$4:$H$900,5,FALSE))," ",VLOOKUP((ROW(D778)-15),'List of tables'!$A$4:$H$900,5,FALSE))</f>
        <v>Electoral Ward, Assembly Area, Local Government District (1993), Health and Social Care Trust, Education and Library Board, NUTS3, Northern Ireland</v>
      </c>
      <c r="E776" s="53" t="str">
        <f t="shared" si="11"/>
        <v>Download file (ODS, 66 KB)</v>
      </c>
      <c r="G776" s="18" t="str">
        <f>IF(ISNA(VLOOKUP((ROW(G778)-15),'List of tables'!$A$4:$H$900,6,FALSE))," ",VLOOKUP((ROW(G778)-15),'List of tables'!$A$4:$H$900,6,FALSE))</f>
        <v>https://datavis.nisra.gov.uk/census/2011/census-2011-dt203ni-administrative-geographies.ods</v>
      </c>
      <c r="H776" s="18" t="str">
        <f>IF(ISNA(VLOOKUP((ROW(H778)-15),'List of tables'!$A$4:$H$900,7,FALSE))," ",VLOOKUP((ROW(H778)-15),'List of tables'!$A$4:$H$900,7,FALSE))</f>
        <v>Download file (ODS, 66 KB)</v>
      </c>
    </row>
    <row r="777" spans="1:8" ht="45" customHeight="1" x14ac:dyDescent="0.2">
      <c r="A777" s="21" t="str">
        <f>IF(ISNA(VLOOKUP((ROW(A779)-15),'List of tables'!$A$4:$H$900,2,FALSE))," ",VLOOKUP((ROW(A779)-15),'List of tables'!$A$4:$H$900,2,FALSE))</f>
        <v xml:space="preserve">DT203NI </v>
      </c>
      <c r="B777" s="20" t="str">
        <f>IF(ISNA(VLOOKUP((ROW(B779)-15),'List of tables'!$A$4:$H$900,3,FALSE))," ",VLOOKUP((ROW(B779)-15),'List of tables'!$A$4:$H$900,3,FALSE))</f>
        <v>Main language (daytime population) (statistical geographies)</v>
      </c>
      <c r="C777" s="20" t="str">
        <f>IF(ISNA(VLOOKUP((ROW(H779)-15),'List of tables'!$A$4:$H$900,8,FALSE))," ",VLOOKUP((ROW(H779)-15),'List of tables'!$A$4:$H$900,8,FALSE))</f>
        <v>All daytime population aged 3 and over</v>
      </c>
      <c r="D777" s="20" t="str">
        <f>IF(ISNA(VLOOKUP((ROW(D779)-15),'List of tables'!$A$4:$H$900,5,FALSE))," ",VLOOKUP((ROW(D779)-15),'List of tables'!$A$4:$H$900,5,FALSE))</f>
        <v>Small Area, Super Output Area, Northern Ireland</v>
      </c>
      <c r="E777" s="53" t="str">
        <f t="shared" si="11"/>
        <v>Download file (ODS, 219 KB)</v>
      </c>
      <c r="G777" s="18" t="str">
        <f>IF(ISNA(VLOOKUP((ROW(G779)-15),'List of tables'!$A$4:$H$900,6,FALSE))," ",VLOOKUP((ROW(G779)-15),'List of tables'!$A$4:$H$900,6,FALSE))</f>
        <v>https://datavis.nisra.gov.uk/census/2011/census-2011-dt203ni-statistical-geographies.ods</v>
      </c>
      <c r="H777" s="18" t="str">
        <f>IF(ISNA(VLOOKUP((ROW(H779)-15),'List of tables'!$A$4:$H$900,7,FALSE))," ",VLOOKUP((ROW(H779)-15),'List of tables'!$A$4:$H$900,7,FALSE))</f>
        <v>Download file (ODS, 219 KB)</v>
      </c>
    </row>
    <row r="778" spans="1:8" ht="45" customHeight="1" x14ac:dyDescent="0.2">
      <c r="A778" s="21" t="str">
        <f>IF(ISNA(VLOOKUP((ROW(A780)-15),'List of tables'!$A$4:$H$900,2,FALSE))," ",VLOOKUP((ROW(A780)-15),'List of tables'!$A$4:$H$900,2,FALSE))</f>
        <v xml:space="preserve">DT204NI </v>
      </c>
      <c r="B778" s="20" t="str">
        <f>IF(ISNA(VLOOKUP((ROW(B780)-15),'List of tables'!$A$4:$H$900,3,FALSE))," ",VLOOKUP((ROW(B780)-15),'List of tables'!$A$4:$H$900,3,FALSE))</f>
        <v>Irish language skills (daytime population) (administrative geographies)</v>
      </c>
      <c r="C778" s="20" t="str">
        <f>IF(ISNA(VLOOKUP((ROW(H780)-15),'List of tables'!$A$4:$H$900,8,FALSE))," ",VLOOKUP((ROW(H780)-15),'List of tables'!$A$4:$H$900,8,FALSE))</f>
        <v>All daytime population aged 3 and over</v>
      </c>
      <c r="D778" s="20" t="str">
        <f>IF(ISNA(VLOOKUP((ROW(D780)-15),'List of tables'!$A$4:$H$900,5,FALSE))," ",VLOOKUP((ROW(D780)-15),'List of tables'!$A$4:$H$900,5,FALSE))</f>
        <v>Electoral Ward, Assembly Area, Local Government District (1993), Health and Social Care Trust, Education and Library Board, NUTS3, Northern Ireland</v>
      </c>
      <c r="E778" s="53" t="str">
        <f t="shared" ref="E778:E841" si="12">IF(LEN(G778)&lt;10,"",HYPERLINK(G778,H778))</f>
        <v>Download file (ODS, 63 KB)</v>
      </c>
      <c r="G778" s="18" t="str">
        <f>IF(ISNA(VLOOKUP((ROW(G780)-15),'List of tables'!$A$4:$H$900,6,FALSE))," ",VLOOKUP((ROW(G780)-15),'List of tables'!$A$4:$H$900,6,FALSE))</f>
        <v>https://datavis.nisra.gov.uk/census/2011/census-2011-dt204ni-administrative-geographies.ods</v>
      </c>
      <c r="H778" s="18" t="str">
        <f>IF(ISNA(VLOOKUP((ROW(H780)-15),'List of tables'!$A$4:$H$900,7,FALSE))," ",VLOOKUP((ROW(H780)-15),'List of tables'!$A$4:$H$900,7,FALSE))</f>
        <v>Download file (ODS, 63 KB)</v>
      </c>
    </row>
    <row r="779" spans="1:8" ht="45" customHeight="1" x14ac:dyDescent="0.2">
      <c r="A779" s="21" t="str">
        <f>IF(ISNA(VLOOKUP((ROW(A781)-15),'List of tables'!$A$4:$H$900,2,FALSE))," ",VLOOKUP((ROW(A781)-15),'List of tables'!$A$4:$H$900,2,FALSE))</f>
        <v xml:space="preserve">DT204NI </v>
      </c>
      <c r="B779" s="20" t="str">
        <f>IF(ISNA(VLOOKUP((ROW(B781)-15),'List of tables'!$A$4:$H$900,3,FALSE))," ",VLOOKUP((ROW(B781)-15),'List of tables'!$A$4:$H$900,3,FALSE))</f>
        <v>Irish language skills (daytime population) (statistical geographies)</v>
      </c>
      <c r="C779" s="20" t="str">
        <f>IF(ISNA(VLOOKUP((ROW(H781)-15),'List of tables'!$A$4:$H$900,8,FALSE))," ",VLOOKUP((ROW(H781)-15),'List of tables'!$A$4:$H$900,8,FALSE))</f>
        <v>All daytime population aged 3 and over</v>
      </c>
      <c r="D779" s="20" t="str">
        <f>IF(ISNA(VLOOKUP((ROW(D781)-15),'List of tables'!$A$4:$H$900,5,FALSE))," ",VLOOKUP((ROW(D781)-15),'List of tables'!$A$4:$H$900,5,FALSE))</f>
        <v>Small Area, Super Output Area, Northern Ireland</v>
      </c>
      <c r="E779" s="53" t="str">
        <f t="shared" si="12"/>
        <v>Download file (ODS, 231 KB)</v>
      </c>
      <c r="G779" s="18" t="str">
        <f>IF(ISNA(VLOOKUP((ROW(G781)-15),'List of tables'!$A$4:$H$900,6,FALSE))," ",VLOOKUP((ROW(G781)-15),'List of tables'!$A$4:$H$900,6,FALSE))</f>
        <v>https://datavis.nisra.gov.uk/census/2011/census-2011-dt204ni-statistical-geographies.ods</v>
      </c>
      <c r="H779" s="18" t="str">
        <f>IF(ISNA(VLOOKUP((ROW(H781)-15),'List of tables'!$A$4:$H$900,7,FALSE))," ",VLOOKUP((ROW(H781)-15),'List of tables'!$A$4:$H$900,7,FALSE))</f>
        <v>Download file (ODS, 231 KB)</v>
      </c>
    </row>
    <row r="780" spans="1:8" ht="45" customHeight="1" x14ac:dyDescent="0.2">
      <c r="A780" s="21" t="str">
        <f>IF(ISNA(VLOOKUP((ROW(A782)-15),'List of tables'!$A$4:$H$900,2,FALSE))," ",VLOOKUP((ROW(A782)-15),'List of tables'!$A$4:$H$900,2,FALSE))</f>
        <v xml:space="preserve">DT205NI </v>
      </c>
      <c r="B780" s="20" t="str">
        <f>IF(ISNA(VLOOKUP((ROW(B782)-15),'List of tables'!$A$4:$H$900,3,FALSE))," ",VLOOKUP((ROW(B782)-15),'List of tables'!$A$4:$H$900,3,FALSE))</f>
        <v>Ulster-Scots language skills (daytime population) (administrative geographies)</v>
      </c>
      <c r="C780" s="20" t="str">
        <f>IF(ISNA(VLOOKUP((ROW(H782)-15),'List of tables'!$A$4:$H$900,8,FALSE))," ",VLOOKUP((ROW(H782)-15),'List of tables'!$A$4:$H$900,8,FALSE))</f>
        <v>All daytime population aged 3 and over</v>
      </c>
      <c r="D780" s="20" t="str">
        <f>IF(ISNA(VLOOKUP((ROW(D782)-15),'List of tables'!$A$4:$H$900,5,FALSE))," ",VLOOKUP((ROW(D782)-15),'List of tables'!$A$4:$H$900,5,FALSE))</f>
        <v>Electoral Ward, Assembly Area, Local Government District (1993), Health and Social Care Trust, Education and Library Board, NUTS3, Northern Ireland</v>
      </c>
      <c r="E780" s="53" t="str">
        <f t="shared" si="12"/>
        <v>Download file (ODS, 62 KB)</v>
      </c>
      <c r="G780" s="18" t="str">
        <f>IF(ISNA(VLOOKUP((ROW(G782)-15),'List of tables'!$A$4:$H$900,6,FALSE))," ",VLOOKUP((ROW(G782)-15),'List of tables'!$A$4:$H$900,6,FALSE))</f>
        <v>https://datavis.nisra.gov.uk/census/2011/census-2011-dt205ni-administrative-geographies.ods</v>
      </c>
      <c r="H780" s="18" t="str">
        <f>IF(ISNA(VLOOKUP((ROW(H782)-15),'List of tables'!$A$4:$H$900,7,FALSE))," ",VLOOKUP((ROW(H782)-15),'List of tables'!$A$4:$H$900,7,FALSE))</f>
        <v>Download file (ODS, 62 KB)</v>
      </c>
    </row>
    <row r="781" spans="1:8" ht="45" customHeight="1" x14ac:dyDescent="0.2">
      <c r="A781" s="21" t="str">
        <f>IF(ISNA(VLOOKUP((ROW(A783)-15),'List of tables'!$A$4:$H$900,2,FALSE))," ",VLOOKUP((ROW(A783)-15),'List of tables'!$A$4:$H$900,2,FALSE))</f>
        <v xml:space="preserve">DT205NI </v>
      </c>
      <c r="B781" s="20" t="str">
        <f>IF(ISNA(VLOOKUP((ROW(B783)-15),'List of tables'!$A$4:$H$900,3,FALSE))," ",VLOOKUP((ROW(B783)-15),'List of tables'!$A$4:$H$900,3,FALSE))</f>
        <v>Ulster-Scots language skills (daytime population) (statistical geographies)</v>
      </c>
      <c r="C781" s="20" t="str">
        <f>IF(ISNA(VLOOKUP((ROW(H783)-15),'List of tables'!$A$4:$H$900,8,FALSE))," ",VLOOKUP((ROW(H783)-15),'List of tables'!$A$4:$H$900,8,FALSE))</f>
        <v>All daytime population aged 3 and over</v>
      </c>
      <c r="D781" s="20" t="str">
        <f>IF(ISNA(VLOOKUP((ROW(D783)-15),'List of tables'!$A$4:$H$900,5,FALSE))," ",VLOOKUP((ROW(D783)-15),'List of tables'!$A$4:$H$900,5,FALSE))</f>
        <v>Small Area, Super Output Area, Northern Ireland</v>
      </c>
      <c r="E781" s="53" t="str">
        <f t="shared" si="12"/>
        <v>Download file (ODS, 225 KB)</v>
      </c>
      <c r="G781" s="18" t="str">
        <f>IF(ISNA(VLOOKUP((ROW(G783)-15),'List of tables'!$A$4:$H$900,6,FALSE))," ",VLOOKUP((ROW(G783)-15),'List of tables'!$A$4:$H$900,6,FALSE))</f>
        <v>https://datavis.nisra.gov.uk/census/2011/census-2011-dt205ni-statistical-geographies.ods</v>
      </c>
      <c r="H781" s="18" t="str">
        <f>IF(ISNA(VLOOKUP((ROW(H783)-15),'List of tables'!$A$4:$H$900,7,FALSE))," ",VLOOKUP((ROW(H783)-15),'List of tables'!$A$4:$H$900,7,FALSE))</f>
        <v>Download file (ODS, 225 KB)</v>
      </c>
    </row>
    <row r="782" spans="1:8" ht="45" customHeight="1" x14ac:dyDescent="0.2">
      <c r="A782" s="21" t="str">
        <f>IF(ISNA(VLOOKUP((ROW(A784)-15),'List of tables'!$A$4:$H$900,2,FALSE))," ",VLOOKUP((ROW(A784)-15),'List of tables'!$A$4:$H$900,2,FALSE))</f>
        <v xml:space="preserve">DT206NI </v>
      </c>
      <c r="B782" s="20" t="str">
        <f>IF(ISNA(VLOOKUP((ROW(B784)-15),'List of tables'!$A$4:$H$900,3,FALSE))," ",VLOOKUP((ROW(B784)-15),'List of tables'!$A$4:$H$900,3,FALSE))</f>
        <v>Religion (daytime population) (administrative geographies)</v>
      </c>
      <c r="C782" s="20" t="str">
        <f>IF(ISNA(VLOOKUP((ROW(H784)-15),'List of tables'!$A$4:$H$900,8,FALSE))," ",VLOOKUP((ROW(H784)-15),'List of tables'!$A$4:$H$900,8,FALSE))</f>
        <v xml:space="preserve">All daytime population  </v>
      </c>
      <c r="D782" s="20" t="str">
        <f>IF(ISNA(VLOOKUP((ROW(D784)-15),'List of tables'!$A$4:$H$900,5,FALSE))," ",VLOOKUP((ROW(D784)-15),'List of tables'!$A$4:$H$900,5,FALSE))</f>
        <v>Electoral Ward, Assembly Area, Local Government District (1993), Health and Social Care Trust, Education and Library Board, NUTS3, Northern Ireland</v>
      </c>
      <c r="E782" s="53" t="str">
        <f t="shared" si="12"/>
        <v>Download file (ODS, 71 KB)</v>
      </c>
      <c r="G782" s="18" t="str">
        <f>IF(ISNA(VLOOKUP((ROW(G784)-15),'List of tables'!$A$4:$H$900,6,FALSE))," ",VLOOKUP((ROW(G784)-15),'List of tables'!$A$4:$H$900,6,FALSE))</f>
        <v>https://datavis.nisra.gov.uk/census/2011/census-2011-dt206ni-administrative-geographies.ods</v>
      </c>
      <c r="H782" s="18" t="str">
        <f>IF(ISNA(VLOOKUP((ROW(H784)-15),'List of tables'!$A$4:$H$900,7,FALSE))," ",VLOOKUP((ROW(H784)-15),'List of tables'!$A$4:$H$900,7,FALSE))</f>
        <v>Download file (ODS, 71 KB)</v>
      </c>
    </row>
    <row r="783" spans="1:8" ht="45" customHeight="1" x14ac:dyDescent="0.2">
      <c r="A783" s="21" t="str">
        <f>IF(ISNA(VLOOKUP((ROW(A785)-15),'List of tables'!$A$4:$H$900,2,FALSE))," ",VLOOKUP((ROW(A785)-15),'List of tables'!$A$4:$H$900,2,FALSE))</f>
        <v xml:space="preserve">DT206NI </v>
      </c>
      <c r="B783" s="20" t="str">
        <f>IF(ISNA(VLOOKUP((ROW(B785)-15),'List of tables'!$A$4:$H$900,3,FALSE))," ",VLOOKUP((ROW(B785)-15),'List of tables'!$A$4:$H$900,3,FALSE))</f>
        <v>Religion (daytime population) (statistical geographies)</v>
      </c>
      <c r="C783" s="20" t="str">
        <f>IF(ISNA(VLOOKUP((ROW(H785)-15),'List of tables'!$A$4:$H$900,8,FALSE))," ",VLOOKUP((ROW(H785)-15),'List of tables'!$A$4:$H$900,8,FALSE))</f>
        <v xml:space="preserve">All daytime population  </v>
      </c>
      <c r="D783" s="20" t="str">
        <f>IF(ISNA(VLOOKUP((ROW(D785)-15),'List of tables'!$A$4:$H$900,5,FALSE))," ",VLOOKUP((ROW(D785)-15),'List of tables'!$A$4:$H$900,5,FALSE))</f>
        <v>Small Area, Super Output Area, Northern Ireland</v>
      </c>
      <c r="E783" s="53" t="str">
        <f t="shared" si="12"/>
        <v>Download file (ODS, 269 KB)</v>
      </c>
      <c r="G783" s="18" t="str">
        <f>IF(ISNA(VLOOKUP((ROW(G785)-15),'List of tables'!$A$4:$H$900,6,FALSE))," ",VLOOKUP((ROW(G785)-15),'List of tables'!$A$4:$H$900,6,FALSE))</f>
        <v>https://datavis.nisra.gov.uk/census/2011/census-2011-dt206ni-statistical-geographies.ods</v>
      </c>
      <c r="H783" s="18" t="str">
        <f>IF(ISNA(VLOOKUP((ROW(H785)-15),'List of tables'!$A$4:$H$900,7,FALSE))," ",VLOOKUP((ROW(H785)-15),'List of tables'!$A$4:$H$900,7,FALSE))</f>
        <v>Download file (ODS, 269 KB)</v>
      </c>
    </row>
    <row r="784" spans="1:8" ht="45" customHeight="1" x14ac:dyDescent="0.2">
      <c r="A784" s="21" t="str">
        <f>IF(ISNA(VLOOKUP((ROW(A786)-15),'List of tables'!$A$4:$H$900,2,FALSE))," ",VLOOKUP((ROW(A786)-15),'List of tables'!$A$4:$H$900,2,FALSE))</f>
        <v xml:space="preserve">DT207NI </v>
      </c>
      <c r="B784" s="20" t="str">
        <f>IF(ISNA(VLOOKUP((ROW(B786)-15),'List of tables'!$A$4:$H$900,3,FALSE))," ",VLOOKUP((ROW(B786)-15),'List of tables'!$A$4:$H$900,3,FALSE))</f>
        <v>Religion or religion brought up in (daytime population) (administrative geographies)</v>
      </c>
      <c r="C784" s="20" t="str">
        <f>IF(ISNA(VLOOKUP((ROW(H786)-15),'List of tables'!$A$4:$H$900,8,FALSE))," ",VLOOKUP((ROW(H786)-15),'List of tables'!$A$4:$H$900,8,FALSE))</f>
        <v xml:space="preserve">All daytime population  </v>
      </c>
      <c r="D784" s="20" t="str">
        <f>IF(ISNA(VLOOKUP((ROW(D786)-15),'List of tables'!$A$4:$H$900,5,FALSE))," ",VLOOKUP((ROW(D786)-15),'List of tables'!$A$4:$H$900,5,FALSE))</f>
        <v>Electoral Ward, Assembly Area, Local Government District (1993), Health and Social Care Trust, Education and Library Board, NUTS3, Northern Ireland</v>
      </c>
      <c r="E784" s="53" t="str">
        <f t="shared" si="12"/>
        <v>Download file (ODS, 56 KB)</v>
      </c>
      <c r="G784" s="18" t="str">
        <f>IF(ISNA(VLOOKUP((ROW(G786)-15),'List of tables'!$A$4:$H$900,6,FALSE))," ",VLOOKUP((ROW(G786)-15),'List of tables'!$A$4:$H$900,6,FALSE))</f>
        <v>https://datavis.nisra.gov.uk/census/2011/census-2011-dt207ni-administrative-geographies.ods</v>
      </c>
      <c r="H784" s="18" t="str">
        <f>IF(ISNA(VLOOKUP((ROW(H786)-15),'List of tables'!$A$4:$H$900,7,FALSE))," ",VLOOKUP((ROW(H786)-15),'List of tables'!$A$4:$H$900,7,FALSE))</f>
        <v>Download file (ODS, 56 KB)</v>
      </c>
    </row>
    <row r="785" spans="1:8" ht="45" customHeight="1" x14ac:dyDescent="0.2">
      <c r="A785" s="21" t="str">
        <f>IF(ISNA(VLOOKUP((ROW(A787)-15),'List of tables'!$A$4:$H$900,2,FALSE))," ",VLOOKUP((ROW(A787)-15),'List of tables'!$A$4:$H$900,2,FALSE))</f>
        <v xml:space="preserve">DT207NI </v>
      </c>
      <c r="B785" s="20" t="str">
        <f>IF(ISNA(VLOOKUP((ROW(B787)-15),'List of tables'!$A$4:$H$900,3,FALSE))," ",VLOOKUP((ROW(B787)-15),'List of tables'!$A$4:$H$900,3,FALSE))</f>
        <v>Religion or religion brought up in (daytime population) (statistical geographies)</v>
      </c>
      <c r="C785" s="20" t="str">
        <f>IF(ISNA(VLOOKUP((ROW(H787)-15),'List of tables'!$A$4:$H$900,8,FALSE))," ",VLOOKUP((ROW(H787)-15),'List of tables'!$A$4:$H$900,8,FALSE))</f>
        <v xml:space="preserve">All daytime population  </v>
      </c>
      <c r="D785" s="20" t="str">
        <f>IF(ISNA(VLOOKUP((ROW(D787)-15),'List of tables'!$A$4:$H$900,5,FALSE))," ",VLOOKUP((ROW(D787)-15),'List of tables'!$A$4:$H$900,5,FALSE))</f>
        <v>Small Area, Super Output Area, Northern Ireland</v>
      </c>
      <c r="E785" s="53" t="str">
        <f t="shared" si="12"/>
        <v>Download file (ODS, 202 KB)</v>
      </c>
      <c r="G785" s="18" t="str">
        <f>IF(ISNA(VLOOKUP((ROW(G787)-15),'List of tables'!$A$4:$H$900,6,FALSE))," ",VLOOKUP((ROW(G787)-15),'List of tables'!$A$4:$H$900,6,FALSE))</f>
        <v>https://datavis.nisra.gov.uk/census/2011/census-2011-dt207ni-statistical-geographies.ods</v>
      </c>
      <c r="H785" s="18" t="str">
        <f>IF(ISNA(VLOOKUP((ROW(H787)-15),'List of tables'!$A$4:$H$900,7,FALSE))," ",VLOOKUP((ROW(H787)-15),'List of tables'!$A$4:$H$900,7,FALSE))</f>
        <v>Download file (ODS, 202 KB)</v>
      </c>
    </row>
    <row r="786" spans="1:8" ht="45" customHeight="1" x14ac:dyDescent="0.2">
      <c r="A786" s="21" t="str">
        <f>IF(ISNA(VLOOKUP((ROW(A788)-15),'List of tables'!$A$4:$H$900,2,FALSE))," ",VLOOKUP((ROW(A788)-15),'List of tables'!$A$4:$H$900,2,FALSE))</f>
        <v xml:space="preserve">DT208NI </v>
      </c>
      <c r="B786" s="20" t="str">
        <f>IF(ISNA(VLOOKUP((ROW(B788)-15),'List of tables'!$A$4:$H$900,3,FALSE))," ",VLOOKUP((ROW(B788)-15),'List of tables'!$A$4:$H$900,3,FALSE))</f>
        <v>Passports held (classification 1) (daytime population) (administrative geographies)</v>
      </c>
      <c r="C786" s="20" t="str">
        <f>IF(ISNA(VLOOKUP((ROW(H788)-15),'List of tables'!$A$4:$H$900,8,FALSE))," ",VLOOKUP((ROW(H788)-15),'List of tables'!$A$4:$H$900,8,FALSE))</f>
        <v xml:space="preserve">All daytime population  </v>
      </c>
      <c r="D786" s="20" t="str">
        <f>IF(ISNA(VLOOKUP((ROW(D788)-15),'List of tables'!$A$4:$H$900,5,FALSE))," ",VLOOKUP((ROW(D788)-15),'List of tables'!$A$4:$H$900,5,FALSE))</f>
        <v>Electoral Ward, Assembly Area, Local Government District (1993), Health and Social Care Trust, Education and Library Board, NUTS3, Northern Ireland</v>
      </c>
      <c r="E786" s="53" t="str">
        <f t="shared" si="12"/>
        <v>Download file (ODS, 70 KB)</v>
      </c>
      <c r="G786" s="18" t="str">
        <f>IF(ISNA(VLOOKUP((ROW(G788)-15),'List of tables'!$A$4:$H$900,6,FALSE))," ",VLOOKUP((ROW(G788)-15),'List of tables'!$A$4:$H$900,6,FALSE))</f>
        <v>https://datavis.nisra.gov.uk/census/2011/census-2011-dt208ni-administrative-geographies.ods</v>
      </c>
      <c r="H786" s="18" t="str">
        <f>IF(ISNA(VLOOKUP((ROW(H788)-15),'List of tables'!$A$4:$H$900,7,FALSE))," ",VLOOKUP((ROW(H788)-15),'List of tables'!$A$4:$H$900,7,FALSE))</f>
        <v>Download file (ODS, 70 KB)</v>
      </c>
    </row>
    <row r="787" spans="1:8" ht="45" customHeight="1" x14ac:dyDescent="0.2">
      <c r="A787" s="21" t="str">
        <f>IF(ISNA(VLOOKUP((ROW(A789)-15),'List of tables'!$A$4:$H$900,2,FALSE))," ",VLOOKUP((ROW(A789)-15),'List of tables'!$A$4:$H$900,2,FALSE))</f>
        <v xml:space="preserve">DT208NI </v>
      </c>
      <c r="B787" s="20" t="str">
        <f>IF(ISNA(VLOOKUP((ROW(B789)-15),'List of tables'!$A$4:$H$900,3,FALSE))," ",VLOOKUP((ROW(B789)-15),'List of tables'!$A$4:$H$900,3,FALSE))</f>
        <v>Passports held (classification 1) (daytime population) (statistical geographies)</v>
      </c>
      <c r="C787" s="20" t="str">
        <f>IF(ISNA(VLOOKUP((ROW(H789)-15),'List of tables'!$A$4:$H$900,8,FALSE))," ",VLOOKUP((ROW(H789)-15),'List of tables'!$A$4:$H$900,8,FALSE))</f>
        <v xml:space="preserve">All daytime population  </v>
      </c>
      <c r="D787" s="20" t="str">
        <f>IF(ISNA(VLOOKUP((ROW(D789)-15),'List of tables'!$A$4:$H$900,5,FALSE))," ",VLOOKUP((ROW(D789)-15),'List of tables'!$A$4:$H$900,5,FALSE))</f>
        <v>Small Area, Super Output Area, Northern Ireland</v>
      </c>
      <c r="E787" s="53" t="str">
        <f t="shared" si="12"/>
        <v>Download file (ODS, 258 KB)</v>
      </c>
      <c r="G787" s="18" t="str">
        <f>IF(ISNA(VLOOKUP((ROW(G789)-15),'List of tables'!$A$4:$H$900,6,FALSE))," ",VLOOKUP((ROW(G789)-15),'List of tables'!$A$4:$H$900,6,FALSE))</f>
        <v>https://datavis.nisra.gov.uk/census/2011/census-2011-dt208ni-statistical-geographies.ods</v>
      </c>
      <c r="H787" s="18" t="str">
        <f>IF(ISNA(VLOOKUP((ROW(H789)-15),'List of tables'!$A$4:$H$900,7,FALSE))," ",VLOOKUP((ROW(H789)-15),'List of tables'!$A$4:$H$900,7,FALSE))</f>
        <v>Download file (ODS, 258 KB)</v>
      </c>
    </row>
    <row r="788" spans="1:8" ht="45" customHeight="1" x14ac:dyDescent="0.2">
      <c r="A788" s="21" t="str">
        <f>IF(ISNA(VLOOKUP((ROW(A790)-15),'List of tables'!$A$4:$H$900,2,FALSE))," ",VLOOKUP((ROW(A790)-15),'List of tables'!$A$4:$H$900,2,FALSE))</f>
        <v xml:space="preserve">DT209NI </v>
      </c>
      <c r="B788" s="20" t="str">
        <f>IF(ISNA(VLOOKUP((ROW(B790)-15),'List of tables'!$A$4:$H$900,3,FALSE))," ",VLOOKUP((ROW(B790)-15),'List of tables'!$A$4:$H$900,3,FALSE))</f>
        <v>Passports held (classification 2) (daytime population) (administrative geographies)</v>
      </c>
      <c r="C788" s="20" t="str">
        <f>IF(ISNA(VLOOKUP((ROW(H790)-15),'List of tables'!$A$4:$H$900,8,FALSE))," ",VLOOKUP((ROW(H790)-15),'List of tables'!$A$4:$H$900,8,FALSE))</f>
        <v xml:space="preserve">All daytime population  </v>
      </c>
      <c r="D788" s="20" t="str">
        <f>IF(ISNA(VLOOKUP((ROW(D790)-15),'List of tables'!$A$4:$H$900,5,FALSE))," ",VLOOKUP((ROW(D790)-15),'List of tables'!$A$4:$H$900,5,FALSE))</f>
        <v>Electoral Ward, Assembly Area, Local Government District (1993), Health and Social Care Trust, Education and Library Board, NUTS3, Northern Ireland</v>
      </c>
      <c r="E788" s="53" t="str">
        <f t="shared" si="12"/>
        <v>Download file (ODS, 68 KB)</v>
      </c>
      <c r="G788" s="18" t="str">
        <f>IF(ISNA(VLOOKUP((ROW(G790)-15),'List of tables'!$A$4:$H$900,6,FALSE))," ",VLOOKUP((ROW(G790)-15),'List of tables'!$A$4:$H$900,6,FALSE))</f>
        <v>https://datavis.nisra.gov.uk/census/2011/census-2011-dt209ni-administrative-geographies.ods</v>
      </c>
      <c r="H788" s="18" t="str">
        <f>IF(ISNA(VLOOKUP((ROW(H790)-15),'List of tables'!$A$4:$H$900,7,FALSE))," ",VLOOKUP((ROW(H790)-15),'List of tables'!$A$4:$H$900,7,FALSE))</f>
        <v>Download file (ODS, 68 KB)</v>
      </c>
    </row>
    <row r="789" spans="1:8" ht="45" customHeight="1" x14ac:dyDescent="0.2">
      <c r="A789" s="21" t="str">
        <f>IF(ISNA(VLOOKUP((ROW(A791)-15),'List of tables'!$A$4:$H$900,2,FALSE))," ",VLOOKUP((ROW(A791)-15),'List of tables'!$A$4:$H$900,2,FALSE))</f>
        <v xml:space="preserve">DT209NI </v>
      </c>
      <c r="B789" s="20" t="str">
        <f>IF(ISNA(VLOOKUP((ROW(B791)-15),'List of tables'!$A$4:$H$900,3,FALSE))," ",VLOOKUP((ROW(B791)-15),'List of tables'!$A$4:$H$900,3,FALSE))</f>
        <v>Passports held (classification 2) (daytime population) (statistical geographies)</v>
      </c>
      <c r="C789" s="20" t="str">
        <f>IF(ISNA(VLOOKUP((ROW(H791)-15),'List of tables'!$A$4:$H$900,8,FALSE))," ",VLOOKUP((ROW(H791)-15),'List of tables'!$A$4:$H$900,8,FALSE))</f>
        <v xml:space="preserve">All daytime population  </v>
      </c>
      <c r="D789" s="20" t="str">
        <f>IF(ISNA(VLOOKUP((ROW(D791)-15),'List of tables'!$A$4:$H$900,5,FALSE))," ",VLOOKUP((ROW(D791)-15),'List of tables'!$A$4:$H$900,5,FALSE))</f>
        <v>Small Area, Super Output Area, Northern Ireland</v>
      </c>
      <c r="E789" s="53" t="str">
        <f t="shared" si="12"/>
        <v>Download file (ODS, 251 KB)</v>
      </c>
      <c r="G789" s="18" t="str">
        <f>IF(ISNA(VLOOKUP((ROW(G791)-15),'List of tables'!$A$4:$H$900,6,FALSE))," ",VLOOKUP((ROW(G791)-15),'List of tables'!$A$4:$H$900,6,FALSE))</f>
        <v>https://datavis.nisra.gov.uk/census/2011/census-2011-dt209ni-statistical-geographies.ods</v>
      </c>
      <c r="H789" s="18" t="str">
        <f>IF(ISNA(VLOOKUP((ROW(H791)-15),'List of tables'!$A$4:$H$900,7,FALSE))," ",VLOOKUP((ROW(H791)-15),'List of tables'!$A$4:$H$900,7,FALSE))</f>
        <v>Download file (ODS, 251 KB)</v>
      </c>
    </row>
    <row r="790" spans="1:8" ht="45" customHeight="1" x14ac:dyDescent="0.2">
      <c r="A790" s="21" t="str">
        <f>IF(ISNA(VLOOKUP((ROW(A792)-15),'List of tables'!$A$4:$H$900,2,FALSE))," ",VLOOKUP((ROW(A792)-15),'List of tables'!$A$4:$H$900,2,FALSE))</f>
        <v xml:space="preserve">DT301NI </v>
      </c>
      <c r="B790" s="20" t="str">
        <f>IF(ISNA(VLOOKUP((ROW(B792)-15),'List of tables'!$A$4:$H$900,3,FALSE))," ",VLOOKUP((ROW(B792)-15),'List of tables'!$A$4:$H$900,3,FALSE))</f>
        <v>General health (daytime population) (administrative geographies)</v>
      </c>
      <c r="C790" s="20" t="str">
        <f>IF(ISNA(VLOOKUP((ROW(H792)-15),'List of tables'!$A$4:$H$900,8,FALSE))," ",VLOOKUP((ROW(H792)-15),'List of tables'!$A$4:$H$900,8,FALSE))</f>
        <v xml:space="preserve">All daytime population  </v>
      </c>
      <c r="D790" s="20" t="str">
        <f>IF(ISNA(VLOOKUP((ROW(D792)-15),'List of tables'!$A$4:$H$900,5,FALSE))," ",VLOOKUP((ROW(D792)-15),'List of tables'!$A$4:$H$900,5,FALSE))</f>
        <v>Electoral Ward, Assembly Area, Local Government District (1993), Health and Social Care Trust, Education and Library Board, NUTS3, Northern Ireland</v>
      </c>
      <c r="E790" s="53" t="str">
        <f t="shared" si="12"/>
        <v>Download file (ODS, 60 KB)</v>
      </c>
      <c r="G790" s="18" t="str">
        <f>IF(ISNA(VLOOKUP((ROW(G792)-15),'List of tables'!$A$4:$H$900,6,FALSE))," ",VLOOKUP((ROW(G792)-15),'List of tables'!$A$4:$H$900,6,FALSE))</f>
        <v>https://datavis.nisra.gov.uk/census/2011/census-2011-dt301ni-administrative-geographies.ods</v>
      </c>
      <c r="H790" s="18" t="str">
        <f>IF(ISNA(VLOOKUP((ROW(H792)-15),'List of tables'!$A$4:$H$900,7,FALSE))," ",VLOOKUP((ROW(H792)-15),'List of tables'!$A$4:$H$900,7,FALSE))</f>
        <v>Download file (ODS, 60 KB)</v>
      </c>
    </row>
    <row r="791" spans="1:8" ht="45" customHeight="1" x14ac:dyDescent="0.2">
      <c r="A791" s="21" t="str">
        <f>IF(ISNA(VLOOKUP((ROW(A793)-15),'List of tables'!$A$4:$H$900,2,FALSE))," ",VLOOKUP((ROW(A793)-15),'List of tables'!$A$4:$H$900,2,FALSE))</f>
        <v xml:space="preserve">DT301NI </v>
      </c>
      <c r="B791" s="20" t="str">
        <f>IF(ISNA(VLOOKUP((ROW(B793)-15),'List of tables'!$A$4:$H$900,3,FALSE))," ",VLOOKUP((ROW(B793)-15),'List of tables'!$A$4:$H$900,3,FALSE))</f>
        <v>General health (daytime population) (statistical geographies)</v>
      </c>
      <c r="C791" s="20" t="str">
        <f>IF(ISNA(VLOOKUP((ROW(H793)-15),'List of tables'!$A$4:$H$900,8,FALSE))," ",VLOOKUP((ROW(H793)-15),'List of tables'!$A$4:$H$900,8,FALSE))</f>
        <v xml:space="preserve">All daytime population  </v>
      </c>
      <c r="D791" s="20" t="str">
        <f>IF(ISNA(VLOOKUP((ROW(D793)-15),'List of tables'!$A$4:$H$900,5,FALSE))," ",VLOOKUP((ROW(D793)-15),'List of tables'!$A$4:$H$900,5,FALSE))</f>
        <v>Small Area, Super Output Area, Northern Ireland</v>
      </c>
      <c r="E791" s="53" t="str">
        <f t="shared" si="12"/>
        <v>Download file (ODS, 221 KB)</v>
      </c>
      <c r="G791" s="18" t="str">
        <f>IF(ISNA(VLOOKUP((ROW(G793)-15),'List of tables'!$A$4:$H$900,6,FALSE))," ",VLOOKUP((ROW(G793)-15),'List of tables'!$A$4:$H$900,6,FALSE))</f>
        <v>https://datavis.nisra.gov.uk/census/2011/census-2011-dt301ni-statistical-geographies.ods</v>
      </c>
      <c r="H791" s="18" t="str">
        <f>IF(ISNA(VLOOKUP((ROW(H793)-15),'List of tables'!$A$4:$H$900,7,FALSE))," ",VLOOKUP((ROW(H793)-15),'List of tables'!$A$4:$H$900,7,FALSE))</f>
        <v>Download file (ODS, 221 KB)</v>
      </c>
    </row>
    <row r="792" spans="1:8" ht="45" customHeight="1" x14ac:dyDescent="0.2">
      <c r="A792" s="21" t="str">
        <f>IF(ISNA(VLOOKUP((ROW(A794)-15),'List of tables'!$A$4:$H$900,2,FALSE))," ",VLOOKUP((ROW(A794)-15),'List of tables'!$A$4:$H$900,2,FALSE))</f>
        <v xml:space="preserve">DT401NI </v>
      </c>
      <c r="B792" s="20" t="str">
        <f>IF(ISNA(VLOOKUP((ROW(B794)-15),'List of tables'!$A$4:$H$900,3,FALSE))," ",VLOOKUP((ROW(B794)-15),'List of tables'!$A$4:$H$900,3,FALSE))</f>
        <v>Tenure (daytime population) (administrative geographies)</v>
      </c>
      <c r="C792" s="20" t="str">
        <f>IF(ISNA(VLOOKUP((ROW(H794)-15),'List of tables'!$A$4:$H$900,8,FALSE))," ",VLOOKUP((ROW(H794)-15),'List of tables'!$A$4:$H$900,8,FALSE))</f>
        <v>All daytime population in households</v>
      </c>
      <c r="D792" s="20" t="str">
        <f>IF(ISNA(VLOOKUP((ROW(D794)-15),'List of tables'!$A$4:$H$900,5,FALSE))," ",VLOOKUP((ROW(D794)-15),'List of tables'!$A$4:$H$900,5,FALSE))</f>
        <v>Electoral Ward, Assembly Area, Local Government District (1993), Health and Social Care Trust, Education and Library Board, NUTS3, Northern Ireland</v>
      </c>
      <c r="E792" s="53" t="str">
        <f t="shared" si="12"/>
        <v>Download file (ODS, 89 KB)</v>
      </c>
      <c r="G792" s="18" t="str">
        <f>IF(ISNA(VLOOKUP((ROW(G794)-15),'List of tables'!$A$4:$H$900,6,FALSE))," ",VLOOKUP((ROW(G794)-15),'List of tables'!$A$4:$H$900,6,FALSE))</f>
        <v>https://datavis.nisra.gov.uk/census/2011/census-2011-dt401ni-administrative-geographies.ods</v>
      </c>
      <c r="H792" s="18" t="str">
        <f>IF(ISNA(VLOOKUP((ROW(H794)-15),'List of tables'!$A$4:$H$900,7,FALSE))," ",VLOOKUP((ROW(H794)-15),'List of tables'!$A$4:$H$900,7,FALSE))</f>
        <v>Download file (ODS, 89 KB)</v>
      </c>
    </row>
    <row r="793" spans="1:8" ht="45" customHeight="1" x14ac:dyDescent="0.2">
      <c r="A793" s="21" t="str">
        <f>IF(ISNA(VLOOKUP((ROW(A795)-15),'List of tables'!$A$4:$H$900,2,FALSE))," ",VLOOKUP((ROW(A795)-15),'List of tables'!$A$4:$H$900,2,FALSE))</f>
        <v xml:space="preserve">DT401NI </v>
      </c>
      <c r="B793" s="20" t="str">
        <f>IF(ISNA(VLOOKUP((ROW(B795)-15),'List of tables'!$A$4:$H$900,3,FALSE))," ",VLOOKUP((ROW(B795)-15),'List of tables'!$A$4:$H$900,3,FALSE))</f>
        <v>Tenure (daytime population) (statistical geographies)</v>
      </c>
      <c r="C793" s="20" t="str">
        <f>IF(ISNA(VLOOKUP((ROW(H795)-15),'List of tables'!$A$4:$H$900,8,FALSE))," ",VLOOKUP((ROW(H795)-15),'List of tables'!$A$4:$H$900,8,FALSE))</f>
        <v>All daytime population in households</v>
      </c>
      <c r="D793" s="20" t="str">
        <f>IF(ISNA(VLOOKUP((ROW(D795)-15),'List of tables'!$A$4:$H$900,5,FALSE))," ",VLOOKUP((ROW(D795)-15),'List of tables'!$A$4:$H$900,5,FALSE))</f>
        <v>Small Area, Super Output Area, Northern Ireland</v>
      </c>
      <c r="E793" s="53" t="str">
        <f t="shared" si="12"/>
        <v>Download file (ODS, 375 KB)</v>
      </c>
      <c r="G793" s="18" t="str">
        <f>IF(ISNA(VLOOKUP((ROW(G795)-15),'List of tables'!$A$4:$H$900,6,FALSE))," ",VLOOKUP((ROW(G795)-15),'List of tables'!$A$4:$H$900,6,FALSE))</f>
        <v>https://datavis.nisra.gov.uk/census/2011/census-2011-dt401ni-statistical-geographies.ods</v>
      </c>
      <c r="H793" s="18" t="str">
        <f>IF(ISNA(VLOOKUP((ROW(H795)-15),'List of tables'!$A$4:$H$900,7,FALSE))," ",VLOOKUP((ROW(H795)-15),'List of tables'!$A$4:$H$900,7,FALSE))</f>
        <v>Download file (ODS, 375 KB)</v>
      </c>
    </row>
    <row r="794" spans="1:8" ht="45" customHeight="1" x14ac:dyDescent="0.2">
      <c r="A794" s="21" t="str">
        <f>IF(ISNA(VLOOKUP((ROW(A796)-15),'List of tables'!$A$4:$H$900,2,FALSE))," ",VLOOKUP((ROW(A796)-15),'List of tables'!$A$4:$H$900,2,FALSE))</f>
        <v xml:space="preserve">DT501NI </v>
      </c>
      <c r="B794" s="20" t="str">
        <f>IF(ISNA(VLOOKUP((ROW(B796)-15),'List of tables'!$A$4:$H$900,3,FALSE))," ",VLOOKUP((ROW(B796)-15),'List of tables'!$A$4:$H$900,3,FALSE))</f>
        <v>Highest level of qualification (daytime population) (administrative geographies)</v>
      </c>
      <c r="C794" s="20" t="str">
        <f>IF(ISNA(VLOOKUP((ROW(H796)-15),'List of tables'!$A$4:$H$900,8,FALSE))," ",VLOOKUP((ROW(H796)-15),'List of tables'!$A$4:$H$900,8,FALSE))</f>
        <v>All daytime population aged 16 and over</v>
      </c>
      <c r="D794" s="20" t="str">
        <f>IF(ISNA(VLOOKUP((ROW(D796)-15),'List of tables'!$A$4:$H$900,5,FALSE))," ",VLOOKUP((ROW(D796)-15),'List of tables'!$A$4:$H$900,5,FALSE))</f>
        <v>Electoral Ward, Assembly Area, Local Government District (1993), Health and Social Care Trust, Education and Library Board, NUTS3, Northern Ireland</v>
      </c>
      <c r="E794" s="53" t="str">
        <f t="shared" si="12"/>
        <v>Download file (ODS, 69 KB)</v>
      </c>
      <c r="G794" s="18" t="str">
        <f>IF(ISNA(VLOOKUP((ROW(G796)-15),'List of tables'!$A$4:$H$900,6,FALSE))," ",VLOOKUP((ROW(G796)-15),'List of tables'!$A$4:$H$900,6,FALSE))</f>
        <v>https://datavis.nisra.gov.uk/census/2011/census-2011-dt501ni-administrative-geographies.ods</v>
      </c>
      <c r="H794" s="18" t="str">
        <f>IF(ISNA(VLOOKUP((ROW(H796)-15),'List of tables'!$A$4:$H$900,7,FALSE))," ",VLOOKUP((ROW(H796)-15),'List of tables'!$A$4:$H$900,7,FALSE))</f>
        <v>Download file (ODS, 69 KB)</v>
      </c>
    </row>
    <row r="795" spans="1:8" ht="45" customHeight="1" x14ac:dyDescent="0.2">
      <c r="A795" s="21" t="str">
        <f>IF(ISNA(VLOOKUP((ROW(A797)-15),'List of tables'!$A$4:$H$900,2,FALSE))," ",VLOOKUP((ROW(A797)-15),'List of tables'!$A$4:$H$900,2,FALSE))</f>
        <v xml:space="preserve">DT501NI </v>
      </c>
      <c r="B795" s="20" t="str">
        <f>IF(ISNA(VLOOKUP((ROW(B797)-15),'List of tables'!$A$4:$H$900,3,FALSE))," ",VLOOKUP((ROW(B797)-15),'List of tables'!$A$4:$H$900,3,FALSE))</f>
        <v>Highest level of qualification (daytime population) (statistical geographies)</v>
      </c>
      <c r="C795" s="20" t="str">
        <f>IF(ISNA(VLOOKUP((ROW(H797)-15),'List of tables'!$A$4:$H$900,8,FALSE))," ",VLOOKUP((ROW(H797)-15),'List of tables'!$A$4:$H$900,8,FALSE))</f>
        <v>All daytime population aged 16 and over</v>
      </c>
      <c r="D795" s="20" t="str">
        <f>IF(ISNA(VLOOKUP((ROW(D797)-15),'List of tables'!$A$4:$H$900,5,FALSE))," ",VLOOKUP((ROW(D797)-15),'List of tables'!$A$4:$H$900,5,FALSE))</f>
        <v>Small Area, Super Output Area, Northern Ireland</v>
      </c>
      <c r="E795" s="53" t="str">
        <f t="shared" si="12"/>
        <v>Download file (ODS, 248 KB)</v>
      </c>
      <c r="G795" s="18" t="str">
        <f>IF(ISNA(VLOOKUP((ROW(G797)-15),'List of tables'!$A$4:$H$900,6,FALSE))," ",VLOOKUP((ROW(G797)-15),'List of tables'!$A$4:$H$900,6,FALSE))</f>
        <v>https://datavis.nisra.gov.uk/census/2011/census-2011-dt501ni-statistical-geographies.ods</v>
      </c>
      <c r="H795" s="18" t="str">
        <f>IF(ISNA(VLOOKUP((ROW(H797)-15),'List of tables'!$A$4:$H$900,7,FALSE))," ",VLOOKUP((ROW(H797)-15),'List of tables'!$A$4:$H$900,7,FALSE))</f>
        <v>Download file (ODS, 248 KB)</v>
      </c>
    </row>
    <row r="796" spans="1:8" ht="45" customHeight="1" x14ac:dyDescent="0.2">
      <c r="A796" s="21" t="str">
        <f>IF(ISNA(VLOOKUP((ROW(A798)-15),'List of tables'!$A$4:$H$900,2,FALSE))," ",VLOOKUP((ROW(A798)-15),'List of tables'!$A$4:$H$900,2,FALSE))</f>
        <v xml:space="preserve">DT601NI </v>
      </c>
      <c r="B796" s="20" t="str">
        <f>IF(ISNA(VLOOKUP((ROW(B798)-15),'List of tables'!$A$4:$H$900,3,FALSE))," ",VLOOKUP((ROW(B798)-15),'List of tables'!$A$4:$H$900,3,FALSE))</f>
        <v>Economic activity (daytime population) (administrative geographies)</v>
      </c>
      <c r="C796" s="20" t="str">
        <f>IF(ISNA(VLOOKUP((ROW(H798)-15),'List of tables'!$A$4:$H$900,8,FALSE))," ",VLOOKUP((ROW(H798)-15),'List of tables'!$A$4:$H$900,8,FALSE))</f>
        <v>All daytime population aged 16 to 74</v>
      </c>
      <c r="D796" s="20" t="str">
        <f>IF(ISNA(VLOOKUP((ROW(D798)-15),'List of tables'!$A$4:$H$900,5,FALSE))," ",VLOOKUP((ROW(D798)-15),'List of tables'!$A$4:$H$900,5,FALSE))</f>
        <v>Electoral Ward, Assembly Area, Local Government District (1993), Health and Social Care Trust, Education and Library Board, NUTS3, Northern Ireland</v>
      </c>
      <c r="E796" s="53" t="str">
        <f t="shared" si="12"/>
        <v>Download file (ODS, 86 KB)</v>
      </c>
      <c r="G796" s="18" t="str">
        <f>IF(ISNA(VLOOKUP((ROW(G798)-15),'List of tables'!$A$4:$H$900,6,FALSE))," ",VLOOKUP((ROW(G798)-15),'List of tables'!$A$4:$H$900,6,FALSE))</f>
        <v>https://datavis.nisra.gov.uk/census/2011/census-2011-dt601ni-administrative-geographies.ods</v>
      </c>
      <c r="H796" s="18" t="str">
        <f>IF(ISNA(VLOOKUP((ROW(H798)-15),'List of tables'!$A$4:$H$900,7,FALSE))," ",VLOOKUP((ROW(H798)-15),'List of tables'!$A$4:$H$900,7,FALSE))</f>
        <v>Download file (ODS, 86 KB)</v>
      </c>
    </row>
    <row r="797" spans="1:8" ht="45" customHeight="1" x14ac:dyDescent="0.2">
      <c r="A797" s="21" t="str">
        <f>IF(ISNA(VLOOKUP((ROW(A799)-15),'List of tables'!$A$4:$H$900,2,FALSE))," ",VLOOKUP((ROW(A799)-15),'List of tables'!$A$4:$H$900,2,FALSE))</f>
        <v xml:space="preserve">DT601NI </v>
      </c>
      <c r="B797" s="20" t="str">
        <f>IF(ISNA(VLOOKUP((ROW(B799)-15),'List of tables'!$A$4:$H$900,3,FALSE))," ",VLOOKUP((ROW(B799)-15),'List of tables'!$A$4:$H$900,3,FALSE))</f>
        <v>Economic activity (daytime population) (statistical geographies)</v>
      </c>
      <c r="C797" s="20" t="str">
        <f>IF(ISNA(VLOOKUP((ROW(H799)-15),'List of tables'!$A$4:$H$900,8,FALSE))," ",VLOOKUP((ROW(H799)-15),'List of tables'!$A$4:$H$900,8,FALSE))</f>
        <v>All daytime population aged 16 to 74</v>
      </c>
      <c r="D797" s="20" t="str">
        <f>IF(ISNA(VLOOKUP((ROW(D799)-15),'List of tables'!$A$4:$H$900,5,FALSE))," ",VLOOKUP((ROW(D799)-15),'List of tables'!$A$4:$H$900,5,FALSE))</f>
        <v>Super Output Area, Northern Ireland</v>
      </c>
      <c r="E797" s="53" t="str">
        <f t="shared" si="12"/>
        <v>Download file (ODS, 98 KB)</v>
      </c>
      <c r="G797" s="18" t="str">
        <f>IF(ISNA(VLOOKUP((ROW(G799)-15),'List of tables'!$A$4:$H$900,6,FALSE))," ",VLOOKUP((ROW(G799)-15),'List of tables'!$A$4:$H$900,6,FALSE))</f>
        <v>https://datavis.nisra.gov.uk/census/2011/census-2011-dt601ni-statistical-geographies.ods</v>
      </c>
      <c r="H797" s="18" t="str">
        <f>IF(ISNA(VLOOKUP((ROW(H799)-15),'List of tables'!$A$4:$H$900,7,FALSE))," ",VLOOKUP((ROW(H799)-15),'List of tables'!$A$4:$H$900,7,FALSE))</f>
        <v>Download file (ODS, 98 KB)</v>
      </c>
    </row>
    <row r="798" spans="1:8" ht="45" customHeight="1" x14ac:dyDescent="0.2">
      <c r="A798" s="21" t="str">
        <f>IF(ISNA(VLOOKUP((ROW(A800)-15),'List of tables'!$A$4:$H$900,2,FALSE))," ",VLOOKUP((ROW(A800)-15),'List of tables'!$A$4:$H$900,2,FALSE))</f>
        <v xml:space="preserve">DT602NI </v>
      </c>
      <c r="B798" s="20" t="str">
        <f>IF(ISNA(VLOOKUP((ROW(B800)-15),'List of tables'!$A$4:$H$900,3,FALSE))," ",VLOOKUP((ROW(B800)-15),'List of tables'!$A$4:$H$900,3,FALSE))</f>
        <v>Hours worked (daytime population) (administrative geographies)</v>
      </c>
      <c r="C798" s="20" t="str">
        <f>IF(ISNA(VLOOKUP((ROW(H800)-15),'List of tables'!$A$4:$H$900,8,FALSE))," ",VLOOKUP((ROW(H800)-15),'List of tables'!$A$4:$H$900,8,FALSE))</f>
        <v>All daytime population aged 16 to 74</v>
      </c>
      <c r="D798" s="20" t="str">
        <f>IF(ISNA(VLOOKUP((ROW(D800)-15),'List of tables'!$A$4:$H$900,5,FALSE))," ",VLOOKUP((ROW(D800)-15),'List of tables'!$A$4:$H$900,5,FALSE))</f>
        <v>Electoral Ward, Assembly Area, Local Government District (1993), Health and Social Care Trust, Education and Library Board, NUTS3, Northern Ireland</v>
      </c>
      <c r="E798" s="53" t="str">
        <f t="shared" si="12"/>
        <v>Download file (ODS, 60 KB)</v>
      </c>
      <c r="G798" s="18" t="str">
        <f>IF(ISNA(VLOOKUP((ROW(G800)-15),'List of tables'!$A$4:$H$900,6,FALSE))," ",VLOOKUP((ROW(G800)-15),'List of tables'!$A$4:$H$900,6,FALSE))</f>
        <v>https://datavis.nisra.gov.uk/census/2011/census-2011-dt602ni-administrative-geographies.ods</v>
      </c>
      <c r="H798" s="18" t="str">
        <f>IF(ISNA(VLOOKUP((ROW(H800)-15),'List of tables'!$A$4:$H$900,7,FALSE))," ",VLOOKUP((ROW(H800)-15),'List of tables'!$A$4:$H$900,7,FALSE))</f>
        <v>Download file (ODS, 60 KB)</v>
      </c>
    </row>
    <row r="799" spans="1:8" ht="45" customHeight="1" x14ac:dyDescent="0.2">
      <c r="A799" s="21" t="str">
        <f>IF(ISNA(VLOOKUP((ROW(A801)-15),'List of tables'!$A$4:$H$900,2,FALSE))," ",VLOOKUP((ROW(A801)-15),'List of tables'!$A$4:$H$900,2,FALSE))</f>
        <v xml:space="preserve">DT602NI </v>
      </c>
      <c r="B799" s="20" t="str">
        <f>IF(ISNA(VLOOKUP((ROW(B801)-15),'List of tables'!$A$4:$H$900,3,FALSE))," ",VLOOKUP((ROW(B801)-15),'List of tables'!$A$4:$H$900,3,FALSE))</f>
        <v>Hours worked (daytime population) (statistical geographies)</v>
      </c>
      <c r="C799" s="20" t="str">
        <f>IF(ISNA(VLOOKUP((ROW(H801)-15),'List of tables'!$A$4:$H$900,8,FALSE))," ",VLOOKUP((ROW(H801)-15),'List of tables'!$A$4:$H$900,8,FALSE))</f>
        <v>All daytime population aged 16 to 74</v>
      </c>
      <c r="D799" s="20" t="str">
        <f>IF(ISNA(VLOOKUP((ROW(D801)-15),'List of tables'!$A$4:$H$900,5,FALSE))," ",VLOOKUP((ROW(D801)-15),'List of tables'!$A$4:$H$900,5,FALSE))</f>
        <v>Super Output Area, Northern Ireland</v>
      </c>
      <c r="E799" s="53" t="str">
        <f t="shared" si="12"/>
        <v>Download file (ODS, 67 KB)</v>
      </c>
      <c r="G799" s="18" t="str">
        <f>IF(ISNA(VLOOKUP((ROW(G801)-15),'List of tables'!$A$4:$H$900,6,FALSE))," ",VLOOKUP((ROW(G801)-15),'List of tables'!$A$4:$H$900,6,FALSE))</f>
        <v>https://datavis.nisra.gov.uk/census/2011/census-2011-dt602ni-statistical-geographies.ods</v>
      </c>
      <c r="H799" s="18" t="str">
        <f>IF(ISNA(VLOOKUP((ROW(H801)-15),'List of tables'!$A$4:$H$900,7,FALSE))," ",VLOOKUP((ROW(H801)-15),'List of tables'!$A$4:$H$900,7,FALSE))</f>
        <v>Download file (ODS, 67 KB)</v>
      </c>
    </row>
    <row r="800" spans="1:8" ht="45" customHeight="1" x14ac:dyDescent="0.2">
      <c r="A800" s="21" t="str">
        <f>IF(ISNA(VLOOKUP((ROW(A802)-15),'List of tables'!$A$4:$H$900,2,FALSE))," ",VLOOKUP((ROW(A802)-15),'List of tables'!$A$4:$H$900,2,FALSE))</f>
        <v xml:space="preserve">DT603NI </v>
      </c>
      <c r="B800" s="20" t="str">
        <f>IF(ISNA(VLOOKUP((ROW(B802)-15),'List of tables'!$A$4:$H$900,3,FALSE))," ",VLOOKUP((ROW(B802)-15),'List of tables'!$A$4:$H$900,3,FALSE))</f>
        <v>Industry of employment (daytime population) (administrative geographies)</v>
      </c>
      <c r="C800" s="20" t="str">
        <f>IF(ISNA(VLOOKUP((ROW(H802)-15),'List of tables'!$A$4:$H$900,8,FALSE))," ",VLOOKUP((ROW(H802)-15),'List of tables'!$A$4:$H$900,8,FALSE))</f>
        <v>All daytime population aged 16 to 74</v>
      </c>
      <c r="D800" s="20" t="str">
        <f>IF(ISNA(VLOOKUP((ROW(D802)-15),'List of tables'!$A$4:$H$900,5,FALSE))," ",VLOOKUP((ROW(D802)-15),'List of tables'!$A$4:$H$900,5,FALSE))</f>
        <v>Electoral Ward, Assembly Area, Local Government District (1993), Health and Social Care Trust, Education and Library Board, NUTS3, Northern Ireland</v>
      </c>
      <c r="E800" s="53" t="str">
        <f t="shared" si="12"/>
        <v>Download file (ODS, 94 KB)</v>
      </c>
      <c r="G800" s="18" t="str">
        <f>IF(ISNA(VLOOKUP((ROW(G802)-15),'List of tables'!$A$4:$H$900,6,FALSE))," ",VLOOKUP((ROW(G802)-15),'List of tables'!$A$4:$H$900,6,FALSE))</f>
        <v>https://datavis.nisra.gov.uk/census/2011/census-2011-dt603ni-administrative-geographies.ods</v>
      </c>
      <c r="H800" s="18" t="str">
        <f>IF(ISNA(VLOOKUP((ROW(H802)-15),'List of tables'!$A$4:$H$900,7,FALSE))," ",VLOOKUP((ROW(H802)-15),'List of tables'!$A$4:$H$900,7,FALSE))</f>
        <v>Download file (ODS, 94 KB)</v>
      </c>
    </row>
    <row r="801" spans="1:8" ht="45" customHeight="1" x14ac:dyDescent="0.2">
      <c r="A801" s="21" t="str">
        <f>IF(ISNA(VLOOKUP((ROW(A803)-15),'List of tables'!$A$4:$H$900,2,FALSE))," ",VLOOKUP((ROW(A803)-15),'List of tables'!$A$4:$H$900,2,FALSE))</f>
        <v xml:space="preserve">DT603NI </v>
      </c>
      <c r="B801" s="20" t="str">
        <f>IF(ISNA(VLOOKUP((ROW(B803)-15),'List of tables'!$A$4:$H$900,3,FALSE))," ",VLOOKUP((ROW(B803)-15),'List of tables'!$A$4:$H$900,3,FALSE))</f>
        <v>Industry of employment (daytime population) (statistical geographies)</v>
      </c>
      <c r="C801" s="20" t="str">
        <f>IF(ISNA(VLOOKUP((ROW(H803)-15),'List of tables'!$A$4:$H$900,8,FALSE))," ",VLOOKUP((ROW(H803)-15),'List of tables'!$A$4:$H$900,8,FALSE))</f>
        <v>All daytime population aged 16 to 74</v>
      </c>
      <c r="D801" s="20" t="str">
        <f>IF(ISNA(VLOOKUP((ROW(D803)-15),'List of tables'!$A$4:$H$900,5,FALSE))," ",VLOOKUP((ROW(D803)-15),'List of tables'!$A$4:$H$900,5,FALSE))</f>
        <v>Super Output Area, Northern Ireland</v>
      </c>
      <c r="E801" s="53" t="str">
        <f t="shared" si="12"/>
        <v>Download file (ODS, 102 KB)</v>
      </c>
      <c r="G801" s="18" t="str">
        <f>IF(ISNA(VLOOKUP((ROW(G803)-15),'List of tables'!$A$4:$H$900,6,FALSE))," ",VLOOKUP((ROW(G803)-15),'List of tables'!$A$4:$H$900,6,FALSE))</f>
        <v>https://datavis.nisra.gov.uk/census/2011/census-2011-dt603ni-statistical-geographies.ods</v>
      </c>
      <c r="H801" s="18" t="str">
        <f>IF(ISNA(VLOOKUP((ROW(H803)-15),'List of tables'!$A$4:$H$900,7,FALSE))," ",VLOOKUP((ROW(H803)-15),'List of tables'!$A$4:$H$900,7,FALSE))</f>
        <v>Download file (ODS, 102 KB)</v>
      </c>
    </row>
    <row r="802" spans="1:8" ht="45" customHeight="1" x14ac:dyDescent="0.2">
      <c r="A802" s="21" t="str">
        <f>IF(ISNA(VLOOKUP((ROW(A804)-15),'List of tables'!$A$4:$H$900,2,FALSE))," ",VLOOKUP((ROW(A804)-15),'List of tables'!$A$4:$H$900,2,FALSE))</f>
        <v xml:space="preserve">DT604NI </v>
      </c>
      <c r="B802" s="20" t="str">
        <f>IF(ISNA(VLOOKUP((ROW(B804)-15),'List of tables'!$A$4:$H$900,3,FALSE))," ",VLOOKUP((ROW(B804)-15),'List of tables'!$A$4:$H$900,3,FALSE))</f>
        <v>Occupation - minor groups (daytime population) (administrative geographies)</v>
      </c>
      <c r="C802" s="20" t="str">
        <f>IF(ISNA(VLOOKUP((ROW(H804)-15),'List of tables'!$A$4:$H$900,8,FALSE))," ",VLOOKUP((ROW(H804)-15),'List of tables'!$A$4:$H$900,8,FALSE))</f>
        <v>All daytime population aged 16 to 74</v>
      </c>
      <c r="D802" s="20" t="str">
        <f>IF(ISNA(VLOOKUP((ROW(D804)-15),'List of tables'!$A$4:$H$900,5,FALSE))," ",VLOOKUP((ROW(D804)-15),'List of tables'!$A$4:$H$900,5,FALSE))</f>
        <v>Electoral Ward, Assembly Area, Local Government District (1993), Health and Social Care Trust, Education and Library Board, NUTS3, Northern Ireland</v>
      </c>
      <c r="E802" s="53" t="str">
        <f t="shared" si="12"/>
        <v>Download file (ODS, 139 KB)</v>
      </c>
      <c r="G802" s="18" t="str">
        <f>IF(ISNA(VLOOKUP((ROW(G804)-15),'List of tables'!$A$4:$H$900,6,FALSE))," ",VLOOKUP((ROW(G804)-15),'List of tables'!$A$4:$H$900,6,FALSE))</f>
        <v>https://datavis.nisra.gov.uk/census/2011/census-2011-dt604ni-administrative-geographies.ods</v>
      </c>
      <c r="H802" s="18" t="str">
        <f>IF(ISNA(VLOOKUP((ROW(H804)-15),'List of tables'!$A$4:$H$900,7,FALSE))," ",VLOOKUP((ROW(H804)-15),'List of tables'!$A$4:$H$900,7,FALSE))</f>
        <v>Download file (ODS, 139 KB)</v>
      </c>
    </row>
    <row r="803" spans="1:8" ht="45" customHeight="1" x14ac:dyDescent="0.2">
      <c r="A803" s="21" t="str">
        <f>IF(ISNA(VLOOKUP((ROW(A805)-15),'List of tables'!$A$4:$H$900,2,FALSE))," ",VLOOKUP((ROW(A805)-15),'List of tables'!$A$4:$H$900,2,FALSE))</f>
        <v xml:space="preserve">DT604NI </v>
      </c>
      <c r="B803" s="20" t="str">
        <f>IF(ISNA(VLOOKUP((ROW(B805)-15),'List of tables'!$A$4:$H$900,3,FALSE))," ",VLOOKUP((ROW(B805)-15),'List of tables'!$A$4:$H$900,3,FALSE))</f>
        <v>Occupation - minor groups (daytime population) (statistical geographies)</v>
      </c>
      <c r="C803" s="20" t="str">
        <f>IF(ISNA(VLOOKUP((ROW(H805)-15),'List of tables'!$A$4:$H$900,8,FALSE))," ",VLOOKUP((ROW(H805)-15),'List of tables'!$A$4:$H$900,8,FALSE))</f>
        <v>All daytime population aged 16 to 74</v>
      </c>
      <c r="D803" s="20" t="str">
        <f>IF(ISNA(VLOOKUP((ROW(D805)-15),'List of tables'!$A$4:$H$900,5,FALSE))," ",VLOOKUP((ROW(D805)-15),'List of tables'!$A$4:$H$900,5,FALSE))</f>
        <v>Super Output Area, Northern Ireland</v>
      </c>
      <c r="E803" s="53" t="str">
        <f t="shared" si="12"/>
        <v>Download file (ODS, 148 KB)</v>
      </c>
      <c r="G803" s="18" t="str">
        <f>IF(ISNA(VLOOKUP((ROW(G805)-15),'List of tables'!$A$4:$H$900,6,FALSE))," ",VLOOKUP((ROW(G805)-15),'List of tables'!$A$4:$H$900,6,FALSE))</f>
        <v>https://datavis.nisra.gov.uk/census/2011/census-2011-dt604ni-statistical-geographies.ods</v>
      </c>
      <c r="H803" s="18" t="str">
        <f>IF(ISNA(VLOOKUP((ROW(H805)-15),'List of tables'!$A$4:$H$900,7,FALSE))," ",VLOOKUP((ROW(H805)-15),'List of tables'!$A$4:$H$900,7,FALSE))</f>
        <v>Download file (ODS, 148 KB)</v>
      </c>
    </row>
    <row r="804" spans="1:8" ht="45" customHeight="1" x14ac:dyDescent="0.2">
      <c r="A804" s="21" t="str">
        <f>IF(ISNA(VLOOKUP((ROW(A806)-15),'List of tables'!$A$4:$H$900,2,FALSE))," ",VLOOKUP((ROW(A806)-15),'List of tables'!$A$4:$H$900,2,FALSE))</f>
        <v xml:space="preserve">DT605NI </v>
      </c>
      <c r="B804" s="20" t="str">
        <f>IF(ISNA(VLOOKUP((ROW(B806)-15),'List of tables'!$A$4:$H$900,3,FALSE))," ",VLOOKUP((ROW(B806)-15),'List of tables'!$A$4:$H$900,3,FALSE))</f>
        <v>National Statistics Socio-economic Classification (NS-SeC) (daytime population) (administrative geographies)</v>
      </c>
      <c r="C804" s="20" t="str">
        <f>IF(ISNA(VLOOKUP((ROW(H806)-15),'List of tables'!$A$4:$H$900,8,FALSE))," ",VLOOKUP((ROW(H806)-15),'List of tables'!$A$4:$H$900,8,FALSE))</f>
        <v>All daytime population aged 16 to 74</v>
      </c>
      <c r="D804" s="20" t="str">
        <f>IF(ISNA(VLOOKUP((ROW(D806)-15),'List of tables'!$A$4:$H$900,5,FALSE))," ",VLOOKUP((ROW(D806)-15),'List of tables'!$A$4:$H$900,5,FALSE))</f>
        <v>Electoral Ward, Assembly Area, Local Government District (1993), Health and Social Care Trust, Education and Library Board, NUTS3, Northern Ireland</v>
      </c>
      <c r="E804" s="53" t="str">
        <f t="shared" si="12"/>
        <v>Download file (ODS, 181 KB)</v>
      </c>
      <c r="G804" s="18" t="str">
        <f>IF(ISNA(VLOOKUP((ROW(G806)-15),'List of tables'!$A$4:$H$900,6,FALSE))," ",VLOOKUP((ROW(G806)-15),'List of tables'!$A$4:$H$900,6,FALSE))</f>
        <v>https://datavis.nisra.gov.uk/census/2011/census-2011-dt605ni-administrative-geographies.ods</v>
      </c>
      <c r="H804" s="18" t="str">
        <f>IF(ISNA(VLOOKUP((ROW(H806)-15),'List of tables'!$A$4:$H$900,7,FALSE))," ",VLOOKUP((ROW(H806)-15),'List of tables'!$A$4:$H$900,7,FALSE))</f>
        <v>Download file (ODS, 181 KB)</v>
      </c>
    </row>
    <row r="805" spans="1:8" ht="45" customHeight="1" x14ac:dyDescent="0.2">
      <c r="A805" s="21" t="str">
        <f>IF(ISNA(VLOOKUP((ROW(A807)-15),'List of tables'!$A$4:$H$900,2,FALSE))," ",VLOOKUP((ROW(A807)-15),'List of tables'!$A$4:$H$900,2,FALSE))</f>
        <v xml:space="preserve">DT605NI </v>
      </c>
      <c r="B805" s="20" t="str">
        <f>IF(ISNA(VLOOKUP((ROW(B807)-15),'List of tables'!$A$4:$H$900,3,FALSE))," ",VLOOKUP((ROW(B807)-15),'List of tables'!$A$4:$H$900,3,FALSE))</f>
        <v>National Statistics Socio-economic Classification (NS-SeC) (daytime population) (statistical geographies)</v>
      </c>
      <c r="C805" s="20" t="str">
        <f>IF(ISNA(VLOOKUP((ROW(H807)-15),'List of tables'!$A$4:$H$900,8,FALSE))," ",VLOOKUP((ROW(H807)-15),'List of tables'!$A$4:$H$900,8,FALSE))</f>
        <v>All daytime population aged 16 to 74</v>
      </c>
      <c r="D805" s="20" t="str">
        <f>IF(ISNA(VLOOKUP((ROW(D807)-15),'List of tables'!$A$4:$H$900,5,FALSE))," ",VLOOKUP((ROW(D807)-15),'List of tables'!$A$4:$H$900,5,FALSE))</f>
        <v>Small Area, Super Output Area, Northern Ireland</v>
      </c>
      <c r="E805" s="53" t="str">
        <f t="shared" si="12"/>
        <v>Download file (ODS, 773 KB)</v>
      </c>
      <c r="G805" s="18" t="str">
        <f>IF(ISNA(VLOOKUP((ROW(G807)-15),'List of tables'!$A$4:$H$900,6,FALSE))," ",VLOOKUP((ROW(G807)-15),'List of tables'!$A$4:$H$900,6,FALSE))</f>
        <v>https://datavis.nisra.gov.uk/census/2011/census-2011-dt605ni-statistical-geographies.ods</v>
      </c>
      <c r="H805" s="18" t="str">
        <f>IF(ISNA(VLOOKUP((ROW(H807)-15),'List of tables'!$A$4:$H$900,7,FALSE))," ",VLOOKUP((ROW(H807)-15),'List of tables'!$A$4:$H$900,7,FALSE))</f>
        <v>Download file (ODS, 773 KB)</v>
      </c>
    </row>
    <row r="806" spans="1:8" ht="45" customHeight="1" x14ac:dyDescent="0.2">
      <c r="A806" s="21" t="str">
        <f>IF(ISNA(VLOOKUP((ROW(A808)-15),'List of tables'!$A$4:$H$900,2,FALSE))," ",VLOOKUP((ROW(A808)-15),'List of tables'!$A$4:$H$900,2,FALSE))</f>
        <v xml:space="preserve">DT606NI </v>
      </c>
      <c r="B806" s="20" t="str">
        <f>IF(ISNA(VLOOKUP((ROW(B808)-15),'List of tables'!$A$4:$H$900,3,FALSE))," ",VLOOKUP((ROW(B808)-15),'List of tables'!$A$4:$H$900,3,FALSE))</f>
        <v>Approximated social grade (daytime population) (administrative geographies)</v>
      </c>
      <c r="C806" s="20" t="str">
        <f>IF(ISNA(VLOOKUP((ROW(H808)-15),'List of tables'!$A$4:$H$900,8,FALSE))," ",VLOOKUP((ROW(H808)-15),'List of tables'!$A$4:$H$900,8,FALSE))</f>
        <v>All daytime population aged 16 to 74</v>
      </c>
      <c r="D806" s="20" t="str">
        <f>IF(ISNA(VLOOKUP((ROW(D808)-15),'List of tables'!$A$4:$H$900,5,FALSE))," ",VLOOKUP((ROW(D808)-15),'List of tables'!$A$4:$H$900,5,FALSE))</f>
        <v>Electoral Ward, Assembly Area, Local Government District (1993), Health and Social Care Trust, Education and Library Board, NUTS3, Northern Ireland</v>
      </c>
      <c r="E806" s="53" t="str">
        <f t="shared" si="12"/>
        <v>Download file (ODS, 57 KB)</v>
      </c>
      <c r="G806" s="18" t="str">
        <f>IF(ISNA(VLOOKUP((ROW(G808)-15),'List of tables'!$A$4:$H$900,6,FALSE))," ",VLOOKUP((ROW(G808)-15),'List of tables'!$A$4:$H$900,6,FALSE))</f>
        <v>https://datavis.nisra.gov.uk/census/2011/census-2011-dt606ni-administrative-geographies.ods</v>
      </c>
      <c r="H806" s="18" t="str">
        <f>IF(ISNA(VLOOKUP((ROW(H808)-15),'List of tables'!$A$4:$H$900,7,FALSE))," ",VLOOKUP((ROW(H808)-15),'List of tables'!$A$4:$H$900,7,FALSE))</f>
        <v>Download file (ODS, 57 KB)</v>
      </c>
    </row>
    <row r="807" spans="1:8" ht="45" customHeight="1" x14ac:dyDescent="0.2">
      <c r="A807" s="21" t="str">
        <f>IF(ISNA(VLOOKUP((ROW(A809)-15),'List of tables'!$A$4:$H$900,2,FALSE))," ",VLOOKUP((ROW(A809)-15),'List of tables'!$A$4:$H$900,2,FALSE))</f>
        <v xml:space="preserve">DT606NI </v>
      </c>
      <c r="B807" s="20" t="str">
        <f>IF(ISNA(VLOOKUP((ROW(B809)-15),'List of tables'!$A$4:$H$900,3,FALSE))," ",VLOOKUP((ROW(B809)-15),'List of tables'!$A$4:$H$900,3,FALSE))</f>
        <v>Approximated social grade (daytime population) (statistical geographies)</v>
      </c>
      <c r="C807" s="20" t="str">
        <f>IF(ISNA(VLOOKUP((ROW(H809)-15),'List of tables'!$A$4:$H$900,8,FALSE))," ",VLOOKUP((ROW(H809)-15),'List of tables'!$A$4:$H$900,8,FALSE))</f>
        <v>All daytime population aged 16 to 74</v>
      </c>
      <c r="D807" s="20" t="str">
        <f>IF(ISNA(VLOOKUP((ROW(D809)-15),'List of tables'!$A$4:$H$900,5,FALSE))," ",VLOOKUP((ROW(D809)-15),'List of tables'!$A$4:$H$900,5,FALSE))</f>
        <v>Small Area, Super Output Area, Northern Ireland</v>
      </c>
      <c r="E807" s="53" t="str">
        <f t="shared" si="12"/>
        <v>Download file (ODS, 199 KB)</v>
      </c>
      <c r="G807" s="18" t="str">
        <f>IF(ISNA(VLOOKUP((ROW(G809)-15),'List of tables'!$A$4:$H$900,6,FALSE))," ",VLOOKUP((ROW(G809)-15),'List of tables'!$A$4:$H$900,6,FALSE))</f>
        <v>https://datavis.nisra.gov.uk/census/2011/census-2011-dt606ni-statistical-geographies.ods</v>
      </c>
      <c r="H807" s="18" t="str">
        <f>IF(ISNA(VLOOKUP((ROW(H809)-15),'List of tables'!$A$4:$H$900,7,FALSE))," ",VLOOKUP((ROW(H809)-15),'List of tables'!$A$4:$H$900,7,FALSE))</f>
        <v>Download file (ODS, 199 KB)</v>
      </c>
    </row>
    <row r="808" spans="1:8" ht="45" customHeight="1" x14ac:dyDescent="0.2">
      <c r="A808" s="21" t="str">
        <f>IF(ISNA(VLOOKUP((ROW(A810)-15),'List of tables'!$A$4:$H$900,2,FALSE))," ",VLOOKUP((ROW(A810)-15),'List of tables'!$A$4:$H$900,2,FALSE))</f>
        <v xml:space="preserve">DT701NI </v>
      </c>
      <c r="B808" s="20" t="str">
        <f>IF(ISNA(VLOOKUP((ROW(B810)-15),'List of tables'!$A$4:$H$900,3,FALSE))," ",VLOOKUP((ROW(B810)-15),'List of tables'!$A$4:$H$900,3,FALSE))</f>
        <v>Method of travel to work or place of study (daytime population) (administrative geographies)</v>
      </c>
      <c r="C808" s="20" t="str">
        <f>IF(ISNA(VLOOKUP((ROW(H810)-15),'List of tables'!$A$4:$H$900,8,FALSE))," ",VLOOKUP((ROW(H810)-15),'List of tables'!$A$4:$H$900,8,FALSE))</f>
        <v>All daytime population aged 16 to 74</v>
      </c>
      <c r="D808" s="20" t="str">
        <f>IF(ISNA(VLOOKUP((ROW(D810)-15),'List of tables'!$A$4:$H$900,5,FALSE))," ",VLOOKUP((ROW(D810)-15),'List of tables'!$A$4:$H$900,5,FALSE))</f>
        <v>Electoral Ward, Assembly Area, Local Government District (1993), Health and Social Care Trust, Education and Library Board, NUTS3, Northern Ireland</v>
      </c>
      <c r="E808" s="53" t="str">
        <f t="shared" si="12"/>
        <v>Download file (ODS, 78 KB)</v>
      </c>
      <c r="G808" s="18" t="str">
        <f>IF(ISNA(VLOOKUP((ROW(G810)-15),'List of tables'!$A$4:$H$900,6,FALSE))," ",VLOOKUP((ROW(G810)-15),'List of tables'!$A$4:$H$900,6,FALSE))</f>
        <v>https://datavis.nisra.gov.uk/census/2011/census-2011-dt701ni-administrative-geographies.ods</v>
      </c>
      <c r="H808" s="18" t="str">
        <f>IF(ISNA(VLOOKUP((ROW(H810)-15),'List of tables'!$A$4:$H$900,7,FALSE))," ",VLOOKUP((ROW(H810)-15),'List of tables'!$A$4:$H$900,7,FALSE))</f>
        <v>Download file (ODS, 78 KB)</v>
      </c>
    </row>
    <row r="809" spans="1:8" ht="45" customHeight="1" x14ac:dyDescent="0.2">
      <c r="A809" s="21" t="str">
        <f>IF(ISNA(VLOOKUP((ROW(A811)-15),'List of tables'!$A$4:$H$900,2,FALSE))," ",VLOOKUP((ROW(A811)-15),'List of tables'!$A$4:$H$900,2,FALSE))</f>
        <v xml:space="preserve">DT701NI </v>
      </c>
      <c r="B809" s="20" t="str">
        <f>IF(ISNA(VLOOKUP((ROW(B811)-15),'List of tables'!$A$4:$H$900,3,FALSE))," ",VLOOKUP((ROW(B811)-15),'List of tables'!$A$4:$H$900,3,FALSE))</f>
        <v>Method of travel to work or place of study (daytime population) (statistical geographies)</v>
      </c>
      <c r="C809" s="20" t="str">
        <f>IF(ISNA(VLOOKUP((ROW(H811)-15),'List of tables'!$A$4:$H$900,8,FALSE))," ",VLOOKUP((ROW(H811)-15),'List of tables'!$A$4:$H$900,8,FALSE))</f>
        <v>All daytime population aged 16 to 74</v>
      </c>
      <c r="D809" s="20" t="str">
        <f>IF(ISNA(VLOOKUP((ROW(D811)-15),'List of tables'!$A$4:$H$900,5,FALSE))," ",VLOOKUP((ROW(D811)-15),'List of tables'!$A$4:$H$900,5,FALSE))</f>
        <v>Super Output Area, Northern Ireland</v>
      </c>
      <c r="E809" s="53" t="str">
        <f t="shared" si="12"/>
        <v>Download file (ODS, 85 KB)</v>
      </c>
      <c r="G809" s="18" t="str">
        <f>IF(ISNA(VLOOKUP((ROW(G811)-15),'List of tables'!$A$4:$H$900,6,FALSE))," ",VLOOKUP((ROW(G811)-15),'List of tables'!$A$4:$H$900,6,FALSE))</f>
        <v>https://datavis.nisra.gov.uk/census/2011/census-2011-dt701ni-statistical-geographies.ods</v>
      </c>
      <c r="H809" s="18" t="str">
        <f>IF(ISNA(VLOOKUP((ROW(H811)-15),'List of tables'!$A$4:$H$900,7,FALSE))," ",VLOOKUP((ROW(H811)-15),'List of tables'!$A$4:$H$900,7,FALSE))</f>
        <v>Download file (ODS, 85 KB)</v>
      </c>
    </row>
    <row r="810" spans="1:8" ht="45" customHeight="1" x14ac:dyDescent="0.2">
      <c r="A810" s="21" t="str">
        <f>IF(ISNA(VLOOKUP((ROW(A812)-15),'List of tables'!$A$4:$H$900,2,FALSE))," ",VLOOKUP((ROW(A812)-15),'List of tables'!$A$4:$H$900,2,FALSE))</f>
        <v xml:space="preserve">DT702NI </v>
      </c>
      <c r="B810" s="20" t="str">
        <f>IF(ISNA(VLOOKUP((ROW(B812)-15),'List of tables'!$A$4:$H$900,3,FALSE))," ",VLOOKUP((ROW(B812)-15),'List of tables'!$A$4:$H$900,3,FALSE))</f>
        <v>Distance travelled to work or place of study (daytime population) (administrative geographies)</v>
      </c>
      <c r="C810" s="20" t="str">
        <f>IF(ISNA(VLOOKUP((ROW(H812)-15),'List of tables'!$A$4:$H$900,8,FALSE))," ",VLOOKUP((ROW(H812)-15),'List of tables'!$A$4:$H$900,8,FALSE))</f>
        <v>All daytime population aged 16 to 74</v>
      </c>
      <c r="D810" s="20" t="str">
        <f>IF(ISNA(VLOOKUP((ROW(D812)-15),'List of tables'!$A$4:$H$900,5,FALSE))," ",VLOOKUP((ROW(D812)-15),'List of tables'!$A$4:$H$900,5,FALSE))</f>
        <v>Electoral Ward, Assembly Area, Local Government District (1993), Health and Social Care Trust, Education and Library Board, NUTS3, Northern Ireland</v>
      </c>
      <c r="E810" s="53" t="str">
        <f t="shared" si="12"/>
        <v>Download file (ODS, 104 KB)</v>
      </c>
      <c r="G810" s="18" t="str">
        <f>IF(ISNA(VLOOKUP((ROW(G812)-15),'List of tables'!$A$4:$H$900,6,FALSE))," ",VLOOKUP((ROW(G812)-15),'List of tables'!$A$4:$H$900,6,FALSE))</f>
        <v>https://datavis.nisra.gov.uk/census/2011/census-2011-dt702ni-administrative-geographies.ods</v>
      </c>
      <c r="H810" s="18" t="str">
        <f>IF(ISNA(VLOOKUP((ROW(H812)-15),'List of tables'!$A$4:$H$900,7,FALSE))," ",VLOOKUP((ROW(H812)-15),'List of tables'!$A$4:$H$900,7,FALSE))</f>
        <v>Download file (ODS, 104 KB)</v>
      </c>
    </row>
    <row r="811" spans="1:8" ht="45" customHeight="1" x14ac:dyDescent="0.2">
      <c r="A811" s="21" t="str">
        <f>IF(ISNA(VLOOKUP((ROW(A813)-15),'List of tables'!$A$4:$H$900,2,FALSE))," ",VLOOKUP((ROW(A813)-15),'List of tables'!$A$4:$H$900,2,FALSE))</f>
        <v xml:space="preserve">DT702NI </v>
      </c>
      <c r="B811" s="20" t="str">
        <f>IF(ISNA(VLOOKUP((ROW(B813)-15),'List of tables'!$A$4:$H$900,3,FALSE))," ",VLOOKUP((ROW(B813)-15),'List of tables'!$A$4:$H$900,3,FALSE))</f>
        <v>Distance travelled to work or place of study (daytime population) (statistical geographies)</v>
      </c>
      <c r="C811" s="20" t="str">
        <f>IF(ISNA(VLOOKUP((ROW(H813)-15),'List of tables'!$A$4:$H$900,8,FALSE))," ",VLOOKUP((ROW(H813)-15),'List of tables'!$A$4:$H$900,8,FALSE))</f>
        <v>All daytime population aged 16 to 74</v>
      </c>
      <c r="D811" s="20" t="str">
        <f>IF(ISNA(VLOOKUP((ROW(D813)-15),'List of tables'!$A$4:$H$900,5,FALSE))," ",VLOOKUP((ROW(D813)-15),'List of tables'!$A$4:$H$900,5,FALSE))</f>
        <v>Super Output Area, Northern Ireland</v>
      </c>
      <c r="E811" s="53" t="str">
        <f t="shared" si="12"/>
        <v>Download file (ODS, 111 KB)</v>
      </c>
      <c r="G811" s="18" t="str">
        <f>IF(ISNA(VLOOKUP((ROW(G813)-15),'List of tables'!$A$4:$H$900,6,FALSE))," ",VLOOKUP((ROW(G813)-15),'List of tables'!$A$4:$H$900,6,FALSE))</f>
        <v>https://datavis.nisra.gov.uk/census/2011/census-2011-dt702ni-statistical-geographies.ods</v>
      </c>
      <c r="H811" s="18" t="str">
        <f>IF(ISNA(VLOOKUP((ROW(H813)-15),'List of tables'!$A$4:$H$900,7,FALSE))," ",VLOOKUP((ROW(H813)-15),'List of tables'!$A$4:$H$900,7,FALSE))</f>
        <v>Download file (ODS, 111 KB)</v>
      </c>
    </row>
    <row r="812" spans="1:8" ht="45" customHeight="1" x14ac:dyDescent="0.2">
      <c r="A812" s="21" t="str">
        <f>IF(ISNA(VLOOKUP((ROW(A814)-15),'List of tables'!$A$4:$H$900,2,FALSE))," ",VLOOKUP((ROW(A814)-15),'List of tables'!$A$4:$H$900,2,FALSE))</f>
        <v xml:space="preserve">ST101NI </v>
      </c>
      <c r="B812" s="20" t="str">
        <f>IF(ISNA(VLOOKUP((ROW(B814)-15),'List of tables'!$A$4:$H$900,3,FALSE))," ",VLOOKUP((ROW(B814)-15),'List of tables'!$A$4:$H$900,3,FALSE))</f>
        <v>Residence type (short-term residents)</v>
      </c>
      <c r="C812" s="20" t="str">
        <f>IF(ISNA(VLOOKUP((ROW(H814)-15),'List of tables'!$A$4:$H$900,8,FALSE))," ",VLOOKUP((ROW(H814)-15),'List of tables'!$A$4:$H$900,8,FALSE))</f>
        <v>All non-UK born short-term residents</v>
      </c>
      <c r="D812" s="20" t="str">
        <f>IF(ISNA(VLOOKUP((ROW(D814)-15),'List of tables'!$A$4:$H$900,5,FALSE))," ",VLOOKUP((ROW(D814)-15),'List of tables'!$A$4:$H$900,5,FALSE))</f>
        <v>Northern Ireland</v>
      </c>
      <c r="E812" s="53" t="str">
        <f t="shared" si="12"/>
        <v>Download file (ODS, 22 KB)</v>
      </c>
      <c r="G812" s="18" t="str">
        <f>IF(ISNA(VLOOKUP((ROW(G814)-15),'List of tables'!$A$4:$H$900,6,FALSE))," ",VLOOKUP((ROW(G814)-15),'List of tables'!$A$4:$H$900,6,FALSE))</f>
        <v>https://datavis.nisra.gov.uk/census/2011/census-2011-st101ni.ods</v>
      </c>
      <c r="H812" s="18" t="str">
        <f>IF(ISNA(VLOOKUP((ROW(H814)-15),'List of tables'!$A$4:$H$900,7,FALSE))," ",VLOOKUP((ROW(H814)-15),'List of tables'!$A$4:$H$900,7,FALSE))</f>
        <v>Download file (ODS, 22 KB)</v>
      </c>
    </row>
    <row r="813" spans="1:8" ht="45" customHeight="1" x14ac:dyDescent="0.2">
      <c r="A813" s="21" t="str">
        <f>IF(ISNA(VLOOKUP((ROW(A815)-15),'List of tables'!$A$4:$H$900,2,FALSE))," ",VLOOKUP((ROW(A815)-15),'List of tables'!$A$4:$H$900,2,FALSE))</f>
        <v xml:space="preserve">ST102NI </v>
      </c>
      <c r="B813" s="20" t="str">
        <f>IF(ISNA(VLOOKUP((ROW(B815)-15),'List of tables'!$A$4:$H$900,3,FALSE))," ",VLOOKUP((ROW(B815)-15),'List of tables'!$A$4:$H$900,3,FALSE))</f>
        <v>Population density (short-term residents)</v>
      </c>
      <c r="C813" s="20" t="str">
        <f>IF(ISNA(VLOOKUP((ROW(H815)-15),'List of tables'!$A$4:$H$900,8,FALSE))," ",VLOOKUP((ROW(H815)-15),'List of tables'!$A$4:$H$900,8,FALSE))</f>
        <v>All non-UK born short-term residents</v>
      </c>
      <c r="D813" s="20" t="str">
        <f>IF(ISNA(VLOOKUP((ROW(D815)-15),'List of tables'!$A$4:$H$900,5,FALSE))," ",VLOOKUP((ROW(D815)-15),'List of tables'!$A$4:$H$900,5,FALSE))</f>
        <v>Local Government District (1993), Northern Ireland</v>
      </c>
      <c r="E813" s="53" t="str">
        <f t="shared" si="12"/>
        <v>Download file (ODS, 27 KB)</v>
      </c>
      <c r="G813" s="18" t="str">
        <f>IF(ISNA(VLOOKUP((ROW(G815)-15),'List of tables'!$A$4:$H$900,6,FALSE))," ",VLOOKUP((ROW(G815)-15),'List of tables'!$A$4:$H$900,6,FALSE))</f>
        <v>https://datavis.nisra.gov.uk/census/2011/census-2011-st102ni.ods</v>
      </c>
      <c r="H813" s="18" t="str">
        <f>IF(ISNA(VLOOKUP((ROW(H815)-15),'List of tables'!$A$4:$H$900,7,FALSE))," ",VLOOKUP((ROW(H815)-15),'List of tables'!$A$4:$H$900,7,FALSE))</f>
        <v>Download file (ODS, 27 KB)</v>
      </c>
    </row>
    <row r="814" spans="1:8" ht="45" customHeight="1" x14ac:dyDescent="0.2">
      <c r="A814" s="21" t="str">
        <f>IF(ISNA(VLOOKUP((ROW(A816)-15),'List of tables'!$A$4:$H$900,2,FALSE))," ",VLOOKUP((ROW(A816)-15),'List of tables'!$A$4:$H$900,2,FALSE))</f>
        <v xml:space="preserve">ST103NI </v>
      </c>
      <c r="B814" s="20" t="str">
        <f>IF(ISNA(VLOOKUP((ROW(B816)-15),'List of tables'!$A$4:$H$900,3,FALSE))," ",VLOOKUP((ROW(B816)-15),'List of tables'!$A$4:$H$900,3,FALSE))</f>
        <v>Sex by single year of age (short-term residents)</v>
      </c>
      <c r="C814" s="20" t="str">
        <f>IF(ISNA(VLOOKUP((ROW(H816)-15),'List of tables'!$A$4:$H$900,8,FALSE))," ",VLOOKUP((ROW(H816)-15),'List of tables'!$A$4:$H$900,8,FALSE))</f>
        <v>All non-UK born short-term residents</v>
      </c>
      <c r="D814" s="20" t="str">
        <f>IF(ISNA(VLOOKUP((ROW(D816)-15),'List of tables'!$A$4:$H$900,5,FALSE))," ",VLOOKUP((ROW(D816)-15),'List of tables'!$A$4:$H$900,5,FALSE))</f>
        <v>Northern Ireland</v>
      </c>
      <c r="E814" s="53" t="str">
        <f t="shared" si="12"/>
        <v>Download file (ODS, 24 KB)</v>
      </c>
      <c r="G814" s="18" t="str">
        <f>IF(ISNA(VLOOKUP((ROW(G816)-15),'List of tables'!$A$4:$H$900,6,FALSE))," ",VLOOKUP((ROW(G816)-15),'List of tables'!$A$4:$H$900,6,FALSE))</f>
        <v>https://datavis.nisra.gov.uk/census/2011/census-2011-st103ni.ods</v>
      </c>
      <c r="H814" s="18" t="str">
        <f>IF(ISNA(VLOOKUP((ROW(H816)-15),'List of tables'!$A$4:$H$900,7,FALSE))," ",VLOOKUP((ROW(H816)-15),'List of tables'!$A$4:$H$900,7,FALSE))</f>
        <v>Download file (ODS, 24 KB)</v>
      </c>
    </row>
    <row r="815" spans="1:8" ht="45" customHeight="1" x14ac:dyDescent="0.2">
      <c r="A815" s="21" t="str">
        <f>IF(ISNA(VLOOKUP((ROW(A817)-15),'List of tables'!$A$4:$H$900,2,FALSE))," ",VLOOKUP((ROW(A817)-15),'List of tables'!$A$4:$H$900,2,FALSE))</f>
        <v xml:space="preserve">ST201NI </v>
      </c>
      <c r="B815" s="20" t="str">
        <f>IF(ISNA(VLOOKUP((ROW(B817)-15),'List of tables'!$A$4:$H$900,3,FALSE))," ",VLOOKUP((ROW(B817)-15),'List of tables'!$A$4:$H$900,3,FALSE))</f>
        <v>Ethnic group (short-term residents)</v>
      </c>
      <c r="C815" s="20" t="str">
        <f>IF(ISNA(VLOOKUP((ROW(H817)-15),'List of tables'!$A$4:$H$900,8,FALSE))," ",VLOOKUP((ROW(H817)-15),'List of tables'!$A$4:$H$900,8,FALSE))</f>
        <v>All non-UK born short-term residents</v>
      </c>
      <c r="D815" s="20" t="str">
        <f>IF(ISNA(VLOOKUP((ROW(D817)-15),'List of tables'!$A$4:$H$900,5,FALSE))," ",VLOOKUP((ROW(D817)-15),'List of tables'!$A$4:$H$900,5,FALSE))</f>
        <v>Northern Ireland</v>
      </c>
      <c r="E815" s="53" t="str">
        <f t="shared" si="12"/>
        <v>Download file (ODS, 21 KB)</v>
      </c>
      <c r="G815" s="18" t="str">
        <f>IF(ISNA(VLOOKUP((ROW(G817)-15),'List of tables'!$A$4:$H$900,6,FALSE))," ",VLOOKUP((ROW(G817)-15),'List of tables'!$A$4:$H$900,6,FALSE))</f>
        <v>https://datavis.nisra.gov.uk/census/2011/census-2011-st201ni.ods</v>
      </c>
      <c r="H815" s="18" t="str">
        <f>IF(ISNA(VLOOKUP((ROW(H817)-15),'List of tables'!$A$4:$H$900,7,FALSE))," ",VLOOKUP((ROW(H817)-15),'List of tables'!$A$4:$H$900,7,FALSE))</f>
        <v>Download file (ODS, 21 KB)</v>
      </c>
    </row>
    <row r="816" spans="1:8" ht="45" customHeight="1" x14ac:dyDescent="0.2">
      <c r="A816" s="21" t="str">
        <f>IF(ISNA(VLOOKUP((ROW(A818)-15),'List of tables'!$A$4:$H$900,2,FALSE))," ",VLOOKUP((ROW(A818)-15),'List of tables'!$A$4:$H$900,2,FALSE))</f>
        <v xml:space="preserve">ST202NI </v>
      </c>
      <c r="B816" s="20" t="str">
        <f>IF(ISNA(VLOOKUP((ROW(B818)-15),'List of tables'!$A$4:$H$900,3,FALSE))," ",VLOOKUP((ROW(B818)-15),'List of tables'!$A$4:$H$900,3,FALSE))</f>
        <v>Country of birth - intermediate detail (short-term residents)</v>
      </c>
      <c r="C816" s="20" t="str">
        <f>IF(ISNA(VLOOKUP((ROW(H818)-15),'List of tables'!$A$4:$H$900,8,FALSE))," ",VLOOKUP((ROW(H818)-15),'List of tables'!$A$4:$H$900,8,FALSE))</f>
        <v>All non-UK born short-term residents</v>
      </c>
      <c r="D816" s="20" t="str">
        <f>IF(ISNA(VLOOKUP((ROW(D818)-15),'List of tables'!$A$4:$H$900,5,FALSE))," ",VLOOKUP((ROW(D818)-15),'List of tables'!$A$4:$H$900,5,FALSE))</f>
        <v>Northern Ireland</v>
      </c>
      <c r="E816" s="53" t="str">
        <f t="shared" si="12"/>
        <v>Download file (ODS, 24 KB)</v>
      </c>
      <c r="G816" s="18" t="str">
        <f>IF(ISNA(VLOOKUP((ROW(G818)-15),'List of tables'!$A$4:$H$900,6,FALSE))," ",VLOOKUP((ROW(G818)-15),'List of tables'!$A$4:$H$900,6,FALSE))</f>
        <v>https://datavis.nisra.gov.uk/census/2011/census-2011-st202ni.ods</v>
      </c>
      <c r="H816" s="18" t="str">
        <f>IF(ISNA(VLOOKUP((ROW(H818)-15),'List of tables'!$A$4:$H$900,7,FALSE))," ",VLOOKUP((ROW(H818)-15),'List of tables'!$A$4:$H$900,7,FALSE))</f>
        <v>Download file (ODS, 24 KB)</v>
      </c>
    </row>
    <row r="817" spans="1:8" ht="45" customHeight="1" x14ac:dyDescent="0.2">
      <c r="A817" s="21" t="str">
        <f>IF(ISNA(VLOOKUP((ROW(A819)-15),'List of tables'!$A$4:$H$900,2,FALSE))," ",VLOOKUP((ROW(A819)-15),'List of tables'!$A$4:$H$900,2,FALSE))</f>
        <v xml:space="preserve">ST203NI </v>
      </c>
      <c r="B817" s="20" t="str">
        <f>IF(ISNA(VLOOKUP((ROW(B819)-15),'List of tables'!$A$4:$H$900,3,FALSE))," ",VLOOKUP((ROW(B819)-15),'List of tables'!$A$4:$H$900,3,FALSE))</f>
        <v>Main language (short-term residents)</v>
      </c>
      <c r="C817" s="20" t="str">
        <f>IF(ISNA(VLOOKUP((ROW(H819)-15),'List of tables'!$A$4:$H$900,8,FALSE))," ",VLOOKUP((ROW(H819)-15),'List of tables'!$A$4:$H$900,8,FALSE))</f>
        <v>All non-UK born short-term residents aged 3 and over</v>
      </c>
      <c r="D817" s="20" t="str">
        <f>IF(ISNA(VLOOKUP((ROW(D819)-15),'List of tables'!$A$4:$H$900,5,FALSE))," ",VLOOKUP((ROW(D819)-15),'List of tables'!$A$4:$H$900,5,FALSE))</f>
        <v>Northern Ireland</v>
      </c>
      <c r="E817" s="53" t="str">
        <f t="shared" si="12"/>
        <v>Download file (ODS, 22 KB)</v>
      </c>
      <c r="G817" s="18" t="str">
        <f>IF(ISNA(VLOOKUP((ROW(G819)-15),'List of tables'!$A$4:$H$900,6,FALSE))," ",VLOOKUP((ROW(G819)-15),'List of tables'!$A$4:$H$900,6,FALSE))</f>
        <v>https://datavis.nisra.gov.uk/census/2011/census-2011-st203ni.ods</v>
      </c>
      <c r="H817" s="18" t="str">
        <f>IF(ISNA(VLOOKUP((ROW(H819)-15),'List of tables'!$A$4:$H$900,7,FALSE))," ",VLOOKUP((ROW(H819)-15),'List of tables'!$A$4:$H$900,7,FALSE))</f>
        <v>Download file (ODS, 22 KB)</v>
      </c>
    </row>
    <row r="818" spans="1:8" ht="45" customHeight="1" x14ac:dyDescent="0.2">
      <c r="A818" s="21" t="str">
        <f>IF(ISNA(VLOOKUP((ROW(A820)-15),'List of tables'!$A$4:$H$900,2,FALSE))," ",VLOOKUP((ROW(A820)-15),'List of tables'!$A$4:$H$900,2,FALSE))</f>
        <v xml:space="preserve">ST204NI </v>
      </c>
      <c r="B818" s="20" t="str">
        <f>IF(ISNA(VLOOKUP((ROW(B820)-15),'List of tables'!$A$4:$H$900,3,FALSE))," ",VLOOKUP((ROW(B820)-15),'List of tables'!$A$4:$H$900,3,FALSE))</f>
        <v>Religion (short-term residents)</v>
      </c>
      <c r="C818" s="20" t="str">
        <f>IF(ISNA(VLOOKUP((ROW(H820)-15),'List of tables'!$A$4:$H$900,8,FALSE))," ",VLOOKUP((ROW(H820)-15),'List of tables'!$A$4:$H$900,8,FALSE))</f>
        <v>All non-UK born short-term residents</v>
      </c>
      <c r="D818" s="20" t="str">
        <f>IF(ISNA(VLOOKUP((ROW(D820)-15),'List of tables'!$A$4:$H$900,5,FALSE))," ",VLOOKUP((ROW(D820)-15),'List of tables'!$A$4:$H$900,5,FALSE))</f>
        <v>Northern Ireland</v>
      </c>
      <c r="E818" s="53" t="str">
        <f t="shared" si="12"/>
        <v>Download file (ODS, 23 KB)</v>
      </c>
      <c r="G818" s="18" t="str">
        <f>IF(ISNA(VLOOKUP((ROW(G820)-15),'List of tables'!$A$4:$H$900,6,FALSE))," ",VLOOKUP((ROW(G820)-15),'List of tables'!$A$4:$H$900,6,FALSE))</f>
        <v>https://datavis.nisra.gov.uk/census/2011/census-2011-st204ni.ods</v>
      </c>
      <c r="H818" s="18" t="str">
        <f>IF(ISNA(VLOOKUP((ROW(H820)-15),'List of tables'!$A$4:$H$900,7,FALSE))," ",VLOOKUP((ROW(H820)-15),'List of tables'!$A$4:$H$900,7,FALSE))</f>
        <v>Download file (ODS, 23 KB)</v>
      </c>
    </row>
    <row r="819" spans="1:8" ht="45" customHeight="1" x14ac:dyDescent="0.2">
      <c r="A819" s="21" t="str">
        <f>IF(ISNA(VLOOKUP((ROW(A821)-15),'List of tables'!$A$4:$H$900,2,FALSE))," ",VLOOKUP((ROW(A821)-15),'List of tables'!$A$4:$H$900,2,FALSE))</f>
        <v xml:space="preserve">ST205NI </v>
      </c>
      <c r="B819" s="20" t="str">
        <f>IF(ISNA(VLOOKUP((ROW(B821)-15),'List of tables'!$A$4:$H$900,3,FALSE))," ",VLOOKUP((ROW(B821)-15),'List of tables'!$A$4:$H$900,3,FALSE))</f>
        <v>Religion or religion brought up in (short-term residents)</v>
      </c>
      <c r="C819" s="20" t="str">
        <f>IF(ISNA(VLOOKUP((ROW(H821)-15),'List of tables'!$A$4:$H$900,8,FALSE))," ",VLOOKUP((ROW(H821)-15),'List of tables'!$A$4:$H$900,8,FALSE))</f>
        <v>All non-UK born short-term residents</v>
      </c>
      <c r="D819" s="20" t="str">
        <f>IF(ISNA(VLOOKUP((ROW(D821)-15),'List of tables'!$A$4:$H$900,5,FALSE))," ",VLOOKUP((ROW(D821)-15),'List of tables'!$A$4:$H$900,5,FALSE))</f>
        <v>Northern Ireland</v>
      </c>
      <c r="E819" s="53" t="str">
        <f t="shared" si="12"/>
        <v>Download file (ODS, 23 KB)</v>
      </c>
      <c r="G819" s="18" t="str">
        <f>IF(ISNA(VLOOKUP((ROW(G821)-15),'List of tables'!$A$4:$H$900,6,FALSE))," ",VLOOKUP((ROW(G821)-15),'List of tables'!$A$4:$H$900,6,FALSE))</f>
        <v>https://datavis.nisra.gov.uk/census/2011/census-2011-st205ni.ods</v>
      </c>
      <c r="H819" s="18" t="str">
        <f>IF(ISNA(VLOOKUP((ROW(H821)-15),'List of tables'!$A$4:$H$900,7,FALSE))," ",VLOOKUP((ROW(H821)-15),'List of tables'!$A$4:$H$900,7,FALSE))</f>
        <v>Download file (ODS, 23 KB)</v>
      </c>
    </row>
    <row r="820" spans="1:8" ht="45" customHeight="1" x14ac:dyDescent="0.2">
      <c r="A820" s="21" t="str">
        <f>IF(ISNA(VLOOKUP((ROW(A822)-15),'List of tables'!$A$4:$H$900,2,FALSE))," ",VLOOKUP((ROW(A822)-15),'List of tables'!$A$4:$H$900,2,FALSE))</f>
        <v xml:space="preserve">ST206NI </v>
      </c>
      <c r="B820" s="20" t="str">
        <f>IF(ISNA(VLOOKUP((ROW(B822)-15),'List of tables'!$A$4:$H$900,3,FALSE))," ",VLOOKUP((ROW(B822)-15),'List of tables'!$A$4:$H$900,3,FALSE))</f>
        <v>Passports held (classification1) (short-term residents)</v>
      </c>
      <c r="C820" s="20" t="str">
        <f>IF(ISNA(VLOOKUP((ROW(H822)-15),'List of tables'!$A$4:$H$900,8,FALSE))," ",VLOOKUP((ROW(H822)-15),'List of tables'!$A$4:$H$900,8,FALSE))</f>
        <v>All non-UK born short-term residents</v>
      </c>
      <c r="D820" s="20" t="str">
        <f>IF(ISNA(VLOOKUP((ROW(D822)-15),'List of tables'!$A$4:$H$900,5,FALSE))," ",VLOOKUP((ROW(D822)-15),'List of tables'!$A$4:$H$900,5,FALSE))</f>
        <v>Northern Ireland</v>
      </c>
      <c r="E820" s="53" t="str">
        <f t="shared" si="12"/>
        <v>Download file (ODS, 23 KB)</v>
      </c>
      <c r="G820" s="18" t="str">
        <f>IF(ISNA(VLOOKUP((ROW(G822)-15),'List of tables'!$A$4:$H$900,6,FALSE))," ",VLOOKUP((ROW(G822)-15),'List of tables'!$A$4:$H$900,6,FALSE))</f>
        <v>https://datavis.nisra.gov.uk/census/2011/census-2011-st206ni.ods</v>
      </c>
      <c r="H820" s="18" t="str">
        <f>IF(ISNA(VLOOKUP((ROW(H822)-15),'List of tables'!$A$4:$H$900,7,FALSE))," ",VLOOKUP((ROW(H822)-15),'List of tables'!$A$4:$H$900,7,FALSE))</f>
        <v>Download file (ODS, 23 KB)</v>
      </c>
    </row>
    <row r="821" spans="1:8" ht="45" customHeight="1" x14ac:dyDescent="0.2">
      <c r="A821" s="21" t="str">
        <f>IF(ISNA(VLOOKUP((ROW(A823)-15),'List of tables'!$A$4:$H$900,2,FALSE))," ",VLOOKUP((ROW(A823)-15),'List of tables'!$A$4:$H$900,2,FALSE))</f>
        <v xml:space="preserve">ST207NI </v>
      </c>
      <c r="B821" s="20" t="str">
        <f>IF(ISNA(VLOOKUP((ROW(B823)-15),'List of tables'!$A$4:$H$900,3,FALSE))," ",VLOOKUP((ROW(B823)-15),'List of tables'!$A$4:$H$900,3,FALSE))</f>
        <v>Passports held (classification 2) (short-term residents)</v>
      </c>
      <c r="C821" s="20" t="str">
        <f>IF(ISNA(VLOOKUP((ROW(H823)-15),'List of tables'!$A$4:$H$900,8,FALSE))," ",VLOOKUP((ROW(H823)-15),'List of tables'!$A$4:$H$900,8,FALSE))</f>
        <v>All non-UK born short-term residents</v>
      </c>
      <c r="D821" s="20" t="str">
        <f>IF(ISNA(VLOOKUP((ROW(D823)-15),'List of tables'!$A$4:$H$900,5,FALSE))," ",VLOOKUP((ROW(D823)-15),'List of tables'!$A$4:$H$900,5,FALSE))</f>
        <v>Northern Ireland</v>
      </c>
      <c r="E821" s="53" t="str">
        <f t="shared" si="12"/>
        <v>Download file (ODS, 23 KB)</v>
      </c>
      <c r="G821" s="18" t="str">
        <f>IF(ISNA(VLOOKUP((ROW(G823)-15),'List of tables'!$A$4:$H$900,6,FALSE))," ",VLOOKUP((ROW(G823)-15),'List of tables'!$A$4:$H$900,6,FALSE))</f>
        <v>https://datavis.nisra.gov.uk/census/2011/census-2011-st207ni.ods</v>
      </c>
      <c r="H821" s="18" t="str">
        <f>IF(ISNA(VLOOKUP((ROW(H823)-15),'List of tables'!$A$4:$H$900,7,FALSE))," ",VLOOKUP((ROW(H823)-15),'List of tables'!$A$4:$H$900,7,FALSE))</f>
        <v>Download file (ODS, 23 KB)</v>
      </c>
    </row>
    <row r="822" spans="1:8" ht="45" customHeight="1" x14ac:dyDescent="0.2">
      <c r="A822" s="21" t="str">
        <f>IF(ISNA(VLOOKUP((ROW(A824)-15),'List of tables'!$A$4:$H$900,2,FALSE))," ",VLOOKUP((ROW(A824)-15),'List of tables'!$A$4:$H$900,2,FALSE))</f>
        <v xml:space="preserve">ST301NI </v>
      </c>
      <c r="B822" s="20" t="str">
        <f>IF(ISNA(VLOOKUP((ROW(B824)-15),'List of tables'!$A$4:$H$900,3,FALSE))," ",VLOOKUP((ROW(B824)-15),'List of tables'!$A$4:$H$900,3,FALSE))</f>
        <v>Provision of unpaid care (short-term residents)</v>
      </c>
      <c r="C822" s="20" t="str">
        <f>IF(ISNA(VLOOKUP((ROW(H824)-15),'List of tables'!$A$4:$H$900,8,FALSE))," ",VLOOKUP((ROW(H824)-15),'List of tables'!$A$4:$H$900,8,FALSE))</f>
        <v>All non-UK born short-term residents</v>
      </c>
      <c r="D822" s="20" t="str">
        <f>IF(ISNA(VLOOKUP((ROW(D824)-15),'List of tables'!$A$4:$H$900,5,FALSE))," ",VLOOKUP((ROW(D824)-15),'List of tables'!$A$4:$H$900,5,FALSE))</f>
        <v>Northern Ireland</v>
      </c>
      <c r="E822" s="53" t="str">
        <f t="shared" si="12"/>
        <v>Download file (ODS, 23 KB)</v>
      </c>
      <c r="G822" s="18" t="str">
        <f>IF(ISNA(VLOOKUP((ROW(G824)-15),'List of tables'!$A$4:$H$900,6,FALSE))," ",VLOOKUP((ROW(G824)-15),'List of tables'!$A$4:$H$900,6,FALSE))</f>
        <v>https://datavis.nisra.gov.uk/census/2011/census-2011-st301ni.ods</v>
      </c>
      <c r="H822" s="18" t="str">
        <f>IF(ISNA(VLOOKUP((ROW(H824)-15),'List of tables'!$A$4:$H$900,7,FALSE))," ",VLOOKUP((ROW(H824)-15),'List of tables'!$A$4:$H$900,7,FALSE))</f>
        <v>Download file (ODS, 23 KB)</v>
      </c>
    </row>
    <row r="823" spans="1:8" ht="45" customHeight="1" x14ac:dyDescent="0.2">
      <c r="A823" s="21" t="str">
        <f>IF(ISNA(VLOOKUP((ROW(A825)-15),'List of tables'!$A$4:$H$900,2,FALSE))," ",VLOOKUP((ROW(A825)-15),'List of tables'!$A$4:$H$900,2,FALSE))</f>
        <v xml:space="preserve">ST302NI </v>
      </c>
      <c r="B823" s="20" t="str">
        <f>IF(ISNA(VLOOKUP((ROW(B825)-15),'List of tables'!$A$4:$H$900,3,FALSE))," ",VLOOKUP((ROW(B825)-15),'List of tables'!$A$4:$H$900,3,FALSE))</f>
        <v>General health (short-term residents)</v>
      </c>
      <c r="C823" s="20" t="str">
        <f>IF(ISNA(VLOOKUP((ROW(H825)-15),'List of tables'!$A$4:$H$900,8,FALSE))," ",VLOOKUP((ROW(H825)-15),'List of tables'!$A$4:$H$900,8,FALSE))</f>
        <v>All non-UK born short-term residents</v>
      </c>
      <c r="D823" s="20" t="str">
        <f>IF(ISNA(VLOOKUP((ROW(D825)-15),'List of tables'!$A$4:$H$900,5,FALSE))," ",VLOOKUP((ROW(D825)-15),'List of tables'!$A$4:$H$900,5,FALSE))</f>
        <v>Northern Ireland</v>
      </c>
      <c r="E823" s="53" t="str">
        <f t="shared" si="12"/>
        <v>Download file (ODS, 22 KB)</v>
      </c>
      <c r="G823" s="18" t="str">
        <f>IF(ISNA(VLOOKUP((ROW(G825)-15),'List of tables'!$A$4:$H$900,6,FALSE))," ",VLOOKUP((ROW(G825)-15),'List of tables'!$A$4:$H$900,6,FALSE))</f>
        <v>https://datavis.nisra.gov.uk/census/2011/census-2011-st302ni.ods</v>
      </c>
      <c r="H823" s="18" t="str">
        <f>IF(ISNA(VLOOKUP((ROW(H825)-15),'List of tables'!$A$4:$H$900,7,FALSE))," ",VLOOKUP((ROW(H825)-15),'List of tables'!$A$4:$H$900,7,FALSE))</f>
        <v>Download file (ODS, 22 KB)</v>
      </c>
    </row>
    <row r="824" spans="1:8" ht="45" customHeight="1" x14ac:dyDescent="0.2">
      <c r="A824" s="21" t="str">
        <f>IF(ISNA(VLOOKUP((ROW(A826)-15),'List of tables'!$A$4:$H$900,2,FALSE))," ",VLOOKUP((ROW(A826)-15),'List of tables'!$A$4:$H$900,2,FALSE))</f>
        <v xml:space="preserve">ST401NI </v>
      </c>
      <c r="B824" s="20" t="str">
        <f>IF(ISNA(VLOOKUP((ROW(B826)-15),'List of tables'!$A$4:$H$900,3,FALSE))," ",VLOOKUP((ROW(B826)-15),'List of tables'!$A$4:$H$900,3,FALSE))</f>
        <v>Tenure - short-term residents</v>
      </c>
      <c r="C824" s="20" t="str">
        <f>IF(ISNA(VLOOKUP((ROW(H826)-15),'List of tables'!$A$4:$H$900,8,FALSE))," ",VLOOKUP((ROW(H826)-15),'List of tables'!$A$4:$H$900,8,FALSE))</f>
        <v>All non-UK born short-term residents in households</v>
      </c>
      <c r="D824" s="20" t="str">
        <f>IF(ISNA(VLOOKUP((ROW(D826)-15),'List of tables'!$A$4:$H$900,5,FALSE))," ",VLOOKUP((ROW(D826)-15),'List of tables'!$A$4:$H$900,5,FALSE))</f>
        <v>Northern Ireland</v>
      </c>
      <c r="E824" s="53" t="str">
        <f t="shared" si="12"/>
        <v>Download file (ODS, 22 KB)</v>
      </c>
      <c r="G824" s="18" t="str">
        <f>IF(ISNA(VLOOKUP((ROW(G826)-15),'List of tables'!$A$4:$H$900,6,FALSE))," ",VLOOKUP((ROW(G826)-15),'List of tables'!$A$4:$H$900,6,FALSE))</f>
        <v>https://datavis.nisra.gov.uk/census/2011/census-2011-st401ni.ods</v>
      </c>
      <c r="H824" s="18" t="str">
        <f>IF(ISNA(VLOOKUP((ROW(H826)-15),'List of tables'!$A$4:$H$900,7,FALSE))," ",VLOOKUP((ROW(H826)-15),'List of tables'!$A$4:$H$900,7,FALSE))</f>
        <v>Download file (ODS, 22 KB)</v>
      </c>
    </row>
    <row r="825" spans="1:8" ht="45" customHeight="1" x14ac:dyDescent="0.2">
      <c r="A825" s="21" t="str">
        <f>IF(ISNA(VLOOKUP((ROW(A827)-15),'List of tables'!$A$4:$H$900,2,FALSE))," ",VLOOKUP((ROW(A827)-15),'List of tables'!$A$4:$H$900,2,FALSE))</f>
        <v xml:space="preserve">ST601NI </v>
      </c>
      <c r="B825" s="20" t="str">
        <f>IF(ISNA(VLOOKUP((ROW(B827)-15),'List of tables'!$A$4:$H$900,3,FALSE))," ",VLOOKUP((ROW(B827)-15),'List of tables'!$A$4:$H$900,3,FALSE))</f>
        <v>Economic activity (short-term residents)</v>
      </c>
      <c r="C825" s="20" t="str">
        <f>IF(ISNA(VLOOKUP((ROW(H827)-15),'List of tables'!$A$4:$H$900,8,FALSE))," ",VLOOKUP((ROW(H827)-15),'List of tables'!$A$4:$H$900,8,FALSE))</f>
        <v>All non-UK born short-term residents aged 16 to 74</v>
      </c>
      <c r="D825" s="20" t="str">
        <f>IF(ISNA(VLOOKUP((ROW(D827)-15),'List of tables'!$A$4:$H$900,5,FALSE))," ",VLOOKUP((ROW(D827)-15),'List of tables'!$A$4:$H$900,5,FALSE))</f>
        <v>Northern Ireland</v>
      </c>
      <c r="E825" s="53" t="str">
        <f t="shared" si="12"/>
        <v>Download file (ODS, 24 KB)</v>
      </c>
      <c r="G825" s="18" t="str">
        <f>IF(ISNA(VLOOKUP((ROW(G827)-15),'List of tables'!$A$4:$H$900,6,FALSE))," ",VLOOKUP((ROW(G827)-15),'List of tables'!$A$4:$H$900,6,FALSE))</f>
        <v>https://datavis.nisra.gov.uk/census/2011/census-2011-st601ni.ods</v>
      </c>
      <c r="H825" s="18" t="str">
        <f>IF(ISNA(VLOOKUP((ROW(H827)-15),'List of tables'!$A$4:$H$900,7,FALSE))," ",VLOOKUP((ROW(H827)-15),'List of tables'!$A$4:$H$900,7,FALSE))</f>
        <v>Download file (ODS, 24 KB)</v>
      </c>
    </row>
    <row r="826" spans="1:8" ht="45" customHeight="1" x14ac:dyDescent="0.2">
      <c r="A826" s="21" t="str">
        <f>IF(ISNA(VLOOKUP((ROW(A828)-15),'List of tables'!$A$4:$H$900,2,FALSE))," ",VLOOKUP((ROW(A828)-15),'List of tables'!$A$4:$H$900,2,FALSE))</f>
        <v xml:space="preserve">ST602NI </v>
      </c>
      <c r="B826" s="20" t="str">
        <f>IF(ISNA(VLOOKUP((ROW(B828)-15),'List of tables'!$A$4:$H$900,3,FALSE))," ",VLOOKUP((ROW(B828)-15),'List of tables'!$A$4:$H$900,3,FALSE))</f>
        <v>Hours worked (short-term residents)</v>
      </c>
      <c r="C826" s="20" t="str">
        <f>IF(ISNA(VLOOKUP((ROW(H828)-15),'List of tables'!$A$4:$H$900,8,FALSE))," ",VLOOKUP((ROW(H828)-15),'List of tables'!$A$4:$H$900,8,FALSE))</f>
        <v>All non-UK born short-term residents aged 16 to 74 in employment</v>
      </c>
      <c r="D826" s="20" t="str">
        <f>IF(ISNA(VLOOKUP((ROW(D828)-15),'List of tables'!$A$4:$H$900,5,FALSE))," ",VLOOKUP((ROW(D828)-15),'List of tables'!$A$4:$H$900,5,FALSE))</f>
        <v>Northern Ireland</v>
      </c>
      <c r="E826" s="53" t="str">
        <f t="shared" si="12"/>
        <v>Download file (ODS, 23 KB)</v>
      </c>
      <c r="G826" s="18" t="str">
        <f>IF(ISNA(VLOOKUP((ROW(G828)-15),'List of tables'!$A$4:$H$900,6,FALSE))," ",VLOOKUP((ROW(G828)-15),'List of tables'!$A$4:$H$900,6,FALSE))</f>
        <v>https://datavis.nisra.gov.uk/census/2011/census-2011-st602ni.ods</v>
      </c>
      <c r="H826" s="18" t="str">
        <f>IF(ISNA(VLOOKUP((ROW(H828)-15),'List of tables'!$A$4:$H$900,7,FALSE))," ",VLOOKUP((ROW(H828)-15),'List of tables'!$A$4:$H$900,7,FALSE))</f>
        <v>Download file (ODS, 23 KB)</v>
      </c>
    </row>
    <row r="827" spans="1:8" ht="45" customHeight="1" x14ac:dyDescent="0.2">
      <c r="A827" s="21" t="str">
        <f>IF(ISNA(VLOOKUP((ROW(A829)-15),'List of tables'!$A$4:$H$900,2,FALSE))," ",VLOOKUP((ROW(A829)-15),'List of tables'!$A$4:$H$900,2,FALSE))</f>
        <v xml:space="preserve">ST603NI </v>
      </c>
      <c r="B827" s="20" t="str">
        <f>IF(ISNA(VLOOKUP((ROW(B829)-15),'List of tables'!$A$4:$H$900,3,FALSE))," ",VLOOKUP((ROW(B829)-15),'List of tables'!$A$4:$H$900,3,FALSE))</f>
        <v>Industry of employment (short-term residents)</v>
      </c>
      <c r="C827" s="20" t="str">
        <f>IF(ISNA(VLOOKUP((ROW(H829)-15),'List of tables'!$A$4:$H$900,8,FALSE))," ",VLOOKUP((ROW(H829)-15),'List of tables'!$A$4:$H$900,8,FALSE))</f>
        <v>All non-UK born short-term residents aged 16 to 74 in employment</v>
      </c>
      <c r="D827" s="20" t="str">
        <f>IF(ISNA(VLOOKUP((ROW(D829)-15),'List of tables'!$A$4:$H$900,5,FALSE))," ",VLOOKUP((ROW(D829)-15),'List of tables'!$A$4:$H$900,5,FALSE))</f>
        <v>Northern Ireland</v>
      </c>
      <c r="E827" s="53" t="str">
        <f t="shared" si="12"/>
        <v>Download file (ODS, 24 KB)</v>
      </c>
      <c r="G827" s="18" t="str">
        <f>IF(ISNA(VLOOKUP((ROW(G829)-15),'List of tables'!$A$4:$H$900,6,FALSE))," ",VLOOKUP((ROW(G829)-15),'List of tables'!$A$4:$H$900,6,FALSE))</f>
        <v>https://datavis.nisra.gov.uk/census/2011/census-2011-st603ni.ods</v>
      </c>
      <c r="H827" s="18" t="str">
        <f>IF(ISNA(VLOOKUP((ROW(H829)-15),'List of tables'!$A$4:$H$900,7,FALSE))," ",VLOOKUP((ROW(H829)-15),'List of tables'!$A$4:$H$900,7,FALSE))</f>
        <v>Download file (ODS, 24 KB)</v>
      </c>
    </row>
    <row r="828" spans="1:8" ht="45" customHeight="1" x14ac:dyDescent="0.2">
      <c r="A828" s="21" t="str">
        <f>IF(ISNA(VLOOKUP((ROW(A830)-15),'List of tables'!$A$4:$H$900,2,FALSE))," ",VLOOKUP((ROW(A830)-15),'List of tables'!$A$4:$H$900,2,FALSE))</f>
        <v xml:space="preserve">ST604NI </v>
      </c>
      <c r="B828" s="20" t="str">
        <f>IF(ISNA(VLOOKUP((ROW(B830)-15),'List of tables'!$A$4:$H$900,3,FALSE))," ",VLOOKUP((ROW(B830)-15),'List of tables'!$A$4:$H$900,3,FALSE))</f>
        <v>Occupation (short-term residents)</v>
      </c>
      <c r="C828" s="20" t="str">
        <f>IF(ISNA(VLOOKUP((ROW(H830)-15),'List of tables'!$A$4:$H$900,8,FALSE))," ",VLOOKUP((ROW(H830)-15),'List of tables'!$A$4:$H$900,8,FALSE))</f>
        <v>All non-UK born short-term residents aged 16 to 74 in employment</v>
      </c>
      <c r="D828" s="20" t="str">
        <f>IF(ISNA(VLOOKUP((ROW(D830)-15),'List of tables'!$A$4:$H$900,5,FALSE))," ",VLOOKUP((ROW(D830)-15),'List of tables'!$A$4:$H$900,5,FALSE))</f>
        <v>Northern Ireland</v>
      </c>
      <c r="E828" s="53" t="str">
        <f t="shared" si="12"/>
        <v>Download file (ODS, 24 KB)</v>
      </c>
      <c r="G828" s="18" t="str">
        <f>IF(ISNA(VLOOKUP((ROW(G830)-15),'List of tables'!$A$4:$H$900,6,FALSE))," ",VLOOKUP((ROW(G830)-15),'List of tables'!$A$4:$H$900,6,FALSE))</f>
        <v>https://datavis.nisra.gov.uk/census/2011/census-2011-st604ni.ods</v>
      </c>
      <c r="H828" s="18" t="str">
        <f>IF(ISNA(VLOOKUP((ROW(H830)-15),'List of tables'!$A$4:$H$900,7,FALSE))," ",VLOOKUP((ROW(H830)-15),'List of tables'!$A$4:$H$900,7,FALSE))</f>
        <v>Download file (ODS, 24 KB)</v>
      </c>
    </row>
    <row r="829" spans="1:8" ht="45" customHeight="1" x14ac:dyDescent="0.2">
      <c r="A829" s="21" t="str">
        <f>IF(ISNA(VLOOKUP((ROW(A831)-15),'List of tables'!$A$4:$H$900,2,FALSE))," ",VLOOKUP((ROW(A831)-15),'List of tables'!$A$4:$H$900,2,FALSE))</f>
        <v xml:space="preserve">ST605NI </v>
      </c>
      <c r="B829" s="20" t="str">
        <f>IF(ISNA(VLOOKUP((ROW(B831)-15),'List of tables'!$A$4:$H$900,3,FALSE))," ",VLOOKUP((ROW(B831)-15),'List of tables'!$A$4:$H$900,3,FALSE))</f>
        <v>National Statistics Socio-economic Classification (NS-SeC) (short-term residents)</v>
      </c>
      <c r="C829" s="20" t="str">
        <f>IF(ISNA(VLOOKUP((ROW(H831)-15),'List of tables'!$A$4:$H$900,8,FALSE))," ",VLOOKUP((ROW(H831)-15),'List of tables'!$A$4:$H$900,8,FALSE))</f>
        <v>All non-UK born short-term residents aged 16 to 74</v>
      </c>
      <c r="D829" s="20" t="str">
        <f>IF(ISNA(VLOOKUP((ROW(D831)-15),'List of tables'!$A$4:$H$900,5,FALSE))," ",VLOOKUP((ROW(D831)-15),'List of tables'!$A$4:$H$900,5,FALSE))</f>
        <v>Northern Ireland</v>
      </c>
      <c r="E829" s="53" t="str">
        <f t="shared" si="12"/>
        <v>Download file (ODS, 24 KB)</v>
      </c>
      <c r="G829" s="18" t="str">
        <f>IF(ISNA(VLOOKUP((ROW(G831)-15),'List of tables'!$A$4:$H$900,6,FALSE))," ",VLOOKUP((ROW(G831)-15),'List of tables'!$A$4:$H$900,6,FALSE))</f>
        <v>https://datavis.nisra.gov.uk/census/2011/census-2011-st605ni.ods</v>
      </c>
      <c r="H829" s="18" t="str">
        <f>IF(ISNA(VLOOKUP((ROW(H831)-15),'List of tables'!$A$4:$H$900,7,FALSE))," ",VLOOKUP((ROW(H831)-15),'List of tables'!$A$4:$H$900,7,FALSE))</f>
        <v>Download file (ODS, 24 KB)</v>
      </c>
    </row>
    <row r="830" spans="1:8" ht="45" customHeight="1" x14ac:dyDescent="0.2">
      <c r="A830" s="21" t="str">
        <f>IF(ISNA(VLOOKUP((ROW(A832)-15),'List of tables'!$A$4:$H$900,2,FALSE))," ",VLOOKUP((ROW(A832)-15),'List of tables'!$A$4:$H$900,2,FALSE))</f>
        <v xml:space="preserve">ST701NI </v>
      </c>
      <c r="B830" s="20" t="str">
        <f>IF(ISNA(VLOOKUP((ROW(B832)-15),'List of tables'!$A$4:$H$900,3,FALSE))," ",VLOOKUP((ROW(B832)-15),'List of tables'!$A$4:$H$900,3,FALSE))</f>
        <v>Method of travel to work (short-term residents)</v>
      </c>
      <c r="C830" s="20" t="str">
        <f>IF(ISNA(VLOOKUP((ROW(H832)-15),'List of tables'!$A$4:$H$900,8,FALSE))," ",VLOOKUP((ROW(H832)-15),'List of tables'!$A$4:$H$900,8,FALSE))</f>
        <v>All non-UK born short-term residents aged 16 to 74 (excluding students) in employment and currently working</v>
      </c>
      <c r="D830" s="20" t="str">
        <f>IF(ISNA(VLOOKUP((ROW(D832)-15),'List of tables'!$A$4:$H$900,5,FALSE))," ",VLOOKUP((ROW(D832)-15),'List of tables'!$A$4:$H$900,5,FALSE))</f>
        <v>Northern Ireland</v>
      </c>
      <c r="E830" s="53" t="str">
        <f t="shared" si="12"/>
        <v>Download file (ODS, 23 KB)</v>
      </c>
      <c r="G830" s="18" t="str">
        <f>IF(ISNA(VLOOKUP((ROW(G832)-15),'List of tables'!$A$4:$H$900,6,FALSE))," ",VLOOKUP((ROW(G832)-15),'List of tables'!$A$4:$H$900,6,FALSE))</f>
        <v>https://datavis.nisra.gov.uk/census/2011/census-2011-st701ni.ods</v>
      </c>
      <c r="H830" s="18" t="str">
        <f>IF(ISNA(VLOOKUP((ROW(H832)-15),'List of tables'!$A$4:$H$900,7,FALSE))," ",VLOOKUP((ROW(H832)-15),'List of tables'!$A$4:$H$900,7,FALSE))</f>
        <v>Download file (ODS, 23 KB)</v>
      </c>
    </row>
    <row r="831" spans="1:8" ht="57" x14ac:dyDescent="0.2">
      <c r="A831" s="21" t="str">
        <f>IF(ISNA(VLOOKUP((ROW(A833)-15),'List of tables'!$A$4:$H$900,2,FALSE))," ",VLOOKUP((ROW(A833)-15),'List of tables'!$A$4:$H$900,2,FALSE))</f>
        <v xml:space="preserve">ST702NI </v>
      </c>
      <c r="B831" s="20" t="str">
        <f>IF(ISNA(VLOOKUP((ROW(B833)-15),'List of tables'!$A$4:$H$900,3,FALSE))," ",VLOOKUP((ROW(B833)-15),'List of tables'!$A$4:$H$900,3,FALSE))</f>
        <v>Method of travel to work or place of study (short-term residents)</v>
      </c>
      <c r="C831" s="20" t="str">
        <f>IF(ISNA(VLOOKUP((ROW(H833)-15),'List of tables'!$A$4:$H$900,8,FALSE))," ",VLOOKUP((ROW(H833)-15),'List of tables'!$A$4:$H$900,8,FALSE))</f>
        <v>All non-UK born short-term residents of primary school age and over in full-time education or aged 16 to 74 in employment and currently working</v>
      </c>
      <c r="D831" s="20" t="str">
        <f>IF(ISNA(VLOOKUP((ROW(D833)-15),'List of tables'!$A$4:$H$900,5,FALSE))," ",VLOOKUP((ROW(D833)-15),'List of tables'!$A$4:$H$900,5,FALSE))</f>
        <v>Northern Ireland</v>
      </c>
      <c r="E831" s="53" t="str">
        <f t="shared" si="12"/>
        <v>Download file (ODS, 24 KB)</v>
      </c>
      <c r="G831" s="18" t="str">
        <f>IF(ISNA(VLOOKUP((ROW(G833)-15),'List of tables'!$A$4:$H$900,6,FALSE))," ",VLOOKUP((ROW(G833)-15),'List of tables'!$A$4:$H$900,6,FALSE))</f>
        <v>https://datavis.nisra.gov.uk/census/2011/census-2011-st702ni.ods</v>
      </c>
      <c r="H831" s="18" t="str">
        <f>IF(ISNA(VLOOKUP((ROW(H833)-15),'List of tables'!$A$4:$H$900,7,FALSE))," ",VLOOKUP((ROW(H833)-15),'List of tables'!$A$4:$H$900,7,FALSE))</f>
        <v>Download file (ODS, 24 KB)</v>
      </c>
    </row>
    <row r="832" spans="1:8" ht="45" customHeight="1" x14ac:dyDescent="0.2">
      <c r="A832" s="21" t="str">
        <f>IF(ISNA(VLOOKUP((ROW(A834)-15),'List of tables'!$A$4:$H$900,2,FALSE))," ",VLOOKUP((ROW(A834)-15),'List of tables'!$A$4:$H$900,2,FALSE))</f>
        <v xml:space="preserve">WP101NI </v>
      </c>
      <c r="B832" s="20" t="str">
        <f>IF(ISNA(VLOOKUP((ROW(B834)-15),'List of tables'!$A$4:$H$900,3,FALSE))," ",VLOOKUP((ROW(B834)-15),'List of tables'!$A$4:$H$900,3,FALSE))</f>
        <v>Population (workplace population) (administrative geographies)</v>
      </c>
      <c r="C832" s="20" t="str">
        <f>IF(ISNA(VLOOKUP((ROW(H834)-15),'List of tables'!$A$4:$H$900,8,FALSE))," ",VLOOKUP((ROW(H834)-15),'List of tables'!$A$4:$H$900,8,FALSE))</f>
        <v>All usual residents aged 16 to 74 (excluding students) in employment and currently working in the area</v>
      </c>
      <c r="D832" s="20" t="str">
        <f>IF(ISNA(VLOOKUP((ROW(D834)-15),'List of tables'!$A$4:$H$900,5,FALSE))," ",VLOOKUP((ROW(D834)-15),'List of tables'!$A$4:$H$900,5,FALSE))</f>
        <v>Electoral Ward, Assembly Area, Local Government District (1993), Health and Social Care Trust, Education and Library Board, NUTS3, Northern Ireland</v>
      </c>
      <c r="E832" s="53" t="str">
        <f t="shared" si="12"/>
        <v>Download file (ODS, 40 KB)</v>
      </c>
      <c r="G832" s="18" t="str">
        <f>IF(ISNA(VLOOKUP((ROW(G834)-15),'List of tables'!$A$4:$H$900,6,FALSE))," ",VLOOKUP((ROW(G834)-15),'List of tables'!$A$4:$H$900,6,FALSE))</f>
        <v>https://datavis.nisra.gov.uk/census/2011/census-2011-wp101ni-administrative-geographies.ods</v>
      </c>
      <c r="H832" s="18" t="str">
        <f>IF(ISNA(VLOOKUP((ROW(H834)-15),'List of tables'!$A$4:$H$900,7,FALSE))," ",VLOOKUP((ROW(H834)-15),'List of tables'!$A$4:$H$900,7,FALSE))</f>
        <v>Download file (ODS, 40 KB)</v>
      </c>
    </row>
    <row r="833" spans="1:8" ht="45" customHeight="1" x14ac:dyDescent="0.2">
      <c r="A833" s="21" t="str">
        <f>IF(ISNA(VLOOKUP((ROW(A835)-15),'List of tables'!$A$4:$H$900,2,FALSE))," ",VLOOKUP((ROW(A835)-15),'List of tables'!$A$4:$H$900,2,FALSE))</f>
        <v xml:space="preserve">WP101NI </v>
      </c>
      <c r="B833" s="20" t="str">
        <f>IF(ISNA(VLOOKUP((ROW(B835)-15),'List of tables'!$A$4:$H$900,3,FALSE))," ",VLOOKUP((ROW(B835)-15),'List of tables'!$A$4:$H$900,3,FALSE))</f>
        <v>Population (workplace population) (statistical geographies)</v>
      </c>
      <c r="C833" s="20" t="str">
        <f>IF(ISNA(VLOOKUP((ROW(H835)-15),'List of tables'!$A$4:$H$900,8,FALSE))," ",VLOOKUP((ROW(H835)-15),'List of tables'!$A$4:$H$900,8,FALSE))</f>
        <v>All usual residents aged 16 to 74 (excluding students) in employment and currently working in the area</v>
      </c>
      <c r="D833" s="20" t="str">
        <f>IF(ISNA(VLOOKUP((ROW(D835)-15),'List of tables'!$A$4:$H$900,5,FALSE))," ",VLOOKUP((ROW(D835)-15),'List of tables'!$A$4:$H$900,5,FALSE))</f>
        <v>Super Output Area, Northern Ireland</v>
      </c>
      <c r="E833" s="53" t="str">
        <f t="shared" si="12"/>
        <v>Download file (ODS, 40 KB)</v>
      </c>
      <c r="G833" s="18" t="str">
        <f>IF(ISNA(VLOOKUP((ROW(G835)-15),'List of tables'!$A$4:$H$900,6,FALSE))," ",VLOOKUP((ROW(G835)-15),'List of tables'!$A$4:$H$900,6,FALSE))</f>
        <v>https://datavis.nisra.gov.uk/census/2011/census-2011-wp101ni-statistical-geographies.ods</v>
      </c>
      <c r="H833" s="18" t="str">
        <f>IF(ISNA(VLOOKUP((ROW(H835)-15),'List of tables'!$A$4:$H$900,7,FALSE))," ",VLOOKUP((ROW(H835)-15),'List of tables'!$A$4:$H$900,7,FALSE))</f>
        <v>Download file (ODS, 40 KB)</v>
      </c>
    </row>
    <row r="834" spans="1:8" ht="45" customHeight="1" x14ac:dyDescent="0.2">
      <c r="A834" s="21" t="str">
        <f>IF(ISNA(VLOOKUP((ROW(A836)-15),'List of tables'!$A$4:$H$900,2,FALSE))," ",VLOOKUP((ROW(A836)-15),'List of tables'!$A$4:$H$900,2,FALSE))</f>
        <v xml:space="preserve">WP102NI </v>
      </c>
      <c r="B834" s="20" t="str">
        <f>IF(ISNA(VLOOKUP((ROW(B836)-15),'List of tables'!$A$4:$H$900,3,FALSE))," ",VLOOKUP((ROW(B836)-15),'List of tables'!$A$4:$H$900,3,FALSE))</f>
        <v>Population density (workplace population) (administrative geographies)</v>
      </c>
      <c r="C834" s="20" t="str">
        <f>IF(ISNA(VLOOKUP((ROW(H836)-15),'List of tables'!$A$4:$H$900,8,FALSE))," ",VLOOKUP((ROW(H836)-15),'List of tables'!$A$4:$H$900,8,FALSE))</f>
        <v>All usual residents aged 16 to 74 (excluding students) in employment and currently working in the area</v>
      </c>
      <c r="D834" s="20" t="str">
        <f>IF(ISNA(VLOOKUP((ROW(D836)-15),'List of tables'!$A$4:$H$900,5,FALSE))," ",VLOOKUP((ROW(D836)-15),'List of tables'!$A$4:$H$900,5,FALSE))</f>
        <v>Electoral Ward, Assembly Area, Local Government District (1993), Health and Social Care Trust, Education and Library Board, NUTS3, Northern Ireland</v>
      </c>
      <c r="E834" s="53" t="str">
        <f t="shared" si="12"/>
        <v>Download file (ODS, 53 KB)</v>
      </c>
      <c r="G834" s="18" t="str">
        <f>IF(ISNA(VLOOKUP((ROW(G836)-15),'List of tables'!$A$4:$H$900,6,FALSE))," ",VLOOKUP((ROW(G836)-15),'List of tables'!$A$4:$H$900,6,FALSE))</f>
        <v>https://datavis.nisra.gov.uk/census/2011/census-2011-wp102ni-administrative-geographies.ods</v>
      </c>
      <c r="H834" s="18" t="str">
        <f>IF(ISNA(VLOOKUP((ROW(H836)-15),'List of tables'!$A$4:$H$900,7,FALSE))," ",VLOOKUP((ROW(H836)-15),'List of tables'!$A$4:$H$900,7,FALSE))</f>
        <v>Download file (ODS, 53 KB)</v>
      </c>
    </row>
    <row r="835" spans="1:8" ht="45" customHeight="1" x14ac:dyDescent="0.2">
      <c r="A835" s="21" t="str">
        <f>IF(ISNA(VLOOKUP((ROW(A837)-15),'List of tables'!$A$4:$H$900,2,FALSE))," ",VLOOKUP((ROW(A837)-15),'List of tables'!$A$4:$H$900,2,FALSE))</f>
        <v xml:space="preserve">WP102NI </v>
      </c>
      <c r="B835" s="20" t="str">
        <f>IF(ISNA(VLOOKUP((ROW(B837)-15),'List of tables'!$A$4:$H$900,3,FALSE))," ",VLOOKUP((ROW(B837)-15),'List of tables'!$A$4:$H$900,3,FALSE))</f>
        <v>Population density (workplace population) (statistical geographies)</v>
      </c>
      <c r="C835" s="20" t="str">
        <f>IF(ISNA(VLOOKUP((ROW(H837)-15),'List of tables'!$A$4:$H$900,8,FALSE))," ",VLOOKUP((ROW(H837)-15),'List of tables'!$A$4:$H$900,8,FALSE))</f>
        <v>All usual residents aged 16 to 74 (excluding students) in employment and currently working in the area</v>
      </c>
      <c r="D835" s="20" t="str">
        <f>IF(ISNA(VLOOKUP((ROW(D837)-15),'List of tables'!$A$4:$H$900,5,FALSE))," ",VLOOKUP((ROW(D837)-15),'List of tables'!$A$4:$H$900,5,FALSE))</f>
        <v>Super Output Area, Northern Ireland</v>
      </c>
      <c r="E835" s="53" t="str">
        <f t="shared" si="12"/>
        <v>Download file (ODS, 60 KB)</v>
      </c>
      <c r="G835" s="18" t="str">
        <f>IF(ISNA(VLOOKUP((ROW(G837)-15),'List of tables'!$A$4:$H$900,6,FALSE))," ",VLOOKUP((ROW(G837)-15),'List of tables'!$A$4:$H$900,6,FALSE))</f>
        <v>https://datavis.nisra.gov.uk/census/2011/census-2011-wp102ni-statistical-geographies.ods</v>
      </c>
      <c r="H835" s="18" t="str">
        <f>IF(ISNA(VLOOKUP((ROW(H837)-15),'List of tables'!$A$4:$H$900,7,FALSE))," ",VLOOKUP((ROW(H837)-15),'List of tables'!$A$4:$H$900,7,FALSE))</f>
        <v>Download file (ODS, 60 KB)</v>
      </c>
    </row>
    <row r="836" spans="1:8" ht="45" customHeight="1" x14ac:dyDescent="0.2">
      <c r="A836" s="21" t="str">
        <f>IF(ISNA(VLOOKUP((ROW(A838)-15),'List of tables'!$A$4:$H$900,2,FALSE))," ",VLOOKUP((ROW(A838)-15),'List of tables'!$A$4:$H$900,2,FALSE))</f>
        <v xml:space="preserve">WP103NI </v>
      </c>
      <c r="B836" s="20" t="str">
        <f>IF(ISNA(VLOOKUP((ROW(B838)-15),'List of tables'!$A$4:$H$900,3,FALSE))," ",VLOOKUP((ROW(B838)-15),'List of tables'!$A$4:$H$900,3,FALSE))</f>
        <v>Single year of age by sex (workplace population) (administrative geographies)</v>
      </c>
      <c r="C836" s="20" t="str">
        <f>IF(ISNA(VLOOKUP((ROW(H838)-15),'List of tables'!$A$4:$H$900,8,FALSE))," ",VLOOKUP((ROW(H838)-15),'List of tables'!$A$4:$H$900,8,FALSE))</f>
        <v>All usual residents aged 16 to 74 (excluding students) in employment and currently working in the area</v>
      </c>
      <c r="D836" s="20" t="str">
        <f>IF(ISNA(VLOOKUP((ROW(D838)-15),'List of tables'!$A$4:$H$900,5,FALSE))," ",VLOOKUP((ROW(D838)-15),'List of tables'!$A$4:$H$900,5,FALSE))</f>
        <v>Electoral Ward, Assembly Area, Local Government District (1993), Health and Social Care Trust, Education and Library Board, NUTS3, Northern Ireland</v>
      </c>
      <c r="E836" s="53" t="str">
        <f t="shared" si="12"/>
        <v>Download file (Zip, 5.3 MB)</v>
      </c>
      <c r="G836" s="18" t="str">
        <f>IF(ISNA(VLOOKUP((ROW(G838)-15),'List of tables'!$A$4:$H$900,6,FALSE))," ",VLOOKUP((ROW(G838)-15),'List of tables'!$A$4:$H$900,6,FALSE))</f>
        <v>https://datavis.nisra.gov.uk/census/2011/census-2011-wp103ni-administrative-geographies.zip</v>
      </c>
      <c r="H836" s="18" t="str">
        <f>IF(ISNA(VLOOKUP((ROW(H838)-15),'List of tables'!$A$4:$H$900,7,FALSE))," ",VLOOKUP((ROW(H838)-15),'List of tables'!$A$4:$H$900,7,FALSE))</f>
        <v>Download file (Zip, 5.3 MB)</v>
      </c>
    </row>
    <row r="837" spans="1:8" ht="45" customHeight="1" x14ac:dyDescent="0.2">
      <c r="A837" s="21" t="str">
        <f>IF(ISNA(VLOOKUP((ROW(A839)-15),'List of tables'!$A$4:$H$900,2,FALSE))," ",VLOOKUP((ROW(A839)-15),'List of tables'!$A$4:$H$900,2,FALSE))</f>
        <v xml:space="preserve">WP103NI </v>
      </c>
      <c r="B837" s="20" t="str">
        <f>IF(ISNA(VLOOKUP((ROW(B839)-15),'List of tables'!$A$4:$H$900,3,FALSE))," ",VLOOKUP((ROW(B839)-15),'List of tables'!$A$4:$H$900,3,FALSE))</f>
        <v>Single year of age by sex (workplace population) (statistical geographies)</v>
      </c>
      <c r="C837" s="20" t="str">
        <f>IF(ISNA(VLOOKUP((ROW(H839)-15),'List of tables'!$A$4:$H$900,8,FALSE))," ",VLOOKUP((ROW(H839)-15),'List of tables'!$A$4:$H$900,8,FALSE))</f>
        <v>All usual residents aged 16 to 74 (excluding students) in employment and currently working in the area</v>
      </c>
      <c r="D837" s="20" t="str">
        <f>IF(ISNA(VLOOKUP((ROW(D839)-15),'List of tables'!$A$4:$H$900,5,FALSE))," ",VLOOKUP((ROW(D839)-15),'List of tables'!$A$4:$H$900,5,FALSE))</f>
        <v>Super Output Area, Northern Ireland</v>
      </c>
      <c r="E837" s="53" t="str">
        <f t="shared" si="12"/>
        <v>Download file (Zip, 7.2 MB)</v>
      </c>
      <c r="G837" s="18" t="str">
        <f>IF(ISNA(VLOOKUP((ROW(G839)-15),'List of tables'!$A$4:$H$900,6,FALSE))," ",VLOOKUP((ROW(G839)-15),'List of tables'!$A$4:$H$900,6,FALSE))</f>
        <v>https://datavis.nisra.gov.uk/census/2011/census-2011-wp103ni-statistical-geographies.zip</v>
      </c>
      <c r="H837" s="18" t="str">
        <f>IF(ISNA(VLOOKUP((ROW(H839)-15),'List of tables'!$A$4:$H$900,7,FALSE))," ",VLOOKUP((ROW(H839)-15),'List of tables'!$A$4:$H$900,7,FALSE))</f>
        <v>Download file (Zip, 7.2 MB)</v>
      </c>
    </row>
    <row r="838" spans="1:8" ht="45" customHeight="1" x14ac:dyDescent="0.2">
      <c r="A838" s="21" t="str">
        <f>IF(ISNA(VLOOKUP((ROW(A840)-15),'List of tables'!$A$4:$H$900,2,FALSE))," ",VLOOKUP((ROW(A840)-15),'List of tables'!$A$4:$H$900,2,FALSE))</f>
        <v xml:space="preserve">WP104NI </v>
      </c>
      <c r="B838" s="20" t="str">
        <f>IF(ISNA(VLOOKUP((ROW(B840)-15),'List of tables'!$A$4:$H$900,3,FALSE))," ",VLOOKUP((ROW(B840)-15),'List of tables'!$A$4:$H$900,3,FALSE))</f>
        <v>Components of workplace population (workplace population)</v>
      </c>
      <c r="C838" s="20" t="str">
        <f>IF(ISNA(VLOOKUP((ROW(H840)-15),'List of tables'!$A$4:$H$900,8,FALSE))," ",VLOOKUP((ROW(H840)-15),'List of tables'!$A$4:$H$900,8,FALSE))</f>
        <v>Workplace Population</v>
      </c>
      <c r="D838" s="20" t="str">
        <f>IF(ISNA(VLOOKUP((ROW(D840)-15),'List of tables'!$A$4:$H$900,5,FALSE))," ",VLOOKUP((ROW(D840)-15),'List of tables'!$A$4:$H$900,5,FALSE))</f>
        <v>Local Government District (1993), Northern Ireland</v>
      </c>
      <c r="E838" s="53" t="str">
        <f t="shared" si="12"/>
        <v>Download file (ODS, 28 KB)</v>
      </c>
      <c r="G838" s="18" t="str">
        <f>IF(ISNA(VLOOKUP((ROW(G840)-15),'List of tables'!$A$4:$H$900,6,FALSE))," ",VLOOKUP((ROW(G840)-15),'List of tables'!$A$4:$H$900,6,FALSE))</f>
        <v>https://datavis.nisra.gov.uk/census/2011/census-2011-wp104ni.ods</v>
      </c>
      <c r="H838" s="18" t="str">
        <f>IF(ISNA(VLOOKUP((ROW(H840)-15),'List of tables'!$A$4:$H$900,7,FALSE))," ",VLOOKUP((ROW(H840)-15),'List of tables'!$A$4:$H$900,7,FALSE))</f>
        <v>Download file (ODS, 28 KB)</v>
      </c>
    </row>
    <row r="839" spans="1:8" ht="45" customHeight="1" x14ac:dyDescent="0.2">
      <c r="A839" s="21" t="str">
        <f>IF(ISNA(VLOOKUP((ROW(A841)-15),'List of tables'!$A$4:$H$900,2,FALSE))," ",VLOOKUP((ROW(A841)-15),'List of tables'!$A$4:$H$900,2,FALSE))</f>
        <v xml:space="preserve">WP201NI </v>
      </c>
      <c r="B839" s="20" t="str">
        <f>IF(ISNA(VLOOKUP((ROW(B841)-15),'List of tables'!$A$4:$H$900,3,FALSE))," ",VLOOKUP((ROW(B841)-15),'List of tables'!$A$4:$H$900,3,FALSE))</f>
        <v>Ethnic group (workplace population) (administrative geographies)</v>
      </c>
      <c r="C839" s="20" t="str">
        <f>IF(ISNA(VLOOKUP((ROW(H841)-15),'List of tables'!$A$4:$H$900,8,FALSE))," ",VLOOKUP((ROW(H841)-15),'List of tables'!$A$4:$H$900,8,FALSE))</f>
        <v>All usual residents aged 16 to 74 (excluding students) in employment and currently working in the area</v>
      </c>
      <c r="D839" s="20" t="str">
        <f>IF(ISNA(VLOOKUP((ROW(D841)-15),'List of tables'!$A$4:$H$900,5,FALSE))," ",VLOOKUP((ROW(D841)-15),'List of tables'!$A$4:$H$900,5,FALSE))</f>
        <v>Local Government District (1993), Health and Social Care Trust, Education and Library Board, NUTS3, Northern Ireland</v>
      </c>
      <c r="E839" s="53" t="str">
        <f t="shared" si="12"/>
        <v>Download file (ODS, 29 KB)</v>
      </c>
      <c r="G839" s="18" t="str">
        <f>IF(ISNA(VLOOKUP((ROW(G841)-15),'List of tables'!$A$4:$H$900,6,FALSE))," ",VLOOKUP((ROW(G841)-15),'List of tables'!$A$4:$H$900,6,FALSE))</f>
        <v>https://datavis.nisra.gov.uk/census/2011/census-2011-wp201ni-administrative-geographies.ods</v>
      </c>
      <c r="H839" s="18" t="str">
        <f>IF(ISNA(VLOOKUP((ROW(H841)-15),'List of tables'!$A$4:$H$900,7,FALSE))," ",VLOOKUP((ROW(H841)-15),'List of tables'!$A$4:$H$900,7,FALSE))</f>
        <v>Download file (ODS, 29 KB)</v>
      </c>
    </row>
    <row r="840" spans="1:8" ht="45" customHeight="1" x14ac:dyDescent="0.2">
      <c r="A840" s="21" t="str">
        <f>IF(ISNA(VLOOKUP((ROW(A842)-15),'List of tables'!$A$4:$H$900,2,FALSE))," ",VLOOKUP((ROW(A842)-15),'List of tables'!$A$4:$H$900,2,FALSE))</f>
        <v xml:space="preserve">WP202NI </v>
      </c>
      <c r="B840" s="20" t="str">
        <f>IF(ISNA(VLOOKUP((ROW(B842)-15),'List of tables'!$A$4:$H$900,3,FALSE))," ",VLOOKUP((ROW(B842)-15),'List of tables'!$A$4:$H$900,3,FALSE))</f>
        <v>Country of birth - intermediate  detail (workplace population) (administrative geographies)</v>
      </c>
      <c r="C840" s="20" t="str">
        <f>IF(ISNA(VLOOKUP((ROW(H842)-15),'List of tables'!$A$4:$H$900,8,FALSE))," ",VLOOKUP((ROW(H842)-15),'List of tables'!$A$4:$H$900,8,FALSE))</f>
        <v>All usual residents aged 16 to 74 (excluding students) in employment and currently working in the area</v>
      </c>
      <c r="D840" s="20" t="str">
        <f>IF(ISNA(VLOOKUP((ROW(D842)-15),'List of tables'!$A$4:$H$900,5,FALSE))," ",VLOOKUP((ROW(D842)-15),'List of tables'!$A$4:$H$900,5,FALSE))</f>
        <v>Electoral Ward, Assembly Area, Local Government District (1993), Health and Social Care Trust, Education and Library Board, NUTS3, Northern Ireland</v>
      </c>
      <c r="E840" s="53" t="str">
        <f t="shared" si="12"/>
        <v>Download file (ODS, 158 KB)</v>
      </c>
      <c r="G840" s="18" t="str">
        <f>IF(ISNA(VLOOKUP((ROW(G842)-15),'List of tables'!$A$4:$H$900,6,FALSE))," ",VLOOKUP((ROW(G842)-15),'List of tables'!$A$4:$H$900,6,FALSE))</f>
        <v>https://datavis.nisra.gov.uk/census/2011/census-2011-wp202ni-administrative-geographies.ods</v>
      </c>
      <c r="H840" s="18" t="str">
        <f>IF(ISNA(VLOOKUP((ROW(H842)-15),'List of tables'!$A$4:$H$900,7,FALSE))," ",VLOOKUP((ROW(H842)-15),'List of tables'!$A$4:$H$900,7,FALSE))</f>
        <v>Download file (ODS, 158 KB)</v>
      </c>
    </row>
    <row r="841" spans="1:8" ht="45" customHeight="1" x14ac:dyDescent="0.2">
      <c r="A841" s="21" t="str">
        <f>IF(ISNA(VLOOKUP((ROW(A843)-15),'List of tables'!$A$4:$H$900,2,FALSE))," ",VLOOKUP((ROW(A843)-15),'List of tables'!$A$4:$H$900,2,FALSE))</f>
        <v xml:space="preserve">WP202NI </v>
      </c>
      <c r="B841" s="20" t="str">
        <f>IF(ISNA(VLOOKUP((ROW(B843)-15),'List of tables'!$A$4:$H$900,3,FALSE))," ",VLOOKUP((ROW(B843)-15),'List of tables'!$A$4:$H$900,3,FALSE))</f>
        <v>Country of birth - intermediate  detail (workplace population) (statistical geographies)</v>
      </c>
      <c r="C841" s="20" t="str">
        <f>IF(ISNA(VLOOKUP((ROW(H843)-15),'List of tables'!$A$4:$H$900,8,FALSE))," ",VLOOKUP((ROW(H843)-15),'List of tables'!$A$4:$H$900,8,FALSE))</f>
        <v>All usual residents aged 16 to 74 (excluding students) in employment and currently working in the area</v>
      </c>
      <c r="D841" s="20" t="str">
        <f>IF(ISNA(VLOOKUP((ROW(D843)-15),'List of tables'!$A$4:$H$900,5,FALSE))," ",VLOOKUP((ROW(D843)-15),'List of tables'!$A$4:$H$900,5,FALSE))</f>
        <v>Super Output Area, Northern Ireland</v>
      </c>
      <c r="E841" s="53" t="str">
        <f t="shared" si="12"/>
        <v>Download file (ODS, 170 KB)</v>
      </c>
      <c r="G841" s="18" t="str">
        <f>IF(ISNA(VLOOKUP((ROW(G843)-15),'List of tables'!$A$4:$H$900,6,FALSE))," ",VLOOKUP((ROW(G843)-15),'List of tables'!$A$4:$H$900,6,FALSE))</f>
        <v>https://datavis.nisra.gov.uk/census/2011/census-2011-wp202ni-statistical-geographies.ods</v>
      </c>
      <c r="H841" s="18" t="str">
        <f>IF(ISNA(VLOOKUP((ROW(H843)-15),'List of tables'!$A$4:$H$900,7,FALSE))," ",VLOOKUP((ROW(H843)-15),'List of tables'!$A$4:$H$900,7,FALSE))</f>
        <v>Download file (ODS, 170 KB)</v>
      </c>
    </row>
    <row r="842" spans="1:8" ht="45" customHeight="1" x14ac:dyDescent="0.2">
      <c r="A842" s="21" t="str">
        <f>IF(ISNA(VLOOKUP((ROW(A844)-15),'List of tables'!$A$4:$H$900,2,FALSE))," ",VLOOKUP((ROW(A844)-15),'List of tables'!$A$4:$H$900,2,FALSE))</f>
        <v xml:space="preserve">WP203NI </v>
      </c>
      <c r="B842" s="20" t="str">
        <f>IF(ISNA(VLOOKUP((ROW(B844)-15),'List of tables'!$A$4:$H$900,3,FALSE))," ",VLOOKUP((ROW(B844)-15),'List of tables'!$A$4:$H$900,3,FALSE))</f>
        <v>Main language (workplace population) (administrative geographies)</v>
      </c>
      <c r="C842" s="20" t="str">
        <f>IF(ISNA(VLOOKUP((ROW(H844)-15),'List of tables'!$A$4:$H$900,8,FALSE))," ",VLOOKUP((ROW(H844)-15),'List of tables'!$A$4:$H$900,8,FALSE))</f>
        <v>All usual residents aged 16 to 74 (excluding students) in employment and currently working in the area</v>
      </c>
      <c r="D842" s="20" t="str">
        <f>IF(ISNA(VLOOKUP((ROW(D844)-15),'List of tables'!$A$4:$H$900,5,FALSE))," ",VLOOKUP((ROW(D844)-15),'List of tables'!$A$4:$H$900,5,FALSE))</f>
        <v>Electoral Ward, Assembly Area, Local Government District (1993), Health and Social Care Trust, Education and Library Board, NUTS3, Northern Ireland</v>
      </c>
      <c r="E842" s="53" t="str">
        <f t="shared" ref="E842:E887" si="13">IF(LEN(G842)&lt;10,"",HYPERLINK(G842,H842))</f>
        <v>Download file (ODS, 63 KB)</v>
      </c>
      <c r="G842" s="18" t="str">
        <f>IF(ISNA(VLOOKUP((ROW(G844)-15),'List of tables'!$A$4:$H$900,6,FALSE))," ",VLOOKUP((ROW(G844)-15),'List of tables'!$A$4:$H$900,6,FALSE))</f>
        <v>https://datavis.nisra.gov.uk/census/2011/census-2011-wp203ni-administrative-geographies.ods</v>
      </c>
      <c r="H842" s="18" t="str">
        <f>IF(ISNA(VLOOKUP((ROW(H844)-15),'List of tables'!$A$4:$H$900,7,FALSE))," ",VLOOKUP((ROW(H844)-15),'List of tables'!$A$4:$H$900,7,FALSE))</f>
        <v>Download file (ODS, 63 KB)</v>
      </c>
    </row>
    <row r="843" spans="1:8" ht="45" customHeight="1" x14ac:dyDescent="0.2">
      <c r="A843" s="21" t="str">
        <f>IF(ISNA(VLOOKUP((ROW(A845)-15),'List of tables'!$A$4:$H$900,2,FALSE))," ",VLOOKUP((ROW(A845)-15),'List of tables'!$A$4:$H$900,2,FALSE))</f>
        <v xml:space="preserve">WP203NI </v>
      </c>
      <c r="B843" s="20" t="str">
        <f>IF(ISNA(VLOOKUP((ROW(B845)-15),'List of tables'!$A$4:$H$900,3,FALSE))," ",VLOOKUP((ROW(B845)-15),'List of tables'!$A$4:$H$900,3,FALSE))</f>
        <v>Main language (workplace population) (statistical geographies)</v>
      </c>
      <c r="C843" s="20" t="str">
        <f>IF(ISNA(VLOOKUP((ROW(H845)-15),'List of tables'!$A$4:$H$900,8,FALSE))," ",VLOOKUP((ROW(H845)-15),'List of tables'!$A$4:$H$900,8,FALSE))</f>
        <v>All usual residents aged 16 to 74 (excluding students) in employment and currently working in the area</v>
      </c>
      <c r="D843" s="20" t="str">
        <f>IF(ISNA(VLOOKUP((ROW(D845)-15),'List of tables'!$A$4:$H$900,5,FALSE))," ",VLOOKUP((ROW(D845)-15),'List of tables'!$A$4:$H$900,5,FALSE))</f>
        <v>Super Output Area, Northern Ireland</v>
      </c>
      <c r="E843" s="53" t="str">
        <f t="shared" si="13"/>
        <v>Download file (ODS, 67 KB)</v>
      </c>
      <c r="G843" s="18" t="str">
        <f>IF(ISNA(VLOOKUP((ROW(G845)-15),'List of tables'!$A$4:$H$900,6,FALSE))," ",VLOOKUP((ROW(G845)-15),'List of tables'!$A$4:$H$900,6,FALSE))</f>
        <v>https://datavis.nisra.gov.uk/census/2011/census-2011-wp203ni-statistical-geographies.ods</v>
      </c>
      <c r="H843" s="18" t="str">
        <f>IF(ISNA(VLOOKUP((ROW(H845)-15),'List of tables'!$A$4:$H$900,7,FALSE))," ",VLOOKUP((ROW(H845)-15),'List of tables'!$A$4:$H$900,7,FALSE))</f>
        <v>Download file (ODS, 67 KB)</v>
      </c>
    </row>
    <row r="844" spans="1:8" ht="45" customHeight="1" x14ac:dyDescent="0.2">
      <c r="A844" s="21" t="str">
        <f>IF(ISNA(VLOOKUP((ROW(A846)-15),'List of tables'!$A$4:$H$900,2,FALSE))," ",VLOOKUP((ROW(A846)-15),'List of tables'!$A$4:$H$900,2,FALSE))</f>
        <v xml:space="preserve">WP204NI </v>
      </c>
      <c r="B844" s="20" t="str">
        <f>IF(ISNA(VLOOKUP((ROW(B846)-15),'List of tables'!$A$4:$H$900,3,FALSE))," ",VLOOKUP((ROW(B846)-15),'List of tables'!$A$4:$H$900,3,FALSE))</f>
        <v>Irish language skills (workplace population) (administrative geographies)</v>
      </c>
      <c r="C844" s="20" t="str">
        <f>IF(ISNA(VLOOKUP((ROW(H846)-15),'List of tables'!$A$4:$H$900,8,FALSE))," ",VLOOKUP((ROW(H846)-15),'List of tables'!$A$4:$H$900,8,FALSE))</f>
        <v>All usual residents aged 16 to 74 (excluding students) in employment and currently working in the area</v>
      </c>
      <c r="D844" s="20" t="str">
        <f>IF(ISNA(VLOOKUP((ROW(D846)-15),'List of tables'!$A$4:$H$900,5,FALSE))," ",VLOOKUP((ROW(D846)-15),'List of tables'!$A$4:$H$900,5,FALSE))</f>
        <v>Electoral Ward, Assembly Area, Local Government District (1993), Health and Social Care Trust, Education and Library Board, NUTS3, Northern Ireland</v>
      </c>
      <c r="E844" s="53" t="str">
        <f t="shared" si="13"/>
        <v>Download file (ODS, 60 KB)</v>
      </c>
      <c r="G844" s="18" t="str">
        <f>IF(ISNA(VLOOKUP((ROW(G846)-15),'List of tables'!$A$4:$H$900,6,FALSE))," ",VLOOKUP((ROW(G846)-15),'List of tables'!$A$4:$H$900,6,FALSE))</f>
        <v>https://datavis.nisra.gov.uk/census/2011/census-2011-wp204ni-administrative-geographies.ods</v>
      </c>
      <c r="H844" s="18" t="str">
        <f>IF(ISNA(VLOOKUP((ROW(H846)-15),'List of tables'!$A$4:$H$900,7,FALSE))," ",VLOOKUP((ROW(H846)-15),'List of tables'!$A$4:$H$900,7,FALSE))</f>
        <v>Download file (ODS, 60 KB)</v>
      </c>
    </row>
    <row r="845" spans="1:8" ht="45" customHeight="1" x14ac:dyDescent="0.2">
      <c r="A845" s="21" t="str">
        <f>IF(ISNA(VLOOKUP((ROW(A847)-15),'List of tables'!$A$4:$H$900,2,FALSE))," ",VLOOKUP((ROW(A847)-15),'List of tables'!$A$4:$H$900,2,FALSE))</f>
        <v xml:space="preserve">WP204NI </v>
      </c>
      <c r="B845" s="20" t="str">
        <f>IF(ISNA(VLOOKUP((ROW(B847)-15),'List of tables'!$A$4:$H$900,3,FALSE))," ",VLOOKUP((ROW(B847)-15),'List of tables'!$A$4:$H$900,3,FALSE))</f>
        <v>Irish language skills (workplace population) (statistical geographies)</v>
      </c>
      <c r="C845" s="20" t="str">
        <f>IF(ISNA(VLOOKUP((ROW(H847)-15),'List of tables'!$A$4:$H$900,8,FALSE))," ",VLOOKUP((ROW(H847)-15),'List of tables'!$A$4:$H$900,8,FALSE))</f>
        <v>All usual residents aged 16 to 74 (excluding students) in employment and currently working in the area</v>
      </c>
      <c r="D845" s="20" t="str">
        <f>IF(ISNA(VLOOKUP((ROW(D847)-15),'List of tables'!$A$4:$H$900,5,FALSE))," ",VLOOKUP((ROW(D847)-15),'List of tables'!$A$4:$H$900,5,FALSE))</f>
        <v>Super Output Area, Northern Ireland</v>
      </c>
      <c r="E845" s="53" t="str">
        <f t="shared" si="13"/>
        <v>Download file (ODS, 66 KB)</v>
      </c>
      <c r="G845" s="18" t="str">
        <f>IF(ISNA(VLOOKUP((ROW(G847)-15),'List of tables'!$A$4:$H$900,6,FALSE))," ",VLOOKUP((ROW(G847)-15),'List of tables'!$A$4:$H$900,6,FALSE))</f>
        <v>https://datavis.nisra.gov.uk/census/2011/census-2011-wp204ni-statistical-geographies.ods</v>
      </c>
      <c r="H845" s="18" t="str">
        <f>IF(ISNA(VLOOKUP((ROW(H847)-15),'List of tables'!$A$4:$H$900,7,FALSE))," ",VLOOKUP((ROW(H847)-15),'List of tables'!$A$4:$H$900,7,FALSE))</f>
        <v>Download file (ODS, 66 KB)</v>
      </c>
    </row>
    <row r="846" spans="1:8" ht="45" customHeight="1" x14ac:dyDescent="0.2">
      <c r="A846" s="21" t="str">
        <f>IF(ISNA(VLOOKUP((ROW(A848)-15),'List of tables'!$A$4:$H$900,2,FALSE))," ",VLOOKUP((ROW(A848)-15),'List of tables'!$A$4:$H$900,2,FALSE))</f>
        <v xml:space="preserve">WP205NI </v>
      </c>
      <c r="B846" s="20" t="str">
        <f>IF(ISNA(VLOOKUP((ROW(B848)-15),'List of tables'!$A$4:$H$900,3,FALSE))," ",VLOOKUP((ROW(B848)-15),'List of tables'!$A$4:$H$900,3,FALSE))</f>
        <v>Ulster-Scots language skills (workplace population) (administrative geographies)</v>
      </c>
      <c r="C846" s="20" t="str">
        <f>IF(ISNA(VLOOKUP((ROW(H848)-15),'List of tables'!$A$4:$H$900,8,FALSE))," ",VLOOKUP((ROW(H848)-15),'List of tables'!$A$4:$H$900,8,FALSE))</f>
        <v>All usual residents aged 16 to 74 (excluding students) in employment and currently working in the area</v>
      </c>
      <c r="D846" s="20" t="str">
        <f>IF(ISNA(VLOOKUP((ROW(D848)-15),'List of tables'!$A$4:$H$900,5,FALSE))," ",VLOOKUP((ROW(D848)-15),'List of tables'!$A$4:$H$900,5,FALSE))</f>
        <v>Electoral Ward, Assembly Area, Local Government District (1993), Health and Social Care Trust, Education and Library Board, NUTS3, Northern Ireland</v>
      </c>
      <c r="E846" s="53" t="str">
        <f t="shared" si="13"/>
        <v>Download file (ODS, 59 KB)</v>
      </c>
      <c r="G846" s="18" t="str">
        <f>IF(ISNA(VLOOKUP((ROW(G848)-15),'List of tables'!$A$4:$H$900,6,FALSE))," ",VLOOKUP((ROW(G848)-15),'List of tables'!$A$4:$H$900,6,FALSE))</f>
        <v>https://datavis.nisra.gov.uk/census/2011/census-2011-wp205ni-administrative-geographies.ods</v>
      </c>
      <c r="H846" s="18" t="str">
        <f>IF(ISNA(VLOOKUP((ROW(H848)-15),'List of tables'!$A$4:$H$900,7,FALSE))," ",VLOOKUP((ROW(H848)-15),'List of tables'!$A$4:$H$900,7,FALSE))</f>
        <v>Download file (ODS, 59 KB)</v>
      </c>
    </row>
    <row r="847" spans="1:8" ht="45" customHeight="1" x14ac:dyDescent="0.2">
      <c r="A847" s="21" t="str">
        <f>IF(ISNA(VLOOKUP((ROW(A849)-15),'List of tables'!$A$4:$H$900,2,FALSE))," ",VLOOKUP((ROW(A849)-15),'List of tables'!$A$4:$H$900,2,FALSE))</f>
        <v xml:space="preserve">WP205NI </v>
      </c>
      <c r="B847" s="20" t="str">
        <f>IF(ISNA(VLOOKUP((ROW(B849)-15),'List of tables'!$A$4:$H$900,3,FALSE))," ",VLOOKUP((ROW(B849)-15),'List of tables'!$A$4:$H$900,3,FALSE))</f>
        <v>Ulster-Scots language skills (workplace population) (statistical geographies)</v>
      </c>
      <c r="C847" s="20" t="str">
        <f>IF(ISNA(VLOOKUP((ROW(H849)-15),'List of tables'!$A$4:$H$900,8,FALSE))," ",VLOOKUP((ROW(H849)-15),'List of tables'!$A$4:$H$900,8,FALSE))</f>
        <v>All usual residents aged 16 to 74 (excluding students) in employment and currently working in the area</v>
      </c>
      <c r="D847" s="20" t="str">
        <f>IF(ISNA(VLOOKUP((ROW(D849)-15),'List of tables'!$A$4:$H$900,5,FALSE))," ",VLOOKUP((ROW(D849)-15),'List of tables'!$A$4:$H$900,5,FALSE))</f>
        <v>Super Output Area, Northern Ireland</v>
      </c>
      <c r="E847" s="53" t="str">
        <f t="shared" si="13"/>
        <v>Download file (ODS, 64 KB)</v>
      </c>
      <c r="G847" s="18" t="str">
        <f>IF(ISNA(VLOOKUP((ROW(G849)-15),'List of tables'!$A$4:$H$900,6,FALSE))," ",VLOOKUP((ROW(G849)-15),'List of tables'!$A$4:$H$900,6,FALSE))</f>
        <v>https://datavis.nisra.gov.uk/census/2011/census-2011-wp205ni-statistical-geographies.ods</v>
      </c>
      <c r="H847" s="18" t="str">
        <f>IF(ISNA(VLOOKUP((ROW(H849)-15),'List of tables'!$A$4:$H$900,7,FALSE))," ",VLOOKUP((ROW(H849)-15),'List of tables'!$A$4:$H$900,7,FALSE))</f>
        <v>Download file (ODS, 64 KB)</v>
      </c>
    </row>
    <row r="848" spans="1:8" ht="45" customHeight="1" x14ac:dyDescent="0.2">
      <c r="A848" s="21" t="str">
        <f>IF(ISNA(VLOOKUP((ROW(A850)-15),'List of tables'!$A$4:$H$900,2,FALSE))," ",VLOOKUP((ROW(A850)-15),'List of tables'!$A$4:$H$900,2,FALSE))</f>
        <v xml:space="preserve">WP206NI </v>
      </c>
      <c r="B848" s="20" t="str">
        <f>IF(ISNA(VLOOKUP((ROW(B850)-15),'List of tables'!$A$4:$H$900,3,FALSE))," ",VLOOKUP((ROW(B850)-15),'List of tables'!$A$4:$H$900,3,FALSE))</f>
        <v>Religion (workplace population) (administrative geographies)</v>
      </c>
      <c r="C848" s="20" t="str">
        <f>IF(ISNA(VLOOKUP((ROW(H850)-15),'List of tables'!$A$4:$H$900,8,FALSE))," ",VLOOKUP((ROW(H850)-15),'List of tables'!$A$4:$H$900,8,FALSE))</f>
        <v>All usual residents aged 16 to 74 (excluding students) in employment and currently working in the area</v>
      </c>
      <c r="D848" s="20" t="str">
        <f>IF(ISNA(VLOOKUP((ROW(D850)-15),'List of tables'!$A$4:$H$900,5,FALSE))," ",VLOOKUP((ROW(D850)-15),'List of tables'!$A$4:$H$900,5,FALSE))</f>
        <v>Electoral Ward, Assembly Area, Local Government District (1993), Health and Social Care Trust, Education and Library Board, NUTS3, Northern Ireland</v>
      </c>
      <c r="E848" s="53" t="str">
        <f t="shared" si="13"/>
        <v>Download file (ODS, 68 KB)</v>
      </c>
      <c r="G848" s="18" t="str">
        <f>IF(ISNA(VLOOKUP((ROW(G850)-15),'List of tables'!$A$4:$H$900,6,FALSE))," ",VLOOKUP((ROW(G850)-15),'List of tables'!$A$4:$H$900,6,FALSE))</f>
        <v>https://datavis.nisra.gov.uk/census/2011/census-2011-wp206ni-administrative-geographies.ods</v>
      </c>
      <c r="H848" s="18" t="str">
        <f>IF(ISNA(VLOOKUP((ROW(H850)-15),'List of tables'!$A$4:$H$900,7,FALSE))," ",VLOOKUP((ROW(H850)-15),'List of tables'!$A$4:$H$900,7,FALSE))</f>
        <v>Download file (ODS, 68 KB)</v>
      </c>
    </row>
    <row r="849" spans="1:8" ht="45" customHeight="1" x14ac:dyDescent="0.2">
      <c r="A849" s="21" t="str">
        <f>IF(ISNA(VLOOKUP((ROW(A851)-15),'List of tables'!$A$4:$H$900,2,FALSE))," ",VLOOKUP((ROW(A851)-15),'List of tables'!$A$4:$H$900,2,FALSE))</f>
        <v xml:space="preserve">WP206NI </v>
      </c>
      <c r="B849" s="20" t="str">
        <f>IF(ISNA(VLOOKUP((ROW(B851)-15),'List of tables'!$A$4:$H$900,3,FALSE))," ",VLOOKUP((ROW(B851)-15),'List of tables'!$A$4:$H$900,3,FALSE))</f>
        <v>Religion (workplace population) (statistical geographies)</v>
      </c>
      <c r="C849" s="20" t="str">
        <f>IF(ISNA(VLOOKUP((ROW(H851)-15),'List of tables'!$A$4:$H$900,8,FALSE))," ",VLOOKUP((ROW(H851)-15),'List of tables'!$A$4:$H$900,8,FALSE))</f>
        <v>All usual residents aged 16 to 74 (excluding students) in employment and currently working in the area</v>
      </c>
      <c r="D849" s="20" t="str">
        <f>IF(ISNA(VLOOKUP((ROW(D851)-15),'List of tables'!$A$4:$H$900,5,FALSE))," ",VLOOKUP((ROW(D851)-15),'List of tables'!$A$4:$H$900,5,FALSE))</f>
        <v>Super Output Area, Northern Ireland</v>
      </c>
      <c r="E849" s="53" t="str">
        <f t="shared" si="13"/>
        <v>Download file (ODS, 73 KB)</v>
      </c>
      <c r="G849" s="18" t="str">
        <f>IF(ISNA(VLOOKUP((ROW(G851)-15),'List of tables'!$A$4:$H$900,6,FALSE))," ",VLOOKUP((ROW(G851)-15),'List of tables'!$A$4:$H$900,6,FALSE))</f>
        <v>https://datavis.nisra.gov.uk/census/2011/census-2011-wp206ni-statistical-geographies.ods</v>
      </c>
      <c r="H849" s="18" t="str">
        <f>IF(ISNA(VLOOKUP((ROW(H851)-15),'List of tables'!$A$4:$H$900,7,FALSE))," ",VLOOKUP((ROW(H851)-15),'List of tables'!$A$4:$H$900,7,FALSE))</f>
        <v>Download file (ODS, 73 KB)</v>
      </c>
    </row>
    <row r="850" spans="1:8" ht="45" customHeight="1" x14ac:dyDescent="0.2">
      <c r="A850" s="21" t="str">
        <f>IF(ISNA(VLOOKUP((ROW(A852)-15),'List of tables'!$A$4:$H$900,2,FALSE))," ",VLOOKUP((ROW(A852)-15),'List of tables'!$A$4:$H$900,2,FALSE))</f>
        <v xml:space="preserve">WP207NI </v>
      </c>
      <c r="B850" s="20" t="str">
        <f>IF(ISNA(VLOOKUP((ROW(B852)-15),'List of tables'!$A$4:$H$900,3,FALSE))," ",VLOOKUP((ROW(B852)-15),'List of tables'!$A$4:$H$900,3,FALSE))</f>
        <v>Religion or religion brought up in (workplace population) (administrative geographies)</v>
      </c>
      <c r="C850" s="20" t="str">
        <f>IF(ISNA(VLOOKUP((ROW(H852)-15),'List of tables'!$A$4:$H$900,8,FALSE))," ",VLOOKUP((ROW(H852)-15),'List of tables'!$A$4:$H$900,8,FALSE))</f>
        <v>All usual residents aged 16 to 74 (excluding students) in employment and currently working in the area</v>
      </c>
      <c r="D850" s="20" t="str">
        <f>IF(ISNA(VLOOKUP((ROW(D852)-15),'List of tables'!$A$4:$H$900,5,FALSE))," ",VLOOKUP((ROW(D852)-15),'List of tables'!$A$4:$H$900,5,FALSE))</f>
        <v>Electoral Ward, Assembly Area, Local Government District (1993), Health and Social Care Trust, Education and Library Board, NUTS3, Northern Ireland</v>
      </c>
      <c r="E850" s="53" t="str">
        <f t="shared" si="13"/>
        <v>Download file (ODS, 55 KB)</v>
      </c>
      <c r="G850" s="18" t="str">
        <f>IF(ISNA(VLOOKUP((ROW(G852)-15),'List of tables'!$A$4:$H$900,6,FALSE))," ",VLOOKUP((ROW(G852)-15),'List of tables'!$A$4:$H$900,6,FALSE))</f>
        <v>https://datavis.nisra.gov.uk/census/2011/census-2011-wp207ni-administrative-geographies.ods</v>
      </c>
      <c r="H850" s="18" t="str">
        <f>IF(ISNA(VLOOKUP((ROW(H852)-15),'List of tables'!$A$4:$H$900,7,FALSE))," ",VLOOKUP((ROW(H852)-15),'List of tables'!$A$4:$H$900,7,FALSE))</f>
        <v>Download file (ODS, 55 KB)</v>
      </c>
    </row>
    <row r="851" spans="1:8" ht="45" customHeight="1" x14ac:dyDescent="0.2">
      <c r="A851" s="21" t="str">
        <f>IF(ISNA(VLOOKUP((ROW(A853)-15),'List of tables'!$A$4:$H$900,2,FALSE))," ",VLOOKUP((ROW(A853)-15),'List of tables'!$A$4:$H$900,2,FALSE))</f>
        <v xml:space="preserve">WP207NI </v>
      </c>
      <c r="B851" s="20" t="str">
        <f>IF(ISNA(VLOOKUP((ROW(B853)-15),'List of tables'!$A$4:$H$900,3,FALSE))," ",VLOOKUP((ROW(B853)-15),'List of tables'!$A$4:$H$900,3,FALSE))</f>
        <v>Religion or religion brought up in (workplace population) (statistical geographies)</v>
      </c>
      <c r="C851" s="20" t="str">
        <f>IF(ISNA(VLOOKUP((ROW(H853)-15),'List of tables'!$A$4:$H$900,8,FALSE))," ",VLOOKUP((ROW(H853)-15),'List of tables'!$A$4:$H$900,8,FALSE))</f>
        <v>All usual residents aged 16 to 74 (excluding students) in employment and currently working in the area</v>
      </c>
      <c r="D851" s="20" t="str">
        <f>IF(ISNA(VLOOKUP((ROW(D853)-15),'List of tables'!$A$4:$H$900,5,FALSE))," ",VLOOKUP((ROW(D853)-15),'List of tables'!$A$4:$H$900,5,FALSE))</f>
        <v>Super Output Area, Northern Ireland</v>
      </c>
      <c r="E851" s="53" t="str">
        <f t="shared" si="13"/>
        <v>Download file (ODS, 61 KB)</v>
      </c>
      <c r="G851" s="18" t="str">
        <f>IF(ISNA(VLOOKUP((ROW(G853)-15),'List of tables'!$A$4:$H$900,6,FALSE))," ",VLOOKUP((ROW(G853)-15),'List of tables'!$A$4:$H$900,6,FALSE))</f>
        <v>https://datavis.nisra.gov.uk/census/2011/census-2011-wp207ni-statistical-geographies.ods</v>
      </c>
      <c r="H851" s="18" t="str">
        <f>IF(ISNA(VLOOKUP((ROW(H853)-15),'List of tables'!$A$4:$H$900,7,FALSE))," ",VLOOKUP((ROW(H853)-15),'List of tables'!$A$4:$H$900,7,FALSE))</f>
        <v>Download file (ODS, 61 KB)</v>
      </c>
    </row>
    <row r="852" spans="1:8" ht="45" customHeight="1" x14ac:dyDescent="0.2">
      <c r="A852" s="21" t="str">
        <f>IF(ISNA(VLOOKUP((ROW(A854)-15),'List of tables'!$A$4:$H$900,2,FALSE))," ",VLOOKUP((ROW(A854)-15),'List of tables'!$A$4:$H$900,2,FALSE))</f>
        <v xml:space="preserve">WP208NI </v>
      </c>
      <c r="B852" s="20" t="str">
        <f>IF(ISNA(VLOOKUP((ROW(B854)-15),'List of tables'!$A$4:$H$900,3,FALSE))," ",VLOOKUP((ROW(B854)-15),'List of tables'!$A$4:$H$900,3,FALSE))</f>
        <v>Passports held (classification 1) (workplace population) (administrative geographies)</v>
      </c>
      <c r="C852" s="20" t="str">
        <f>IF(ISNA(VLOOKUP((ROW(H854)-15),'List of tables'!$A$4:$H$900,8,FALSE))," ",VLOOKUP((ROW(H854)-15),'List of tables'!$A$4:$H$900,8,FALSE))</f>
        <v>All usual residents aged 16 to 74 (excluding students) in employment and currently working in the area</v>
      </c>
      <c r="D852" s="20" t="str">
        <f>IF(ISNA(VLOOKUP((ROW(D854)-15),'List of tables'!$A$4:$H$900,5,FALSE))," ",VLOOKUP((ROW(D854)-15),'List of tables'!$A$4:$H$900,5,FALSE))</f>
        <v>Electoral Ward, Assembly Area, Local Government District (1993), Health and Social Care Trust, Education and Library Board, NUTS3, Northern Ireland</v>
      </c>
      <c r="E852" s="53" t="str">
        <f t="shared" si="13"/>
        <v>Download file (ODS, 65 KB)</v>
      </c>
      <c r="G852" s="18" t="str">
        <f>IF(ISNA(VLOOKUP((ROW(G854)-15),'List of tables'!$A$4:$H$900,6,FALSE))," ",VLOOKUP((ROW(G854)-15),'List of tables'!$A$4:$H$900,6,FALSE))</f>
        <v>https://datavis.nisra.gov.uk/census/2011/census-2011-wp208ni-administrative-geographies.ods</v>
      </c>
      <c r="H852" s="18" t="str">
        <f>IF(ISNA(VLOOKUP((ROW(H854)-15),'List of tables'!$A$4:$H$900,7,FALSE))," ",VLOOKUP((ROW(H854)-15),'List of tables'!$A$4:$H$900,7,FALSE))</f>
        <v>Download file (ODS, 65 KB)</v>
      </c>
    </row>
    <row r="853" spans="1:8" ht="45" customHeight="1" x14ac:dyDescent="0.2">
      <c r="A853" s="21" t="str">
        <f>IF(ISNA(VLOOKUP((ROW(A855)-15),'List of tables'!$A$4:$H$900,2,FALSE))," ",VLOOKUP((ROW(A855)-15),'List of tables'!$A$4:$H$900,2,FALSE))</f>
        <v xml:space="preserve">WP208NI </v>
      </c>
      <c r="B853" s="20" t="str">
        <f>IF(ISNA(VLOOKUP((ROW(B855)-15),'List of tables'!$A$4:$H$900,3,FALSE))," ",VLOOKUP((ROW(B855)-15),'List of tables'!$A$4:$H$900,3,FALSE))</f>
        <v>Passports held (classification 1) (workplace population) (statistical geographies)</v>
      </c>
      <c r="C853" s="20" t="str">
        <f>IF(ISNA(VLOOKUP((ROW(H855)-15),'List of tables'!$A$4:$H$900,8,FALSE))," ",VLOOKUP((ROW(H855)-15),'List of tables'!$A$4:$H$900,8,FALSE))</f>
        <v>All usual residents aged 16 to 74 (excluding students) in employment and currently working in the area</v>
      </c>
      <c r="D853" s="20" t="str">
        <f>IF(ISNA(VLOOKUP((ROW(D855)-15),'List of tables'!$A$4:$H$900,5,FALSE))," ",VLOOKUP((ROW(D855)-15),'List of tables'!$A$4:$H$900,5,FALSE))</f>
        <v>Super Output Area, Northern Ireland</v>
      </c>
      <c r="E853" s="53" t="str">
        <f t="shared" si="13"/>
        <v>Download file (ODS, 70 KB)</v>
      </c>
      <c r="G853" s="18" t="str">
        <f>IF(ISNA(VLOOKUP((ROW(G855)-15),'List of tables'!$A$4:$H$900,6,FALSE))," ",VLOOKUP((ROW(G855)-15),'List of tables'!$A$4:$H$900,6,FALSE))</f>
        <v>https://datavis.nisra.gov.uk/census/2011/census-2011-wp208ni-statistical-geographies.ods</v>
      </c>
      <c r="H853" s="18" t="str">
        <f>IF(ISNA(VLOOKUP((ROW(H855)-15),'List of tables'!$A$4:$H$900,7,FALSE))," ",VLOOKUP((ROW(H855)-15),'List of tables'!$A$4:$H$900,7,FALSE))</f>
        <v>Download file (ODS, 70 KB)</v>
      </c>
    </row>
    <row r="854" spans="1:8" ht="45" customHeight="1" x14ac:dyDescent="0.2">
      <c r="A854" s="21" t="str">
        <f>IF(ISNA(VLOOKUP((ROW(A856)-15),'List of tables'!$A$4:$H$900,2,FALSE))," ",VLOOKUP((ROW(A856)-15),'List of tables'!$A$4:$H$900,2,FALSE))</f>
        <v xml:space="preserve">WP209NI </v>
      </c>
      <c r="B854" s="20" t="str">
        <f>IF(ISNA(VLOOKUP((ROW(B856)-15),'List of tables'!$A$4:$H$900,3,FALSE))," ",VLOOKUP((ROW(B856)-15),'List of tables'!$A$4:$H$900,3,FALSE))</f>
        <v>Passports held (classification 2) (workplace population) (administrative geographies)</v>
      </c>
      <c r="C854" s="20" t="str">
        <f>IF(ISNA(VLOOKUP((ROW(H856)-15),'List of tables'!$A$4:$H$900,8,FALSE))," ",VLOOKUP((ROW(H856)-15),'List of tables'!$A$4:$H$900,8,FALSE))</f>
        <v>All usual residents aged 16 to 74 (excluding students) in employment and currently working in the area</v>
      </c>
      <c r="D854" s="20" t="str">
        <f>IF(ISNA(VLOOKUP((ROW(D856)-15),'List of tables'!$A$4:$H$900,5,FALSE))," ",VLOOKUP((ROW(D856)-15),'List of tables'!$A$4:$H$900,5,FALSE))</f>
        <v>Electoral Ward, Assembly Area, Local Government District (1993), Health and Social Care Trust, Education and Library Board, NUTS3, Northern Ireland</v>
      </c>
      <c r="E854" s="53" t="str">
        <f t="shared" si="13"/>
        <v>Download file (ODS, 62 KB)</v>
      </c>
      <c r="G854" s="18" t="str">
        <f>IF(ISNA(VLOOKUP((ROW(G856)-15),'List of tables'!$A$4:$H$900,6,FALSE))," ",VLOOKUP((ROW(G856)-15),'List of tables'!$A$4:$H$900,6,FALSE))</f>
        <v>https://datavis.nisra.gov.uk/census/2011/census-2011-wp209ni-administrative-geographies.ods</v>
      </c>
      <c r="H854" s="18" t="str">
        <f>IF(ISNA(VLOOKUP((ROW(H856)-15),'List of tables'!$A$4:$H$900,7,FALSE))," ",VLOOKUP((ROW(H856)-15),'List of tables'!$A$4:$H$900,7,FALSE))</f>
        <v>Download file (ODS, 62 KB)</v>
      </c>
    </row>
    <row r="855" spans="1:8" ht="45" customHeight="1" x14ac:dyDescent="0.2">
      <c r="A855" s="21" t="str">
        <f>IF(ISNA(VLOOKUP((ROW(A857)-15),'List of tables'!$A$4:$H$900,2,FALSE))," ",VLOOKUP((ROW(A857)-15),'List of tables'!$A$4:$H$900,2,FALSE))</f>
        <v xml:space="preserve">WP209NI </v>
      </c>
      <c r="B855" s="20" t="str">
        <f>IF(ISNA(VLOOKUP((ROW(B857)-15),'List of tables'!$A$4:$H$900,3,FALSE))," ",VLOOKUP((ROW(B857)-15),'List of tables'!$A$4:$H$900,3,FALSE))</f>
        <v>Passports held (classification 2) (workplace population) (statistical geographies)</v>
      </c>
      <c r="C855" s="20" t="str">
        <f>IF(ISNA(VLOOKUP((ROW(H857)-15),'List of tables'!$A$4:$H$900,8,FALSE))," ",VLOOKUP((ROW(H857)-15),'List of tables'!$A$4:$H$900,8,FALSE))</f>
        <v>All usual residents aged 16 to 74 (excluding students) in employment and currently working in the area</v>
      </c>
      <c r="D855" s="20" t="str">
        <f>IF(ISNA(VLOOKUP((ROW(D857)-15),'List of tables'!$A$4:$H$900,5,FALSE))," ",VLOOKUP((ROW(D857)-15),'List of tables'!$A$4:$H$900,5,FALSE))</f>
        <v>Super Output Area, Northern Ireland</v>
      </c>
      <c r="E855" s="53" t="str">
        <f t="shared" si="13"/>
        <v>Download file (ODS, 68 KB)</v>
      </c>
      <c r="G855" s="18" t="str">
        <f>IF(ISNA(VLOOKUP((ROW(G857)-15),'List of tables'!$A$4:$H$900,6,FALSE))," ",VLOOKUP((ROW(G857)-15),'List of tables'!$A$4:$H$900,6,FALSE))</f>
        <v>https://datavis.nisra.gov.uk/census/2011/census-2011-wp209ni-statistical-geographies.ods</v>
      </c>
      <c r="H855" s="18" t="str">
        <f>IF(ISNA(VLOOKUP((ROW(H857)-15),'List of tables'!$A$4:$H$900,7,FALSE))," ",VLOOKUP((ROW(H857)-15),'List of tables'!$A$4:$H$900,7,FALSE))</f>
        <v>Download file (ODS, 68 KB)</v>
      </c>
    </row>
    <row r="856" spans="1:8" ht="45" customHeight="1" x14ac:dyDescent="0.2">
      <c r="A856" s="21" t="str">
        <f>IF(ISNA(VLOOKUP((ROW(A858)-15),'List of tables'!$A$4:$H$900,2,FALSE))," ",VLOOKUP((ROW(A858)-15),'List of tables'!$A$4:$H$900,2,FALSE))</f>
        <v xml:space="preserve">WP301NI </v>
      </c>
      <c r="B856" s="20" t="str">
        <f>IF(ISNA(VLOOKUP((ROW(B858)-15),'List of tables'!$A$4:$H$900,3,FALSE))," ",VLOOKUP((ROW(B858)-15),'List of tables'!$A$4:$H$900,3,FALSE))</f>
        <v>General health (workplace population) (administrative geographies)</v>
      </c>
      <c r="C856" s="20" t="str">
        <f>IF(ISNA(VLOOKUP((ROW(H858)-15),'List of tables'!$A$4:$H$900,8,FALSE))," ",VLOOKUP((ROW(H858)-15),'List of tables'!$A$4:$H$900,8,FALSE))</f>
        <v>All usual residents aged 16 to 74 (excluding students) in employment and currently working in the area</v>
      </c>
      <c r="D856" s="20" t="str">
        <f>IF(ISNA(VLOOKUP((ROW(D858)-15),'List of tables'!$A$4:$H$900,5,FALSE))," ",VLOOKUP((ROW(D858)-15),'List of tables'!$A$4:$H$900,5,FALSE))</f>
        <v>Electoral Ward, Assembly Area, Local Government District (1993), Health and Social Care Trust, Education and Library Board, NUTS3, Northern Ireland</v>
      </c>
      <c r="E856" s="53" t="str">
        <f t="shared" si="13"/>
        <v>Download file (ODS, 55 KB)</v>
      </c>
      <c r="G856" s="18" t="str">
        <f>IF(ISNA(VLOOKUP((ROW(G858)-15),'List of tables'!$A$4:$H$900,6,FALSE))," ",VLOOKUP((ROW(G858)-15),'List of tables'!$A$4:$H$900,6,FALSE))</f>
        <v>https://datavis.nisra.gov.uk/census/2011/census-2011-wp301ni-administrative-geographies.ods</v>
      </c>
      <c r="H856" s="18" t="str">
        <f>IF(ISNA(VLOOKUP((ROW(H858)-15),'List of tables'!$A$4:$H$900,7,FALSE))," ",VLOOKUP((ROW(H858)-15),'List of tables'!$A$4:$H$900,7,FALSE))</f>
        <v>Download file (ODS, 55 KB)</v>
      </c>
    </row>
    <row r="857" spans="1:8" ht="45" customHeight="1" x14ac:dyDescent="0.2">
      <c r="A857" s="21" t="str">
        <f>IF(ISNA(VLOOKUP((ROW(A859)-15),'List of tables'!$A$4:$H$900,2,FALSE))," ",VLOOKUP((ROW(A859)-15),'List of tables'!$A$4:$H$900,2,FALSE))</f>
        <v xml:space="preserve">WP301NI </v>
      </c>
      <c r="B857" s="20" t="str">
        <f>IF(ISNA(VLOOKUP((ROW(B859)-15),'List of tables'!$A$4:$H$900,3,FALSE))," ",VLOOKUP((ROW(B859)-15),'List of tables'!$A$4:$H$900,3,FALSE))</f>
        <v>General health (workplace population) (statistical geographies)</v>
      </c>
      <c r="C857" s="20" t="str">
        <f>IF(ISNA(VLOOKUP((ROW(H859)-15),'List of tables'!$A$4:$H$900,8,FALSE))," ",VLOOKUP((ROW(H859)-15),'List of tables'!$A$4:$H$900,8,FALSE))</f>
        <v>All usual residents aged 16 to 74 (excluding students) in employment and currently working in the area</v>
      </c>
      <c r="D857" s="20" t="str">
        <f>IF(ISNA(VLOOKUP((ROW(D859)-15),'List of tables'!$A$4:$H$900,5,FALSE))," ",VLOOKUP((ROW(D859)-15),'List of tables'!$A$4:$H$900,5,FALSE))</f>
        <v>Super Output Area, Northern Ireland</v>
      </c>
      <c r="E857" s="53" t="str">
        <f t="shared" si="13"/>
        <v>Download file (ODS, 60 KB)</v>
      </c>
      <c r="G857" s="18" t="str">
        <f>IF(ISNA(VLOOKUP((ROW(G859)-15),'List of tables'!$A$4:$H$900,6,FALSE))," ",VLOOKUP((ROW(G859)-15),'List of tables'!$A$4:$H$900,6,FALSE))</f>
        <v>https://datavis.nisra.gov.uk/census/2011/census-2011-wp301ni-statistical-geographies.ods</v>
      </c>
      <c r="H857" s="18" t="str">
        <f>IF(ISNA(VLOOKUP((ROW(H859)-15),'List of tables'!$A$4:$H$900,7,FALSE))," ",VLOOKUP((ROW(H859)-15),'List of tables'!$A$4:$H$900,7,FALSE))</f>
        <v>Download file (ODS, 60 KB)</v>
      </c>
    </row>
    <row r="858" spans="1:8" ht="45" customHeight="1" x14ac:dyDescent="0.2">
      <c r="A858" s="21" t="str">
        <f>IF(ISNA(VLOOKUP((ROW(A860)-15),'List of tables'!$A$4:$H$900,2,FALSE))," ",VLOOKUP((ROW(A860)-15),'List of tables'!$A$4:$H$900,2,FALSE))</f>
        <v xml:space="preserve">WP401NI </v>
      </c>
      <c r="B858" s="20" t="str">
        <f>IF(ISNA(VLOOKUP((ROW(B860)-15),'List of tables'!$A$4:$H$900,3,FALSE))," ",VLOOKUP((ROW(B860)-15),'List of tables'!$A$4:$H$900,3,FALSE))</f>
        <v>Tenure (workplace population) (administrative geographies)</v>
      </c>
      <c r="C858" s="20" t="str">
        <f>IF(ISNA(VLOOKUP((ROW(H860)-15),'List of tables'!$A$4:$H$900,8,FALSE))," ",VLOOKUP((ROW(H860)-15),'List of tables'!$A$4:$H$900,8,FALSE))</f>
        <v>All usual residents in households aged 16 to 74 (excluding students) in employment and currently working in the area</v>
      </c>
      <c r="D858" s="20" t="str">
        <f>IF(ISNA(VLOOKUP((ROW(D860)-15),'List of tables'!$A$4:$H$900,5,FALSE))," ",VLOOKUP((ROW(D860)-15),'List of tables'!$A$4:$H$900,5,FALSE))</f>
        <v>Electoral Ward, Assembly Area, Local Government District (1993), Health and Social Care Trust, Education and Library Board, NUTS3, Northern Ireland</v>
      </c>
      <c r="E858" s="53" t="str">
        <f t="shared" si="13"/>
        <v>Download file (ODS, 80 KB)</v>
      </c>
      <c r="G858" s="18" t="str">
        <f>IF(ISNA(VLOOKUP((ROW(G860)-15),'List of tables'!$A$4:$H$900,6,FALSE))," ",VLOOKUP((ROW(G860)-15),'List of tables'!$A$4:$H$900,6,FALSE))</f>
        <v>https://datavis.nisra.gov.uk/census/2011/census-2011-wp401ni-administrative-geographies.ods</v>
      </c>
      <c r="H858" s="18" t="str">
        <f>IF(ISNA(VLOOKUP((ROW(H860)-15),'List of tables'!$A$4:$H$900,7,FALSE))," ",VLOOKUP((ROW(H860)-15),'List of tables'!$A$4:$H$900,7,FALSE))</f>
        <v>Download file (ODS, 80 KB)</v>
      </c>
    </row>
    <row r="859" spans="1:8" ht="45" customHeight="1" x14ac:dyDescent="0.2">
      <c r="A859" s="21" t="str">
        <f>IF(ISNA(VLOOKUP((ROW(A861)-15),'List of tables'!$A$4:$H$900,2,FALSE))," ",VLOOKUP((ROW(A861)-15),'List of tables'!$A$4:$H$900,2,FALSE))</f>
        <v xml:space="preserve">WP401NI </v>
      </c>
      <c r="B859" s="20" t="str">
        <f>IF(ISNA(VLOOKUP((ROW(B861)-15),'List of tables'!$A$4:$H$900,3,FALSE))," ",VLOOKUP((ROW(B861)-15),'List of tables'!$A$4:$H$900,3,FALSE))</f>
        <v>Tenure (workplace population) (statistical geographies)</v>
      </c>
      <c r="C859" s="20" t="str">
        <f>IF(ISNA(VLOOKUP((ROW(H861)-15),'List of tables'!$A$4:$H$900,8,FALSE))," ",VLOOKUP((ROW(H861)-15),'List of tables'!$A$4:$H$900,8,FALSE))</f>
        <v>All usual residents in households aged 16 to 74 (excluding students) in employment and currently working in the area</v>
      </c>
      <c r="D859" s="20" t="str">
        <f>IF(ISNA(VLOOKUP((ROW(D861)-15),'List of tables'!$A$4:$H$900,5,FALSE))," ",VLOOKUP((ROW(D861)-15),'List of tables'!$A$4:$H$900,5,FALSE))</f>
        <v>Super Output Area, Northern Ireland</v>
      </c>
      <c r="E859" s="53" t="str">
        <f t="shared" si="13"/>
        <v>Download file (ODS, 89 KB)</v>
      </c>
      <c r="G859" s="18" t="str">
        <f>IF(ISNA(VLOOKUP((ROW(G861)-15),'List of tables'!$A$4:$H$900,6,FALSE))," ",VLOOKUP((ROW(G861)-15),'List of tables'!$A$4:$H$900,6,FALSE))</f>
        <v>https://datavis.nisra.gov.uk/census/2011/census-2011-wp401ni-statistical-geographies.ods</v>
      </c>
      <c r="H859" s="18" t="str">
        <f>IF(ISNA(VLOOKUP((ROW(H861)-15),'List of tables'!$A$4:$H$900,7,FALSE))," ",VLOOKUP((ROW(H861)-15),'List of tables'!$A$4:$H$900,7,FALSE))</f>
        <v>Download file (ODS, 89 KB)</v>
      </c>
    </row>
    <row r="860" spans="1:8" ht="45" customHeight="1" x14ac:dyDescent="0.2">
      <c r="A860" s="21" t="str">
        <f>IF(ISNA(VLOOKUP((ROW(A862)-15),'List of tables'!$A$4:$H$900,2,FALSE))," ",VLOOKUP((ROW(A862)-15),'List of tables'!$A$4:$H$900,2,FALSE))</f>
        <v xml:space="preserve">WP501NI </v>
      </c>
      <c r="B860" s="20" t="str">
        <f>IF(ISNA(VLOOKUP((ROW(B862)-15),'List of tables'!$A$4:$H$900,3,FALSE))," ",VLOOKUP((ROW(B862)-15),'List of tables'!$A$4:$H$900,3,FALSE))</f>
        <v>Highest level of qualification (workplace population) (administrative geographies)</v>
      </c>
      <c r="C860" s="20" t="str">
        <f>IF(ISNA(VLOOKUP((ROW(H862)-15),'List of tables'!$A$4:$H$900,8,FALSE))," ",VLOOKUP((ROW(H862)-15),'List of tables'!$A$4:$H$900,8,FALSE))</f>
        <v>All usual residents aged 16 to 74 (excluding students) in employment and currently working in the area</v>
      </c>
      <c r="D860" s="20" t="str">
        <f>IF(ISNA(VLOOKUP((ROW(D862)-15),'List of tables'!$A$4:$H$900,5,FALSE))," ",VLOOKUP((ROW(D862)-15),'List of tables'!$A$4:$H$900,5,FALSE))</f>
        <v>Electoral Ward, Assembly Area, Local Government District (1993), Health and Social Care Trust, Education and Library Board, NUTS3, Northern Ireland</v>
      </c>
      <c r="E860" s="53" t="str">
        <f t="shared" si="13"/>
        <v>Download file (ODS, 67 KB)</v>
      </c>
      <c r="G860" s="18" t="str">
        <f>IF(ISNA(VLOOKUP((ROW(G862)-15),'List of tables'!$A$4:$H$900,6,FALSE))," ",VLOOKUP((ROW(G862)-15),'List of tables'!$A$4:$H$900,6,FALSE))</f>
        <v>https://datavis.nisra.gov.uk/census/2011/census-2011-wp501ni-administrative-geographies.ods</v>
      </c>
      <c r="H860" s="18" t="str">
        <f>IF(ISNA(VLOOKUP((ROW(H862)-15),'List of tables'!$A$4:$H$900,7,FALSE))," ",VLOOKUP((ROW(H862)-15),'List of tables'!$A$4:$H$900,7,FALSE))</f>
        <v>Download file (ODS, 67 KB)</v>
      </c>
    </row>
    <row r="861" spans="1:8" ht="45" customHeight="1" x14ac:dyDescent="0.2">
      <c r="A861" s="21" t="str">
        <f>IF(ISNA(VLOOKUP((ROW(A863)-15),'List of tables'!$A$4:$H$900,2,FALSE))," ",VLOOKUP((ROW(A863)-15),'List of tables'!$A$4:$H$900,2,FALSE))</f>
        <v xml:space="preserve">WP501NI </v>
      </c>
      <c r="B861" s="20" t="str">
        <f>IF(ISNA(VLOOKUP((ROW(B863)-15),'List of tables'!$A$4:$H$900,3,FALSE))," ",VLOOKUP((ROW(B863)-15),'List of tables'!$A$4:$H$900,3,FALSE))</f>
        <v>Highest level of qualification (workplace population) (statistical geographies)</v>
      </c>
      <c r="C861" s="20" t="str">
        <f>IF(ISNA(VLOOKUP((ROW(H863)-15),'List of tables'!$A$4:$H$900,8,FALSE))," ",VLOOKUP((ROW(H863)-15),'List of tables'!$A$4:$H$900,8,FALSE))</f>
        <v>All usual residents aged 16 to 74 (excluding students) in employment and currently working in the area</v>
      </c>
      <c r="D861" s="20" t="str">
        <f>IF(ISNA(VLOOKUP((ROW(D863)-15),'List of tables'!$A$4:$H$900,5,FALSE))," ",VLOOKUP((ROW(D863)-15),'List of tables'!$A$4:$H$900,5,FALSE))</f>
        <v>Super Output Area, Northern Ireland</v>
      </c>
      <c r="E861" s="53" t="str">
        <f t="shared" si="13"/>
        <v>Download file (ODS, 70 KB)</v>
      </c>
      <c r="G861" s="18" t="str">
        <f>IF(ISNA(VLOOKUP((ROW(G863)-15),'List of tables'!$A$4:$H$900,6,FALSE))," ",VLOOKUP((ROW(G863)-15),'List of tables'!$A$4:$H$900,6,FALSE))</f>
        <v>https://datavis.nisra.gov.uk/census/2011/census-2011-wp501ni-statistical-geographies.ods</v>
      </c>
      <c r="H861" s="18" t="str">
        <f>IF(ISNA(VLOOKUP((ROW(H863)-15),'List of tables'!$A$4:$H$900,7,FALSE))," ",VLOOKUP((ROW(H863)-15),'List of tables'!$A$4:$H$900,7,FALSE))</f>
        <v>Download file (ODS, 70 KB)</v>
      </c>
    </row>
    <row r="862" spans="1:8" ht="45" customHeight="1" x14ac:dyDescent="0.2">
      <c r="A862" s="21" t="str">
        <f>IF(ISNA(VLOOKUP((ROW(A864)-15),'List of tables'!$A$4:$H$900,2,FALSE))," ",VLOOKUP((ROW(A864)-15),'List of tables'!$A$4:$H$900,2,FALSE))</f>
        <v xml:space="preserve">WP502NI </v>
      </c>
      <c r="B862" s="20" t="str">
        <f>IF(ISNA(VLOOKUP((ROW(B864)-15),'List of tables'!$A$4:$H$900,3,FALSE))," ",VLOOKUP((ROW(B864)-15),'List of tables'!$A$4:$H$900,3,FALSE))</f>
        <v>Occupation by highest level of qualification (workplace population) (administrative geographies)</v>
      </c>
      <c r="C862" s="20" t="str">
        <f>IF(ISNA(VLOOKUP((ROW(H864)-15),'List of tables'!$A$4:$H$900,8,FALSE))," ",VLOOKUP((ROW(H864)-15),'List of tables'!$A$4:$H$900,8,FALSE))</f>
        <v>All usual residents aged 16 to 74 (excluding students) in employment and currently working in the area</v>
      </c>
      <c r="D862" s="20" t="str">
        <f>IF(ISNA(VLOOKUP((ROW(D864)-15),'List of tables'!$A$4:$H$900,5,FALSE))," ",VLOOKUP((ROW(D864)-15),'List of tables'!$A$4:$H$900,5,FALSE))</f>
        <v>Local Government District (1993), Health and Social Care Trust, Education and Library Board, NUTS3, Northern Ireland</v>
      </c>
      <c r="E862" s="53" t="str">
        <f t="shared" si="13"/>
        <v>Download file (Zip, 374 KB)</v>
      </c>
      <c r="G862" s="18" t="str">
        <f>IF(ISNA(VLOOKUP((ROW(G864)-15),'List of tables'!$A$4:$H$900,6,FALSE))," ",VLOOKUP((ROW(G864)-15),'List of tables'!$A$4:$H$900,6,FALSE))</f>
        <v>https://datavis.nisra.gov.uk/census/2011/census-2011-wp502ni-administrative-geographies.zip</v>
      </c>
      <c r="H862" s="18" t="str">
        <f>IF(ISNA(VLOOKUP((ROW(H864)-15),'List of tables'!$A$4:$H$900,7,FALSE))," ",VLOOKUP((ROW(H864)-15),'List of tables'!$A$4:$H$900,7,FALSE))</f>
        <v>Download file (Zip, 374 KB)</v>
      </c>
    </row>
    <row r="863" spans="1:8" ht="45" customHeight="1" x14ac:dyDescent="0.2">
      <c r="A863" s="21" t="str">
        <f>IF(ISNA(VLOOKUP((ROW(A865)-15),'List of tables'!$A$4:$H$900,2,FALSE))," ",VLOOKUP((ROW(A865)-15),'List of tables'!$A$4:$H$900,2,FALSE))</f>
        <v xml:space="preserve">WP503NI </v>
      </c>
      <c r="B863" s="20" t="str">
        <f>IF(ISNA(VLOOKUP((ROW(B865)-15),'List of tables'!$A$4:$H$900,3,FALSE))," ",VLOOKUP((ROW(B865)-15),'List of tables'!$A$4:$H$900,3,FALSE))</f>
        <v>Highest level of qualification by industry (workplace population) (administrative geographies)</v>
      </c>
      <c r="C863" s="20" t="str">
        <f>IF(ISNA(VLOOKUP((ROW(H865)-15),'List of tables'!$A$4:$H$900,8,FALSE))," ",VLOOKUP((ROW(H865)-15),'List of tables'!$A$4:$H$900,8,FALSE))</f>
        <v>All usual residents aged 16 to 74 (excluding students) in employment and currently working in the area</v>
      </c>
      <c r="D863" s="20" t="str">
        <f>IF(ISNA(VLOOKUP((ROW(D865)-15),'List of tables'!$A$4:$H$900,5,FALSE))," ",VLOOKUP((ROW(D865)-15),'List of tables'!$A$4:$H$900,5,FALSE))</f>
        <v>Local Government District (1993), Health and Social Care Trust, Education and Library Board, NUTS3, Northern Ireland</v>
      </c>
      <c r="E863" s="53" t="str">
        <f t="shared" si="13"/>
        <v>Download file (Zip, 383 KB)</v>
      </c>
      <c r="G863" s="18" t="str">
        <f>IF(ISNA(VLOOKUP((ROW(G865)-15),'List of tables'!$A$4:$H$900,6,FALSE))," ",VLOOKUP((ROW(G865)-15),'List of tables'!$A$4:$H$900,6,FALSE))</f>
        <v>https://datavis.nisra.gov.uk/census/2011/census-2011-wp503ni-administrative-geographies.zip</v>
      </c>
      <c r="H863" s="18" t="str">
        <f>IF(ISNA(VLOOKUP((ROW(H865)-15),'List of tables'!$A$4:$H$900,7,FALSE))," ",VLOOKUP((ROW(H865)-15),'List of tables'!$A$4:$H$900,7,FALSE))</f>
        <v>Download file (Zip, 383 KB)</v>
      </c>
    </row>
    <row r="864" spans="1:8" ht="45" customHeight="1" x14ac:dyDescent="0.2">
      <c r="A864" s="21" t="str">
        <f>IF(ISNA(VLOOKUP((ROW(A866)-15),'List of tables'!$A$4:$H$900,2,FALSE))," ",VLOOKUP((ROW(A866)-15),'List of tables'!$A$4:$H$900,2,FALSE))</f>
        <v xml:space="preserve">WP601NI </v>
      </c>
      <c r="B864" s="20" t="str">
        <f>IF(ISNA(VLOOKUP((ROW(B866)-15),'List of tables'!$A$4:$H$900,3,FALSE))," ",VLOOKUP((ROW(B866)-15),'List of tables'!$A$4:$H$900,3,FALSE))</f>
        <v>Employment status (workplace population) (administrative geographies)</v>
      </c>
      <c r="C864" s="20" t="str">
        <f>IF(ISNA(VLOOKUP((ROW(H866)-15),'List of tables'!$A$4:$H$900,8,FALSE))," ",VLOOKUP((ROW(H866)-15),'List of tables'!$A$4:$H$900,8,FALSE))</f>
        <v>All usual residents aged 16 to 74 (excluding students) in employment and currently working in the area</v>
      </c>
      <c r="D864" s="20" t="str">
        <f>IF(ISNA(VLOOKUP((ROW(D866)-15),'List of tables'!$A$4:$H$900,5,FALSE))," ",VLOOKUP((ROW(D866)-15),'List of tables'!$A$4:$H$900,5,FALSE))</f>
        <v>Electoral Ward, Assembly Area, Local Government District (1993), Health and Social Care Trust, Education and Library Board, NUTS3, Northern Ireland</v>
      </c>
      <c r="E864" s="53" t="str">
        <f t="shared" si="13"/>
        <v>Download file (ODS, 60 KB)</v>
      </c>
      <c r="G864" s="18" t="str">
        <f>IF(ISNA(VLOOKUP((ROW(G866)-15),'List of tables'!$A$4:$H$900,6,FALSE))," ",VLOOKUP((ROW(G866)-15),'List of tables'!$A$4:$H$900,6,FALSE))</f>
        <v>https://datavis.nisra.gov.uk/census/2011/census-2011-wp601ni-administrative-geographies.ods</v>
      </c>
      <c r="H864" s="18" t="str">
        <f>IF(ISNA(VLOOKUP((ROW(H866)-15),'List of tables'!$A$4:$H$900,7,FALSE))," ",VLOOKUP((ROW(H866)-15),'List of tables'!$A$4:$H$900,7,FALSE))</f>
        <v>Download file (ODS, 60 KB)</v>
      </c>
    </row>
    <row r="865" spans="1:8" ht="45" customHeight="1" x14ac:dyDescent="0.2">
      <c r="A865" s="21" t="str">
        <f>IF(ISNA(VLOOKUP((ROW(A867)-15),'List of tables'!$A$4:$H$900,2,FALSE))," ",VLOOKUP((ROW(A867)-15),'List of tables'!$A$4:$H$900,2,FALSE))</f>
        <v xml:space="preserve">WP601NI </v>
      </c>
      <c r="B865" s="20" t="str">
        <f>IF(ISNA(VLOOKUP((ROW(B867)-15),'List of tables'!$A$4:$H$900,3,FALSE))," ",VLOOKUP((ROW(B867)-15),'List of tables'!$A$4:$H$900,3,FALSE))</f>
        <v>Employment status (workplace population) (statistical geographies)</v>
      </c>
      <c r="C865" s="20" t="str">
        <f>IF(ISNA(VLOOKUP((ROW(H867)-15),'List of tables'!$A$4:$H$900,8,FALSE))," ",VLOOKUP((ROW(H867)-15),'List of tables'!$A$4:$H$900,8,FALSE))</f>
        <v>All usual residents aged 16 to 74 (excluding students) in employment and currently working in the area</v>
      </c>
      <c r="D865" s="20" t="str">
        <f>IF(ISNA(VLOOKUP((ROW(D867)-15),'List of tables'!$A$4:$H$900,5,FALSE))," ",VLOOKUP((ROW(D867)-15),'List of tables'!$A$4:$H$900,5,FALSE))</f>
        <v>Super Output Area, Northern Ireland</v>
      </c>
      <c r="E865" s="53" t="str">
        <f t="shared" si="13"/>
        <v>Download file (ODS, 65 KB)</v>
      </c>
      <c r="G865" s="18" t="str">
        <f>IF(ISNA(VLOOKUP((ROW(G867)-15),'List of tables'!$A$4:$H$900,6,FALSE))," ",VLOOKUP((ROW(G867)-15),'List of tables'!$A$4:$H$900,6,FALSE))</f>
        <v>https://datavis.nisra.gov.uk/census/2011/census-2011-wp601ni-statistical-geographies.ods</v>
      </c>
      <c r="H865" s="18" t="str">
        <f>IF(ISNA(VLOOKUP((ROW(H867)-15),'List of tables'!$A$4:$H$900,7,FALSE))," ",VLOOKUP((ROW(H867)-15),'List of tables'!$A$4:$H$900,7,FALSE))</f>
        <v>Download file (ODS, 65 KB)</v>
      </c>
    </row>
    <row r="866" spans="1:8" ht="45" customHeight="1" x14ac:dyDescent="0.2">
      <c r="A866" s="21" t="str">
        <f>IF(ISNA(VLOOKUP((ROW(A868)-15),'List of tables'!$A$4:$H$900,2,FALSE))," ",VLOOKUP((ROW(A868)-15),'List of tables'!$A$4:$H$900,2,FALSE))</f>
        <v xml:space="preserve">WP602NI </v>
      </c>
      <c r="B866" s="20" t="str">
        <f>IF(ISNA(VLOOKUP((ROW(B868)-15),'List of tables'!$A$4:$H$900,3,FALSE))," ",VLOOKUP((ROW(B868)-15),'List of tables'!$A$4:$H$900,3,FALSE))</f>
        <v>Hours worked (workplace population) (administrative geographies)</v>
      </c>
      <c r="C866" s="20" t="str">
        <f>IF(ISNA(VLOOKUP((ROW(H868)-15),'List of tables'!$A$4:$H$900,8,FALSE))," ",VLOOKUP((ROW(H868)-15),'List of tables'!$A$4:$H$900,8,FALSE))</f>
        <v>All usual residents aged 16 to 74 (excluding students) in employment and currently working in the area</v>
      </c>
      <c r="D866" s="20" t="str">
        <f>IF(ISNA(VLOOKUP((ROW(D868)-15),'List of tables'!$A$4:$H$900,5,FALSE))," ",VLOOKUP((ROW(D868)-15),'List of tables'!$A$4:$H$900,5,FALSE))</f>
        <v>Electoral Ward, Assembly Area, Local Government District (1993), Health and Social Care Trust, Education and Library Board, NUTS3, Northern Ireland</v>
      </c>
      <c r="E866" s="53" t="str">
        <f t="shared" si="13"/>
        <v>Download file (ODS, 54 KB)</v>
      </c>
      <c r="G866" s="18" t="str">
        <f>IF(ISNA(VLOOKUP((ROW(G868)-15),'List of tables'!$A$4:$H$900,6,FALSE))," ",VLOOKUP((ROW(G868)-15),'List of tables'!$A$4:$H$900,6,FALSE))</f>
        <v>https://datavis.nisra.gov.uk/census/2011/census-2011-wp602ni-administrative-geographies.ods</v>
      </c>
      <c r="H866" s="18" t="str">
        <f>IF(ISNA(VLOOKUP((ROW(H868)-15),'List of tables'!$A$4:$H$900,7,FALSE))," ",VLOOKUP((ROW(H868)-15),'List of tables'!$A$4:$H$900,7,FALSE))</f>
        <v>Download file (ODS, 54 KB)</v>
      </c>
    </row>
    <row r="867" spans="1:8" ht="45" customHeight="1" x14ac:dyDescent="0.2">
      <c r="A867" s="21" t="str">
        <f>IF(ISNA(VLOOKUP((ROW(A869)-15),'List of tables'!$A$4:$H$900,2,FALSE))," ",VLOOKUP((ROW(A869)-15),'List of tables'!$A$4:$H$900,2,FALSE))</f>
        <v xml:space="preserve">WP602NI </v>
      </c>
      <c r="B867" s="20" t="str">
        <f>IF(ISNA(VLOOKUP((ROW(B869)-15),'List of tables'!$A$4:$H$900,3,FALSE))," ",VLOOKUP((ROW(B869)-15),'List of tables'!$A$4:$H$900,3,FALSE))</f>
        <v>Hours worked (workplace population) (statistical geographies)</v>
      </c>
      <c r="C867" s="20" t="str">
        <f>IF(ISNA(VLOOKUP((ROW(H869)-15),'List of tables'!$A$4:$H$900,8,FALSE))," ",VLOOKUP((ROW(H869)-15),'List of tables'!$A$4:$H$900,8,FALSE))</f>
        <v>All usual residents aged 16 to 74 (excluding students) in employment and currently working in the area</v>
      </c>
      <c r="D867" s="20" t="str">
        <f>IF(ISNA(VLOOKUP((ROW(D869)-15),'List of tables'!$A$4:$H$900,5,FALSE))," ",VLOOKUP((ROW(D869)-15),'List of tables'!$A$4:$H$900,5,FALSE))</f>
        <v>Super Output Area, Northern Ireland</v>
      </c>
      <c r="E867" s="53" t="str">
        <f t="shared" si="13"/>
        <v>Download file (ODS, 60 KB)</v>
      </c>
      <c r="G867" s="18" t="str">
        <f>IF(ISNA(VLOOKUP((ROW(G869)-15),'List of tables'!$A$4:$H$900,6,FALSE))," ",VLOOKUP((ROW(G869)-15),'List of tables'!$A$4:$H$900,6,FALSE))</f>
        <v>https://datavis.nisra.gov.uk/census/2011/census-2011-wp602ni-statistical-geographies.ods</v>
      </c>
      <c r="H867" s="18" t="str">
        <f>IF(ISNA(VLOOKUP((ROW(H869)-15),'List of tables'!$A$4:$H$900,7,FALSE))," ",VLOOKUP((ROW(H869)-15),'List of tables'!$A$4:$H$900,7,FALSE))</f>
        <v>Download file (ODS, 60 KB)</v>
      </c>
    </row>
    <row r="868" spans="1:8" ht="45" customHeight="1" x14ac:dyDescent="0.2">
      <c r="A868" s="21" t="str">
        <f>IF(ISNA(VLOOKUP((ROW(A870)-15),'List of tables'!$A$4:$H$900,2,FALSE))," ",VLOOKUP((ROW(A870)-15),'List of tables'!$A$4:$H$900,2,FALSE))</f>
        <v xml:space="preserve">WP603NI </v>
      </c>
      <c r="B868" s="20" t="str">
        <f>IF(ISNA(VLOOKUP((ROW(B870)-15),'List of tables'!$A$4:$H$900,3,FALSE))," ",VLOOKUP((ROW(B870)-15),'List of tables'!$A$4:$H$900,3,FALSE))</f>
        <v>Industry of employment (workplace population) (administrative geographies)</v>
      </c>
      <c r="C868" s="20" t="str">
        <f>IF(ISNA(VLOOKUP((ROW(H870)-15),'List of tables'!$A$4:$H$900,8,FALSE))," ",VLOOKUP((ROW(H870)-15),'List of tables'!$A$4:$H$900,8,FALSE))</f>
        <v>All usual residents aged 16 to 74 (excluding students) in employment and currently working in the area</v>
      </c>
      <c r="D868" s="20" t="str">
        <f>IF(ISNA(VLOOKUP((ROW(D870)-15),'List of tables'!$A$4:$H$900,5,FALSE))," ",VLOOKUP((ROW(D870)-15),'List of tables'!$A$4:$H$900,5,FALSE))</f>
        <v>Electoral Ward, Assembly Area, Local Government District (1993), Health and Social Care Trust, Education and Library Board, NUTS3, Northern Ireland</v>
      </c>
      <c r="E868" s="53" t="str">
        <f t="shared" si="13"/>
        <v>Download file (ODS, 89 KB)</v>
      </c>
      <c r="G868" s="18" t="str">
        <f>IF(ISNA(VLOOKUP((ROW(G870)-15),'List of tables'!$A$4:$H$900,6,FALSE))," ",VLOOKUP((ROW(G870)-15),'List of tables'!$A$4:$H$900,6,FALSE))</f>
        <v>https://datavis.nisra.gov.uk/census/2011/census-2011-wp603ni-administrative-geographies.ods</v>
      </c>
      <c r="H868" s="18" t="str">
        <f>IF(ISNA(VLOOKUP((ROW(H870)-15),'List of tables'!$A$4:$H$900,7,FALSE))," ",VLOOKUP((ROW(H870)-15),'List of tables'!$A$4:$H$900,7,FALSE))</f>
        <v>Download file (ODS, 89 KB)</v>
      </c>
    </row>
    <row r="869" spans="1:8" ht="45" customHeight="1" x14ac:dyDescent="0.2">
      <c r="A869" s="21" t="str">
        <f>IF(ISNA(VLOOKUP((ROW(A871)-15),'List of tables'!$A$4:$H$900,2,FALSE))," ",VLOOKUP((ROW(A871)-15),'List of tables'!$A$4:$H$900,2,FALSE))</f>
        <v xml:space="preserve">WP603NI </v>
      </c>
      <c r="B869" s="20" t="str">
        <f>IF(ISNA(VLOOKUP((ROW(B871)-15),'List of tables'!$A$4:$H$900,3,FALSE))," ",VLOOKUP((ROW(B871)-15),'List of tables'!$A$4:$H$900,3,FALSE))</f>
        <v>Industry of employment (workplace population) (statistical geographies)</v>
      </c>
      <c r="C869" s="20" t="str">
        <f>IF(ISNA(VLOOKUP((ROW(H871)-15),'List of tables'!$A$4:$H$900,8,FALSE))," ",VLOOKUP((ROW(H871)-15),'List of tables'!$A$4:$H$900,8,FALSE))</f>
        <v>All usual residents aged 16 to 74 (excluding students) in employment and currently working in the area</v>
      </c>
      <c r="D869" s="20" t="str">
        <f>IF(ISNA(VLOOKUP((ROW(D871)-15),'List of tables'!$A$4:$H$900,5,FALSE))," ",VLOOKUP((ROW(D871)-15),'List of tables'!$A$4:$H$900,5,FALSE))</f>
        <v>Super Output Area, Northern Ireland</v>
      </c>
      <c r="E869" s="53" t="str">
        <f t="shared" si="13"/>
        <v>Download file (ODS, 95 KB)</v>
      </c>
      <c r="G869" s="18" t="str">
        <f>IF(ISNA(VLOOKUP((ROW(G871)-15),'List of tables'!$A$4:$H$900,6,FALSE))," ",VLOOKUP((ROW(G871)-15),'List of tables'!$A$4:$H$900,6,FALSE))</f>
        <v>https://datavis.nisra.gov.uk/census/2011/census-2011-wp603ni-statistical-geographies.ods</v>
      </c>
      <c r="H869" s="18" t="str">
        <f>IF(ISNA(VLOOKUP((ROW(H871)-15),'List of tables'!$A$4:$H$900,7,FALSE))," ",VLOOKUP((ROW(H871)-15),'List of tables'!$A$4:$H$900,7,FALSE))</f>
        <v>Download file (ODS, 95 KB)</v>
      </c>
    </row>
    <row r="870" spans="1:8" ht="45" customHeight="1" x14ac:dyDescent="0.2">
      <c r="A870" s="21" t="str">
        <f>IF(ISNA(VLOOKUP((ROW(A872)-15),'List of tables'!$A$4:$H$900,2,FALSE))," ",VLOOKUP((ROW(A872)-15),'List of tables'!$A$4:$H$900,2,FALSE))</f>
        <v xml:space="preserve">WP604NI </v>
      </c>
      <c r="B870" s="20" t="str">
        <f>IF(ISNA(VLOOKUP((ROW(B872)-15),'List of tables'!$A$4:$H$900,3,FALSE))," ",VLOOKUP((ROW(B872)-15),'List of tables'!$A$4:$H$900,3,FALSE))</f>
        <v>Occupation - minor groups (workplace population) (administrative geographies)</v>
      </c>
      <c r="C870" s="20" t="str">
        <f>IF(ISNA(VLOOKUP((ROW(H872)-15),'List of tables'!$A$4:$H$900,8,FALSE))," ",VLOOKUP((ROW(H872)-15),'List of tables'!$A$4:$H$900,8,FALSE))</f>
        <v>All usual residents aged 16 to 74 (excluding students) in employment and currently working in the area</v>
      </c>
      <c r="D870" s="20" t="str">
        <f>IF(ISNA(VLOOKUP((ROW(D872)-15),'List of tables'!$A$4:$H$900,5,FALSE))," ",VLOOKUP((ROW(D872)-15),'List of tables'!$A$4:$H$900,5,FALSE))</f>
        <v>Electoral Ward, Assembly Area, Local Government District (1993), Health and Social Care Trust, Education and Library Board, NUTS3, Northern Ireland</v>
      </c>
      <c r="E870" s="53" t="str">
        <f t="shared" si="13"/>
        <v>Download file (ODS, 132 KB)</v>
      </c>
      <c r="G870" s="18" t="str">
        <f>IF(ISNA(VLOOKUP((ROW(G872)-15),'List of tables'!$A$4:$H$900,6,FALSE))," ",VLOOKUP((ROW(G872)-15),'List of tables'!$A$4:$H$900,6,FALSE))</f>
        <v>https://datavis.nisra.gov.uk/census/2011/census-2011-wp604ni-administrative-geographies.ods</v>
      </c>
      <c r="H870" s="18" t="str">
        <f>IF(ISNA(VLOOKUP((ROW(H872)-15),'List of tables'!$A$4:$H$900,7,FALSE))," ",VLOOKUP((ROW(H872)-15),'List of tables'!$A$4:$H$900,7,FALSE))</f>
        <v>Download file (ODS, 132 KB)</v>
      </c>
    </row>
    <row r="871" spans="1:8" ht="45" customHeight="1" x14ac:dyDescent="0.2">
      <c r="A871" s="21" t="str">
        <f>IF(ISNA(VLOOKUP((ROW(A873)-15),'List of tables'!$A$4:$H$900,2,FALSE))," ",VLOOKUP((ROW(A873)-15),'List of tables'!$A$4:$H$900,2,FALSE))</f>
        <v xml:space="preserve">WP604NI </v>
      </c>
      <c r="B871" s="20" t="str">
        <f>IF(ISNA(VLOOKUP((ROW(B873)-15),'List of tables'!$A$4:$H$900,3,FALSE))," ",VLOOKUP((ROW(B873)-15),'List of tables'!$A$4:$H$900,3,FALSE))</f>
        <v>Occupation - minor groups (workplace population) (statistical geographies)</v>
      </c>
      <c r="C871" s="20" t="str">
        <f>IF(ISNA(VLOOKUP((ROW(H873)-15),'List of tables'!$A$4:$H$900,8,FALSE))," ",VLOOKUP((ROW(H873)-15),'List of tables'!$A$4:$H$900,8,FALSE))</f>
        <v>All usual residents aged 16 to 74 (excluding students) in employment and currently working in the area</v>
      </c>
      <c r="D871" s="20" t="str">
        <f>IF(ISNA(VLOOKUP((ROW(D873)-15),'List of tables'!$A$4:$H$900,5,FALSE))," ",VLOOKUP((ROW(D873)-15),'List of tables'!$A$4:$H$900,5,FALSE))</f>
        <v>Super Output Area, Northern Ireland</v>
      </c>
      <c r="E871" s="53" t="str">
        <f t="shared" si="13"/>
        <v>Download file (ODS, 140 KB)</v>
      </c>
      <c r="G871" s="18" t="str">
        <f>IF(ISNA(VLOOKUP((ROW(G873)-15),'List of tables'!$A$4:$H$900,6,FALSE))," ",VLOOKUP((ROW(G873)-15),'List of tables'!$A$4:$H$900,6,FALSE))</f>
        <v>https://datavis.nisra.gov.uk/census/2011/census-2011-wp604ni-statistical-geographies.ods</v>
      </c>
      <c r="H871" s="18" t="str">
        <f>IF(ISNA(VLOOKUP((ROW(H873)-15),'List of tables'!$A$4:$H$900,7,FALSE))," ",VLOOKUP((ROW(H873)-15),'List of tables'!$A$4:$H$900,7,FALSE))</f>
        <v>Download file (ODS, 140 KB)</v>
      </c>
    </row>
    <row r="872" spans="1:8" ht="45" customHeight="1" x14ac:dyDescent="0.2">
      <c r="A872" s="21" t="str">
        <f>IF(ISNA(VLOOKUP((ROW(A874)-15),'List of tables'!$A$4:$H$900,2,FALSE))," ",VLOOKUP((ROW(A874)-15),'List of tables'!$A$4:$H$900,2,FALSE))</f>
        <v xml:space="preserve">WP605NI </v>
      </c>
      <c r="B872" s="20" t="str">
        <f>IF(ISNA(VLOOKUP((ROW(B874)-15),'List of tables'!$A$4:$H$900,3,FALSE))," ",VLOOKUP((ROW(B874)-15),'List of tables'!$A$4:$H$900,3,FALSE))</f>
        <v>National Statistics Socio-economic Classification (NS-SeC) (workplace population) (administrative geographies)</v>
      </c>
      <c r="C872" s="20" t="str">
        <f>IF(ISNA(VLOOKUP((ROW(H874)-15),'List of tables'!$A$4:$H$900,8,FALSE))," ",VLOOKUP((ROW(H874)-15),'List of tables'!$A$4:$H$900,8,FALSE))</f>
        <v>All usual residents aged 16 to 74 (excluding students) in employment and currently working in the area</v>
      </c>
      <c r="D872" s="20" t="str">
        <f>IF(ISNA(VLOOKUP((ROW(D874)-15),'List of tables'!$A$4:$H$900,5,FALSE))," ",VLOOKUP((ROW(D874)-15),'List of tables'!$A$4:$H$900,5,FALSE))</f>
        <v>Electoral Ward, Assembly Area, Local Government District (1993), Health and Social Care Trust, Education and Library Board, NUTS3, Northern Ireland</v>
      </c>
      <c r="E872" s="53" t="str">
        <f t="shared" si="13"/>
        <v>Download file (ODS, 156 KB)</v>
      </c>
      <c r="G872" s="18" t="str">
        <f>IF(ISNA(VLOOKUP((ROW(G874)-15),'List of tables'!$A$4:$H$900,6,FALSE))," ",VLOOKUP((ROW(G874)-15),'List of tables'!$A$4:$H$900,6,FALSE))</f>
        <v>https://datavis.nisra.gov.uk/census/2011/census-2011-wp605ni-administrative-geographies.ods</v>
      </c>
      <c r="H872" s="18" t="str">
        <f>IF(ISNA(VLOOKUP((ROW(H874)-15),'List of tables'!$A$4:$H$900,7,FALSE))," ",VLOOKUP((ROW(H874)-15),'List of tables'!$A$4:$H$900,7,FALSE))</f>
        <v>Download file (ODS, 156 KB)</v>
      </c>
    </row>
    <row r="873" spans="1:8" ht="45" customHeight="1" x14ac:dyDescent="0.2">
      <c r="A873" s="21" t="str">
        <f>IF(ISNA(VLOOKUP((ROW(A875)-15),'List of tables'!$A$4:$H$900,2,FALSE))," ",VLOOKUP((ROW(A875)-15),'List of tables'!$A$4:$H$900,2,FALSE))</f>
        <v xml:space="preserve">WP605NI </v>
      </c>
      <c r="B873" s="20" t="str">
        <f>IF(ISNA(VLOOKUP((ROW(B875)-15),'List of tables'!$A$4:$H$900,3,FALSE))," ",VLOOKUP((ROW(B875)-15),'List of tables'!$A$4:$H$900,3,FALSE))</f>
        <v>National Statistics Socio-economic Classification (NS-SeC) (workplace population) (statistical geographies)</v>
      </c>
      <c r="C873" s="20" t="str">
        <f>IF(ISNA(VLOOKUP((ROW(H875)-15),'List of tables'!$A$4:$H$900,8,FALSE))," ",VLOOKUP((ROW(H875)-15),'List of tables'!$A$4:$H$900,8,FALSE))</f>
        <v>All usual residents aged 16 to 74 (excluding students) in employment and currently working in the area</v>
      </c>
      <c r="D873" s="20" t="str">
        <f>IF(ISNA(VLOOKUP((ROW(D875)-15),'List of tables'!$A$4:$H$900,5,FALSE))," ",VLOOKUP((ROW(D875)-15),'List of tables'!$A$4:$H$900,5,FALSE))</f>
        <v>Super Output Area, Northern Ireland</v>
      </c>
      <c r="E873" s="53" t="str">
        <f t="shared" si="13"/>
        <v>Download file (ODS, 167 KB)</v>
      </c>
      <c r="G873" s="18" t="str">
        <f>IF(ISNA(VLOOKUP((ROW(G875)-15),'List of tables'!$A$4:$H$900,6,FALSE))," ",VLOOKUP((ROW(G875)-15),'List of tables'!$A$4:$H$900,6,FALSE))</f>
        <v>https://datavis.nisra.gov.uk/census/2011/census-2011-wp605ni-statistical-geographies.ods</v>
      </c>
      <c r="H873" s="18" t="str">
        <f>IF(ISNA(VLOOKUP((ROW(H875)-15),'List of tables'!$A$4:$H$900,7,FALSE))," ",VLOOKUP((ROW(H875)-15),'List of tables'!$A$4:$H$900,7,FALSE))</f>
        <v>Download file (ODS, 167 KB)</v>
      </c>
    </row>
    <row r="874" spans="1:8" ht="45" customHeight="1" x14ac:dyDescent="0.2">
      <c r="A874" s="21" t="str">
        <f>IF(ISNA(VLOOKUP((ROW(A876)-15),'List of tables'!$A$4:$H$900,2,FALSE))," ",VLOOKUP((ROW(A876)-15),'List of tables'!$A$4:$H$900,2,FALSE))</f>
        <v xml:space="preserve">WP606NI </v>
      </c>
      <c r="B874" s="20" t="str">
        <f>IF(ISNA(VLOOKUP((ROW(B876)-15),'List of tables'!$A$4:$H$900,3,FALSE))," ",VLOOKUP((ROW(B876)-15),'List of tables'!$A$4:$H$900,3,FALSE))</f>
        <v>Approximated social grade (workplace population) (administrative geographies)</v>
      </c>
      <c r="C874" s="20" t="str">
        <f>IF(ISNA(VLOOKUP((ROW(H876)-15),'List of tables'!$A$4:$H$900,8,FALSE))," ",VLOOKUP((ROW(H876)-15),'List of tables'!$A$4:$H$900,8,FALSE))</f>
        <v>All usual residents in households aged 16 to 64 (excluding students) in employment and currently working in the area</v>
      </c>
      <c r="D874" s="20" t="str">
        <f>IF(ISNA(VLOOKUP((ROW(D876)-15),'List of tables'!$A$4:$H$900,5,FALSE))," ",VLOOKUP((ROW(D876)-15),'List of tables'!$A$4:$H$900,5,FALSE))</f>
        <v>Electoral Ward, Assembly Area, Local Government District (1993), Health and Social Care Trust, Education and Library Board, NUTS3, Northern Ireland</v>
      </c>
      <c r="E874" s="53" t="str">
        <f t="shared" si="13"/>
        <v>Download file (ODS, 56 KB)</v>
      </c>
      <c r="G874" s="18" t="str">
        <f>IF(ISNA(VLOOKUP((ROW(G876)-15),'List of tables'!$A$4:$H$900,6,FALSE))," ",VLOOKUP((ROW(G876)-15),'List of tables'!$A$4:$H$900,6,FALSE))</f>
        <v>https://datavis.nisra.gov.uk/census/2011/census-2011-wp606ni-administrative-geographies.ods</v>
      </c>
      <c r="H874" s="18" t="str">
        <f>IF(ISNA(VLOOKUP((ROW(H876)-15),'List of tables'!$A$4:$H$900,7,FALSE))," ",VLOOKUP((ROW(H876)-15),'List of tables'!$A$4:$H$900,7,FALSE))</f>
        <v>Download file (ODS, 56 KB)</v>
      </c>
    </row>
    <row r="875" spans="1:8" ht="45" customHeight="1" x14ac:dyDescent="0.2">
      <c r="A875" s="21" t="str">
        <f>IF(ISNA(VLOOKUP((ROW(A877)-15),'List of tables'!$A$4:$H$900,2,FALSE))," ",VLOOKUP((ROW(A877)-15),'List of tables'!$A$4:$H$900,2,FALSE))</f>
        <v xml:space="preserve">WP606NI </v>
      </c>
      <c r="B875" s="20" t="str">
        <f>IF(ISNA(VLOOKUP((ROW(B877)-15),'List of tables'!$A$4:$H$900,3,FALSE))," ",VLOOKUP((ROW(B877)-15),'List of tables'!$A$4:$H$900,3,FALSE))</f>
        <v>Approximated social grade (workplace population) (statistical geographies)</v>
      </c>
      <c r="C875" s="20" t="str">
        <f>IF(ISNA(VLOOKUP((ROW(H877)-15),'List of tables'!$A$4:$H$900,8,FALSE))," ",VLOOKUP((ROW(H877)-15),'List of tables'!$A$4:$H$900,8,FALSE))</f>
        <v>All usual residents in households aged 16 to 64 (excluding students) in employment and currently working in the area</v>
      </c>
      <c r="D875" s="20" t="str">
        <f>IF(ISNA(VLOOKUP((ROW(D877)-15),'List of tables'!$A$4:$H$900,5,FALSE))," ",VLOOKUP((ROW(D877)-15),'List of tables'!$A$4:$H$900,5,FALSE))</f>
        <v>Super Output Area, Northern Ireland</v>
      </c>
      <c r="E875" s="53" t="str">
        <f t="shared" si="13"/>
        <v>Download file (ODS, 61 KB)</v>
      </c>
      <c r="G875" s="18" t="str">
        <f>IF(ISNA(VLOOKUP((ROW(G877)-15),'List of tables'!$A$4:$H$900,6,FALSE))," ",VLOOKUP((ROW(G877)-15),'List of tables'!$A$4:$H$900,6,FALSE))</f>
        <v>https://datavis.nisra.gov.uk/census/2011/census-2011-wp606ni-statistical-geographies.ods</v>
      </c>
      <c r="H875" s="18" t="str">
        <f>IF(ISNA(VLOOKUP((ROW(H877)-15),'List of tables'!$A$4:$H$900,7,FALSE))," ",VLOOKUP((ROW(H877)-15),'List of tables'!$A$4:$H$900,7,FALSE))</f>
        <v>Download file (ODS, 61 KB)</v>
      </c>
    </row>
    <row r="876" spans="1:8" ht="45" customHeight="1" x14ac:dyDescent="0.2">
      <c r="A876" s="21" t="str">
        <f>IF(ISNA(VLOOKUP((ROW(A878)-15),'List of tables'!$A$4:$H$900,2,FALSE))," ",VLOOKUP((ROW(A878)-15),'List of tables'!$A$4:$H$900,2,FALSE))</f>
        <v xml:space="preserve">WP607NI </v>
      </c>
      <c r="B876" s="20" t="str">
        <f>IF(ISNA(VLOOKUP((ROW(B878)-15),'List of tables'!$A$4:$H$900,3,FALSE))," ",VLOOKUP((ROW(B878)-15),'List of tables'!$A$4:$H$900,3,FALSE))</f>
        <v>Occupation by industry (workplace population) (administrative geographies)</v>
      </c>
      <c r="C876" s="20" t="str">
        <f>IF(ISNA(VLOOKUP((ROW(H878)-15),'List of tables'!$A$4:$H$900,8,FALSE))," ",VLOOKUP((ROW(H878)-15),'List of tables'!$A$4:$H$900,8,FALSE))</f>
        <v>All usual residents aged 16 to 74 (excluding students) in employment and currently working in the area</v>
      </c>
      <c r="D876" s="20" t="str">
        <f>IF(ISNA(VLOOKUP((ROW(D878)-15),'List of tables'!$A$4:$H$900,5,FALSE))," ",VLOOKUP((ROW(D878)-15),'List of tables'!$A$4:$H$900,5,FALSE))</f>
        <v>Local Government District (1993), Health and Social Care Trust, Education and Library Board, NUTS3, Northern Ireland</v>
      </c>
      <c r="E876" s="53" t="str">
        <f t="shared" si="13"/>
        <v>Download file (Zip, 373 KB)</v>
      </c>
      <c r="G876" s="18" t="str">
        <f>IF(ISNA(VLOOKUP((ROW(G878)-15),'List of tables'!$A$4:$H$900,6,FALSE))," ",VLOOKUP((ROW(G878)-15),'List of tables'!$A$4:$H$900,6,FALSE))</f>
        <v>https://datavis.nisra.gov.uk/census/2011/census-2011-wp607ni-administrative-geographies.zip</v>
      </c>
      <c r="H876" s="18" t="str">
        <f>IF(ISNA(VLOOKUP((ROW(H878)-15),'List of tables'!$A$4:$H$900,7,FALSE))," ",VLOOKUP((ROW(H878)-15),'List of tables'!$A$4:$H$900,7,FALSE))</f>
        <v>Download file (Zip, 373 KB)</v>
      </c>
    </row>
    <row r="877" spans="1:8" ht="45" customHeight="1" x14ac:dyDescent="0.2">
      <c r="A877" s="21" t="str">
        <f>IF(ISNA(VLOOKUP((ROW(A879)-15),'List of tables'!$A$4:$H$900,2,FALSE))," ",VLOOKUP((ROW(A879)-15),'List of tables'!$A$4:$H$900,2,FALSE))</f>
        <v xml:space="preserve">WP608NI </v>
      </c>
      <c r="B877" s="20" t="str">
        <f>IF(ISNA(VLOOKUP((ROW(B879)-15),'List of tables'!$A$4:$H$900,3,FALSE))," ",VLOOKUP((ROW(B879)-15),'List of tables'!$A$4:$H$900,3,FALSE))</f>
        <v>Industry by age (workplace population) (administrative geographies)</v>
      </c>
      <c r="C877" s="20" t="str">
        <f>IF(ISNA(VLOOKUP((ROW(H879)-15),'List of tables'!$A$4:$H$900,8,FALSE))," ",VLOOKUP((ROW(H879)-15),'List of tables'!$A$4:$H$900,8,FALSE))</f>
        <v>All usual residents aged 16 to 74 (excluding students) in employment and currently working in the area</v>
      </c>
      <c r="D877" s="20" t="str">
        <f>IF(ISNA(VLOOKUP((ROW(D879)-15),'List of tables'!$A$4:$H$900,5,FALSE))," ",VLOOKUP((ROW(D879)-15),'List of tables'!$A$4:$H$900,5,FALSE))</f>
        <v>Local Government District (1993), Health and Social Care Trust, Education and Library Board, NUTS3, Northern Ireland</v>
      </c>
      <c r="E877" s="53" t="str">
        <f t="shared" si="13"/>
        <v>Download file (Zip, 378 KB)</v>
      </c>
      <c r="G877" s="18" t="str">
        <f>IF(ISNA(VLOOKUP((ROW(G879)-15),'List of tables'!$A$4:$H$900,6,FALSE))," ",VLOOKUP((ROW(G879)-15),'List of tables'!$A$4:$H$900,6,FALSE))</f>
        <v>https://datavis.nisra.gov.uk/census/2011/census-2011-wp608ni-administrative-geographies.zip</v>
      </c>
      <c r="H877" s="18" t="str">
        <f>IF(ISNA(VLOOKUP((ROW(H879)-15),'List of tables'!$A$4:$H$900,7,FALSE))," ",VLOOKUP((ROW(H879)-15),'List of tables'!$A$4:$H$900,7,FALSE))</f>
        <v>Download file (Zip, 378 KB)</v>
      </c>
    </row>
    <row r="878" spans="1:8" ht="45" customHeight="1" x14ac:dyDescent="0.2">
      <c r="A878" s="21" t="str">
        <f>IF(ISNA(VLOOKUP((ROW(A880)-15),'List of tables'!$A$4:$H$900,2,FALSE))," ",VLOOKUP((ROW(A880)-15),'List of tables'!$A$4:$H$900,2,FALSE))</f>
        <v xml:space="preserve">WP609NI </v>
      </c>
      <c r="B878" s="20" t="str">
        <f>IF(ISNA(VLOOKUP((ROW(B880)-15),'List of tables'!$A$4:$H$900,3,FALSE))," ",VLOOKUP((ROW(B880)-15),'List of tables'!$A$4:$H$900,3,FALSE))</f>
        <v>Occupation by age (workplace population) (administrative geographies)</v>
      </c>
      <c r="C878" s="20" t="str">
        <f>IF(ISNA(VLOOKUP((ROW(H880)-15),'List of tables'!$A$4:$H$900,8,FALSE))," ",VLOOKUP((ROW(H880)-15),'List of tables'!$A$4:$H$900,8,FALSE))</f>
        <v>All usual residents aged 16 to 74 (excluding students) in employment and currently working in the area</v>
      </c>
      <c r="D878" s="20" t="str">
        <f>IF(ISNA(VLOOKUP((ROW(D880)-15),'List of tables'!$A$4:$H$900,5,FALSE))," ",VLOOKUP((ROW(D880)-15),'List of tables'!$A$4:$H$900,5,FALSE))</f>
        <v>Local Government District (1993), Health and Social Care Trust, Education and Library Board, NUTS3, Northern Ireland</v>
      </c>
      <c r="E878" s="53" t="str">
        <f t="shared" si="13"/>
        <v>Download file (Zip, 367 KB)</v>
      </c>
      <c r="G878" s="18" t="str">
        <f>IF(ISNA(VLOOKUP((ROW(G880)-15),'List of tables'!$A$4:$H$900,6,FALSE))," ",VLOOKUP((ROW(G880)-15),'List of tables'!$A$4:$H$900,6,FALSE))</f>
        <v>https://datavis.nisra.gov.uk/census/2011/census-2011-wp609ni-administrative-geographies.zip</v>
      </c>
      <c r="H878" s="18" t="str">
        <f>IF(ISNA(VLOOKUP((ROW(H880)-15),'List of tables'!$A$4:$H$900,7,FALSE))," ",VLOOKUP((ROW(H880)-15),'List of tables'!$A$4:$H$900,7,FALSE))</f>
        <v>Download file (Zip, 367 KB)</v>
      </c>
    </row>
    <row r="879" spans="1:8" ht="45" customHeight="1" x14ac:dyDescent="0.2">
      <c r="A879" s="21" t="str">
        <f>IF(ISNA(VLOOKUP((ROW(A881)-15),'List of tables'!$A$4:$H$900,2,FALSE))," ",VLOOKUP((ROW(A881)-15),'List of tables'!$A$4:$H$900,2,FALSE))</f>
        <v xml:space="preserve">WP701NI </v>
      </c>
      <c r="B879" s="20" t="str">
        <f>IF(ISNA(VLOOKUP((ROW(B881)-15),'List of tables'!$A$4:$H$900,3,FALSE))," ",VLOOKUP((ROW(B881)-15),'List of tables'!$A$4:$H$900,3,FALSE))</f>
        <v>Method of travel to work (workplace population) (administrative geographies)</v>
      </c>
      <c r="C879" s="20" t="str">
        <f>IF(ISNA(VLOOKUP((ROW(H881)-15),'List of tables'!$A$4:$H$900,8,FALSE))," ",VLOOKUP((ROW(H881)-15),'List of tables'!$A$4:$H$900,8,FALSE))</f>
        <v>All usual residents aged 16 to 74 (excluding students) in employment and currently working in the area</v>
      </c>
      <c r="D879" s="20" t="str">
        <f>IF(ISNA(VLOOKUP((ROW(D881)-15),'List of tables'!$A$4:$H$900,5,FALSE))," ",VLOOKUP((ROW(D881)-15),'List of tables'!$A$4:$H$900,5,FALSE))</f>
        <v>Electoral Ward, Assembly Area, Local Government District (1993), Health and Social Care Trust, Education and Library Board, NUTS3, Northern Ireland</v>
      </c>
      <c r="E879" s="53" t="str">
        <f t="shared" si="13"/>
        <v>Download file (ODS, 70 KB)</v>
      </c>
      <c r="G879" s="18" t="str">
        <f>IF(ISNA(VLOOKUP((ROW(G881)-15),'List of tables'!$A$4:$H$900,6,FALSE))," ",VLOOKUP((ROW(G881)-15),'List of tables'!$A$4:$H$900,6,FALSE))</f>
        <v>https://datavis.nisra.gov.uk/census/2011/census-2011-wp701ni-administrative-geographies.ods</v>
      </c>
      <c r="H879" s="18" t="str">
        <f>IF(ISNA(VLOOKUP((ROW(H881)-15),'List of tables'!$A$4:$H$900,7,FALSE))," ",VLOOKUP((ROW(H881)-15),'List of tables'!$A$4:$H$900,7,FALSE))</f>
        <v>Download file (ODS, 70 KB)</v>
      </c>
    </row>
    <row r="880" spans="1:8" ht="45" customHeight="1" x14ac:dyDescent="0.2">
      <c r="A880" s="21" t="str">
        <f>IF(ISNA(VLOOKUP((ROW(A882)-15),'List of tables'!$A$4:$H$900,2,FALSE))," ",VLOOKUP((ROW(A882)-15),'List of tables'!$A$4:$H$900,2,FALSE))</f>
        <v xml:space="preserve">WP701NI </v>
      </c>
      <c r="B880" s="20" t="str">
        <f>IF(ISNA(VLOOKUP((ROW(B882)-15),'List of tables'!$A$4:$H$900,3,FALSE))," ",VLOOKUP((ROW(B882)-15),'List of tables'!$A$4:$H$900,3,FALSE))</f>
        <v>Method of travel to work (workplace population) (statistical geographies)</v>
      </c>
      <c r="C880" s="20" t="str">
        <f>IF(ISNA(VLOOKUP((ROW(H882)-15),'List of tables'!$A$4:$H$900,8,FALSE))," ",VLOOKUP((ROW(H882)-15),'List of tables'!$A$4:$H$900,8,FALSE))</f>
        <v>All usual residents aged 16 to 74 (excluding students) in employment and currently working in the area</v>
      </c>
      <c r="D880" s="20" t="str">
        <f>IF(ISNA(VLOOKUP((ROW(D882)-15),'List of tables'!$A$4:$H$900,5,FALSE))," ",VLOOKUP((ROW(D882)-15),'List of tables'!$A$4:$H$900,5,FALSE))</f>
        <v>Super Output Area, Northern Ireland</v>
      </c>
      <c r="E880" s="53" t="str">
        <f t="shared" si="13"/>
        <v>Download file (ODS, 76 KB)</v>
      </c>
      <c r="G880" s="18" t="str">
        <f>IF(ISNA(VLOOKUP((ROW(G882)-15),'List of tables'!$A$4:$H$900,6,FALSE))," ",VLOOKUP((ROW(G882)-15),'List of tables'!$A$4:$H$900,6,FALSE))</f>
        <v>https://datavis.nisra.gov.uk/census/2011/census-2011-wp701ni-statistical-geographies.ods</v>
      </c>
      <c r="H880" s="18" t="str">
        <f>IF(ISNA(VLOOKUP((ROW(H882)-15),'List of tables'!$A$4:$H$900,7,FALSE))," ",VLOOKUP((ROW(H882)-15),'List of tables'!$A$4:$H$900,7,FALSE))</f>
        <v>Download file (ODS, 76 KB)</v>
      </c>
    </row>
    <row r="881" spans="1:8" ht="45" customHeight="1" x14ac:dyDescent="0.2">
      <c r="A881" s="21" t="str">
        <f>IF(ISNA(VLOOKUP((ROW(A883)-15),'List of tables'!$A$4:$H$900,2,FALSE))," ",VLOOKUP((ROW(A883)-15),'List of tables'!$A$4:$H$900,2,FALSE))</f>
        <v xml:space="preserve">WP702NI </v>
      </c>
      <c r="B881" s="20" t="str">
        <f>IF(ISNA(VLOOKUP((ROW(B883)-15),'List of tables'!$A$4:$H$900,3,FALSE))," ",VLOOKUP((ROW(B883)-15),'List of tables'!$A$4:$H$900,3,FALSE))</f>
        <v>Distance travelled to work (workplace population) (administrative geographies)</v>
      </c>
      <c r="C881" s="20" t="str">
        <f>IF(ISNA(VLOOKUP((ROW(H883)-15),'List of tables'!$A$4:$H$900,8,FALSE))," ",VLOOKUP((ROW(H883)-15),'List of tables'!$A$4:$H$900,8,FALSE))</f>
        <v>All usual residents aged 16 to 74 (excluding students) in employment and currently working in the area</v>
      </c>
      <c r="D881" s="20" t="str">
        <f>IF(ISNA(VLOOKUP((ROW(D883)-15),'List of tables'!$A$4:$H$900,5,FALSE))," ",VLOOKUP((ROW(D883)-15),'List of tables'!$A$4:$H$900,5,FALSE))</f>
        <v>Electoral Ward, Assembly Area, Local Government District (1993), Health and Social Care Trust, Education and Library Board, NUTS3, Northern Ireland</v>
      </c>
      <c r="E881" s="53" t="str">
        <f t="shared" si="13"/>
        <v>Download file (ODS, 88 KB)</v>
      </c>
      <c r="G881" s="18" t="str">
        <f>IF(ISNA(VLOOKUP((ROW(G883)-15),'List of tables'!$A$4:$H$900,6,FALSE))," ",VLOOKUP((ROW(G883)-15),'List of tables'!$A$4:$H$900,6,FALSE))</f>
        <v>https://datavis.nisra.gov.uk/census/2011/census-2011-wp702ni-administrative-geographies.ods</v>
      </c>
      <c r="H881" s="18" t="str">
        <f>IF(ISNA(VLOOKUP((ROW(H883)-15),'List of tables'!$A$4:$H$900,7,FALSE))," ",VLOOKUP((ROW(H883)-15),'List of tables'!$A$4:$H$900,7,FALSE))</f>
        <v>Download file (ODS, 88 KB)</v>
      </c>
    </row>
    <row r="882" spans="1:8" ht="45" customHeight="1" x14ac:dyDescent="0.2">
      <c r="A882" s="21" t="str">
        <f>IF(ISNA(VLOOKUP((ROW(A884)-15),'List of tables'!$A$4:$H$900,2,FALSE))," ",VLOOKUP((ROW(A884)-15),'List of tables'!$A$4:$H$900,2,FALSE))</f>
        <v xml:space="preserve">WP702NI </v>
      </c>
      <c r="B882" s="20" t="str">
        <f>IF(ISNA(VLOOKUP((ROW(B884)-15),'List of tables'!$A$4:$H$900,3,FALSE))," ",VLOOKUP((ROW(B884)-15),'List of tables'!$A$4:$H$900,3,FALSE))</f>
        <v>Distance travelled to work (workplace population) (statistical geographies)</v>
      </c>
      <c r="C882" s="20" t="str">
        <f>IF(ISNA(VLOOKUP((ROW(H884)-15),'List of tables'!$A$4:$H$900,8,FALSE))," ",VLOOKUP((ROW(H884)-15),'List of tables'!$A$4:$H$900,8,FALSE))</f>
        <v>All usual residents aged 16 to 74 (excluding students) in employment and currently working in the area</v>
      </c>
      <c r="D882" s="20" t="str">
        <f>IF(ISNA(VLOOKUP((ROW(D884)-15),'List of tables'!$A$4:$H$900,5,FALSE))," ",VLOOKUP((ROW(D884)-15),'List of tables'!$A$4:$H$900,5,FALSE))</f>
        <v>Super Output Area, Northern Ireland</v>
      </c>
      <c r="E882" s="53" t="str">
        <f t="shared" si="13"/>
        <v>Download file (ODS, 109 KB)</v>
      </c>
      <c r="G882" s="18" t="str">
        <f>IF(ISNA(VLOOKUP((ROW(G884)-15),'List of tables'!$A$4:$H$900,6,FALSE))," ",VLOOKUP((ROW(G884)-15),'List of tables'!$A$4:$H$900,6,FALSE))</f>
        <v>https://datavis.nisra.gov.uk/census/2011/census-2011-wp702ni-statistical-geographies.ods</v>
      </c>
      <c r="H882" s="18" t="str">
        <f>IF(ISNA(VLOOKUP((ROW(H884)-15),'List of tables'!$A$4:$H$900,7,FALSE))," ",VLOOKUP((ROW(H884)-15),'List of tables'!$A$4:$H$900,7,FALSE))</f>
        <v>Download file (ODS, 109 KB)</v>
      </c>
    </row>
    <row r="883" spans="1:8" ht="45" customHeight="1" x14ac:dyDescent="0.2">
      <c r="A883" s="21" t="str">
        <f>IF(ISNA(VLOOKUP((ROW(A885)-15),'List of tables'!$A$4:$H$900,2,FALSE))," ",VLOOKUP((ROW(A885)-15),'List of tables'!$A$4:$H$900,2,FALSE))</f>
        <v xml:space="preserve">WP703NI </v>
      </c>
      <c r="B883" s="20" t="str">
        <f>IF(ISNA(VLOOKUP((ROW(B885)-15),'List of tables'!$A$4:$H$900,3,FALSE))," ",VLOOKUP((ROW(B885)-15),'List of tables'!$A$4:$H$900,3,FALSE))</f>
        <v>Distance travelled to work by industry (workplace population) (administrative geographies)</v>
      </c>
      <c r="C883" s="20" t="str">
        <f>IF(ISNA(VLOOKUP((ROW(H885)-15),'List of tables'!$A$4:$H$900,8,FALSE))," ",VLOOKUP((ROW(H885)-15),'List of tables'!$A$4:$H$900,8,FALSE))</f>
        <v>All usual residents aged 16 to 74 (excluding students) in employment and currently working in the area</v>
      </c>
      <c r="D883" s="20" t="str">
        <f>IF(ISNA(VLOOKUP((ROW(D885)-15),'List of tables'!$A$4:$H$900,5,FALSE))," ",VLOOKUP((ROW(D885)-15),'List of tables'!$A$4:$H$900,5,FALSE))</f>
        <v>Local Government District (1993), Health and Social Care Trust, Education and Library Board, NUTS3, Northern Ireland</v>
      </c>
      <c r="E883" s="53" t="str">
        <f t="shared" si="13"/>
        <v>Download file (Zip, 362 KB)</v>
      </c>
      <c r="G883" s="18" t="str">
        <f>IF(ISNA(VLOOKUP((ROW(G885)-15),'List of tables'!$A$4:$H$900,6,FALSE))," ",VLOOKUP((ROW(G885)-15),'List of tables'!$A$4:$H$900,6,FALSE))</f>
        <v>https://datavis.nisra.gov.uk/census/2011/census-2011-wp703ni-administrative-geographies.zip</v>
      </c>
      <c r="H883" s="18" t="str">
        <f>IF(ISNA(VLOOKUP((ROW(H885)-15),'List of tables'!$A$4:$H$900,7,FALSE))," ",VLOOKUP((ROW(H885)-15),'List of tables'!$A$4:$H$900,7,FALSE))</f>
        <v>Download file (Zip, 362 KB)</v>
      </c>
    </row>
    <row r="884" spans="1:8" ht="45" customHeight="1" x14ac:dyDescent="0.2">
      <c r="A884" s="21" t="str">
        <f>IF(ISNA(VLOOKUP((ROW(A886)-15),'List of tables'!$A$4:$H$900,2,FALSE))," ",VLOOKUP((ROW(A886)-15),'List of tables'!$A$4:$H$900,2,FALSE))</f>
        <v xml:space="preserve">WP704NI </v>
      </c>
      <c r="B884" s="20" t="str">
        <f>IF(ISNA(VLOOKUP((ROW(B886)-15),'List of tables'!$A$4:$H$900,3,FALSE))," ",VLOOKUP((ROW(B886)-15),'List of tables'!$A$4:$H$900,3,FALSE))</f>
        <v>Distance travelled to work by occupation (workplace population) (administrative geographies)</v>
      </c>
      <c r="C884" s="20" t="str">
        <f>IF(ISNA(VLOOKUP((ROW(H886)-15),'List of tables'!$A$4:$H$900,8,FALSE))," ",VLOOKUP((ROW(H886)-15),'List of tables'!$A$4:$H$900,8,FALSE))</f>
        <v>All usual residents aged 16 to 74 (excluding students) in employment and currently working in the area</v>
      </c>
      <c r="D884" s="20" t="str">
        <f>IF(ISNA(VLOOKUP((ROW(D886)-15),'List of tables'!$A$4:$H$900,5,FALSE))," ",VLOOKUP((ROW(D886)-15),'List of tables'!$A$4:$H$900,5,FALSE))</f>
        <v>Local Government District (1993), Health and Social Care Trust, Education and Library Board, NUTS3, Northern Ireland</v>
      </c>
      <c r="E884" s="53" t="str">
        <f t="shared" si="13"/>
        <v>Download file (Zip, 353 KB)</v>
      </c>
      <c r="G884" s="18" t="str">
        <f>IF(ISNA(VLOOKUP((ROW(G886)-15),'List of tables'!$A$4:$H$900,6,FALSE))," ",VLOOKUP((ROW(G886)-15),'List of tables'!$A$4:$H$900,6,FALSE))</f>
        <v>https://datavis.nisra.gov.uk/census/2011/census-2011-wp704ni-administrative-geographies.zip</v>
      </c>
      <c r="H884" s="18" t="str">
        <f>IF(ISNA(VLOOKUP((ROW(H886)-15),'List of tables'!$A$4:$H$900,7,FALSE))," ",VLOOKUP((ROW(H886)-15),'List of tables'!$A$4:$H$900,7,FALSE))</f>
        <v>Download file (Zip, 353 KB)</v>
      </c>
    </row>
    <row r="885" spans="1:8" ht="45" customHeight="1" x14ac:dyDescent="0.2">
      <c r="A885" s="21" t="str">
        <f>IF(ISNA(VLOOKUP((ROW(A887)-15),'List of tables'!$A$4:$H$900,2,FALSE))," ",VLOOKUP((ROW(A887)-15),'List of tables'!$A$4:$H$900,2,FALSE))</f>
        <v xml:space="preserve">WP705NI </v>
      </c>
      <c r="B885" s="20" t="str">
        <f>IF(ISNA(VLOOKUP((ROW(B887)-15),'List of tables'!$A$4:$H$900,3,FALSE))," ",VLOOKUP((ROW(B887)-15),'List of tables'!$A$4:$H$900,3,FALSE))</f>
        <v>Method of travel to work by distance travelled to work (workplace population) (administrative geographies)</v>
      </c>
      <c r="C885" s="20" t="str">
        <f>IF(ISNA(VLOOKUP((ROW(H887)-15),'List of tables'!$A$4:$H$900,8,FALSE))," ",VLOOKUP((ROW(H887)-15),'List of tables'!$A$4:$H$900,8,FALSE))</f>
        <v>All usual residents aged 16 to 74 (excluding students) in employment and currently working in the area</v>
      </c>
      <c r="D885" s="20" t="str">
        <f>IF(ISNA(VLOOKUP((ROW(D887)-15),'List of tables'!$A$4:$H$900,5,FALSE))," ",VLOOKUP((ROW(D887)-15),'List of tables'!$A$4:$H$900,5,FALSE))</f>
        <v>Local Government District (1993), Health and Social Care Trust, Education and Library Board, NUTS3, Northern Ireland</v>
      </c>
      <c r="E885" s="53" t="str">
        <f t="shared" si="13"/>
        <v>Download file (Zip, 359 KB)</v>
      </c>
      <c r="G885" s="18" t="str">
        <f>IF(ISNA(VLOOKUP((ROW(G887)-15),'List of tables'!$A$4:$H$900,6,FALSE))," ",VLOOKUP((ROW(G887)-15),'List of tables'!$A$4:$H$900,6,FALSE))</f>
        <v>https://datavis.nisra.gov.uk/census/2011/census-2011-wp705ni-administrative-geographies.zip</v>
      </c>
      <c r="H885" s="18" t="str">
        <f>IF(ISNA(VLOOKUP((ROW(H887)-15),'List of tables'!$A$4:$H$900,7,FALSE))," ",VLOOKUP((ROW(H887)-15),'List of tables'!$A$4:$H$900,7,FALSE))</f>
        <v>Download file (Zip, 359 KB)</v>
      </c>
    </row>
    <row r="886" spans="1:8" ht="45" customHeight="1" x14ac:dyDescent="0.2">
      <c r="A886" s="21" t="str">
        <f>IF(ISNA(VLOOKUP((ROW(A888)-15),'List of tables'!$A$4:$H$900,2,FALSE))," ",VLOOKUP((ROW(A888)-15),'List of tables'!$A$4:$H$900,2,FALSE))</f>
        <v xml:space="preserve">WP706NI </v>
      </c>
      <c r="B886" s="20" t="str">
        <f>IF(ISNA(VLOOKUP((ROW(B888)-15),'List of tables'!$A$4:$H$900,3,FALSE))," ",VLOOKUP((ROW(B888)-15),'List of tables'!$A$4:$H$900,3,FALSE))</f>
        <v>Method of travel to work by age (workplace population) (administrative geographies)</v>
      </c>
      <c r="C886" s="20" t="str">
        <f>IF(ISNA(VLOOKUP((ROW(H888)-15),'List of tables'!$A$4:$H$900,8,FALSE))," ",VLOOKUP((ROW(H888)-15),'List of tables'!$A$4:$H$900,8,FALSE))</f>
        <v>All usual residents aged 16 to 74 (excluding students) in employment and currently working in the area</v>
      </c>
      <c r="D886" s="20" t="str">
        <f>IF(ISNA(VLOOKUP((ROW(D888)-15),'List of tables'!$A$4:$H$900,5,FALSE))," ",VLOOKUP((ROW(D888)-15),'List of tables'!$A$4:$H$900,5,FALSE))</f>
        <v>Local Government District (1993), Health and Social Care Trust, Education and Library Board, NUTS3, Northern Ireland</v>
      </c>
      <c r="E886" s="53" t="str">
        <f t="shared" si="13"/>
        <v>Download file (Zip, 354 KB)</v>
      </c>
      <c r="G886" s="18" t="str">
        <f>IF(ISNA(VLOOKUP((ROW(G888)-15),'List of tables'!$A$4:$H$900,6,FALSE))," ",VLOOKUP((ROW(G888)-15),'List of tables'!$A$4:$H$900,6,FALSE))</f>
        <v>https://datavis.nisra.gov.uk/census/2011/census-2011-wp706ni-administrative-geographies.zip</v>
      </c>
      <c r="H886" s="18" t="str">
        <f>IF(ISNA(VLOOKUP((ROW(H888)-15),'List of tables'!$A$4:$H$900,7,FALSE))," ",VLOOKUP((ROW(H888)-15),'List of tables'!$A$4:$H$900,7,FALSE))</f>
        <v>Download file (Zip, 354 KB)</v>
      </c>
    </row>
    <row r="887" spans="1:8" ht="45" customHeight="1" x14ac:dyDescent="0.2">
      <c r="A887" s="21" t="str">
        <f>IF(ISNA(VLOOKUP((ROW(A889)-15),'List of tables'!$A$4:$H$900,2,FALSE))," ",VLOOKUP((ROW(A889)-15),'List of tables'!$A$4:$H$900,2,FALSE))</f>
        <v xml:space="preserve">WP707NI </v>
      </c>
      <c r="B887" s="20" t="str">
        <f>IF(ISNA(VLOOKUP((ROW(B889)-15),'List of tables'!$A$4:$H$900,3,FALSE))," ",VLOOKUP((ROW(B889)-15),'List of tables'!$A$4:$H$900,3,FALSE))</f>
        <v>Distance travelled to work by age (workplace population) (administrative geographies)</v>
      </c>
      <c r="C887" s="20" t="str">
        <f>IF(ISNA(VLOOKUP((ROW(H889)-15),'List of tables'!$A$4:$H$900,8,FALSE))," ",VLOOKUP((ROW(H889)-15),'List of tables'!$A$4:$H$900,8,FALSE))</f>
        <v>All usual residents aged 16 to 74 (excluding students) in employment and currently working in the area</v>
      </c>
      <c r="D887" s="20" t="str">
        <f>IF(ISNA(VLOOKUP((ROW(D889)-15),'List of tables'!$A$4:$H$900,5,FALSE))," ",VLOOKUP((ROW(D889)-15),'List of tables'!$A$4:$H$900,5,FALSE))</f>
        <v>Local Government District (1993), Health and Social Care Trust, Education and Library Board, NUTS3, Northern Ireland</v>
      </c>
      <c r="E887" s="53" t="str">
        <f t="shared" si="13"/>
        <v>Download file (Zip, 354 KB)</v>
      </c>
      <c r="G887" s="18" t="str">
        <f>IF(ISNA(VLOOKUP((ROW(G889)-15),'List of tables'!$A$4:$H$900,6,FALSE))," ",VLOOKUP((ROW(G889)-15),'List of tables'!$A$4:$H$900,6,FALSE))</f>
        <v>https://datavis.nisra.gov.uk/census/2011/census-2011-wp707ni-administrative-geographies.zip</v>
      </c>
      <c r="H887" s="18" t="str">
        <f>IF(ISNA(VLOOKUP((ROW(H889)-15),'List of tables'!$A$4:$H$900,7,FALSE))," ",VLOOKUP((ROW(H889)-15),'List of tables'!$A$4:$H$900,7,FALSE))</f>
        <v>Download file (Zip, 354 KB)</v>
      </c>
    </row>
  </sheetData>
  <pageMargins left="0.23622047244094491" right="0.23622047244094491" top="0.74803149606299213" bottom="0.74803149606299213" header="0.31496062992125984" footer="0.31496062992125984"/>
  <pageSetup paperSize="8" scale="85" orientation="landscape" r:id="rId1"/>
  <headerFooter alignWithMargins="0">
    <oddHeader>&amp;C&amp;"Arial,Bold"2011 Census Standard Output - Find table</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3"/>
  <sheetViews>
    <sheetView zoomScaleNormal="100" workbookViewId="0">
      <pane ySplit="2" topLeftCell="A3" activePane="bottomLeft" state="frozen"/>
      <selection pane="bottomLeft"/>
    </sheetView>
  </sheetViews>
  <sheetFormatPr defaultColWidth="9.140625" defaultRowHeight="15" x14ac:dyDescent="0.2"/>
  <cols>
    <col min="1" max="1" width="53.85546875" style="30" bestFit="1" customWidth="1"/>
    <col min="2" max="16384" width="9.140625" style="5"/>
  </cols>
  <sheetData>
    <row r="1" spans="1:1" ht="19.5" x14ac:dyDescent="0.3">
      <c r="A1" s="34" t="s">
        <v>1302</v>
      </c>
    </row>
    <row r="2" spans="1:1" s="40" customFormat="1" ht="30" customHeight="1" x14ac:dyDescent="0.2">
      <c r="A2" s="39" t="s">
        <v>5</v>
      </c>
    </row>
    <row r="3" spans="1:1" x14ac:dyDescent="0.2">
      <c r="A3" s="30" t="s">
        <v>1278</v>
      </c>
    </row>
  </sheetData>
  <pageMargins left="0.23622047244094491" right="0.23622047244094491" top="0.74803149606299213" bottom="0.74803149606299213" header="0.31496062992125984" footer="0.31496062992125984"/>
  <pageSetup paperSize="9" orientation="portrait" r:id="rId1"/>
  <headerFooter>
    <oddHeader>&amp;A</oddHead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6"/>
  <sheetViews>
    <sheetView workbookViewId="0">
      <selection activeCell="A16" sqref="A16"/>
    </sheetView>
  </sheetViews>
  <sheetFormatPr defaultRowHeight="12.75" x14ac:dyDescent="0.2"/>
  <cols>
    <col min="1" max="1" width="128.42578125" style="2" customWidth="1"/>
  </cols>
  <sheetData>
    <row r="1" spans="1:1" x14ac:dyDescent="0.2">
      <c r="A1" s="1" t="s">
        <v>18</v>
      </c>
    </row>
    <row r="3" spans="1:1" x14ac:dyDescent="0.2">
      <c r="A3" s="3" t="s">
        <v>16</v>
      </c>
    </row>
    <row r="4" spans="1:1" ht="25.5" x14ac:dyDescent="0.2">
      <c r="A4" s="2" t="s">
        <v>17</v>
      </c>
    </row>
    <row r="7" spans="1:1" x14ac:dyDescent="0.2">
      <c r="A7" s="3" t="s">
        <v>21</v>
      </c>
    </row>
    <row r="8" spans="1:1" ht="51" x14ac:dyDescent="0.2">
      <c r="A8" s="2" t="s">
        <v>19</v>
      </c>
    </row>
    <row r="11" spans="1:1" x14ac:dyDescent="0.2">
      <c r="A11" s="3" t="s">
        <v>20</v>
      </c>
    </row>
    <row r="12" spans="1:1" x14ac:dyDescent="0.2">
      <c r="A12" s="2" t="s">
        <v>22</v>
      </c>
    </row>
    <row r="15" spans="1:1" x14ac:dyDescent="0.2">
      <c r="A15" s="3" t="s">
        <v>24</v>
      </c>
    </row>
    <row r="16" spans="1:1" ht="25.5" x14ac:dyDescent="0.2">
      <c r="A16" s="2" t="s">
        <v>23</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77"/>
  <sheetViews>
    <sheetView zoomScale="80" zoomScaleNormal="80" workbookViewId="0">
      <pane xSplit="1" ySplit="3" topLeftCell="B4" activePane="bottomRight" state="frozen"/>
      <selection pane="topRight"/>
      <selection pane="bottomLeft"/>
      <selection pane="bottomRight" activeCell="A4" sqref="A4"/>
    </sheetView>
  </sheetViews>
  <sheetFormatPr defaultColWidth="9.140625" defaultRowHeight="14.25" x14ac:dyDescent="0.2"/>
  <cols>
    <col min="1" max="1" width="9.28515625" style="26" customWidth="1"/>
    <col min="2" max="2" width="14.7109375" style="26" customWidth="1"/>
    <col min="3" max="3" width="63.85546875" style="26" customWidth="1"/>
    <col min="4" max="4" width="60.85546875" style="24" customWidth="1"/>
    <col min="5" max="5" width="68.42578125" style="26" customWidth="1"/>
    <col min="6" max="6" width="73.42578125" style="26" customWidth="1"/>
    <col min="7" max="7" width="13.7109375" style="26" customWidth="1"/>
    <col min="8" max="8" width="37.28515625" style="26" customWidth="1"/>
    <col min="9" max="9" width="12.85546875" style="26" customWidth="1"/>
    <col min="10" max="10" width="12" style="26" customWidth="1"/>
    <col min="11" max="16384" width="9.140625" style="26"/>
  </cols>
  <sheetData>
    <row r="1" spans="1:13" ht="45" x14ac:dyDescent="0.2">
      <c r="A1" s="42"/>
      <c r="B1" s="42" t="s">
        <v>3</v>
      </c>
      <c r="C1" s="42"/>
    </row>
    <row r="3" spans="1:13" s="42" customFormat="1" ht="15" x14ac:dyDescent="0.2">
      <c r="A3" s="42">
        <v>0</v>
      </c>
      <c r="B3" s="42" t="s">
        <v>6</v>
      </c>
      <c r="C3" s="42" t="s">
        <v>5</v>
      </c>
      <c r="D3" s="42" t="s">
        <v>7</v>
      </c>
      <c r="E3" s="42" t="s">
        <v>25</v>
      </c>
      <c r="F3" s="42" t="s">
        <v>28</v>
      </c>
      <c r="G3" s="42" t="s">
        <v>2</v>
      </c>
      <c r="H3" s="42" t="s">
        <v>1303</v>
      </c>
    </row>
    <row r="4" spans="1:13" ht="57" x14ac:dyDescent="0.2">
      <c r="A4" s="26">
        <f>IF(AND(NOT(ISERR(FIND($K$4,D4))),NOT(ISERR(FIND($K$5,D4))),NOT(ISERR(FIND($K$6,D4))),NOT(ISERR(FIND($K$7,D4))) ),A3+1,A3)</f>
        <v>1</v>
      </c>
      <c r="B4" s="43" t="s">
        <v>730</v>
      </c>
      <c r="C4" s="56" t="s">
        <v>3456</v>
      </c>
      <c r="D4" s="24" t="s">
        <v>3632</v>
      </c>
      <c r="E4" s="57" t="s">
        <v>1389</v>
      </c>
      <c r="F4" s="24" t="s">
        <v>1398</v>
      </c>
      <c r="G4" s="26" t="s">
        <v>3366</v>
      </c>
      <c r="H4" s="26" t="s">
        <v>1304</v>
      </c>
      <c r="J4" s="45" t="s">
        <v>8</v>
      </c>
      <c r="K4" s="26" t="str">
        <f>IF('Find table'!U8=0," ",'Find table'!U8)</f>
        <v/>
      </c>
      <c r="M4" s="26" t="s">
        <v>27</v>
      </c>
    </row>
    <row r="5" spans="1:13" ht="57" x14ac:dyDescent="0.2">
      <c r="A5" s="26">
        <f t="shared" ref="A5:A68" si="0">IF(AND(NOT(ISERR(FIND($K$4,D5))),NOT(ISERR(FIND($K$5,D5))),NOT(ISERR(FIND($K$6,D5))),NOT(ISERR(FIND($K$7,D5))) ),A4+1,A4)</f>
        <v>2</v>
      </c>
      <c r="B5" s="43" t="s">
        <v>730</v>
      </c>
      <c r="C5" s="56" t="s">
        <v>3457</v>
      </c>
      <c r="D5" s="24" t="s">
        <v>3633</v>
      </c>
      <c r="E5" s="57" t="s">
        <v>1389</v>
      </c>
      <c r="F5" s="24" t="s">
        <v>1399</v>
      </c>
      <c r="G5" s="26" t="s">
        <v>3367</v>
      </c>
      <c r="H5" s="26" t="s">
        <v>1304</v>
      </c>
      <c r="J5" s="45" t="s">
        <v>9</v>
      </c>
      <c r="K5" s="26" t="str">
        <f>IF('Find table'!U9=0," ",'Find table'!U9)</f>
        <v/>
      </c>
    </row>
    <row r="6" spans="1:13" ht="57" x14ac:dyDescent="0.2">
      <c r="A6" s="26">
        <f t="shared" si="0"/>
        <v>3</v>
      </c>
      <c r="B6" s="43" t="s">
        <v>730</v>
      </c>
      <c r="C6" s="56" t="s">
        <v>3458</v>
      </c>
      <c r="D6" s="24" t="s">
        <v>3634</v>
      </c>
      <c r="E6" s="57" t="s">
        <v>1389</v>
      </c>
      <c r="F6" s="24" t="s">
        <v>1400</v>
      </c>
      <c r="G6" s="26" t="s">
        <v>3368</v>
      </c>
      <c r="H6" s="26" t="s">
        <v>1304</v>
      </c>
      <c r="J6" s="45" t="s">
        <v>10</v>
      </c>
      <c r="K6" s="26" t="str">
        <f>IF('Find table'!U10=0," ",'Find table'!U10)</f>
        <v/>
      </c>
    </row>
    <row r="7" spans="1:13" ht="57" x14ac:dyDescent="0.2">
      <c r="A7" s="26">
        <f t="shared" si="0"/>
        <v>4</v>
      </c>
      <c r="B7" s="43" t="s">
        <v>730</v>
      </c>
      <c r="C7" s="56" t="s">
        <v>3459</v>
      </c>
      <c r="D7" s="24" t="s">
        <v>3635</v>
      </c>
      <c r="E7" s="57" t="s">
        <v>1389</v>
      </c>
      <c r="F7" s="24" t="s">
        <v>1401</v>
      </c>
      <c r="G7" s="26" t="s">
        <v>3369</v>
      </c>
      <c r="H7" s="26" t="s">
        <v>1304</v>
      </c>
      <c r="J7" s="45" t="s">
        <v>10</v>
      </c>
      <c r="K7" s="26" t="str">
        <f>IF('Find table'!U11=0," ",'Find table'!U11)</f>
        <v/>
      </c>
    </row>
    <row r="8" spans="1:13" ht="57" x14ac:dyDescent="0.2">
      <c r="A8" s="26">
        <f t="shared" si="0"/>
        <v>5</v>
      </c>
      <c r="B8" s="43" t="s">
        <v>730</v>
      </c>
      <c r="C8" s="56" t="s">
        <v>3460</v>
      </c>
      <c r="D8" s="24" t="s">
        <v>1235</v>
      </c>
      <c r="E8" s="57" t="s">
        <v>1389</v>
      </c>
      <c r="F8" s="24" t="s">
        <v>1402</v>
      </c>
      <c r="G8" s="26" t="s">
        <v>3370</v>
      </c>
      <c r="H8" s="26" t="s">
        <v>1384</v>
      </c>
    </row>
    <row r="9" spans="1:13" ht="57" x14ac:dyDescent="0.2">
      <c r="A9" s="26">
        <f t="shared" si="0"/>
        <v>6</v>
      </c>
      <c r="B9" s="46" t="s">
        <v>730</v>
      </c>
      <c r="C9" s="26" t="s">
        <v>3461</v>
      </c>
      <c r="D9" s="24" t="s">
        <v>1236</v>
      </c>
      <c r="E9" s="57" t="s">
        <v>1389</v>
      </c>
      <c r="F9" s="24" t="s">
        <v>1403</v>
      </c>
      <c r="G9" s="26" t="s">
        <v>3371</v>
      </c>
      <c r="H9" s="26" t="s">
        <v>1304</v>
      </c>
    </row>
    <row r="10" spans="1:13" ht="57" x14ac:dyDescent="0.2">
      <c r="A10" s="26">
        <f t="shared" si="0"/>
        <v>7</v>
      </c>
      <c r="B10" s="43" t="s">
        <v>730</v>
      </c>
      <c r="C10" s="56" t="s">
        <v>1234</v>
      </c>
      <c r="D10" s="24" t="s">
        <v>1237</v>
      </c>
      <c r="E10" s="57" t="s">
        <v>1389</v>
      </c>
      <c r="F10" s="24" t="s">
        <v>1404</v>
      </c>
      <c r="G10" s="26" t="s">
        <v>3372</v>
      </c>
      <c r="H10" s="24" t="s">
        <v>1307</v>
      </c>
    </row>
    <row r="11" spans="1:13" ht="71.25" x14ac:dyDescent="0.2">
      <c r="A11" s="26">
        <f t="shared" si="0"/>
        <v>8</v>
      </c>
      <c r="B11" s="58" t="s">
        <v>55</v>
      </c>
      <c r="C11" s="56" t="s">
        <v>3462</v>
      </c>
      <c r="D11" s="24" t="s">
        <v>679</v>
      </c>
      <c r="E11" s="57" t="s">
        <v>1390</v>
      </c>
      <c r="F11" s="24" t="s">
        <v>1405</v>
      </c>
      <c r="G11" s="26" t="str">
        <f>CONCATENATE("Download file (Excel, ",'[1]Matrix (Final)'!G9,")")</f>
        <v>Download file (Excel, 663 KB)</v>
      </c>
      <c r="H11" s="25" t="s">
        <v>1304</v>
      </c>
    </row>
    <row r="12" spans="1:13" ht="71.25" x14ac:dyDescent="0.2">
      <c r="A12" s="26">
        <f t="shared" si="0"/>
        <v>9</v>
      </c>
      <c r="B12" s="58" t="s">
        <v>57</v>
      </c>
      <c r="C12" s="56" t="s">
        <v>3463</v>
      </c>
      <c r="D12" s="24" t="s">
        <v>680</v>
      </c>
      <c r="E12" s="57" t="s">
        <v>1390</v>
      </c>
      <c r="F12" s="24" t="s">
        <v>1406</v>
      </c>
      <c r="G12" s="26" t="str">
        <f>CONCATENATE("Download file (Excel, ",'[1]Matrix (Final)'!G10,")")</f>
        <v>Download file (Excel, 1.7 MB)</v>
      </c>
      <c r="H12" s="25" t="s">
        <v>1304</v>
      </c>
    </row>
    <row r="13" spans="1:13" ht="71.25" x14ac:dyDescent="0.2">
      <c r="A13" s="26">
        <f t="shared" si="0"/>
        <v>10</v>
      </c>
      <c r="B13" s="58" t="s">
        <v>58</v>
      </c>
      <c r="C13" s="56" t="s">
        <v>3464</v>
      </c>
      <c r="D13" s="24" t="s">
        <v>681</v>
      </c>
      <c r="E13" s="57" t="s">
        <v>1390</v>
      </c>
      <c r="F13" s="24" t="s">
        <v>1407</v>
      </c>
      <c r="G13" s="26" t="str">
        <f>CONCATENATE("Download file (Excel, ",'[1]Matrix (Final)'!G11,")")</f>
        <v>Download file (Excel, 839 KB)</v>
      </c>
      <c r="H13" s="25" t="s">
        <v>1305</v>
      </c>
    </row>
    <row r="14" spans="1:13" ht="71.25" x14ac:dyDescent="0.2">
      <c r="A14" s="26">
        <f t="shared" si="0"/>
        <v>11</v>
      </c>
      <c r="B14" s="58" t="s">
        <v>60</v>
      </c>
      <c r="C14" s="56" t="s">
        <v>3465</v>
      </c>
      <c r="D14" s="24" t="s">
        <v>682</v>
      </c>
      <c r="E14" s="57" t="s">
        <v>1390</v>
      </c>
      <c r="F14" s="24" t="s">
        <v>1408</v>
      </c>
      <c r="G14" s="26" t="str">
        <f>CONCATENATE("Download file (Excel, ",'[1]Matrix (Final)'!G12,")")</f>
        <v>Download file (Excel, 918 KB)</v>
      </c>
      <c r="H14" s="25" t="s">
        <v>1306</v>
      </c>
    </row>
    <row r="15" spans="1:13" ht="71.25" x14ac:dyDescent="0.2">
      <c r="A15" s="26">
        <f t="shared" si="0"/>
        <v>12</v>
      </c>
      <c r="B15" s="58" t="s">
        <v>61</v>
      </c>
      <c r="C15" s="56" t="s">
        <v>3466</v>
      </c>
      <c r="D15" s="24" t="s">
        <v>683</v>
      </c>
      <c r="E15" s="57" t="s">
        <v>1390</v>
      </c>
      <c r="F15" s="24" t="s">
        <v>1409</v>
      </c>
      <c r="G15" s="26" t="str">
        <f>CONCATENATE("Download file (Excel, ",'[1]Matrix (Final)'!G13,")")</f>
        <v>Download file (Excel, 1.4 MB)</v>
      </c>
      <c r="H15" s="24" t="s">
        <v>1307</v>
      </c>
    </row>
    <row r="16" spans="1:13" ht="57" x14ac:dyDescent="0.2">
      <c r="A16" s="26">
        <f t="shared" si="0"/>
        <v>13</v>
      </c>
      <c r="B16" s="58" t="s">
        <v>62</v>
      </c>
      <c r="C16" s="56" t="s">
        <v>3467</v>
      </c>
      <c r="D16" s="24" t="s">
        <v>684</v>
      </c>
      <c r="E16" s="57" t="s">
        <v>1391</v>
      </c>
      <c r="F16" s="24" t="s">
        <v>1410</v>
      </c>
      <c r="G16" s="26" t="str">
        <f>CONCATENATE("Download file (Excel, ",'[1]Matrix (Final)'!G14,")")</f>
        <v>Download file (Excel, 841 KB)</v>
      </c>
      <c r="H16" s="24" t="s">
        <v>1307</v>
      </c>
    </row>
    <row r="17" spans="1:9" ht="71.25" x14ac:dyDescent="0.2">
      <c r="A17" s="26">
        <f t="shared" si="0"/>
        <v>14</v>
      </c>
      <c r="B17" s="58" t="s">
        <v>64</v>
      </c>
      <c r="C17" s="56" t="s">
        <v>3468</v>
      </c>
      <c r="D17" s="24" t="s">
        <v>685</v>
      </c>
      <c r="E17" s="57" t="s">
        <v>1390</v>
      </c>
      <c r="F17" s="24" t="s">
        <v>1411</v>
      </c>
      <c r="G17" s="26" t="str">
        <f>CONCATENATE("Download file (Excel, ",'[1]Matrix (Final)'!G15,")")</f>
        <v>Download file (Excel, 997 KB)</v>
      </c>
      <c r="H17" s="24" t="s">
        <v>1308</v>
      </c>
    </row>
    <row r="18" spans="1:9" ht="57" x14ac:dyDescent="0.2">
      <c r="A18" s="26">
        <f t="shared" si="0"/>
        <v>15</v>
      </c>
      <c r="B18" s="58" t="s">
        <v>65</v>
      </c>
      <c r="C18" s="56" t="s">
        <v>3469</v>
      </c>
      <c r="D18" s="24" t="s">
        <v>720</v>
      </c>
      <c r="E18" s="57" t="s">
        <v>1391</v>
      </c>
      <c r="F18" s="24" t="s">
        <v>1412</v>
      </c>
      <c r="G18" s="26" t="str">
        <f>CONCATENATE("Download file (Excel, ",'[1]Matrix (Final)'!G16,")")</f>
        <v>Download file (Excel, 1 MB)</v>
      </c>
      <c r="H18" s="24" t="s">
        <v>1304</v>
      </c>
    </row>
    <row r="19" spans="1:9" ht="57" x14ac:dyDescent="0.2">
      <c r="A19" s="26">
        <f t="shared" si="0"/>
        <v>16</v>
      </c>
      <c r="B19" s="58" t="s">
        <v>66</v>
      </c>
      <c r="C19" s="56" t="s">
        <v>3470</v>
      </c>
      <c r="D19" s="24" t="s">
        <v>1071</v>
      </c>
      <c r="E19" s="57" t="s">
        <v>1391</v>
      </c>
      <c r="F19" s="24" t="s">
        <v>1413</v>
      </c>
      <c r="G19" s="26" t="str">
        <f>CONCATENATE("Download file (Excel, ",'[1]Matrix (Final)'!G17,")")</f>
        <v>Download file (Excel, 970 KB)</v>
      </c>
      <c r="H19" s="24" t="s">
        <v>1309</v>
      </c>
    </row>
    <row r="20" spans="1:9" ht="57" x14ac:dyDescent="0.2">
      <c r="A20" s="26">
        <f t="shared" si="0"/>
        <v>17</v>
      </c>
      <c r="B20" s="58" t="s">
        <v>68</v>
      </c>
      <c r="C20" s="56" t="s">
        <v>3471</v>
      </c>
      <c r="D20" s="24" t="s">
        <v>1072</v>
      </c>
      <c r="E20" s="57" t="s">
        <v>1391</v>
      </c>
      <c r="F20" s="24" t="s">
        <v>1414</v>
      </c>
      <c r="G20" s="26" t="str">
        <f>CONCATENATE("Download file (Excel, ",'[1]Matrix (Final)'!G18,")")</f>
        <v>Download file (Excel, 893 KB)</v>
      </c>
      <c r="H20" s="24" t="s">
        <v>1304</v>
      </c>
    </row>
    <row r="21" spans="1:9" ht="57" x14ac:dyDescent="0.2">
      <c r="A21" s="26">
        <f t="shared" si="0"/>
        <v>18</v>
      </c>
      <c r="B21" s="58" t="s">
        <v>70</v>
      </c>
      <c r="C21" s="56" t="s">
        <v>3472</v>
      </c>
      <c r="D21" s="24" t="s">
        <v>686</v>
      </c>
      <c r="E21" s="57" t="s">
        <v>1391</v>
      </c>
      <c r="F21" s="24" t="s">
        <v>1415</v>
      </c>
      <c r="G21" s="26" t="str">
        <f>CONCATENATE("Download file (Excel, ",'[1]Matrix (Final)'!G19,")")</f>
        <v>Download file (Excel, 933 KB)</v>
      </c>
      <c r="H21" s="25" t="s">
        <v>1304</v>
      </c>
    </row>
    <row r="22" spans="1:9" ht="57" x14ac:dyDescent="0.2">
      <c r="A22" s="26">
        <f t="shared" si="0"/>
        <v>19</v>
      </c>
      <c r="B22" s="58" t="s">
        <v>71</v>
      </c>
      <c r="C22" s="56" t="s">
        <v>3473</v>
      </c>
      <c r="D22" s="24" t="s">
        <v>1073</v>
      </c>
      <c r="E22" s="57" t="s">
        <v>1391</v>
      </c>
      <c r="F22" s="24" t="s">
        <v>1416</v>
      </c>
      <c r="G22" s="26" t="str">
        <f>CONCATENATE("Download file (Excel, ",'[1]Matrix (Final)'!G20,")")</f>
        <v>Download file (Excel, 1.1 MB)</v>
      </c>
      <c r="H22" s="24" t="s">
        <v>1304</v>
      </c>
    </row>
    <row r="23" spans="1:9" ht="57" x14ac:dyDescent="0.2">
      <c r="A23" s="26">
        <f t="shared" si="0"/>
        <v>20</v>
      </c>
      <c r="B23" s="47" t="s">
        <v>73</v>
      </c>
      <c r="C23" s="56" t="s">
        <v>3474</v>
      </c>
      <c r="D23" s="24" t="s">
        <v>1074</v>
      </c>
      <c r="E23" s="57" t="s">
        <v>1391</v>
      </c>
      <c r="F23" s="24" t="s">
        <v>1417</v>
      </c>
      <c r="G23" s="26" t="str">
        <f>CONCATENATE("Download file (Excel, ",'[1]Matrix (Final)'!G21,")")</f>
        <v>Download file (Excel, 951 KB)</v>
      </c>
      <c r="H23" s="24" t="s">
        <v>1304</v>
      </c>
    </row>
    <row r="24" spans="1:9" ht="57" x14ac:dyDescent="0.2">
      <c r="A24" s="26">
        <f t="shared" si="0"/>
        <v>21</v>
      </c>
      <c r="B24" s="58" t="s">
        <v>75</v>
      </c>
      <c r="C24" s="56" t="s">
        <v>3475</v>
      </c>
      <c r="D24" s="24" t="s">
        <v>687</v>
      </c>
      <c r="E24" s="57" t="s">
        <v>1391</v>
      </c>
      <c r="F24" s="24" t="s">
        <v>1418</v>
      </c>
      <c r="G24" s="26" t="str">
        <f>CONCATENATE("Download file (Excel, ",'[1]Matrix (Final)'!G22,")")</f>
        <v>Download file (Excel, 1.1 MB)</v>
      </c>
      <c r="H24" s="24" t="s">
        <v>1310</v>
      </c>
    </row>
    <row r="25" spans="1:9" ht="57" x14ac:dyDescent="0.2">
      <c r="A25" s="26">
        <f t="shared" si="0"/>
        <v>22</v>
      </c>
      <c r="B25" s="58" t="s">
        <v>77</v>
      </c>
      <c r="C25" s="56" t="s">
        <v>3476</v>
      </c>
      <c r="D25" s="24" t="s">
        <v>688</v>
      </c>
      <c r="E25" s="57" t="s">
        <v>1391</v>
      </c>
      <c r="F25" s="24" t="s">
        <v>1419</v>
      </c>
      <c r="G25" s="26" t="str">
        <f>CONCATENATE("Download file (Excel, ",'[1]Matrix (Final)'!G23,")")</f>
        <v>Download file (Excel, 641 KB)</v>
      </c>
      <c r="H25" s="24" t="s">
        <v>1307</v>
      </c>
    </row>
    <row r="26" spans="1:9" ht="57" x14ac:dyDescent="0.2">
      <c r="A26" s="26">
        <f t="shared" si="0"/>
        <v>23</v>
      </c>
      <c r="B26" s="58" t="s">
        <v>79</v>
      </c>
      <c r="C26" s="56" t="s">
        <v>3477</v>
      </c>
      <c r="D26" s="24" t="s">
        <v>958</v>
      </c>
      <c r="E26" s="57" t="s">
        <v>1391</v>
      </c>
      <c r="F26" s="24" t="s">
        <v>1420</v>
      </c>
      <c r="G26" s="26" t="str">
        <f>CONCATENATE("Download file (Excel, ",'[1]Matrix (Final)'!G24,")")</f>
        <v>Download file (Excel, 883 KB)</v>
      </c>
      <c r="H26" s="24" t="s">
        <v>1310</v>
      </c>
    </row>
    <row r="27" spans="1:9" ht="57" x14ac:dyDescent="0.2">
      <c r="A27" s="26">
        <f t="shared" si="0"/>
        <v>24</v>
      </c>
      <c r="B27" s="58" t="s">
        <v>81</v>
      </c>
      <c r="C27" s="56" t="s">
        <v>3478</v>
      </c>
      <c r="D27" s="24" t="s">
        <v>959</v>
      </c>
      <c r="E27" s="57" t="s">
        <v>1391</v>
      </c>
      <c r="F27" s="24" t="s">
        <v>1421</v>
      </c>
      <c r="G27" s="26" t="str">
        <f>CONCATENATE("Download file (Excel, ",'[1]Matrix (Final)'!G25,")")</f>
        <v>Download file (Excel, 871 KB)</v>
      </c>
      <c r="H27" s="24" t="s">
        <v>1310</v>
      </c>
      <c r="I27" s="44"/>
    </row>
    <row r="28" spans="1:9" ht="57" x14ac:dyDescent="0.2">
      <c r="A28" s="26">
        <f t="shared" si="0"/>
        <v>25</v>
      </c>
      <c r="B28" s="58" t="s">
        <v>83</v>
      </c>
      <c r="C28" s="56" t="s">
        <v>43</v>
      </c>
      <c r="D28" s="24" t="s">
        <v>689</v>
      </c>
      <c r="E28" s="57" t="s">
        <v>1391</v>
      </c>
      <c r="F28" s="24" t="s">
        <v>1422</v>
      </c>
      <c r="G28" s="26" t="str">
        <f>CONCATENATE("Download file (Excel, ",'[1]Matrix (Final)'!G26,")")</f>
        <v>Download file (Excel, 987 KB)</v>
      </c>
      <c r="H28" s="24" t="s">
        <v>1304</v>
      </c>
    </row>
    <row r="29" spans="1:9" ht="71.25" x14ac:dyDescent="0.2">
      <c r="A29" s="26">
        <f t="shared" si="0"/>
        <v>26</v>
      </c>
      <c r="B29" s="58" t="s">
        <v>84</v>
      </c>
      <c r="C29" s="56" t="s">
        <v>3479</v>
      </c>
      <c r="D29" s="24" t="s">
        <v>957</v>
      </c>
      <c r="E29" s="57" t="s">
        <v>1390</v>
      </c>
      <c r="F29" s="24" t="s">
        <v>1423</v>
      </c>
      <c r="G29" s="26" t="str">
        <f>CONCATENATE("Download file (Excel, ",'[1]Matrix (Final)'!G27,")")</f>
        <v>Download file (Excel, 701 KB)</v>
      </c>
      <c r="H29" s="24" t="s">
        <v>1304</v>
      </c>
      <c r="I29" s="44"/>
    </row>
    <row r="30" spans="1:9" ht="71.25" x14ac:dyDescent="0.2">
      <c r="A30" s="26">
        <f t="shared" si="0"/>
        <v>27</v>
      </c>
      <c r="B30" s="58" t="s">
        <v>86</v>
      </c>
      <c r="C30" s="56" t="s">
        <v>3480</v>
      </c>
      <c r="D30" s="24" t="s">
        <v>690</v>
      </c>
      <c r="E30" s="57" t="s">
        <v>1390</v>
      </c>
      <c r="F30" s="24" t="s">
        <v>1424</v>
      </c>
      <c r="G30" s="26" t="str">
        <f>CONCATENATE("Download file (Excel, ",'[1]Matrix (Final)'!G28,")")</f>
        <v>Download file (Excel, 1.6 MB)</v>
      </c>
      <c r="H30" s="25" t="s">
        <v>1304</v>
      </c>
      <c r="I30" s="44"/>
    </row>
    <row r="31" spans="1:9" ht="71.25" x14ac:dyDescent="0.2">
      <c r="A31" s="26">
        <f t="shared" si="0"/>
        <v>28</v>
      </c>
      <c r="B31" s="59" t="s">
        <v>87</v>
      </c>
      <c r="C31" s="56" t="s">
        <v>3481</v>
      </c>
      <c r="D31" s="24" t="s">
        <v>691</v>
      </c>
      <c r="E31" s="57" t="s">
        <v>1390</v>
      </c>
      <c r="F31" s="24" t="s">
        <v>1425</v>
      </c>
      <c r="G31" s="26" t="str">
        <f>CONCATENATE("Download file (Excel, ",'[1]Matrix (Final)'!G29,")")</f>
        <v>Download file (Excel, 1.3 MB)</v>
      </c>
      <c r="H31" s="24" t="s">
        <v>1304</v>
      </c>
      <c r="I31" s="44"/>
    </row>
    <row r="32" spans="1:9" ht="57" x14ac:dyDescent="0.2">
      <c r="A32" s="26">
        <f t="shared" si="0"/>
        <v>29</v>
      </c>
      <c r="B32" s="58" t="s">
        <v>89</v>
      </c>
      <c r="C32" s="56" t="s">
        <v>3482</v>
      </c>
      <c r="D32" s="24" t="s">
        <v>692</v>
      </c>
      <c r="E32" s="57" t="s">
        <v>1391</v>
      </c>
      <c r="F32" s="24" t="s">
        <v>1426</v>
      </c>
      <c r="G32" s="26" t="str">
        <f>CONCATENATE("Download file (Excel, ",'[1]Matrix (Final)'!G30,")")</f>
        <v>Download file (Excel, 1016 KB)</v>
      </c>
      <c r="H32" s="24" t="s">
        <v>1311</v>
      </c>
      <c r="I32" s="44"/>
    </row>
    <row r="33" spans="1:9" ht="71.25" x14ac:dyDescent="0.2">
      <c r="A33" s="26">
        <f t="shared" si="0"/>
        <v>30</v>
      </c>
      <c r="B33" s="58" t="s">
        <v>90</v>
      </c>
      <c r="C33" s="56" t="s">
        <v>3483</v>
      </c>
      <c r="D33" s="24" t="s">
        <v>693</v>
      </c>
      <c r="E33" s="57" t="s">
        <v>1390</v>
      </c>
      <c r="F33" s="24" t="s">
        <v>1427</v>
      </c>
      <c r="G33" s="26" t="str">
        <f>CONCATENATE("Download file (Excel, ",'[1]Matrix (Final)'!G31,")")</f>
        <v>Download file (Excel, 962 KB)</v>
      </c>
      <c r="H33" s="24" t="s">
        <v>1307</v>
      </c>
      <c r="I33" s="44"/>
    </row>
    <row r="34" spans="1:9" ht="57" x14ac:dyDescent="0.2">
      <c r="A34" s="26">
        <f t="shared" si="0"/>
        <v>31</v>
      </c>
      <c r="B34" s="58" t="s">
        <v>92</v>
      </c>
      <c r="C34" s="60" t="s">
        <v>3484</v>
      </c>
      <c r="D34" s="24" t="s">
        <v>694</v>
      </c>
      <c r="E34" s="57" t="s">
        <v>1391</v>
      </c>
      <c r="F34" s="24" t="s">
        <v>1428</v>
      </c>
      <c r="G34" s="26" t="str">
        <f>CONCATENATE("Download file (Excel, ",'[1]Matrix (Final)'!G32,")")</f>
        <v>Download file (Excel, 998 KB)</v>
      </c>
      <c r="H34" s="24" t="s">
        <v>1307</v>
      </c>
      <c r="I34" s="44"/>
    </row>
    <row r="35" spans="1:9" ht="57" x14ac:dyDescent="0.2">
      <c r="A35" s="26">
        <f t="shared" si="0"/>
        <v>32</v>
      </c>
      <c r="B35" s="58" t="s">
        <v>94</v>
      </c>
      <c r="C35" s="56" t="s">
        <v>3485</v>
      </c>
      <c r="D35" s="24" t="s">
        <v>695</v>
      </c>
      <c r="E35" s="57" t="s">
        <v>1391</v>
      </c>
      <c r="F35" s="24" t="s">
        <v>1429</v>
      </c>
      <c r="G35" s="26" t="str">
        <f>CONCATENATE("Download file (Excel, ",'[1]Matrix (Final)'!G33,")")</f>
        <v>Download file (Excel, 862 KB)</v>
      </c>
      <c r="H35" s="24" t="s">
        <v>1307</v>
      </c>
      <c r="I35" s="44"/>
    </row>
    <row r="36" spans="1:9" ht="71.25" x14ac:dyDescent="0.2">
      <c r="A36" s="26">
        <f t="shared" si="0"/>
        <v>33</v>
      </c>
      <c r="B36" s="58" t="s">
        <v>96</v>
      </c>
      <c r="C36" s="56" t="s">
        <v>3486</v>
      </c>
      <c r="D36" s="24" t="s">
        <v>696</v>
      </c>
      <c r="E36" s="57" t="s">
        <v>1390</v>
      </c>
      <c r="F36" s="24" t="s">
        <v>1430</v>
      </c>
      <c r="G36" s="26" t="str">
        <f>CONCATENATE("Download file (Excel, ",'[1]Matrix (Final)'!G34,")")</f>
        <v>Download file (Excel, 798 KB)</v>
      </c>
      <c r="H36" s="24" t="s">
        <v>1307</v>
      </c>
      <c r="I36" s="44"/>
    </row>
    <row r="37" spans="1:9" ht="57" x14ac:dyDescent="0.2">
      <c r="A37" s="26">
        <f t="shared" si="0"/>
        <v>34</v>
      </c>
      <c r="B37" s="59" t="s">
        <v>98</v>
      </c>
      <c r="C37" s="56" t="s">
        <v>3487</v>
      </c>
      <c r="D37" s="24" t="s">
        <v>697</v>
      </c>
      <c r="E37" s="57" t="s">
        <v>1391</v>
      </c>
      <c r="F37" s="24" t="s">
        <v>1431</v>
      </c>
      <c r="G37" s="26" t="str">
        <f>CONCATENATE("Download file (Excel, ",'[1]Matrix (Final)'!G35,")")</f>
        <v>Download file (Excel, 780 KB)</v>
      </c>
      <c r="H37" s="24" t="s">
        <v>1307</v>
      </c>
      <c r="I37" s="44"/>
    </row>
    <row r="38" spans="1:9" ht="57" x14ac:dyDescent="0.2">
      <c r="A38" s="26">
        <f t="shared" si="0"/>
        <v>35</v>
      </c>
      <c r="B38" s="58" t="s">
        <v>100</v>
      </c>
      <c r="C38" s="56" t="s">
        <v>3488</v>
      </c>
      <c r="D38" s="24" t="s">
        <v>698</v>
      </c>
      <c r="E38" s="57" t="s">
        <v>1391</v>
      </c>
      <c r="F38" s="24" t="s">
        <v>1432</v>
      </c>
      <c r="G38" s="26" t="str">
        <f>CONCATENATE("Download file (Excel, ",'[1]Matrix (Final)'!G36,")")</f>
        <v>Download file (Excel, 972 KB)</v>
      </c>
      <c r="H38" s="24" t="s">
        <v>1312</v>
      </c>
      <c r="I38" s="44"/>
    </row>
    <row r="39" spans="1:9" ht="71.25" x14ac:dyDescent="0.2">
      <c r="A39" s="26">
        <f t="shared" si="0"/>
        <v>36</v>
      </c>
      <c r="B39" s="58" t="s">
        <v>102</v>
      </c>
      <c r="C39" s="56" t="s">
        <v>3489</v>
      </c>
      <c r="D39" s="24" t="s">
        <v>723</v>
      </c>
      <c r="E39" s="57" t="s">
        <v>1390</v>
      </c>
      <c r="F39" s="24" t="s">
        <v>1488</v>
      </c>
      <c r="G39" s="26" t="str">
        <f>CONCATENATE("Download file (Excel, ",'[1]Matrix (Final)'!G37,")")</f>
        <v>Download file (Excel, 1.2 MB)</v>
      </c>
      <c r="H39" s="25" t="s">
        <v>1313</v>
      </c>
      <c r="I39" s="44"/>
    </row>
    <row r="40" spans="1:9" ht="71.25" x14ac:dyDescent="0.2">
      <c r="A40" s="26">
        <f t="shared" si="0"/>
        <v>37</v>
      </c>
      <c r="B40" s="58" t="s">
        <v>103</v>
      </c>
      <c r="C40" s="56" t="s">
        <v>3490</v>
      </c>
      <c r="D40" s="24" t="s">
        <v>722</v>
      </c>
      <c r="E40" s="57" t="s">
        <v>1390</v>
      </c>
      <c r="F40" s="24" t="s">
        <v>1489</v>
      </c>
      <c r="G40" s="26" t="str">
        <f>CONCATENATE("Download file (Excel, ",'[1]Matrix (Final)'!G38,")")</f>
        <v>Download file (Excel, 1.5 MB)</v>
      </c>
      <c r="H40" s="24" t="s">
        <v>1314</v>
      </c>
      <c r="I40" s="44"/>
    </row>
    <row r="41" spans="1:9" ht="57" x14ac:dyDescent="0.2">
      <c r="A41" s="26">
        <f t="shared" si="0"/>
        <v>38</v>
      </c>
      <c r="B41" s="58" t="s">
        <v>105</v>
      </c>
      <c r="C41" s="56" t="s">
        <v>3491</v>
      </c>
      <c r="D41" s="24" t="s">
        <v>3560</v>
      </c>
      <c r="E41" s="57" t="s">
        <v>1391</v>
      </c>
      <c r="F41" s="24" t="s">
        <v>1493</v>
      </c>
      <c r="G41" s="26" t="str">
        <f>CONCATENATE("Download file (Excel, ",'[1]Matrix (Final)'!G39,")")</f>
        <v>Download file (Excel, 1.5 MB)</v>
      </c>
      <c r="H41" s="24" t="s">
        <v>1315</v>
      </c>
      <c r="I41" s="44"/>
    </row>
    <row r="42" spans="1:9" ht="57" x14ac:dyDescent="0.2">
      <c r="A42" s="26">
        <f t="shared" si="0"/>
        <v>39</v>
      </c>
      <c r="B42" s="58" t="s">
        <v>106</v>
      </c>
      <c r="C42" s="56" t="s">
        <v>3492</v>
      </c>
      <c r="D42" s="24" t="s">
        <v>3561</v>
      </c>
      <c r="E42" s="57" t="s">
        <v>1391</v>
      </c>
      <c r="F42" s="24" t="s">
        <v>1494</v>
      </c>
      <c r="G42" s="26" t="str">
        <f>CONCATENATE("Download file (Excel, ",'[1]Matrix (Final)'!G40,")")</f>
        <v>Download file (Excel, 1.4 MB)</v>
      </c>
      <c r="H42" s="24" t="s">
        <v>1316</v>
      </c>
      <c r="I42" s="44"/>
    </row>
    <row r="43" spans="1:9" ht="57" x14ac:dyDescent="0.2">
      <c r="A43" s="26">
        <f t="shared" si="0"/>
        <v>40</v>
      </c>
      <c r="B43" s="58" t="s">
        <v>107</v>
      </c>
      <c r="C43" s="56" t="s">
        <v>3493</v>
      </c>
      <c r="D43" s="24" t="s">
        <v>699</v>
      </c>
      <c r="E43" s="57" t="s">
        <v>1391</v>
      </c>
      <c r="F43" s="24" t="s">
        <v>1495</v>
      </c>
      <c r="G43" s="26" t="str">
        <f>CONCATENATE("Download file (Excel, ",'[1]Matrix (Final)'!G41,")")</f>
        <v>Download file (Excel, 1.4 MB)</v>
      </c>
      <c r="H43" s="25" t="s">
        <v>1317</v>
      </c>
      <c r="I43" s="44"/>
    </row>
    <row r="44" spans="1:9" ht="57" x14ac:dyDescent="0.2">
      <c r="A44" s="26">
        <f t="shared" si="0"/>
        <v>41</v>
      </c>
      <c r="B44" s="58" t="s">
        <v>108</v>
      </c>
      <c r="C44" s="56" t="s">
        <v>3494</v>
      </c>
      <c r="D44" s="24" t="s">
        <v>700</v>
      </c>
      <c r="E44" s="57" t="s">
        <v>1391</v>
      </c>
      <c r="F44" s="24" t="s">
        <v>1496</v>
      </c>
      <c r="G44" s="26" t="str">
        <f>CONCATENATE("Download file (Excel, ",'[1]Matrix (Final)'!G42,")")</f>
        <v>Download file (Excel, 1.7 MB)</v>
      </c>
      <c r="H44" s="25" t="s">
        <v>1318</v>
      </c>
      <c r="I44" s="44"/>
    </row>
    <row r="45" spans="1:9" ht="57" x14ac:dyDescent="0.2">
      <c r="A45" s="26">
        <f t="shared" si="0"/>
        <v>42</v>
      </c>
      <c r="B45" s="58" t="s">
        <v>110</v>
      </c>
      <c r="C45" s="56" t="s">
        <v>3495</v>
      </c>
      <c r="D45" s="24" t="s">
        <v>3562</v>
      </c>
      <c r="E45" s="57" t="s">
        <v>1391</v>
      </c>
      <c r="F45" s="24" t="s">
        <v>1497</v>
      </c>
      <c r="G45" s="26" t="str">
        <f>CONCATENATE("Download file (Excel, ",'[1]Matrix (Final)'!G43,")")</f>
        <v>Download file (Excel, 1.6 MB)</v>
      </c>
      <c r="H45" s="25" t="s">
        <v>1319</v>
      </c>
      <c r="I45" s="44"/>
    </row>
    <row r="46" spans="1:9" ht="57" x14ac:dyDescent="0.2">
      <c r="A46" s="26">
        <f t="shared" si="0"/>
        <v>43</v>
      </c>
      <c r="B46" s="58" t="s">
        <v>111</v>
      </c>
      <c r="C46" s="56" t="s">
        <v>3496</v>
      </c>
      <c r="D46" s="24" t="s">
        <v>3563</v>
      </c>
      <c r="E46" s="57" t="s">
        <v>1391</v>
      </c>
      <c r="F46" s="24" t="s">
        <v>1498</v>
      </c>
      <c r="G46" s="26" t="str">
        <f>CONCATENATE("Download file (Excel, ",'[1]Matrix (Final)'!G44,")")</f>
        <v>Download file (Excel, 1.6 MB)</v>
      </c>
      <c r="H46" s="25" t="s">
        <v>1320</v>
      </c>
      <c r="I46" s="44"/>
    </row>
    <row r="47" spans="1:9" ht="57" x14ac:dyDescent="0.2">
      <c r="A47" s="26">
        <f t="shared" si="0"/>
        <v>44</v>
      </c>
      <c r="B47" s="58" t="s">
        <v>112</v>
      </c>
      <c r="C47" s="56" t="s">
        <v>1299</v>
      </c>
      <c r="D47" s="24" t="s">
        <v>701</v>
      </c>
      <c r="E47" s="57" t="s">
        <v>1391</v>
      </c>
      <c r="F47" s="24" t="s">
        <v>1499</v>
      </c>
      <c r="G47" s="26" t="str">
        <f>CONCATENATE("Download file (Excel, ",'[1]Matrix (Final)'!G45,")")</f>
        <v>Download file (Excel, 1 MB)</v>
      </c>
      <c r="H47" s="25" t="s">
        <v>1318</v>
      </c>
      <c r="I47" s="44"/>
    </row>
    <row r="48" spans="1:9" ht="57" x14ac:dyDescent="0.2">
      <c r="A48" s="26">
        <f t="shared" si="0"/>
        <v>45</v>
      </c>
      <c r="B48" s="58" t="s">
        <v>113</v>
      </c>
      <c r="C48" s="56" t="s">
        <v>3497</v>
      </c>
      <c r="D48" s="24" t="s">
        <v>3564</v>
      </c>
      <c r="E48" s="57" t="s">
        <v>1391</v>
      </c>
      <c r="F48" s="24" t="s">
        <v>1500</v>
      </c>
      <c r="G48" s="26" t="str">
        <f>CONCATENATE("Download file (Excel, ",'[1]Matrix (Final)'!G46,")")</f>
        <v>Download file (Excel, 1 MB)</v>
      </c>
      <c r="H48" s="25" t="s">
        <v>1319</v>
      </c>
      <c r="I48" s="44"/>
    </row>
    <row r="49" spans="1:9" ht="57" x14ac:dyDescent="0.2">
      <c r="A49" s="26">
        <f t="shared" si="0"/>
        <v>46</v>
      </c>
      <c r="B49" s="58" t="s">
        <v>114</v>
      </c>
      <c r="C49" s="56" t="s">
        <v>3498</v>
      </c>
      <c r="D49" s="24" t="s">
        <v>3565</v>
      </c>
      <c r="E49" s="57" t="s">
        <v>1391</v>
      </c>
      <c r="F49" s="24" t="s">
        <v>1501</v>
      </c>
      <c r="G49" s="26" t="str">
        <f>CONCATENATE("Download file (Excel, ",'[1]Matrix (Final)'!G47,")")</f>
        <v>Download file (Excel, 1 MB)</v>
      </c>
      <c r="H49" s="25" t="s">
        <v>1321</v>
      </c>
      <c r="I49" s="44"/>
    </row>
    <row r="50" spans="1:9" ht="71.25" x14ac:dyDescent="0.2">
      <c r="A50" s="26">
        <f t="shared" si="0"/>
        <v>47</v>
      </c>
      <c r="B50" s="58" t="s">
        <v>115</v>
      </c>
      <c r="C50" s="56" t="s">
        <v>116</v>
      </c>
      <c r="D50" s="24" t="s">
        <v>1075</v>
      </c>
      <c r="E50" s="57" t="s">
        <v>1390</v>
      </c>
      <c r="F50" s="24" t="s">
        <v>1502</v>
      </c>
      <c r="G50" s="26" t="str">
        <f>CONCATENATE("Download file (Excel, ",'[1]Matrix (Final)'!G48,")")</f>
        <v>Download file (Excel, 1.2 MB)</v>
      </c>
      <c r="H50" s="25" t="s">
        <v>1314</v>
      </c>
      <c r="I50" s="44"/>
    </row>
    <row r="51" spans="1:9" ht="57" x14ac:dyDescent="0.2">
      <c r="A51" s="26">
        <f t="shared" si="0"/>
        <v>48</v>
      </c>
      <c r="B51" s="58" t="s">
        <v>117</v>
      </c>
      <c r="C51" s="56" t="s">
        <v>3558</v>
      </c>
      <c r="D51" s="24" t="s">
        <v>3566</v>
      </c>
      <c r="E51" s="57" t="s">
        <v>1391</v>
      </c>
      <c r="F51" s="24" t="s">
        <v>1503</v>
      </c>
      <c r="G51" s="26" t="str">
        <f>CONCATENATE("Download file (Excel, ",'[1]Matrix (Final)'!G49,")")</f>
        <v>Download file (Excel, 1.2 MB)</v>
      </c>
      <c r="H51" s="25" t="s">
        <v>1315</v>
      </c>
      <c r="I51" s="44"/>
    </row>
    <row r="52" spans="1:9" ht="57" x14ac:dyDescent="0.2">
      <c r="A52" s="26">
        <f t="shared" si="0"/>
        <v>49</v>
      </c>
      <c r="B52" s="58" t="s">
        <v>118</v>
      </c>
      <c r="C52" s="56" t="s">
        <v>3559</v>
      </c>
      <c r="D52" s="24" t="s">
        <v>3567</v>
      </c>
      <c r="E52" s="57" t="s">
        <v>1391</v>
      </c>
      <c r="F52" s="24" t="s">
        <v>1504</v>
      </c>
      <c r="G52" s="26" t="str">
        <f>CONCATENATE("Download file (Excel, ",'[1]Matrix (Final)'!G50,")")</f>
        <v>Download file (Excel, 1.2 MB)</v>
      </c>
      <c r="H52" s="25" t="s">
        <v>1316</v>
      </c>
      <c r="I52" s="44"/>
    </row>
    <row r="53" spans="1:9" ht="57" x14ac:dyDescent="0.2">
      <c r="A53" s="26">
        <f t="shared" si="0"/>
        <v>50</v>
      </c>
      <c r="B53" s="58" t="s">
        <v>119</v>
      </c>
      <c r="C53" s="56" t="s">
        <v>3499</v>
      </c>
      <c r="D53" s="24" t="s">
        <v>1076</v>
      </c>
      <c r="E53" s="57" t="s">
        <v>1391</v>
      </c>
      <c r="F53" s="24" t="s">
        <v>1490</v>
      </c>
      <c r="G53" s="26" t="str">
        <f>CONCATENATE("Download file (Excel, ",'[1]Matrix (Final)'!G51,")")</f>
        <v>Download file (Excel, 1.4 MB)</v>
      </c>
      <c r="H53" s="24" t="s">
        <v>1322</v>
      </c>
      <c r="I53" s="44"/>
    </row>
    <row r="54" spans="1:9" ht="57" x14ac:dyDescent="0.2">
      <c r="A54" s="26">
        <f t="shared" si="0"/>
        <v>51</v>
      </c>
      <c r="B54" s="58" t="s">
        <v>120</v>
      </c>
      <c r="C54" s="56" t="s">
        <v>3500</v>
      </c>
      <c r="D54" s="24" t="s">
        <v>1077</v>
      </c>
      <c r="E54" s="57" t="s">
        <v>1391</v>
      </c>
      <c r="F54" s="24" t="s">
        <v>1491</v>
      </c>
      <c r="G54" s="26" t="str">
        <f>CONCATENATE("Download file (Excel, ",'[1]Matrix (Final)'!G52,")")</f>
        <v>Download file (Excel, 1.4 MB)</v>
      </c>
      <c r="H54" s="24" t="s">
        <v>1323</v>
      </c>
      <c r="I54" s="44"/>
    </row>
    <row r="55" spans="1:9" ht="57" x14ac:dyDescent="0.2">
      <c r="A55" s="26">
        <f t="shared" si="0"/>
        <v>52</v>
      </c>
      <c r="B55" s="47" t="s">
        <v>122</v>
      </c>
      <c r="C55" s="24" t="s">
        <v>3624</v>
      </c>
      <c r="D55" s="24" t="s">
        <v>702</v>
      </c>
      <c r="E55" s="57" t="s">
        <v>1391</v>
      </c>
      <c r="F55" s="24" t="s">
        <v>1492</v>
      </c>
      <c r="G55" s="26" t="str">
        <f>CONCATENATE("Download file (Excel, ",'[1]Matrix (Final)'!G53,")")</f>
        <v>Download file (Excel, 700 KB)</v>
      </c>
      <c r="H55" s="24" t="s">
        <v>1324</v>
      </c>
      <c r="I55" s="44"/>
    </row>
    <row r="56" spans="1:9" ht="42.75" x14ac:dyDescent="0.2">
      <c r="A56" s="26">
        <f t="shared" si="0"/>
        <v>53</v>
      </c>
      <c r="B56" s="61" t="s">
        <v>125</v>
      </c>
      <c r="C56" s="62" t="s">
        <v>3501</v>
      </c>
      <c r="D56" s="24" t="s">
        <v>703</v>
      </c>
      <c r="E56" s="57" t="s">
        <v>1392</v>
      </c>
      <c r="F56" s="24" t="s">
        <v>1433</v>
      </c>
      <c r="G56" s="26" t="str">
        <f>CONCATENATE("Download file (Excel, ",'[1]Matrix (Final)'!G54,")")</f>
        <v>Download file (Excel, 418 KB)</v>
      </c>
      <c r="H56" s="25" t="s">
        <v>1304</v>
      </c>
      <c r="I56" s="44"/>
    </row>
    <row r="57" spans="1:9" ht="57" x14ac:dyDescent="0.2">
      <c r="A57" s="26">
        <f t="shared" si="0"/>
        <v>54</v>
      </c>
      <c r="B57" s="43" t="s">
        <v>127</v>
      </c>
      <c r="C57" s="48" t="s">
        <v>3502</v>
      </c>
      <c r="D57" s="24" t="s">
        <v>704</v>
      </c>
      <c r="E57" s="57" t="s">
        <v>1389</v>
      </c>
      <c r="F57" s="24" t="s">
        <v>1434</v>
      </c>
      <c r="G57" s="26" t="str">
        <f>CONCATENATE("Download file (Excel, ",'[1]Matrix (Final)'!G55,")")</f>
        <v>Download file (Excel, 441 KB)</v>
      </c>
      <c r="H57" s="25" t="s">
        <v>1304</v>
      </c>
      <c r="I57" s="44"/>
    </row>
    <row r="58" spans="1:9" ht="42.75" x14ac:dyDescent="0.2">
      <c r="A58" s="26">
        <f t="shared" si="0"/>
        <v>55</v>
      </c>
      <c r="B58" s="61" t="s">
        <v>128</v>
      </c>
      <c r="C58" s="62" t="s">
        <v>3503</v>
      </c>
      <c r="D58" s="24" t="s">
        <v>3568</v>
      </c>
      <c r="E58" s="57" t="s">
        <v>1392</v>
      </c>
      <c r="F58" s="24" t="s">
        <v>1435</v>
      </c>
      <c r="G58" s="26" t="str">
        <f>CONCATENATE("Download file (Excel, ",'[1]Matrix (Final)'!G56,")")</f>
        <v>Download file (Excel, 2.7 MB)</v>
      </c>
      <c r="H58" s="25" t="s">
        <v>1304</v>
      </c>
      <c r="I58" s="44"/>
    </row>
    <row r="59" spans="1:9" ht="42.75" x14ac:dyDescent="0.2">
      <c r="A59" s="26">
        <f t="shared" si="0"/>
        <v>56</v>
      </c>
      <c r="B59" s="43" t="s">
        <v>130</v>
      </c>
      <c r="C59" s="62" t="s">
        <v>3504</v>
      </c>
      <c r="D59" s="24" t="s">
        <v>3614</v>
      </c>
      <c r="E59" s="57" t="s">
        <v>1392</v>
      </c>
      <c r="F59" s="24" t="s">
        <v>1436</v>
      </c>
      <c r="G59" s="26" t="str">
        <f>CONCATENATE("Download file (Excel, ",'[1]Matrix (Final)'!G57,")")</f>
        <v>Download file (Excel, 907 KB)</v>
      </c>
      <c r="H59" s="24" t="s">
        <v>1304</v>
      </c>
      <c r="I59" s="44"/>
    </row>
    <row r="60" spans="1:9" ht="42.75" x14ac:dyDescent="0.2">
      <c r="A60" s="26">
        <f t="shared" si="0"/>
        <v>57</v>
      </c>
      <c r="B60" s="61" t="s">
        <v>132</v>
      </c>
      <c r="C60" s="62" t="s">
        <v>0</v>
      </c>
      <c r="D60" s="24" t="s">
        <v>705</v>
      </c>
      <c r="E60" s="57" t="s">
        <v>1392</v>
      </c>
      <c r="F60" s="24" t="s">
        <v>1437</v>
      </c>
      <c r="G60" s="26" t="str">
        <f>CONCATENATE("Download file (Excel, ",'[1]Matrix (Final)'!G58,")")</f>
        <v>Download file (Excel, 426 KB)</v>
      </c>
      <c r="H60" s="25" t="s">
        <v>1304</v>
      </c>
      <c r="I60" s="44"/>
    </row>
    <row r="61" spans="1:9" ht="42.75" x14ac:dyDescent="0.2">
      <c r="A61" s="26">
        <f t="shared" si="0"/>
        <v>58</v>
      </c>
      <c r="B61" s="61" t="s">
        <v>133</v>
      </c>
      <c r="C61" s="62" t="s">
        <v>3505</v>
      </c>
      <c r="D61" s="24" t="s">
        <v>706</v>
      </c>
      <c r="E61" s="57" t="s">
        <v>1392</v>
      </c>
      <c r="F61" s="24" t="s">
        <v>1438</v>
      </c>
      <c r="G61" s="26" t="str">
        <f>CONCATENATE("Download file (Excel, ",'[1]Matrix (Final)'!G59,")")</f>
        <v>Download file (Excel, 397 KB)</v>
      </c>
      <c r="H61" s="25" t="s">
        <v>1325</v>
      </c>
      <c r="I61" s="44"/>
    </row>
    <row r="62" spans="1:9" ht="42.75" x14ac:dyDescent="0.2">
      <c r="A62" s="26">
        <f t="shared" si="0"/>
        <v>59</v>
      </c>
      <c r="B62" s="61" t="s">
        <v>135</v>
      </c>
      <c r="C62" s="62" t="s">
        <v>3465</v>
      </c>
      <c r="D62" s="24" t="s">
        <v>682</v>
      </c>
      <c r="E62" s="57" t="s">
        <v>1392</v>
      </c>
      <c r="F62" s="24" t="s">
        <v>1439</v>
      </c>
      <c r="G62" s="26" t="str">
        <f>CONCATENATE("Download file (Excel, ",'[1]Matrix (Final)'!G60,")")</f>
        <v>Download file (Excel, 679 KB)</v>
      </c>
      <c r="H62" s="25" t="s">
        <v>1306</v>
      </c>
      <c r="I62" s="44"/>
    </row>
    <row r="63" spans="1:9" ht="42.75" x14ac:dyDescent="0.2">
      <c r="A63" s="26">
        <f t="shared" si="0"/>
        <v>60</v>
      </c>
      <c r="B63" s="61" t="s">
        <v>136</v>
      </c>
      <c r="C63" s="62" t="s">
        <v>3506</v>
      </c>
      <c r="D63" s="24" t="s">
        <v>1078</v>
      </c>
      <c r="E63" s="57" t="s">
        <v>1392</v>
      </c>
      <c r="F63" s="24" t="s">
        <v>1440</v>
      </c>
      <c r="G63" s="26" t="str">
        <f>CONCATENATE("Download file (Excel, ",'[1]Matrix (Final)'!G61,")")</f>
        <v>Download file (Excel, 1.1 MB)</v>
      </c>
      <c r="H63" s="25" t="s">
        <v>1306</v>
      </c>
      <c r="I63" s="44"/>
    </row>
    <row r="64" spans="1:9" ht="42.75" x14ac:dyDescent="0.2">
      <c r="A64" s="26">
        <f t="shared" si="0"/>
        <v>61</v>
      </c>
      <c r="B64" s="61" t="s">
        <v>138</v>
      </c>
      <c r="C64" s="62" t="s">
        <v>139</v>
      </c>
      <c r="D64" s="24" t="s">
        <v>707</v>
      </c>
      <c r="E64" s="57" t="s">
        <v>1392</v>
      </c>
      <c r="F64" s="24" t="s">
        <v>1441</v>
      </c>
      <c r="G64" s="26" t="str">
        <f>CONCATENATE("Download file (Excel, ",'[1]Matrix (Final)'!G62,")")</f>
        <v>Download file (Excel, 822 KB)</v>
      </c>
      <c r="H64" s="24" t="s">
        <v>1307</v>
      </c>
      <c r="I64" s="44"/>
    </row>
    <row r="65" spans="1:9" ht="42.75" x14ac:dyDescent="0.2">
      <c r="A65" s="26">
        <f t="shared" si="0"/>
        <v>62</v>
      </c>
      <c r="B65" s="61" t="s">
        <v>140</v>
      </c>
      <c r="C65" s="62" t="s">
        <v>3507</v>
      </c>
      <c r="D65" s="24" t="s">
        <v>3569</v>
      </c>
      <c r="E65" s="57" t="s">
        <v>1392</v>
      </c>
      <c r="F65" s="24" t="s">
        <v>1442</v>
      </c>
      <c r="G65" s="26" t="str">
        <f>CONCATENATE("Download file (Excel, ",'[1]Matrix (Final)'!G63,")")</f>
        <v>Download file (Excel, 1.1 MB)</v>
      </c>
      <c r="H65" s="25" t="s">
        <v>1326</v>
      </c>
      <c r="I65" s="44"/>
    </row>
    <row r="66" spans="1:9" ht="42.75" x14ac:dyDescent="0.2">
      <c r="A66" s="26">
        <f t="shared" si="0"/>
        <v>63</v>
      </c>
      <c r="B66" s="61" t="s">
        <v>142</v>
      </c>
      <c r="C66" s="62" t="s">
        <v>3508</v>
      </c>
      <c r="D66" s="24" t="s">
        <v>3570</v>
      </c>
      <c r="E66" s="57" t="s">
        <v>1392</v>
      </c>
      <c r="F66" s="24" t="s">
        <v>1443</v>
      </c>
      <c r="G66" s="26" t="str">
        <f>CONCATENATE("Download file (Excel, ",'[1]Matrix (Final)'!G64,")")</f>
        <v>Download file (Excel, 1.1 MB)</v>
      </c>
      <c r="H66" s="24" t="s">
        <v>1307</v>
      </c>
      <c r="I66" s="44"/>
    </row>
    <row r="67" spans="1:9" ht="42.75" x14ac:dyDescent="0.2">
      <c r="A67" s="26">
        <f t="shared" si="0"/>
        <v>64</v>
      </c>
      <c r="B67" s="61" t="s">
        <v>144</v>
      </c>
      <c r="C67" s="62" t="s">
        <v>3509</v>
      </c>
      <c r="D67" s="24" t="s">
        <v>3571</v>
      </c>
      <c r="E67" s="57" t="s">
        <v>1392</v>
      </c>
      <c r="F67" s="24" t="s">
        <v>1444</v>
      </c>
      <c r="G67" s="26" t="str">
        <f>CONCATENATE("Download file (Excel, ",'[1]Matrix (Final)'!G65,")")</f>
        <v>Download file (Excel, 698 KB)</v>
      </c>
      <c r="H67" s="25" t="s">
        <v>1326</v>
      </c>
      <c r="I67" s="44"/>
    </row>
    <row r="68" spans="1:9" ht="42.75" x14ac:dyDescent="0.2">
      <c r="A68" s="26">
        <f t="shared" si="0"/>
        <v>65</v>
      </c>
      <c r="B68" s="61" t="s">
        <v>146</v>
      </c>
      <c r="C68" s="62" t="s">
        <v>3510</v>
      </c>
      <c r="D68" s="24" t="s">
        <v>3572</v>
      </c>
      <c r="E68" s="57" t="s">
        <v>1392</v>
      </c>
      <c r="F68" s="24" t="s">
        <v>1445</v>
      </c>
      <c r="G68" s="26" t="str">
        <f>CONCATENATE("Download file (Excel, ",'[1]Matrix (Final)'!G66,")")</f>
        <v>Download file (Excel, 682 KB)</v>
      </c>
      <c r="H68" s="24" t="s">
        <v>1307</v>
      </c>
      <c r="I68" s="44"/>
    </row>
    <row r="69" spans="1:9" ht="42.75" x14ac:dyDescent="0.2">
      <c r="A69" s="26">
        <f t="shared" ref="A69:A100" si="1">IF(AND(NOT(ISERR(FIND($K$4,D69))),NOT(ISERR(FIND($K$5,D69))),NOT(ISERR(FIND($K$6,D69))),NOT(ISERR(FIND($K$7,D69))) ),A68+1,A68)</f>
        <v>66</v>
      </c>
      <c r="B69" s="61" t="s">
        <v>148</v>
      </c>
      <c r="C69" s="62" t="s">
        <v>3511</v>
      </c>
      <c r="D69" s="24" t="s">
        <v>708</v>
      </c>
      <c r="E69" s="57" t="s">
        <v>1392</v>
      </c>
      <c r="F69" s="24" t="s">
        <v>1446</v>
      </c>
      <c r="G69" s="26" t="str">
        <f>CONCATENATE("Download file (Excel, ",'[1]Matrix (Final)'!G67,")")</f>
        <v>Download file (Excel, 426 KB)</v>
      </c>
      <c r="H69" s="25" t="s">
        <v>1327</v>
      </c>
      <c r="I69" s="44"/>
    </row>
    <row r="70" spans="1:9" ht="42.75" x14ac:dyDescent="0.2">
      <c r="A70" s="26">
        <f t="shared" si="1"/>
        <v>67</v>
      </c>
      <c r="B70" s="61" t="s">
        <v>150</v>
      </c>
      <c r="C70" s="62" t="s">
        <v>3512</v>
      </c>
      <c r="D70" s="24" t="s">
        <v>709</v>
      </c>
      <c r="E70" s="57" t="s">
        <v>1392</v>
      </c>
      <c r="F70" s="24" t="s">
        <v>1447</v>
      </c>
      <c r="G70" s="26" t="str">
        <f>CONCATENATE("Download file (Excel, ",'[1]Matrix (Final)'!G68,")")</f>
        <v>Download file (Excel, 665 KB)</v>
      </c>
      <c r="H70" s="24" t="s">
        <v>1328</v>
      </c>
      <c r="I70" s="44"/>
    </row>
    <row r="71" spans="1:9" ht="42.75" x14ac:dyDescent="0.2">
      <c r="A71" s="26">
        <f t="shared" si="1"/>
        <v>68</v>
      </c>
      <c r="B71" s="43" t="s">
        <v>152</v>
      </c>
      <c r="C71" s="62" t="s">
        <v>3513</v>
      </c>
      <c r="D71" s="24" t="s">
        <v>3573</v>
      </c>
      <c r="E71" s="57" t="s">
        <v>1392</v>
      </c>
      <c r="F71" s="24" t="s">
        <v>1448</v>
      </c>
      <c r="G71" s="26" t="str">
        <f>CONCATENATE("Download file (Excel, ",'[1]Matrix (Final)'!G69,")")</f>
        <v>Download file (Excel, 498 KB)</v>
      </c>
      <c r="H71" s="24" t="s">
        <v>1307</v>
      </c>
      <c r="I71" s="44"/>
    </row>
    <row r="72" spans="1:9" ht="42.75" x14ac:dyDescent="0.2">
      <c r="A72" s="26">
        <f t="shared" si="1"/>
        <v>69</v>
      </c>
      <c r="B72" s="43" t="s">
        <v>154</v>
      </c>
      <c r="C72" s="62" t="s">
        <v>3514</v>
      </c>
      <c r="D72" s="24" t="s">
        <v>3574</v>
      </c>
      <c r="E72" s="57" t="s">
        <v>1392</v>
      </c>
      <c r="F72" s="24" t="s">
        <v>1449</v>
      </c>
      <c r="G72" s="26" t="str">
        <f>CONCATENATE("Download file (Excel, ",'[1]Matrix (Final)'!G70,")")</f>
        <v>Download file (Excel, 494 KB)</v>
      </c>
      <c r="H72" s="24" t="s">
        <v>1329</v>
      </c>
      <c r="I72" s="44"/>
    </row>
    <row r="73" spans="1:9" ht="42.75" x14ac:dyDescent="0.2">
      <c r="A73" s="26">
        <f t="shared" si="1"/>
        <v>70</v>
      </c>
      <c r="B73" s="61" t="s">
        <v>156</v>
      </c>
      <c r="C73" s="62" t="s">
        <v>3515</v>
      </c>
      <c r="D73" s="24" t="s">
        <v>3575</v>
      </c>
      <c r="E73" s="57" t="s">
        <v>42</v>
      </c>
      <c r="F73" s="24" t="s">
        <v>1450</v>
      </c>
      <c r="G73" s="26" t="str">
        <f>CONCATENATE("Download file (Excel, ",'[1]Matrix (Final)'!G71,")")</f>
        <v>Download file (Excel, 156 KB)</v>
      </c>
      <c r="H73" s="24" t="s">
        <v>1304</v>
      </c>
      <c r="I73" s="44"/>
    </row>
    <row r="74" spans="1:9" ht="42.75" x14ac:dyDescent="0.2">
      <c r="A74" s="26">
        <f t="shared" si="1"/>
        <v>71</v>
      </c>
      <c r="B74" s="43" t="s">
        <v>158</v>
      </c>
      <c r="C74" s="62" t="s">
        <v>3615</v>
      </c>
      <c r="D74" s="24" t="s">
        <v>3576</v>
      </c>
      <c r="E74" s="57" t="s">
        <v>1392</v>
      </c>
      <c r="F74" s="24" t="s">
        <v>1451</v>
      </c>
      <c r="G74" s="26" t="str">
        <f>CONCATENATE("Download file (Excel, ",'[1]Matrix (Final)'!G72,")")</f>
        <v>Download file (Excel, 498 KB)</v>
      </c>
      <c r="H74" s="24" t="s">
        <v>1330</v>
      </c>
      <c r="I74" s="44"/>
    </row>
    <row r="75" spans="1:9" ht="42.75" x14ac:dyDescent="0.2">
      <c r="A75" s="26">
        <f t="shared" si="1"/>
        <v>72</v>
      </c>
      <c r="B75" s="43" t="s">
        <v>160</v>
      </c>
      <c r="C75" s="62" t="s">
        <v>3616</v>
      </c>
      <c r="D75" s="24" t="s">
        <v>3577</v>
      </c>
      <c r="E75" s="57" t="s">
        <v>1392</v>
      </c>
      <c r="F75" s="24" t="s">
        <v>1452</v>
      </c>
      <c r="G75" s="26" t="str">
        <f>CONCATENATE("Download file (Excel, ",'[1]Matrix (Final)'!G73,")")</f>
        <v>Download file (Excel, 620 KB)</v>
      </c>
      <c r="H75" s="24" t="s">
        <v>1330</v>
      </c>
      <c r="I75" s="44"/>
    </row>
    <row r="76" spans="1:9" ht="42.75" x14ac:dyDescent="0.2">
      <c r="A76" s="26">
        <f t="shared" si="1"/>
        <v>73</v>
      </c>
      <c r="B76" s="61" t="s">
        <v>162</v>
      </c>
      <c r="C76" s="62" t="s">
        <v>3516</v>
      </c>
      <c r="D76" s="24" t="s">
        <v>721</v>
      </c>
      <c r="E76" s="57" t="s">
        <v>1392</v>
      </c>
      <c r="F76" s="24" t="s">
        <v>1453</v>
      </c>
      <c r="G76" s="26" t="str">
        <f>CONCATENATE("Download file (Excel, ",'[1]Matrix (Final)'!G74,")")</f>
        <v>Download file (Excel, 492 KB)</v>
      </c>
      <c r="H76" s="24" t="s">
        <v>1331</v>
      </c>
      <c r="I76" s="44"/>
    </row>
    <row r="77" spans="1:9" ht="42.75" x14ac:dyDescent="0.2">
      <c r="A77" s="26">
        <f t="shared" si="1"/>
        <v>74</v>
      </c>
      <c r="B77" s="61" t="s">
        <v>163</v>
      </c>
      <c r="C77" s="63" t="s">
        <v>3517</v>
      </c>
      <c r="D77" s="24" t="s">
        <v>3578</v>
      </c>
      <c r="E77" s="57" t="s">
        <v>42</v>
      </c>
      <c r="F77" s="24" t="s">
        <v>1454</v>
      </c>
      <c r="G77" s="26" t="str">
        <f>CONCATENATE("Download file (Excel, ",'[1]Matrix (Final)'!G75,")")</f>
        <v>Download file (Excel, 161 KB)</v>
      </c>
      <c r="H77" s="24" t="s">
        <v>1304</v>
      </c>
      <c r="I77" s="44"/>
    </row>
    <row r="78" spans="1:9" ht="42.75" x14ac:dyDescent="0.2">
      <c r="A78" s="26">
        <f t="shared" si="1"/>
        <v>75</v>
      </c>
      <c r="B78" s="61" t="s">
        <v>165</v>
      </c>
      <c r="C78" s="62" t="s">
        <v>3518</v>
      </c>
      <c r="D78" s="24" t="s">
        <v>3579</v>
      </c>
      <c r="E78" s="57" t="s">
        <v>42</v>
      </c>
      <c r="F78" s="24" t="s">
        <v>1455</v>
      </c>
      <c r="G78" s="26" t="str">
        <f>CONCATENATE("Download file (Excel, ",'[1]Matrix (Final)'!G76,")")</f>
        <v>Download file (Excel, 160 KB)</v>
      </c>
      <c r="H78" s="25" t="s">
        <v>1304</v>
      </c>
      <c r="I78" s="44"/>
    </row>
    <row r="79" spans="1:9" ht="42.75" x14ac:dyDescent="0.2">
      <c r="A79" s="26">
        <f t="shared" si="1"/>
        <v>76</v>
      </c>
      <c r="B79" s="43" t="s">
        <v>167</v>
      </c>
      <c r="C79" s="62" t="s">
        <v>3519</v>
      </c>
      <c r="D79" s="24" t="s">
        <v>3580</v>
      </c>
      <c r="E79" s="57" t="s">
        <v>1392</v>
      </c>
      <c r="F79" s="24" t="s">
        <v>1456</v>
      </c>
      <c r="G79" s="26" t="str">
        <f>CONCATENATE("Download file (Excel, ",'[1]Matrix (Final)'!G77,")")</f>
        <v>Download file (Excel, 920 KB)</v>
      </c>
      <c r="H79" s="24" t="s">
        <v>1304</v>
      </c>
      <c r="I79" s="44"/>
    </row>
    <row r="80" spans="1:9" ht="42.75" x14ac:dyDescent="0.2">
      <c r="A80" s="26">
        <f t="shared" si="1"/>
        <v>77</v>
      </c>
      <c r="B80" s="43" t="s">
        <v>169</v>
      </c>
      <c r="C80" s="62" t="s">
        <v>3520</v>
      </c>
      <c r="D80" s="24" t="s">
        <v>3581</v>
      </c>
      <c r="E80" s="57" t="s">
        <v>1392</v>
      </c>
      <c r="F80" s="24" t="s">
        <v>1457</v>
      </c>
      <c r="G80" s="26" t="str">
        <f>CONCATENATE("Download file (Excel, ",'[1]Matrix (Final)'!G78,")")</f>
        <v>Download file (Excel, 2.1 MB)</v>
      </c>
      <c r="H80" s="24" t="s">
        <v>1304</v>
      </c>
      <c r="I80" s="44"/>
    </row>
    <row r="81" spans="1:9" ht="42.75" x14ac:dyDescent="0.2">
      <c r="A81" s="26">
        <f t="shared" si="1"/>
        <v>78</v>
      </c>
      <c r="B81" s="43" t="s">
        <v>171</v>
      </c>
      <c r="C81" s="62" t="s">
        <v>3521</v>
      </c>
      <c r="D81" s="24" t="s">
        <v>4055</v>
      </c>
      <c r="E81" s="57" t="s">
        <v>42</v>
      </c>
      <c r="F81" s="24" t="s">
        <v>1458</v>
      </c>
      <c r="G81" s="26" t="str">
        <f>CONCATENATE("Download file (Excel, ",'[1]Matrix (Final)'!G79,")")</f>
        <v>Download file (Excel, 161 KB)</v>
      </c>
      <c r="H81" s="24" t="s">
        <v>1304</v>
      </c>
      <c r="I81" s="44"/>
    </row>
    <row r="82" spans="1:9" ht="42.75" x14ac:dyDescent="0.2">
      <c r="A82" s="26">
        <f t="shared" si="1"/>
        <v>79</v>
      </c>
      <c r="B82" s="43" t="s">
        <v>173</v>
      </c>
      <c r="C82" s="62" t="s">
        <v>3522</v>
      </c>
      <c r="D82" s="24" t="s">
        <v>3582</v>
      </c>
      <c r="E82" s="57" t="s">
        <v>42</v>
      </c>
      <c r="F82" s="24" t="s">
        <v>1459</v>
      </c>
      <c r="G82" s="26" t="str">
        <f>CONCATENATE("Download file (Excel, ",'[1]Matrix (Final)'!G80,")")</f>
        <v>Download file (Excel, 157 KB)</v>
      </c>
      <c r="H82" s="24" t="s">
        <v>1310</v>
      </c>
      <c r="I82" s="44"/>
    </row>
    <row r="83" spans="1:9" ht="42.75" x14ac:dyDescent="0.2">
      <c r="A83" s="26">
        <f t="shared" si="1"/>
        <v>80</v>
      </c>
      <c r="B83" s="43" t="s">
        <v>175</v>
      </c>
      <c r="C83" s="62" t="s">
        <v>3523</v>
      </c>
      <c r="D83" s="24" t="s">
        <v>960</v>
      </c>
      <c r="E83" s="57" t="s">
        <v>1392</v>
      </c>
      <c r="F83" s="24" t="s">
        <v>1460</v>
      </c>
      <c r="G83" s="26" t="str">
        <f>CONCATENATE("Download file (Excel, ",'[1]Matrix (Final)'!G81,")")</f>
        <v>Download file (Excel, 494 KB)</v>
      </c>
      <c r="H83" s="25" t="s">
        <v>1310</v>
      </c>
      <c r="I83" s="44"/>
    </row>
    <row r="84" spans="1:9" ht="42.75" x14ac:dyDescent="0.2">
      <c r="A84" s="26">
        <f t="shared" si="1"/>
        <v>81</v>
      </c>
      <c r="B84" s="61" t="s">
        <v>177</v>
      </c>
      <c r="C84" s="62" t="s">
        <v>3524</v>
      </c>
      <c r="D84" s="24" t="s">
        <v>710</v>
      </c>
      <c r="E84" s="57" t="s">
        <v>1392</v>
      </c>
      <c r="F84" s="24" t="s">
        <v>1461</v>
      </c>
      <c r="G84" s="26" t="str">
        <f>CONCATENATE("Download file (Excel, ",'[1]Matrix (Final)'!G82,")")</f>
        <v>Download file (Excel, 505 KB)</v>
      </c>
      <c r="H84" s="24" t="s">
        <v>1310</v>
      </c>
      <c r="I84" s="44"/>
    </row>
    <row r="85" spans="1:9" ht="42.75" x14ac:dyDescent="0.2">
      <c r="A85" s="26">
        <f t="shared" si="1"/>
        <v>82</v>
      </c>
      <c r="B85" s="61" t="s">
        <v>179</v>
      </c>
      <c r="C85" s="62" t="s">
        <v>3525</v>
      </c>
      <c r="D85" s="24" t="s">
        <v>711</v>
      </c>
      <c r="E85" s="57" t="s">
        <v>1392</v>
      </c>
      <c r="F85" s="24" t="s">
        <v>1462</v>
      </c>
      <c r="G85" s="26" t="str">
        <f>CONCATENATE("Download file (Excel, ",'[1]Matrix (Final)'!G83,")")</f>
        <v>Download file (Excel, 498 KB)</v>
      </c>
      <c r="H85" s="24" t="s">
        <v>1310</v>
      </c>
      <c r="I85" s="44"/>
    </row>
    <row r="86" spans="1:9" ht="42.75" x14ac:dyDescent="0.2">
      <c r="A86" s="26">
        <f t="shared" si="1"/>
        <v>83</v>
      </c>
      <c r="B86" s="61" t="s">
        <v>181</v>
      </c>
      <c r="C86" s="62" t="s">
        <v>3526</v>
      </c>
      <c r="D86" s="24" t="s">
        <v>3583</v>
      </c>
      <c r="E86" s="57" t="s">
        <v>1392</v>
      </c>
      <c r="F86" s="24" t="s">
        <v>1463</v>
      </c>
      <c r="G86" s="26" t="str">
        <f>CONCATENATE("Download file (Excel, ",'[1]Matrix (Final)'!G84,")")</f>
        <v>Download file (Excel, 601 KB)</v>
      </c>
      <c r="H86" s="24" t="s">
        <v>1310</v>
      </c>
      <c r="I86" s="44"/>
    </row>
    <row r="87" spans="1:9" ht="42.75" x14ac:dyDescent="0.2">
      <c r="A87" s="26">
        <f t="shared" si="1"/>
        <v>84</v>
      </c>
      <c r="B87" s="61" t="s">
        <v>183</v>
      </c>
      <c r="C87" s="62" t="s">
        <v>3527</v>
      </c>
      <c r="D87" s="24" t="s">
        <v>3584</v>
      </c>
      <c r="E87" s="57" t="s">
        <v>1392</v>
      </c>
      <c r="F87" s="24" t="s">
        <v>1464</v>
      </c>
      <c r="G87" s="26" t="str">
        <f>CONCATENATE("Download file (Excel, ",'[1]Matrix (Final)'!G85,")")</f>
        <v>Download file (Excel, 594 KB)</v>
      </c>
      <c r="H87" s="24" t="s">
        <v>1310</v>
      </c>
      <c r="I87" s="44"/>
    </row>
    <row r="88" spans="1:9" ht="42.75" x14ac:dyDescent="0.2">
      <c r="A88" s="26">
        <f t="shared" si="1"/>
        <v>85</v>
      </c>
      <c r="B88" s="43" t="s">
        <v>185</v>
      </c>
      <c r="C88" s="62" t="s">
        <v>3528</v>
      </c>
      <c r="D88" s="24" t="s">
        <v>3585</v>
      </c>
      <c r="E88" s="57" t="s">
        <v>42</v>
      </c>
      <c r="F88" s="24" t="s">
        <v>1465</v>
      </c>
      <c r="G88" s="26" t="str">
        <f>CONCATENATE("Download file (Excel, ",'[1]Matrix (Final)'!G86,")")</f>
        <v>Download file (Excel, 155 KB)</v>
      </c>
      <c r="H88" s="24" t="s">
        <v>1310</v>
      </c>
      <c r="I88" s="44"/>
    </row>
    <row r="89" spans="1:9" ht="42.75" x14ac:dyDescent="0.2">
      <c r="A89" s="26">
        <f t="shared" si="1"/>
        <v>86</v>
      </c>
      <c r="B89" s="43" t="s">
        <v>187</v>
      </c>
      <c r="C89" s="62" t="s">
        <v>3529</v>
      </c>
      <c r="D89" s="24" t="s">
        <v>3586</v>
      </c>
      <c r="E89" s="57" t="s">
        <v>42</v>
      </c>
      <c r="F89" s="24" t="s">
        <v>1466</v>
      </c>
      <c r="G89" s="26" t="str">
        <f>CONCATENATE("Download file (Excel, ",'[1]Matrix (Final)'!G87,")")</f>
        <v>Download file (Excel, 155 KB)</v>
      </c>
      <c r="H89" s="24" t="s">
        <v>1310</v>
      </c>
      <c r="I89" s="44"/>
    </row>
    <row r="90" spans="1:9" ht="42.75" x14ac:dyDescent="0.2">
      <c r="A90" s="26">
        <f t="shared" si="1"/>
        <v>87</v>
      </c>
      <c r="B90" s="61" t="s">
        <v>189</v>
      </c>
      <c r="C90" s="62" t="s">
        <v>3530</v>
      </c>
      <c r="D90" s="24" t="s">
        <v>3587</v>
      </c>
      <c r="E90" s="57" t="s">
        <v>42</v>
      </c>
      <c r="F90" s="24" t="s">
        <v>1467</v>
      </c>
      <c r="G90" s="26" t="str">
        <f>CONCATENATE("Download file (Excel, ",'[1]Matrix (Final)'!G88,")")</f>
        <v>Download file (Excel, 157 KB)</v>
      </c>
      <c r="H90" s="24" t="s">
        <v>1304</v>
      </c>
      <c r="I90" s="44"/>
    </row>
    <row r="91" spans="1:9" ht="42.75" x14ac:dyDescent="0.2">
      <c r="A91" s="26">
        <f t="shared" si="1"/>
        <v>88</v>
      </c>
      <c r="B91" s="43" t="s">
        <v>191</v>
      </c>
      <c r="C91" s="62" t="s">
        <v>192</v>
      </c>
      <c r="D91" s="24" t="s">
        <v>1079</v>
      </c>
      <c r="E91" s="57" t="s">
        <v>1392</v>
      </c>
      <c r="F91" s="24" t="s">
        <v>1468</v>
      </c>
      <c r="G91" s="26" t="str">
        <f>CONCATENATE("Download file (Excel, ",'[1]Matrix (Final)'!G89,")")</f>
        <v>Download file (Excel, 581 KB)</v>
      </c>
      <c r="H91" s="24" t="s">
        <v>1330</v>
      </c>
      <c r="I91" s="44"/>
    </row>
    <row r="92" spans="1:9" ht="42.75" x14ac:dyDescent="0.2">
      <c r="A92" s="26">
        <f t="shared" si="1"/>
        <v>89</v>
      </c>
      <c r="B92" s="43" t="s">
        <v>193</v>
      </c>
      <c r="C92" s="62" t="s">
        <v>3617</v>
      </c>
      <c r="D92" s="24" t="s">
        <v>3453</v>
      </c>
      <c r="E92" s="57" t="s">
        <v>1392</v>
      </c>
      <c r="F92" s="24" t="s">
        <v>1469</v>
      </c>
      <c r="G92" s="26" t="str">
        <f>CONCATENATE("Download file (Excel, ",'[1]Matrix (Final)'!G90,")")</f>
        <v>Download file (Excel, 472 KB)</v>
      </c>
      <c r="H92" s="24" t="s">
        <v>1330</v>
      </c>
      <c r="I92" s="44"/>
    </row>
    <row r="93" spans="1:9" ht="42.75" x14ac:dyDescent="0.2">
      <c r="A93" s="26">
        <f t="shared" si="1"/>
        <v>90</v>
      </c>
      <c r="B93" s="43" t="s">
        <v>195</v>
      </c>
      <c r="C93" s="62" t="s">
        <v>3531</v>
      </c>
      <c r="D93" s="24" t="s">
        <v>3454</v>
      </c>
      <c r="E93" s="57" t="s">
        <v>1392</v>
      </c>
      <c r="F93" s="24" t="s">
        <v>1470</v>
      </c>
      <c r="G93" s="26" t="str">
        <f>CONCATENATE("Download file (Excel, ",'[1]Matrix (Final)'!G91,")")</f>
        <v>Download file (Excel, 813 KB)</v>
      </c>
      <c r="H93" s="24" t="s">
        <v>1331</v>
      </c>
      <c r="I93" s="44"/>
    </row>
    <row r="94" spans="1:9" ht="42.75" x14ac:dyDescent="0.2">
      <c r="A94" s="26">
        <f t="shared" si="1"/>
        <v>91</v>
      </c>
      <c r="B94" s="61" t="s">
        <v>197</v>
      </c>
      <c r="C94" s="62" t="s">
        <v>3532</v>
      </c>
      <c r="D94" s="24" t="s">
        <v>712</v>
      </c>
      <c r="E94" s="57" t="s">
        <v>1392</v>
      </c>
      <c r="F94" s="24" t="s">
        <v>1471</v>
      </c>
      <c r="G94" s="26" t="str">
        <f>CONCATENATE("Download file (Excel, ",'[1]Matrix (Final)'!G92,")")</f>
        <v>Download file (Excel, 479 KB)</v>
      </c>
      <c r="H94" s="25" t="s">
        <v>1304</v>
      </c>
      <c r="I94" s="44"/>
    </row>
    <row r="95" spans="1:9" ht="42.75" x14ac:dyDescent="0.2">
      <c r="A95" s="26">
        <f t="shared" si="1"/>
        <v>92</v>
      </c>
      <c r="B95" s="61" t="s">
        <v>198</v>
      </c>
      <c r="C95" s="62" t="s">
        <v>3533</v>
      </c>
      <c r="D95" s="24" t="s">
        <v>713</v>
      </c>
      <c r="E95" s="57" t="s">
        <v>1392</v>
      </c>
      <c r="F95" s="24" t="s">
        <v>1472</v>
      </c>
      <c r="G95" s="26" t="str">
        <f>CONCATENATE("Download file (Excel, ",'[1]Matrix (Final)'!G93,")")</f>
        <v>Download file (Excel, 508 KB)</v>
      </c>
      <c r="H95" s="25" t="s">
        <v>1304</v>
      </c>
      <c r="I95" s="44"/>
    </row>
    <row r="96" spans="1:9" ht="57" x14ac:dyDescent="0.2">
      <c r="A96" s="26">
        <f t="shared" si="1"/>
        <v>93</v>
      </c>
      <c r="B96" s="61" t="s">
        <v>199</v>
      </c>
      <c r="C96" s="62" t="s">
        <v>3534</v>
      </c>
      <c r="D96" s="24" t="s">
        <v>714</v>
      </c>
      <c r="E96" s="57" t="s">
        <v>1393</v>
      </c>
      <c r="F96" s="24" t="s">
        <v>1473</v>
      </c>
      <c r="G96" s="26" t="str">
        <f>CONCATENATE("Download file (Excel, ",'[1]Matrix (Final)'!G94,")")</f>
        <v>Download file (Excel, 462 KB)</v>
      </c>
      <c r="H96" s="25" t="s">
        <v>1304</v>
      </c>
      <c r="I96" s="44"/>
    </row>
    <row r="97" spans="1:9" ht="42.75" x14ac:dyDescent="0.2">
      <c r="A97" s="26">
        <f t="shared" si="1"/>
        <v>94</v>
      </c>
      <c r="B97" s="61" t="s">
        <v>201</v>
      </c>
      <c r="C97" s="62" t="s">
        <v>3535</v>
      </c>
      <c r="D97" s="24" t="s">
        <v>3588</v>
      </c>
      <c r="E97" s="57" t="s">
        <v>1392</v>
      </c>
      <c r="F97" s="24" t="s">
        <v>1474</v>
      </c>
      <c r="G97" s="26" t="str">
        <f>CONCATENATE("Download file (Excel, ",'[1]Matrix (Final)'!G95,")")</f>
        <v>Download file (Excel, 670 KB)</v>
      </c>
      <c r="H97" s="25" t="s">
        <v>1326</v>
      </c>
      <c r="I97" s="44"/>
    </row>
    <row r="98" spans="1:9" ht="42.75" x14ac:dyDescent="0.2">
      <c r="A98" s="26">
        <f t="shared" si="1"/>
        <v>95</v>
      </c>
      <c r="B98" s="61" t="s">
        <v>203</v>
      </c>
      <c r="C98" s="62" t="s">
        <v>3536</v>
      </c>
      <c r="D98" s="24" t="s">
        <v>3589</v>
      </c>
      <c r="E98" s="57" t="s">
        <v>1392</v>
      </c>
      <c r="F98" s="24" t="s">
        <v>1475</v>
      </c>
      <c r="G98" s="26" t="str">
        <f>CONCATENATE("Download file (Excel, ",'[1]Matrix (Final)'!G96,")")</f>
        <v>Download file (Excel, 654 KB)</v>
      </c>
      <c r="H98" s="24" t="s">
        <v>1307</v>
      </c>
      <c r="I98" s="44"/>
    </row>
    <row r="99" spans="1:9" ht="42.75" x14ac:dyDescent="0.2">
      <c r="A99" s="26">
        <f t="shared" si="1"/>
        <v>96</v>
      </c>
      <c r="B99" s="61" t="s">
        <v>205</v>
      </c>
      <c r="C99" s="62" t="s">
        <v>3537</v>
      </c>
      <c r="D99" s="24" t="s">
        <v>3590</v>
      </c>
      <c r="E99" s="57" t="s">
        <v>1392</v>
      </c>
      <c r="F99" s="24" t="s">
        <v>1476</v>
      </c>
      <c r="G99" s="26" t="str">
        <f>CONCATENATE("Download file (Excel, ",'[1]Matrix (Final)'!G97,")")</f>
        <v>Download file (Excel, 752 KB)</v>
      </c>
      <c r="H99" s="24" t="s">
        <v>1326</v>
      </c>
      <c r="I99" s="44"/>
    </row>
    <row r="100" spans="1:9" ht="42.75" x14ac:dyDescent="0.2">
      <c r="A100" s="26">
        <f t="shared" si="1"/>
        <v>97</v>
      </c>
      <c r="B100" s="61" t="s">
        <v>207</v>
      </c>
      <c r="C100" s="62" t="s">
        <v>3618</v>
      </c>
      <c r="D100" s="24" t="s">
        <v>1080</v>
      </c>
      <c r="E100" s="57" t="s">
        <v>1392</v>
      </c>
      <c r="F100" s="24" t="s">
        <v>1477</v>
      </c>
      <c r="G100" s="26" t="str">
        <f>CONCATENATE("Download file (Excel, ",'[1]Matrix (Final)'!G98,")")</f>
        <v>Download file (Excel, 503 KB)</v>
      </c>
      <c r="H100" s="24" t="s">
        <v>1332</v>
      </c>
      <c r="I100" s="44"/>
    </row>
    <row r="101" spans="1:9" ht="42.75" x14ac:dyDescent="0.2">
      <c r="A101" s="26">
        <f t="shared" ref="A101:A132" si="2">IF(AND(NOT(ISERR(FIND($K$4,D101))),NOT(ISERR(FIND($K$5,D101))),NOT(ISERR(FIND($K$6,D101))),NOT(ISERR(FIND($K$7,D101))) ),A100+1,A100)</f>
        <v>98</v>
      </c>
      <c r="B101" s="61" t="s">
        <v>209</v>
      </c>
      <c r="C101" s="62" t="s">
        <v>3538</v>
      </c>
      <c r="D101" s="24" t="s">
        <v>3591</v>
      </c>
      <c r="E101" s="57" t="s">
        <v>1392</v>
      </c>
      <c r="F101" s="24" t="s">
        <v>1478</v>
      </c>
      <c r="G101" s="26" t="str">
        <f>CONCATENATE("Download file (Excel, ",'[1]Matrix (Final)'!G99,")")</f>
        <v>Download file (Excel, 731 KB)</v>
      </c>
      <c r="H101" s="24" t="s">
        <v>1331</v>
      </c>
      <c r="I101" s="44"/>
    </row>
    <row r="102" spans="1:9" ht="42.75" x14ac:dyDescent="0.2">
      <c r="A102" s="26">
        <f t="shared" si="2"/>
        <v>99</v>
      </c>
      <c r="B102" s="61" t="s">
        <v>211</v>
      </c>
      <c r="C102" s="62" t="s">
        <v>3539</v>
      </c>
      <c r="D102" s="24" t="s">
        <v>715</v>
      </c>
      <c r="E102" s="57" t="s">
        <v>1392</v>
      </c>
      <c r="F102" s="24" t="s">
        <v>1479</v>
      </c>
      <c r="G102" s="26" t="str">
        <f>CONCATENATE("Download file (Excel, ",'[1]Matrix (Final)'!G100,")")</f>
        <v>Download file (Excel, 605 KB)</v>
      </c>
      <c r="H102" s="24" t="s">
        <v>1307</v>
      </c>
      <c r="I102" s="44"/>
    </row>
    <row r="103" spans="1:9" ht="42.75" x14ac:dyDescent="0.2">
      <c r="A103" s="26">
        <f t="shared" si="2"/>
        <v>100</v>
      </c>
      <c r="B103" s="61" t="s">
        <v>212</v>
      </c>
      <c r="C103" s="62" t="s">
        <v>3540</v>
      </c>
      <c r="D103" s="24" t="s">
        <v>3592</v>
      </c>
      <c r="E103" s="57" t="s">
        <v>1392</v>
      </c>
      <c r="F103" s="24" t="s">
        <v>1480</v>
      </c>
      <c r="G103" s="26" t="str">
        <f>CONCATENATE("Download file (Excel, ",'[1]Matrix (Final)'!G101,")")</f>
        <v>Download file (Excel, 498 KB)</v>
      </c>
      <c r="H103" s="24" t="s">
        <v>1307</v>
      </c>
      <c r="I103" s="44"/>
    </row>
    <row r="104" spans="1:9" ht="42.75" x14ac:dyDescent="0.2">
      <c r="A104" s="26">
        <f t="shared" si="2"/>
        <v>101</v>
      </c>
      <c r="B104" s="61" t="s">
        <v>214</v>
      </c>
      <c r="C104" s="62" t="s">
        <v>3541</v>
      </c>
      <c r="D104" s="24" t="s">
        <v>3593</v>
      </c>
      <c r="E104" s="57" t="s">
        <v>1392</v>
      </c>
      <c r="F104" s="24" t="s">
        <v>1481</v>
      </c>
      <c r="G104" s="26" t="str">
        <f>CONCATENATE("Download file (Excel, ",'[1]Matrix (Final)'!G102,")")</f>
        <v>Download file (Excel, 470 KB)</v>
      </c>
      <c r="H104" s="24" t="s">
        <v>1307</v>
      </c>
      <c r="I104" s="44"/>
    </row>
    <row r="105" spans="1:9" ht="42.75" x14ac:dyDescent="0.2">
      <c r="A105" s="26">
        <f t="shared" si="2"/>
        <v>102</v>
      </c>
      <c r="B105" s="61" t="s">
        <v>216</v>
      </c>
      <c r="C105" s="62" t="s">
        <v>3542</v>
      </c>
      <c r="D105" s="24" t="s">
        <v>3594</v>
      </c>
      <c r="E105" s="57" t="s">
        <v>1392</v>
      </c>
      <c r="F105" s="24" t="s">
        <v>1482</v>
      </c>
      <c r="G105" s="26" t="str">
        <f>CONCATENATE("Download file (Excel, ",'[1]Matrix (Final)'!G103,")")</f>
        <v>Download file (Excel, 481 KB)</v>
      </c>
      <c r="H105" s="25" t="s">
        <v>1326</v>
      </c>
      <c r="I105" s="44"/>
    </row>
    <row r="106" spans="1:9" ht="42.75" x14ac:dyDescent="0.2">
      <c r="A106" s="26">
        <f t="shared" si="2"/>
        <v>103</v>
      </c>
      <c r="B106" s="61" t="s">
        <v>218</v>
      </c>
      <c r="C106" s="62" t="s">
        <v>3543</v>
      </c>
      <c r="D106" s="24" t="s">
        <v>716</v>
      </c>
      <c r="E106" s="57" t="s">
        <v>1392</v>
      </c>
      <c r="F106" s="24" t="s">
        <v>1483</v>
      </c>
      <c r="G106" s="26" t="str">
        <f>CONCATENATE("Download file (Excel, ",'[1]Matrix (Final)'!G104,")")</f>
        <v>Download file (Excel, 416 KB)</v>
      </c>
      <c r="H106" s="24" t="s">
        <v>1333</v>
      </c>
      <c r="I106" s="44"/>
    </row>
    <row r="107" spans="1:9" ht="42.75" x14ac:dyDescent="0.2">
      <c r="A107" s="26">
        <f t="shared" si="2"/>
        <v>104</v>
      </c>
      <c r="B107" s="61" t="s">
        <v>220</v>
      </c>
      <c r="C107" s="62" t="s">
        <v>1</v>
      </c>
      <c r="D107" s="24" t="s">
        <v>717</v>
      </c>
      <c r="E107" s="57" t="s">
        <v>1392</v>
      </c>
      <c r="F107" s="24" t="s">
        <v>1484</v>
      </c>
      <c r="G107" s="26" t="str">
        <f>CONCATENATE("Download file (Excel, ",'[1]Matrix (Final)'!G105,")")</f>
        <v>Download file (Excel, 407 KB)</v>
      </c>
      <c r="H107" s="24" t="s">
        <v>1334</v>
      </c>
      <c r="I107" s="44"/>
    </row>
    <row r="108" spans="1:9" ht="42.75" x14ac:dyDescent="0.2">
      <c r="A108" s="26">
        <f t="shared" si="2"/>
        <v>105</v>
      </c>
      <c r="B108" s="61" t="s">
        <v>221</v>
      </c>
      <c r="C108" s="62" t="s">
        <v>3544</v>
      </c>
      <c r="D108" s="24" t="s">
        <v>718</v>
      </c>
      <c r="E108" s="57" t="s">
        <v>1392</v>
      </c>
      <c r="F108" s="24" t="s">
        <v>1485</v>
      </c>
      <c r="G108" s="26" t="str">
        <f>CONCATENATE("Download file (Excel, ",'[1]Matrix (Final)'!G106,")")</f>
        <v>Download file (Excel, 410 KB)</v>
      </c>
      <c r="H108" s="25" t="s">
        <v>1335</v>
      </c>
      <c r="I108" s="44"/>
    </row>
    <row r="109" spans="1:9" ht="42.75" x14ac:dyDescent="0.2">
      <c r="A109" s="26">
        <f t="shared" si="2"/>
        <v>106</v>
      </c>
      <c r="B109" s="61" t="s">
        <v>223</v>
      </c>
      <c r="C109" s="62" t="s">
        <v>3545</v>
      </c>
      <c r="D109" s="24" t="s">
        <v>3595</v>
      </c>
      <c r="E109" s="57" t="s">
        <v>1392</v>
      </c>
      <c r="F109" s="24" t="s">
        <v>1486</v>
      </c>
      <c r="G109" s="26" t="str">
        <f>CONCATENATE("Download file (Excel, ",'[1]Matrix (Final)'!G107,")")</f>
        <v>Download file (Excel, 838 KB)</v>
      </c>
      <c r="H109" s="25" t="s">
        <v>1312</v>
      </c>
      <c r="I109" s="44"/>
    </row>
    <row r="110" spans="1:9" ht="42.75" x14ac:dyDescent="0.2">
      <c r="A110" s="26">
        <f t="shared" si="2"/>
        <v>107</v>
      </c>
      <c r="B110" s="61" t="s">
        <v>225</v>
      </c>
      <c r="C110" s="62" t="s">
        <v>3546</v>
      </c>
      <c r="D110" s="24" t="s">
        <v>3596</v>
      </c>
      <c r="E110" s="57" t="s">
        <v>1392</v>
      </c>
      <c r="F110" s="24" t="s">
        <v>1487</v>
      </c>
      <c r="G110" s="26" t="str">
        <f>CONCATENATE("Download file (Excel, ",'[1]Matrix (Final)'!G108,")")</f>
        <v>Download file (Excel, 845 KB)</v>
      </c>
      <c r="H110" s="25" t="s">
        <v>1335</v>
      </c>
      <c r="I110" s="44"/>
    </row>
    <row r="111" spans="1:9" ht="42.75" x14ac:dyDescent="0.2">
      <c r="A111" s="26">
        <f t="shared" si="2"/>
        <v>108</v>
      </c>
      <c r="B111" s="61" t="s">
        <v>227</v>
      </c>
      <c r="C111" s="62" t="s">
        <v>3490</v>
      </c>
      <c r="D111" s="24" t="s">
        <v>722</v>
      </c>
      <c r="E111" s="57" t="s">
        <v>1392</v>
      </c>
      <c r="F111" s="24" t="s">
        <v>1505</v>
      </c>
      <c r="G111" s="26" t="str">
        <f>CONCATENATE("Download file (Excel, ",'[1]Matrix (Final)'!G109,")")</f>
        <v>Download file (Excel, 807 KB)</v>
      </c>
      <c r="H111" s="25" t="s">
        <v>1314</v>
      </c>
      <c r="I111" s="44"/>
    </row>
    <row r="112" spans="1:9" ht="42.75" x14ac:dyDescent="0.2">
      <c r="A112" s="26">
        <f t="shared" si="2"/>
        <v>109</v>
      </c>
      <c r="B112" s="61" t="s">
        <v>228</v>
      </c>
      <c r="C112" s="62" t="s">
        <v>3619</v>
      </c>
      <c r="D112" s="24" t="s">
        <v>1081</v>
      </c>
      <c r="E112" s="57" t="s">
        <v>1392</v>
      </c>
      <c r="F112" s="24" t="s">
        <v>1512</v>
      </c>
      <c r="G112" s="26" t="str">
        <f>CONCATENATE("Download file (Excel, ",'[1]Matrix (Final)'!G110,")")</f>
        <v>Download file (Excel, 779 KB)</v>
      </c>
      <c r="H112" s="24" t="s">
        <v>1336</v>
      </c>
      <c r="I112" s="44"/>
    </row>
    <row r="113" spans="1:9" ht="42.75" x14ac:dyDescent="0.2">
      <c r="A113" s="26">
        <f t="shared" si="2"/>
        <v>110</v>
      </c>
      <c r="B113" s="61" t="s">
        <v>230</v>
      </c>
      <c r="C113" s="62" t="s">
        <v>3547</v>
      </c>
      <c r="D113" s="24" t="s">
        <v>3597</v>
      </c>
      <c r="E113" s="57" t="s">
        <v>1392</v>
      </c>
      <c r="F113" s="24" t="s">
        <v>1513</v>
      </c>
      <c r="G113" s="26" t="str">
        <f>CONCATENATE("Download file (Excel, ",'[1]Matrix (Final)'!G111,")")</f>
        <v>Download file (Excel, 435 KB)</v>
      </c>
      <c r="H113" s="24" t="s">
        <v>1337</v>
      </c>
      <c r="I113" s="44"/>
    </row>
    <row r="114" spans="1:9" ht="42.75" x14ac:dyDescent="0.2">
      <c r="A114" s="26">
        <f t="shared" si="2"/>
        <v>111</v>
      </c>
      <c r="B114" s="61" t="s">
        <v>232</v>
      </c>
      <c r="C114" s="62" t="s">
        <v>3548</v>
      </c>
      <c r="D114" s="24" t="s">
        <v>3598</v>
      </c>
      <c r="E114" s="57" t="s">
        <v>1392</v>
      </c>
      <c r="F114" s="24" t="s">
        <v>1514</v>
      </c>
      <c r="G114" s="26" t="str">
        <f>CONCATENATE("Download file (Excel, ",'[1]Matrix (Final)'!G112,")")</f>
        <v>Download file (Excel, 1.1 MB)</v>
      </c>
      <c r="H114" s="25" t="s">
        <v>1318</v>
      </c>
      <c r="I114" s="44"/>
    </row>
    <row r="115" spans="1:9" ht="42.75" x14ac:dyDescent="0.2">
      <c r="A115" s="26">
        <f t="shared" si="2"/>
        <v>112</v>
      </c>
      <c r="B115" s="61" t="s">
        <v>234</v>
      </c>
      <c r="C115" s="62" t="s">
        <v>3549</v>
      </c>
      <c r="D115" s="24" t="s">
        <v>3599</v>
      </c>
      <c r="E115" s="57" t="s">
        <v>1392</v>
      </c>
      <c r="F115" s="24" t="s">
        <v>1515</v>
      </c>
      <c r="G115" s="26" t="str">
        <f>CONCATENATE("Download file (Excel, ",'[1]Matrix (Final)'!G113,")")</f>
        <v>Download file (Excel, 1.3 MB)</v>
      </c>
      <c r="H115" s="25" t="s">
        <v>1318</v>
      </c>
      <c r="I115" s="44"/>
    </row>
    <row r="116" spans="1:9" ht="42.75" x14ac:dyDescent="0.2">
      <c r="A116" s="26">
        <f t="shared" si="2"/>
        <v>113</v>
      </c>
      <c r="B116" s="61" t="s">
        <v>236</v>
      </c>
      <c r="C116" s="62" t="s">
        <v>116</v>
      </c>
      <c r="D116" s="24" t="s">
        <v>1075</v>
      </c>
      <c r="E116" s="57" t="s">
        <v>1392</v>
      </c>
      <c r="F116" s="24" t="s">
        <v>1516</v>
      </c>
      <c r="G116" s="26" t="str">
        <f>CONCATENATE("Download file (Excel, ",'[1]Matrix (Final)'!G114,")")</f>
        <v>Download file (Excel, 1.7 MB)</v>
      </c>
      <c r="H116" s="25" t="s">
        <v>1338</v>
      </c>
      <c r="I116" s="44"/>
    </row>
    <row r="117" spans="1:9" ht="42.75" x14ac:dyDescent="0.2">
      <c r="A117" s="26">
        <f t="shared" si="2"/>
        <v>114</v>
      </c>
      <c r="B117" s="61" t="s">
        <v>237</v>
      </c>
      <c r="C117" s="62" t="s">
        <v>3620</v>
      </c>
      <c r="D117" s="24" t="s">
        <v>3600</v>
      </c>
      <c r="E117" s="57" t="s">
        <v>1392</v>
      </c>
      <c r="F117" s="24" t="s">
        <v>1517</v>
      </c>
      <c r="G117" s="26" t="str">
        <f>CONCATENATE("Download file (Excel, ",'[1]Matrix (Final)'!G115,")")</f>
        <v>Download file (Excel, 745 KB)</v>
      </c>
      <c r="H117" s="25" t="s">
        <v>1339</v>
      </c>
      <c r="I117" s="44"/>
    </row>
    <row r="118" spans="1:9" ht="42.75" x14ac:dyDescent="0.2">
      <c r="A118" s="26">
        <f t="shared" si="2"/>
        <v>115</v>
      </c>
      <c r="B118" s="61" t="s">
        <v>239</v>
      </c>
      <c r="C118" s="62" t="s">
        <v>3621</v>
      </c>
      <c r="D118" s="24" t="s">
        <v>3601</v>
      </c>
      <c r="E118" s="57" t="s">
        <v>1392</v>
      </c>
      <c r="F118" s="24" t="s">
        <v>1518</v>
      </c>
      <c r="G118" s="26" t="str">
        <f>CONCATENATE("Download file (Excel, ",'[1]Matrix (Final)'!G116,")")</f>
        <v>Download file (Excel, 747 KB)</v>
      </c>
      <c r="H118" s="25" t="s">
        <v>1326</v>
      </c>
      <c r="I118" s="44"/>
    </row>
    <row r="119" spans="1:9" ht="42.75" x14ac:dyDescent="0.2">
      <c r="A119" s="26">
        <f t="shared" si="2"/>
        <v>116</v>
      </c>
      <c r="B119" s="61" t="s">
        <v>241</v>
      </c>
      <c r="C119" s="62" t="s">
        <v>3622</v>
      </c>
      <c r="D119" s="24" t="s">
        <v>3602</v>
      </c>
      <c r="E119" s="57" t="s">
        <v>1392</v>
      </c>
      <c r="F119" s="24" t="s">
        <v>1519</v>
      </c>
      <c r="G119" s="26" t="str">
        <f>CONCATENATE("Download file (Excel, ",'[1]Matrix (Final)'!G117,")")</f>
        <v>Download file (Excel, 743 KB)</v>
      </c>
      <c r="H119" s="25" t="s">
        <v>1340</v>
      </c>
      <c r="I119" s="44"/>
    </row>
    <row r="120" spans="1:9" ht="57" x14ac:dyDescent="0.2">
      <c r="A120" s="26">
        <f t="shared" si="2"/>
        <v>117</v>
      </c>
      <c r="B120" s="61" t="s">
        <v>243</v>
      </c>
      <c r="C120" s="62" t="s">
        <v>3550</v>
      </c>
      <c r="D120" s="24" t="s">
        <v>719</v>
      </c>
      <c r="E120" s="57" t="s">
        <v>1393</v>
      </c>
      <c r="F120" s="24" t="s">
        <v>1520</v>
      </c>
      <c r="G120" s="26" t="str">
        <f>CONCATENATE("Download file (Excel, ",'[1]Matrix (Final)'!G118,")")</f>
        <v>Download file (Excel, 678 KB)</v>
      </c>
      <c r="H120" s="25" t="s">
        <v>1314</v>
      </c>
      <c r="I120" s="44"/>
    </row>
    <row r="121" spans="1:9" ht="57" x14ac:dyDescent="0.2">
      <c r="A121" s="26">
        <f t="shared" si="2"/>
        <v>118</v>
      </c>
      <c r="B121" s="61" t="s">
        <v>245</v>
      </c>
      <c r="C121" s="62" t="s">
        <v>3623</v>
      </c>
      <c r="D121" s="24" t="s">
        <v>3603</v>
      </c>
      <c r="E121" s="57" t="s">
        <v>1393</v>
      </c>
      <c r="F121" s="24" t="s">
        <v>1521</v>
      </c>
      <c r="G121" s="26" t="str">
        <f>CONCATENATE("Download file (Excel, ",'[1]Matrix (Final)'!G119,")")</f>
        <v>Download file (Excel, 481 KB)</v>
      </c>
      <c r="H121" s="24" t="s">
        <v>1341</v>
      </c>
      <c r="I121" s="44"/>
    </row>
    <row r="122" spans="1:9" ht="42.75" x14ac:dyDescent="0.2">
      <c r="A122" s="26">
        <f t="shared" si="2"/>
        <v>119</v>
      </c>
      <c r="B122" s="47" t="s">
        <v>1279</v>
      </c>
      <c r="C122" s="24" t="s">
        <v>3625</v>
      </c>
      <c r="D122" s="24" t="s">
        <v>1291</v>
      </c>
      <c r="E122" s="57" t="s">
        <v>1394</v>
      </c>
      <c r="F122" s="24" t="s">
        <v>1506</v>
      </c>
      <c r="G122" s="26" t="str">
        <f>CONCATENATE("Download file (Excel, ",'[1]Matrix (Final)'!G120,")")</f>
        <v>Download file (Excel, 170 KB)</v>
      </c>
      <c r="H122" s="24" t="s">
        <v>1342</v>
      </c>
      <c r="I122" s="44"/>
    </row>
    <row r="123" spans="1:9" ht="42.75" x14ac:dyDescent="0.2">
      <c r="A123" s="26">
        <f t="shared" si="2"/>
        <v>120</v>
      </c>
      <c r="B123" s="47" t="s">
        <v>1281</v>
      </c>
      <c r="C123" s="24" t="s">
        <v>3626</v>
      </c>
      <c r="D123" s="24" t="s">
        <v>1292</v>
      </c>
      <c r="E123" s="57" t="s">
        <v>1394</v>
      </c>
      <c r="F123" s="24" t="s">
        <v>1507</v>
      </c>
      <c r="G123" s="26" t="str">
        <f>CONCATENATE("Download file (Excel, ",'[1]Matrix (Final)'!G121,")")</f>
        <v>Download file (Excel, 168 KB)</v>
      </c>
      <c r="H123" s="24" t="s">
        <v>1342</v>
      </c>
      <c r="I123" s="44"/>
    </row>
    <row r="124" spans="1:9" ht="42.75" x14ac:dyDescent="0.2">
      <c r="A124" s="26">
        <f t="shared" si="2"/>
        <v>121</v>
      </c>
      <c r="B124" s="47" t="s">
        <v>1283</v>
      </c>
      <c r="C124" s="24" t="s">
        <v>3627</v>
      </c>
      <c r="D124" s="24" t="s">
        <v>1293</v>
      </c>
      <c r="E124" s="57" t="s">
        <v>1394</v>
      </c>
      <c r="F124" s="24" t="s">
        <v>1508</v>
      </c>
      <c r="G124" s="26" t="str">
        <f>CONCATENATE("Download file (Excel, ",'[1]Matrix (Final)'!G122,")")</f>
        <v>Download file (Excel, 191 KB)</v>
      </c>
      <c r="H124" s="24" t="s">
        <v>1342</v>
      </c>
      <c r="I124" s="44"/>
    </row>
    <row r="125" spans="1:9" ht="42.75" x14ac:dyDescent="0.2">
      <c r="A125" s="26">
        <f t="shared" si="2"/>
        <v>122</v>
      </c>
      <c r="B125" s="47" t="s">
        <v>1285</v>
      </c>
      <c r="C125" s="24" t="s">
        <v>3628</v>
      </c>
      <c r="D125" s="24" t="s">
        <v>1295</v>
      </c>
      <c r="E125" s="57" t="s">
        <v>1394</v>
      </c>
      <c r="F125" s="24" t="s">
        <v>1509</v>
      </c>
      <c r="G125" s="26" t="str">
        <f>CONCATENATE("Download file (Excel, ",'[1]Matrix (Final)'!G123,")")</f>
        <v>Download file (Excel, 166 KB)</v>
      </c>
      <c r="H125" s="24" t="s">
        <v>4050</v>
      </c>
      <c r="I125" s="44"/>
    </row>
    <row r="126" spans="1:9" ht="42.75" x14ac:dyDescent="0.2">
      <c r="A126" s="26">
        <f t="shared" si="2"/>
        <v>123</v>
      </c>
      <c r="B126" s="47" t="s">
        <v>1287</v>
      </c>
      <c r="C126" s="24" t="s">
        <v>3629</v>
      </c>
      <c r="D126" s="24" t="s">
        <v>1294</v>
      </c>
      <c r="E126" s="57" t="s">
        <v>1394</v>
      </c>
      <c r="F126" s="24" t="s">
        <v>1510</v>
      </c>
      <c r="G126" s="26" t="str">
        <f>CONCATENATE("Download file (Excel, ",'[1]Matrix (Final)'!G124,")")</f>
        <v>Download file (Excel, 168 KB)</v>
      </c>
      <c r="H126" s="24" t="s">
        <v>4050</v>
      </c>
      <c r="I126" s="44"/>
    </row>
    <row r="127" spans="1:9" ht="42.75" x14ac:dyDescent="0.2">
      <c r="A127" s="26">
        <f t="shared" si="2"/>
        <v>124</v>
      </c>
      <c r="B127" s="47" t="s">
        <v>1289</v>
      </c>
      <c r="C127" s="24" t="s">
        <v>3630</v>
      </c>
      <c r="D127" s="24" t="s">
        <v>3455</v>
      </c>
      <c r="E127" s="57" t="s">
        <v>1394</v>
      </c>
      <c r="F127" s="24" t="s">
        <v>1511</v>
      </c>
      <c r="G127" s="26" t="str">
        <f>CONCATENATE("Download file (Excel, ",'[1]Matrix (Final)'!G125,")")</f>
        <v>Download file (Excel, 166 KB)</v>
      </c>
      <c r="H127" s="24" t="s">
        <v>4050</v>
      </c>
      <c r="I127" s="44"/>
    </row>
    <row r="128" spans="1:9" ht="28.5" x14ac:dyDescent="0.2">
      <c r="A128" s="26">
        <f t="shared" si="2"/>
        <v>125</v>
      </c>
      <c r="B128" s="43" t="s">
        <v>730</v>
      </c>
      <c r="C128" s="24" t="s">
        <v>3551</v>
      </c>
      <c r="D128" s="24" t="s">
        <v>733</v>
      </c>
      <c r="E128" s="26" t="s">
        <v>732</v>
      </c>
      <c r="F128" s="64" t="s">
        <v>3375</v>
      </c>
      <c r="G128" s="26" t="s">
        <v>1525</v>
      </c>
      <c r="H128" s="26" t="s">
        <v>1386</v>
      </c>
    </row>
    <row r="129" spans="1:8" ht="42.75" x14ac:dyDescent="0.2">
      <c r="A129" s="26">
        <f t="shared" si="2"/>
        <v>126</v>
      </c>
      <c r="B129" s="46" t="s">
        <v>730</v>
      </c>
      <c r="C129" s="26" t="s">
        <v>3552</v>
      </c>
      <c r="D129" s="26" t="s">
        <v>4056</v>
      </c>
      <c r="E129" s="26" t="s">
        <v>1302</v>
      </c>
      <c r="F129" s="64" t="s">
        <v>3374</v>
      </c>
      <c r="G129" s="26" t="s">
        <v>3373</v>
      </c>
      <c r="H129" s="26" t="s">
        <v>1386</v>
      </c>
    </row>
    <row r="130" spans="1:8" ht="42.75" x14ac:dyDescent="0.2">
      <c r="A130" s="26">
        <f t="shared" si="2"/>
        <v>127</v>
      </c>
      <c r="B130" s="26" t="s">
        <v>248</v>
      </c>
      <c r="C130" s="26" t="s">
        <v>2276</v>
      </c>
      <c r="D130" s="26" t="s">
        <v>3636</v>
      </c>
      <c r="E130" s="26" t="s">
        <v>3361</v>
      </c>
      <c r="F130" s="26" t="s">
        <v>1527</v>
      </c>
      <c r="G130" s="26" t="s">
        <v>3036</v>
      </c>
      <c r="H130" s="26" t="s">
        <v>1304</v>
      </c>
    </row>
    <row r="131" spans="1:8" ht="42.75" x14ac:dyDescent="0.2">
      <c r="A131" s="26">
        <f t="shared" si="2"/>
        <v>128</v>
      </c>
      <c r="B131" s="26" t="s">
        <v>248</v>
      </c>
      <c r="C131" s="26" t="s">
        <v>2277</v>
      </c>
      <c r="D131" s="26" t="s">
        <v>3637</v>
      </c>
      <c r="E131" s="26" t="s">
        <v>3364</v>
      </c>
      <c r="F131" s="26" t="s">
        <v>1528</v>
      </c>
      <c r="G131" s="26" t="s">
        <v>3037</v>
      </c>
      <c r="H131" s="26" t="s">
        <v>1304</v>
      </c>
    </row>
    <row r="132" spans="1:8" ht="42.75" x14ac:dyDescent="0.2">
      <c r="A132" s="26">
        <f t="shared" si="2"/>
        <v>129</v>
      </c>
      <c r="B132" s="26" t="s">
        <v>250</v>
      </c>
      <c r="C132" s="26" t="s">
        <v>2278</v>
      </c>
      <c r="D132" s="26" t="s">
        <v>3638</v>
      </c>
      <c r="E132" s="26" t="s">
        <v>3361</v>
      </c>
      <c r="F132" s="26" t="s">
        <v>1529</v>
      </c>
      <c r="G132" s="26" t="s">
        <v>3038</v>
      </c>
      <c r="H132" s="26" t="s">
        <v>1325</v>
      </c>
    </row>
    <row r="133" spans="1:8" ht="42.75" x14ac:dyDescent="0.2">
      <c r="A133" s="26">
        <f t="shared" ref="A133:A196" si="3">IF(AND(NOT(ISERR(FIND($K$4,D133))),NOT(ISERR(FIND($K$5,D133))),NOT(ISERR(FIND($K$6,D133))),NOT(ISERR(FIND($K$7,D133))) ),A132+1,A132)</f>
        <v>130</v>
      </c>
      <c r="B133" s="26" t="s">
        <v>250</v>
      </c>
      <c r="C133" s="26" t="s">
        <v>2279</v>
      </c>
      <c r="D133" s="26" t="s">
        <v>3639</v>
      </c>
      <c r="E133" s="26" t="s">
        <v>3364</v>
      </c>
      <c r="F133" s="26" t="s">
        <v>1530</v>
      </c>
      <c r="G133" s="26" t="s">
        <v>3039</v>
      </c>
      <c r="H133" s="26" t="s">
        <v>1325</v>
      </c>
    </row>
    <row r="134" spans="1:8" ht="28.5" x14ac:dyDescent="0.2">
      <c r="A134" s="26">
        <f t="shared" si="3"/>
        <v>131</v>
      </c>
      <c r="B134" s="26" t="s">
        <v>252</v>
      </c>
      <c r="C134" s="26" t="s">
        <v>2280</v>
      </c>
      <c r="D134" s="26" t="s">
        <v>3640</v>
      </c>
      <c r="E134" s="26" t="s">
        <v>3362</v>
      </c>
      <c r="F134" s="26" t="s">
        <v>1531</v>
      </c>
      <c r="G134" s="26" t="s">
        <v>3040</v>
      </c>
      <c r="H134" s="26" t="s">
        <v>1305</v>
      </c>
    </row>
    <row r="135" spans="1:8" ht="28.5" x14ac:dyDescent="0.2">
      <c r="A135" s="26">
        <f t="shared" si="3"/>
        <v>132</v>
      </c>
      <c r="B135" s="26" t="s">
        <v>254</v>
      </c>
      <c r="C135" s="26" t="s">
        <v>2281</v>
      </c>
      <c r="D135" s="26" t="s">
        <v>3641</v>
      </c>
      <c r="E135" s="26" t="s">
        <v>3362</v>
      </c>
      <c r="F135" s="26" t="s">
        <v>1532</v>
      </c>
      <c r="G135" s="26" t="s">
        <v>3041</v>
      </c>
      <c r="H135" s="26" t="s">
        <v>1330</v>
      </c>
    </row>
    <row r="136" spans="1:8" ht="28.5" x14ac:dyDescent="0.2">
      <c r="A136" s="26">
        <f t="shared" si="3"/>
        <v>133</v>
      </c>
      <c r="B136" s="26" t="s">
        <v>256</v>
      </c>
      <c r="C136" s="26" t="s">
        <v>2282</v>
      </c>
      <c r="D136" s="26" t="s">
        <v>3642</v>
      </c>
      <c r="E136" s="26" t="s">
        <v>3362</v>
      </c>
      <c r="F136" s="26" t="s">
        <v>1533</v>
      </c>
      <c r="G136" s="26" t="s">
        <v>3042</v>
      </c>
      <c r="H136" s="26" t="s">
        <v>1306</v>
      </c>
    </row>
    <row r="137" spans="1:8" ht="28.5" x14ac:dyDescent="0.2">
      <c r="A137" s="26">
        <f t="shared" si="3"/>
        <v>134</v>
      </c>
      <c r="B137" s="26" t="s">
        <v>258</v>
      </c>
      <c r="C137" s="26" t="s">
        <v>2283</v>
      </c>
      <c r="D137" s="26" t="s">
        <v>3643</v>
      </c>
      <c r="E137" s="26" t="s">
        <v>3362</v>
      </c>
      <c r="F137" s="26" t="s">
        <v>1534</v>
      </c>
      <c r="G137" s="26" t="s">
        <v>3043</v>
      </c>
      <c r="H137" s="26" t="s">
        <v>1330</v>
      </c>
    </row>
    <row r="138" spans="1:8" ht="28.5" x14ac:dyDescent="0.2">
      <c r="A138" s="26">
        <f t="shared" si="3"/>
        <v>135</v>
      </c>
      <c r="B138" s="26" t="s">
        <v>260</v>
      </c>
      <c r="C138" s="26" t="s">
        <v>2284</v>
      </c>
      <c r="D138" s="26" t="s">
        <v>3644</v>
      </c>
      <c r="E138" s="26" t="s">
        <v>3362</v>
      </c>
      <c r="F138" s="26" t="s">
        <v>1535</v>
      </c>
      <c r="G138" s="26" t="s">
        <v>3044</v>
      </c>
      <c r="H138" s="26" t="s">
        <v>1335</v>
      </c>
    </row>
    <row r="139" spans="1:8" ht="28.5" x14ac:dyDescent="0.2">
      <c r="A139" s="26">
        <f t="shared" si="3"/>
        <v>136</v>
      </c>
      <c r="B139" s="26" t="s">
        <v>262</v>
      </c>
      <c r="C139" s="26" t="s">
        <v>2285</v>
      </c>
      <c r="D139" s="26" t="s">
        <v>3645</v>
      </c>
      <c r="E139" s="26" t="s">
        <v>3362</v>
      </c>
      <c r="F139" s="26" t="s">
        <v>1536</v>
      </c>
      <c r="G139" s="26" t="s">
        <v>3045</v>
      </c>
      <c r="H139" s="26" t="s">
        <v>1326</v>
      </c>
    </row>
    <row r="140" spans="1:8" ht="28.5" x14ac:dyDescent="0.2">
      <c r="A140" s="26">
        <f t="shared" si="3"/>
        <v>137</v>
      </c>
      <c r="B140" s="26" t="s">
        <v>264</v>
      </c>
      <c r="C140" s="26" t="s">
        <v>3631</v>
      </c>
      <c r="D140" s="26" t="s">
        <v>3646</v>
      </c>
      <c r="E140" s="26" t="s">
        <v>3362</v>
      </c>
      <c r="F140" s="26" t="s">
        <v>1537</v>
      </c>
      <c r="G140" s="26" t="s">
        <v>3046</v>
      </c>
      <c r="H140" s="26" t="s">
        <v>1343</v>
      </c>
    </row>
    <row r="141" spans="1:8" ht="28.5" x14ac:dyDescent="0.2">
      <c r="A141" s="26">
        <f t="shared" si="3"/>
        <v>138</v>
      </c>
      <c r="B141" s="26" t="s">
        <v>266</v>
      </c>
      <c r="C141" s="26" t="s">
        <v>2286</v>
      </c>
      <c r="D141" s="26" t="s">
        <v>3647</v>
      </c>
      <c r="E141" s="26" t="s">
        <v>3362</v>
      </c>
      <c r="F141" s="26" t="s">
        <v>1538</v>
      </c>
      <c r="G141" s="26" t="s">
        <v>3047</v>
      </c>
      <c r="H141" s="26" t="s">
        <v>1307</v>
      </c>
    </row>
    <row r="142" spans="1:8" ht="28.5" x14ac:dyDescent="0.2">
      <c r="A142" s="26">
        <f t="shared" si="3"/>
        <v>139</v>
      </c>
      <c r="B142" s="26" t="s">
        <v>268</v>
      </c>
      <c r="C142" s="26" t="s">
        <v>2287</v>
      </c>
      <c r="D142" s="26" t="s">
        <v>3994</v>
      </c>
      <c r="E142" s="26" t="s">
        <v>3362</v>
      </c>
      <c r="F142" s="26" t="s">
        <v>1539</v>
      </c>
      <c r="G142" s="26" t="s">
        <v>3048</v>
      </c>
      <c r="H142" s="26" t="s">
        <v>1304</v>
      </c>
    </row>
    <row r="143" spans="1:8" ht="28.5" x14ac:dyDescent="0.2">
      <c r="A143" s="26">
        <f t="shared" si="3"/>
        <v>140</v>
      </c>
      <c r="B143" s="26" t="s">
        <v>270</v>
      </c>
      <c r="C143" s="26" t="s">
        <v>2288</v>
      </c>
      <c r="D143" s="26" t="s">
        <v>3995</v>
      </c>
      <c r="E143" s="26" t="s">
        <v>3362</v>
      </c>
      <c r="F143" s="26" t="s">
        <v>1540</v>
      </c>
      <c r="G143" s="26" t="s">
        <v>3049</v>
      </c>
      <c r="H143" s="26" t="s">
        <v>1330</v>
      </c>
    </row>
    <row r="144" spans="1:8" ht="28.5" x14ac:dyDescent="0.2">
      <c r="A144" s="26">
        <f t="shared" si="3"/>
        <v>141</v>
      </c>
      <c r="B144" s="26" t="s">
        <v>272</v>
      </c>
      <c r="C144" s="26" t="s">
        <v>2289</v>
      </c>
      <c r="D144" s="26" t="s">
        <v>3996</v>
      </c>
      <c r="E144" s="26" t="s">
        <v>3362</v>
      </c>
      <c r="F144" s="26" t="s">
        <v>1541</v>
      </c>
      <c r="G144" s="26" t="s">
        <v>3050</v>
      </c>
      <c r="H144" s="26" t="s">
        <v>1306</v>
      </c>
    </row>
    <row r="145" spans="1:8" ht="42.75" x14ac:dyDescent="0.2">
      <c r="A145" s="26">
        <f t="shared" si="3"/>
        <v>142</v>
      </c>
      <c r="B145" s="26" t="s">
        <v>274</v>
      </c>
      <c r="C145" s="26" t="s">
        <v>2290</v>
      </c>
      <c r="D145" s="26" t="s">
        <v>4024</v>
      </c>
      <c r="E145" s="26" t="s">
        <v>3361</v>
      </c>
      <c r="F145" s="26" t="s">
        <v>1542</v>
      </c>
      <c r="G145" s="26" t="s">
        <v>3051</v>
      </c>
      <c r="H145" s="26" t="s">
        <v>1304</v>
      </c>
    </row>
    <row r="146" spans="1:8" ht="28.5" x14ac:dyDescent="0.2">
      <c r="A146" s="26">
        <f t="shared" si="3"/>
        <v>143</v>
      </c>
      <c r="B146" s="26" t="s">
        <v>274</v>
      </c>
      <c r="C146" s="26" t="s">
        <v>2291</v>
      </c>
      <c r="D146" s="26" t="s">
        <v>4025</v>
      </c>
      <c r="E146" s="26" t="s">
        <v>3364</v>
      </c>
      <c r="F146" s="26" t="s">
        <v>1543</v>
      </c>
      <c r="G146" s="26" t="s">
        <v>3052</v>
      </c>
      <c r="H146" s="26" t="s">
        <v>1304</v>
      </c>
    </row>
    <row r="147" spans="1:8" ht="42.75" x14ac:dyDescent="0.2">
      <c r="A147" s="26">
        <f t="shared" si="3"/>
        <v>144</v>
      </c>
      <c r="B147" s="26" t="s">
        <v>276</v>
      </c>
      <c r="C147" s="26" t="s">
        <v>2292</v>
      </c>
      <c r="D147" s="26" t="s">
        <v>4026</v>
      </c>
      <c r="E147" s="26" t="s">
        <v>3361</v>
      </c>
      <c r="F147" s="26" t="s">
        <v>1544</v>
      </c>
      <c r="G147" s="26" t="s">
        <v>3039</v>
      </c>
      <c r="H147" s="26" t="s">
        <v>1304</v>
      </c>
    </row>
    <row r="148" spans="1:8" ht="28.5" x14ac:dyDescent="0.2">
      <c r="A148" s="26">
        <f t="shared" si="3"/>
        <v>145</v>
      </c>
      <c r="B148" s="26" t="s">
        <v>276</v>
      </c>
      <c r="C148" s="26" t="s">
        <v>2293</v>
      </c>
      <c r="D148" s="26" t="s">
        <v>4027</v>
      </c>
      <c r="E148" s="26" t="s">
        <v>3364</v>
      </c>
      <c r="F148" s="26" t="s">
        <v>1545</v>
      </c>
      <c r="G148" s="26" t="s">
        <v>3053</v>
      </c>
      <c r="H148" s="26" t="s">
        <v>1304</v>
      </c>
    </row>
    <row r="149" spans="1:8" ht="28.5" x14ac:dyDescent="0.2">
      <c r="A149" s="26">
        <f t="shared" si="3"/>
        <v>146</v>
      </c>
      <c r="B149" s="26" t="s">
        <v>278</v>
      </c>
      <c r="C149" s="26" t="s">
        <v>2294</v>
      </c>
      <c r="D149" s="26" t="s">
        <v>3648</v>
      </c>
      <c r="E149" s="26" t="s">
        <v>3362</v>
      </c>
      <c r="F149" s="26" t="s">
        <v>1546</v>
      </c>
      <c r="G149" s="26" t="s">
        <v>3054</v>
      </c>
      <c r="H149" s="26" t="s">
        <v>1304</v>
      </c>
    </row>
    <row r="150" spans="1:8" ht="42.75" x14ac:dyDescent="0.2">
      <c r="A150" s="26">
        <f t="shared" si="3"/>
        <v>147</v>
      </c>
      <c r="B150" s="26" t="s">
        <v>280</v>
      </c>
      <c r="C150" s="26" t="s">
        <v>2295</v>
      </c>
      <c r="D150" s="26" t="s">
        <v>3649</v>
      </c>
      <c r="E150" s="26" t="s">
        <v>3361</v>
      </c>
      <c r="F150" s="26" t="s">
        <v>1547</v>
      </c>
      <c r="G150" s="26" t="s">
        <v>3055</v>
      </c>
      <c r="H150" s="26" t="s">
        <v>1306</v>
      </c>
    </row>
    <row r="151" spans="1:8" ht="28.5" x14ac:dyDescent="0.2">
      <c r="A151" s="26">
        <f t="shared" si="3"/>
        <v>148</v>
      </c>
      <c r="B151" s="26" t="s">
        <v>280</v>
      </c>
      <c r="C151" s="26" t="s">
        <v>2296</v>
      </c>
      <c r="D151" s="26" t="s">
        <v>3650</v>
      </c>
      <c r="E151" s="26" t="s">
        <v>3364</v>
      </c>
      <c r="F151" s="26" t="s">
        <v>1548</v>
      </c>
      <c r="G151" s="26" t="s">
        <v>3056</v>
      </c>
      <c r="H151" s="26" t="s">
        <v>1306</v>
      </c>
    </row>
    <row r="152" spans="1:8" ht="42.75" x14ac:dyDescent="0.2">
      <c r="A152" s="26">
        <f t="shared" si="3"/>
        <v>149</v>
      </c>
      <c r="B152" s="26" t="s">
        <v>282</v>
      </c>
      <c r="C152" s="26" t="s">
        <v>2297</v>
      </c>
      <c r="D152" s="26" t="s">
        <v>3651</v>
      </c>
      <c r="E152" s="26" t="s">
        <v>3361</v>
      </c>
      <c r="F152" s="26" t="s">
        <v>1549</v>
      </c>
      <c r="G152" s="26" t="s">
        <v>3057</v>
      </c>
      <c r="H152" s="26" t="s">
        <v>1304</v>
      </c>
    </row>
    <row r="153" spans="1:8" ht="28.5" x14ac:dyDescent="0.2">
      <c r="A153" s="26">
        <f t="shared" si="3"/>
        <v>150</v>
      </c>
      <c r="B153" s="26" t="s">
        <v>282</v>
      </c>
      <c r="C153" s="26" t="s">
        <v>2298</v>
      </c>
      <c r="D153" s="26" t="s">
        <v>3652</v>
      </c>
      <c r="E153" s="26" t="s">
        <v>3364</v>
      </c>
      <c r="F153" s="26" t="s">
        <v>1550</v>
      </c>
      <c r="G153" s="26" t="s">
        <v>3058</v>
      </c>
      <c r="H153" s="26" t="s">
        <v>1304</v>
      </c>
    </row>
    <row r="154" spans="1:8" ht="42.75" x14ac:dyDescent="0.2">
      <c r="A154" s="26">
        <f t="shared" si="3"/>
        <v>151</v>
      </c>
      <c r="B154" s="26" t="s">
        <v>284</v>
      </c>
      <c r="C154" s="26" t="s">
        <v>2299</v>
      </c>
      <c r="D154" s="26" t="s">
        <v>3653</v>
      </c>
      <c r="E154" s="26" t="s">
        <v>3361</v>
      </c>
      <c r="F154" s="26" t="s">
        <v>1551</v>
      </c>
      <c r="G154" s="26" t="s">
        <v>3059</v>
      </c>
      <c r="H154" s="26" t="s">
        <v>1304</v>
      </c>
    </row>
    <row r="155" spans="1:8" ht="28.5" x14ac:dyDescent="0.2">
      <c r="A155" s="26">
        <f t="shared" si="3"/>
        <v>152</v>
      </c>
      <c r="B155" s="26" t="s">
        <v>284</v>
      </c>
      <c r="C155" s="26" t="s">
        <v>2300</v>
      </c>
      <c r="D155" s="26" t="s">
        <v>3654</v>
      </c>
      <c r="E155" s="26" t="s">
        <v>3364</v>
      </c>
      <c r="F155" s="26" t="s">
        <v>1552</v>
      </c>
      <c r="G155" s="26" t="s">
        <v>3060</v>
      </c>
      <c r="H155" s="26" t="s">
        <v>1304</v>
      </c>
    </row>
    <row r="156" spans="1:8" ht="42.75" x14ac:dyDescent="0.2">
      <c r="A156" s="26">
        <f t="shared" si="3"/>
        <v>153</v>
      </c>
      <c r="B156" s="26" t="s">
        <v>286</v>
      </c>
      <c r="C156" s="26" t="s">
        <v>2301</v>
      </c>
      <c r="D156" s="26" t="s">
        <v>3655</v>
      </c>
      <c r="E156" s="26" t="s">
        <v>3361</v>
      </c>
      <c r="F156" s="26" t="s">
        <v>1553</v>
      </c>
      <c r="G156" s="26" t="s">
        <v>3061</v>
      </c>
      <c r="H156" s="26" t="s">
        <v>1310</v>
      </c>
    </row>
    <row r="157" spans="1:8" ht="28.5" x14ac:dyDescent="0.2">
      <c r="A157" s="26">
        <f t="shared" si="3"/>
        <v>154</v>
      </c>
      <c r="B157" s="26" t="s">
        <v>286</v>
      </c>
      <c r="C157" s="26" t="s">
        <v>2302</v>
      </c>
      <c r="D157" s="26" t="s">
        <v>3656</v>
      </c>
      <c r="E157" s="26" t="s">
        <v>3364</v>
      </c>
      <c r="F157" s="26" t="s">
        <v>1554</v>
      </c>
      <c r="G157" s="26" t="s">
        <v>3051</v>
      </c>
      <c r="H157" s="26" t="s">
        <v>1310</v>
      </c>
    </row>
    <row r="158" spans="1:8" ht="28.5" x14ac:dyDescent="0.2">
      <c r="A158" s="26">
        <f t="shared" si="3"/>
        <v>155</v>
      </c>
      <c r="B158" s="26" t="s">
        <v>288</v>
      </c>
      <c r="C158" s="26" t="s">
        <v>2303</v>
      </c>
      <c r="D158" s="26" t="s">
        <v>3657</v>
      </c>
      <c r="E158" s="26" t="s">
        <v>3362</v>
      </c>
      <c r="F158" s="26" t="s">
        <v>1555</v>
      </c>
      <c r="G158" s="26" t="s">
        <v>3062</v>
      </c>
      <c r="H158" s="26" t="s">
        <v>1310</v>
      </c>
    </row>
    <row r="159" spans="1:8" ht="28.5" x14ac:dyDescent="0.2">
      <c r="A159" s="26">
        <f t="shared" si="3"/>
        <v>156</v>
      </c>
      <c r="B159" s="24" t="s">
        <v>290</v>
      </c>
      <c r="C159" s="26" t="s">
        <v>2304</v>
      </c>
      <c r="D159" s="24" t="s">
        <v>4057</v>
      </c>
      <c r="E159" s="26" t="s">
        <v>3362</v>
      </c>
      <c r="F159" s="26" t="s">
        <v>1556</v>
      </c>
      <c r="G159" s="26" t="s">
        <v>3063</v>
      </c>
      <c r="H159" s="26" t="s">
        <v>1344</v>
      </c>
    </row>
    <row r="160" spans="1:8" ht="42.75" x14ac:dyDescent="0.2">
      <c r="A160" s="26">
        <f t="shared" si="3"/>
        <v>157</v>
      </c>
      <c r="B160" s="24" t="s">
        <v>292</v>
      </c>
      <c r="C160" s="26" t="s">
        <v>2305</v>
      </c>
      <c r="D160" s="24" t="s">
        <v>3658</v>
      </c>
      <c r="E160" s="26" t="s">
        <v>3361</v>
      </c>
      <c r="F160" s="26" t="s">
        <v>1557</v>
      </c>
      <c r="G160" s="26" t="s">
        <v>3064</v>
      </c>
      <c r="H160" s="26" t="s">
        <v>1304</v>
      </c>
    </row>
    <row r="161" spans="1:8" ht="42.75" x14ac:dyDescent="0.2">
      <c r="A161" s="26">
        <f t="shared" si="3"/>
        <v>158</v>
      </c>
      <c r="B161" s="24" t="s">
        <v>292</v>
      </c>
      <c r="C161" s="26" t="s">
        <v>2306</v>
      </c>
      <c r="D161" s="24" t="s">
        <v>3659</v>
      </c>
      <c r="E161" s="26" t="s">
        <v>3364</v>
      </c>
      <c r="F161" s="26" t="s">
        <v>1558</v>
      </c>
      <c r="G161" s="26" t="s">
        <v>3065</v>
      </c>
      <c r="H161" s="26" t="s">
        <v>1304</v>
      </c>
    </row>
    <row r="162" spans="1:8" ht="42.75" x14ac:dyDescent="0.2">
      <c r="A162" s="26">
        <f t="shared" si="3"/>
        <v>159</v>
      </c>
      <c r="B162" s="24" t="s">
        <v>294</v>
      </c>
      <c r="C162" s="26" t="s">
        <v>2307</v>
      </c>
      <c r="D162" s="24" t="s">
        <v>4058</v>
      </c>
      <c r="E162" s="26" t="s">
        <v>3361</v>
      </c>
      <c r="F162" s="26" t="s">
        <v>1559</v>
      </c>
      <c r="G162" s="26" t="s">
        <v>3051</v>
      </c>
      <c r="H162" s="26" t="s">
        <v>1304</v>
      </c>
    </row>
    <row r="163" spans="1:8" ht="28.5" x14ac:dyDescent="0.2">
      <c r="A163" s="26">
        <f t="shared" si="3"/>
        <v>160</v>
      </c>
      <c r="B163" s="24" t="s">
        <v>294</v>
      </c>
      <c r="C163" s="26" t="s">
        <v>2308</v>
      </c>
      <c r="D163" s="24" t="s">
        <v>4059</v>
      </c>
      <c r="E163" s="26" t="s">
        <v>3364</v>
      </c>
      <c r="F163" s="26" t="s">
        <v>1560</v>
      </c>
      <c r="G163" s="26" t="s">
        <v>3052</v>
      </c>
      <c r="H163" s="26" t="s">
        <v>1304</v>
      </c>
    </row>
    <row r="164" spans="1:8" ht="42.75" x14ac:dyDescent="0.2">
      <c r="A164" s="26">
        <f t="shared" si="3"/>
        <v>161</v>
      </c>
      <c r="B164" s="24" t="s">
        <v>296</v>
      </c>
      <c r="C164" s="26" t="s">
        <v>2309</v>
      </c>
      <c r="D164" s="24" t="s">
        <v>3660</v>
      </c>
      <c r="E164" s="26" t="s">
        <v>3361</v>
      </c>
      <c r="F164" s="26" t="s">
        <v>1561</v>
      </c>
      <c r="G164" s="26" t="s">
        <v>3066</v>
      </c>
      <c r="H164" s="26" t="s">
        <v>1304</v>
      </c>
    </row>
    <row r="165" spans="1:8" ht="42.75" x14ac:dyDescent="0.2">
      <c r="A165" s="26">
        <f t="shared" si="3"/>
        <v>162</v>
      </c>
      <c r="B165" s="24" t="s">
        <v>296</v>
      </c>
      <c r="C165" s="26" t="s">
        <v>2310</v>
      </c>
      <c r="D165" s="24" t="s">
        <v>3661</v>
      </c>
      <c r="E165" s="26" t="s">
        <v>3364</v>
      </c>
      <c r="F165" s="26" t="s">
        <v>1562</v>
      </c>
      <c r="G165" s="26" t="s">
        <v>3067</v>
      </c>
      <c r="H165" s="26" t="s">
        <v>1304</v>
      </c>
    </row>
    <row r="166" spans="1:8" ht="42.75" x14ac:dyDescent="0.2">
      <c r="A166" s="26">
        <f t="shared" si="3"/>
        <v>163</v>
      </c>
      <c r="B166" s="24" t="s">
        <v>298</v>
      </c>
      <c r="C166" s="26" t="s">
        <v>2311</v>
      </c>
      <c r="D166" s="24" t="s">
        <v>4060</v>
      </c>
      <c r="E166" s="26" t="s">
        <v>3361</v>
      </c>
      <c r="F166" s="26" t="s">
        <v>1563</v>
      </c>
      <c r="G166" s="26" t="s">
        <v>3060</v>
      </c>
      <c r="H166" s="26" t="s">
        <v>1304</v>
      </c>
    </row>
    <row r="167" spans="1:8" ht="42.75" x14ac:dyDescent="0.2">
      <c r="A167" s="26">
        <f t="shared" si="3"/>
        <v>164</v>
      </c>
      <c r="B167" s="24" t="s">
        <v>298</v>
      </c>
      <c r="C167" s="26" t="s">
        <v>2312</v>
      </c>
      <c r="D167" s="24" t="s">
        <v>4061</v>
      </c>
      <c r="E167" s="26" t="s">
        <v>3364</v>
      </c>
      <c r="F167" s="26" t="s">
        <v>1564</v>
      </c>
      <c r="G167" s="26" t="s">
        <v>3068</v>
      </c>
      <c r="H167" s="26" t="s">
        <v>1304</v>
      </c>
    </row>
    <row r="168" spans="1:8" ht="42.75" x14ac:dyDescent="0.2">
      <c r="A168" s="26">
        <f t="shared" si="3"/>
        <v>165</v>
      </c>
      <c r="B168" s="24" t="s">
        <v>300</v>
      </c>
      <c r="C168" s="26" t="s">
        <v>2313</v>
      </c>
      <c r="D168" s="24" t="s">
        <v>3662</v>
      </c>
      <c r="E168" s="26" t="s">
        <v>42</v>
      </c>
      <c r="F168" s="26" t="s">
        <v>1565</v>
      </c>
      <c r="G168" s="26" t="s">
        <v>3069</v>
      </c>
      <c r="H168" s="26" t="s">
        <v>1304</v>
      </c>
    </row>
    <row r="169" spans="1:8" ht="42.75" x14ac:dyDescent="0.2">
      <c r="A169" s="26">
        <f t="shared" si="3"/>
        <v>166</v>
      </c>
      <c r="B169" s="24" t="s">
        <v>302</v>
      </c>
      <c r="C169" s="26" t="s">
        <v>2314</v>
      </c>
      <c r="D169" s="24" t="s">
        <v>3663</v>
      </c>
      <c r="E169" s="26" t="s">
        <v>3361</v>
      </c>
      <c r="F169" s="26" t="s">
        <v>1566</v>
      </c>
      <c r="G169" s="26" t="s">
        <v>3070</v>
      </c>
      <c r="H169" s="26" t="s">
        <v>1330</v>
      </c>
    </row>
    <row r="170" spans="1:8" ht="28.5" x14ac:dyDescent="0.2">
      <c r="A170" s="26">
        <f t="shared" si="3"/>
        <v>167</v>
      </c>
      <c r="B170" s="24" t="s">
        <v>302</v>
      </c>
      <c r="C170" s="26" t="s">
        <v>2315</v>
      </c>
      <c r="D170" s="24" t="s">
        <v>3664</v>
      </c>
      <c r="E170" s="26" t="s">
        <v>3364</v>
      </c>
      <c r="F170" s="26" t="s">
        <v>1567</v>
      </c>
      <c r="G170" s="26" t="s">
        <v>3071</v>
      </c>
      <c r="H170" s="26" t="s">
        <v>1330</v>
      </c>
    </row>
    <row r="171" spans="1:8" ht="42.75" x14ac:dyDescent="0.2">
      <c r="A171" s="26">
        <f t="shared" si="3"/>
        <v>168</v>
      </c>
      <c r="B171" s="24" t="s">
        <v>304</v>
      </c>
      <c r="C171" s="26" t="s">
        <v>2316</v>
      </c>
      <c r="D171" s="24" t="s">
        <v>4062</v>
      </c>
      <c r="E171" s="26" t="s">
        <v>3361</v>
      </c>
      <c r="F171" s="26" t="s">
        <v>1568</v>
      </c>
      <c r="G171" s="26" t="s">
        <v>3072</v>
      </c>
      <c r="H171" s="26" t="s">
        <v>1330</v>
      </c>
    </row>
    <row r="172" spans="1:8" ht="28.5" x14ac:dyDescent="0.2">
      <c r="A172" s="26">
        <f t="shared" si="3"/>
        <v>169</v>
      </c>
      <c r="B172" s="24" t="s">
        <v>304</v>
      </c>
      <c r="C172" s="26" t="s">
        <v>2317</v>
      </c>
      <c r="D172" s="24" t="s">
        <v>4063</v>
      </c>
      <c r="E172" s="26" t="s">
        <v>3364</v>
      </c>
      <c r="F172" s="26" t="s">
        <v>1569</v>
      </c>
      <c r="G172" s="26" t="s">
        <v>3073</v>
      </c>
      <c r="H172" s="26" t="s">
        <v>1330</v>
      </c>
    </row>
    <row r="173" spans="1:8" ht="42.75" x14ac:dyDescent="0.2">
      <c r="A173" s="26">
        <f t="shared" si="3"/>
        <v>170</v>
      </c>
      <c r="B173" s="24" t="s">
        <v>306</v>
      </c>
      <c r="C173" s="26" t="s">
        <v>2318</v>
      </c>
      <c r="D173" s="24" t="s">
        <v>3665</v>
      </c>
      <c r="E173" s="26" t="s">
        <v>3361</v>
      </c>
      <c r="F173" s="26" t="s">
        <v>1570</v>
      </c>
      <c r="G173" s="26" t="s">
        <v>3074</v>
      </c>
      <c r="H173" s="26" t="s">
        <v>1306</v>
      </c>
    </row>
    <row r="174" spans="1:8" ht="28.5" x14ac:dyDescent="0.2">
      <c r="A174" s="26">
        <f t="shared" si="3"/>
        <v>171</v>
      </c>
      <c r="B174" s="24" t="s">
        <v>306</v>
      </c>
      <c r="C174" s="26" t="s">
        <v>2319</v>
      </c>
      <c r="D174" s="24" t="s">
        <v>3666</v>
      </c>
      <c r="E174" s="26" t="s">
        <v>3364</v>
      </c>
      <c r="F174" s="26" t="s">
        <v>1571</v>
      </c>
      <c r="G174" s="26" t="s">
        <v>3075</v>
      </c>
      <c r="H174" s="26" t="s">
        <v>1306</v>
      </c>
    </row>
    <row r="175" spans="1:8" ht="42.75" x14ac:dyDescent="0.2">
      <c r="A175" s="26">
        <f t="shared" si="3"/>
        <v>172</v>
      </c>
      <c r="B175" s="24" t="s">
        <v>308</v>
      </c>
      <c r="C175" s="26" t="s">
        <v>2320</v>
      </c>
      <c r="D175" s="24" t="s">
        <v>4064</v>
      </c>
      <c r="E175" s="26" t="s">
        <v>3361</v>
      </c>
      <c r="F175" s="26" t="s">
        <v>1572</v>
      </c>
      <c r="G175" s="26" t="s">
        <v>3061</v>
      </c>
      <c r="H175" s="26" t="s">
        <v>1306</v>
      </c>
    </row>
    <row r="176" spans="1:8" ht="28.5" x14ac:dyDescent="0.2">
      <c r="A176" s="26">
        <f t="shared" si="3"/>
        <v>173</v>
      </c>
      <c r="B176" s="24" t="s">
        <v>308</v>
      </c>
      <c r="C176" s="26" t="s">
        <v>2321</v>
      </c>
      <c r="D176" s="24" t="s">
        <v>4065</v>
      </c>
      <c r="E176" s="26" t="s">
        <v>3364</v>
      </c>
      <c r="F176" s="26" t="s">
        <v>1573</v>
      </c>
      <c r="G176" s="26" t="s">
        <v>3051</v>
      </c>
      <c r="H176" s="26" t="s">
        <v>1306</v>
      </c>
    </row>
    <row r="177" spans="1:8" ht="28.5" x14ac:dyDescent="0.2">
      <c r="A177" s="26">
        <f t="shared" si="3"/>
        <v>174</v>
      </c>
      <c r="B177" s="24" t="s">
        <v>310</v>
      </c>
      <c r="C177" s="26" t="s">
        <v>2322</v>
      </c>
      <c r="D177" s="24" t="s">
        <v>4066</v>
      </c>
      <c r="E177" s="26" t="s">
        <v>3362</v>
      </c>
      <c r="F177" s="26" t="s">
        <v>1574</v>
      </c>
      <c r="G177" s="26" t="s">
        <v>3076</v>
      </c>
      <c r="H177" s="26" t="s">
        <v>1310</v>
      </c>
    </row>
    <row r="178" spans="1:8" ht="28.5" x14ac:dyDescent="0.2">
      <c r="A178" s="26">
        <f t="shared" si="3"/>
        <v>175</v>
      </c>
      <c r="B178" s="24" t="s">
        <v>312</v>
      </c>
      <c r="C178" s="26" t="s">
        <v>2323</v>
      </c>
      <c r="D178" s="24" t="s">
        <v>4067</v>
      </c>
      <c r="E178" s="26" t="s">
        <v>3362</v>
      </c>
      <c r="F178" s="26" t="s">
        <v>1575</v>
      </c>
      <c r="G178" s="26" t="s">
        <v>3050</v>
      </c>
      <c r="H178" s="26" t="s">
        <v>1310</v>
      </c>
    </row>
    <row r="179" spans="1:8" ht="42.75" x14ac:dyDescent="0.2">
      <c r="A179" s="26">
        <f t="shared" si="3"/>
        <v>176</v>
      </c>
      <c r="B179" s="24" t="s">
        <v>314</v>
      </c>
      <c r="C179" s="26" t="s">
        <v>2324</v>
      </c>
      <c r="D179" s="24" t="s">
        <v>3667</v>
      </c>
      <c r="E179" s="26" t="s">
        <v>3361</v>
      </c>
      <c r="F179" s="26" t="s">
        <v>1576</v>
      </c>
      <c r="G179" s="26" t="s">
        <v>3039</v>
      </c>
      <c r="H179" s="26" t="s">
        <v>1304</v>
      </c>
    </row>
    <row r="180" spans="1:8" ht="28.5" x14ac:dyDescent="0.2">
      <c r="A180" s="26">
        <f t="shared" si="3"/>
        <v>177</v>
      </c>
      <c r="B180" s="24" t="s">
        <v>314</v>
      </c>
      <c r="C180" s="26" t="s">
        <v>2325</v>
      </c>
      <c r="D180" s="24" t="s">
        <v>3668</v>
      </c>
      <c r="E180" s="26" t="s">
        <v>3364</v>
      </c>
      <c r="F180" s="26" t="s">
        <v>1577</v>
      </c>
      <c r="G180" s="26" t="s">
        <v>3053</v>
      </c>
      <c r="H180" s="26" t="s">
        <v>1304</v>
      </c>
    </row>
    <row r="181" spans="1:8" ht="42.75" x14ac:dyDescent="0.2">
      <c r="A181" s="26">
        <f t="shared" si="3"/>
        <v>178</v>
      </c>
      <c r="B181" s="24" t="s">
        <v>316</v>
      </c>
      <c r="C181" s="26" t="s">
        <v>2326</v>
      </c>
      <c r="D181" s="24" t="s">
        <v>4068</v>
      </c>
      <c r="E181" s="26" t="s">
        <v>3361</v>
      </c>
      <c r="F181" s="26" t="s">
        <v>1578</v>
      </c>
      <c r="G181" s="26" t="s">
        <v>3077</v>
      </c>
      <c r="H181" s="26" t="s">
        <v>1304</v>
      </c>
    </row>
    <row r="182" spans="1:8" ht="28.5" x14ac:dyDescent="0.2">
      <c r="A182" s="26">
        <f t="shared" si="3"/>
        <v>179</v>
      </c>
      <c r="B182" s="24" t="s">
        <v>316</v>
      </c>
      <c r="C182" s="26" t="s">
        <v>2327</v>
      </c>
      <c r="D182" s="24" t="s">
        <v>4069</v>
      </c>
      <c r="E182" s="26" t="s">
        <v>3364</v>
      </c>
      <c r="F182" s="26" t="s">
        <v>1579</v>
      </c>
      <c r="G182" s="26" t="s">
        <v>3078</v>
      </c>
      <c r="H182" s="26" t="s">
        <v>1304</v>
      </c>
    </row>
    <row r="183" spans="1:8" ht="28.5" x14ac:dyDescent="0.2">
      <c r="A183" s="26">
        <f t="shared" si="3"/>
        <v>180</v>
      </c>
      <c r="B183" s="24" t="s">
        <v>318</v>
      </c>
      <c r="C183" s="26" t="s">
        <v>2328</v>
      </c>
      <c r="D183" s="24" t="s">
        <v>3997</v>
      </c>
      <c r="E183" s="26" t="s">
        <v>3362</v>
      </c>
      <c r="F183" s="26" t="s">
        <v>1580</v>
      </c>
      <c r="G183" s="26" t="s">
        <v>3079</v>
      </c>
      <c r="H183" s="26" t="s">
        <v>1304</v>
      </c>
    </row>
    <row r="184" spans="1:8" ht="28.5" x14ac:dyDescent="0.2">
      <c r="A184" s="26">
        <f t="shared" si="3"/>
        <v>181</v>
      </c>
      <c r="B184" s="24" t="s">
        <v>319</v>
      </c>
      <c r="C184" s="26" t="s">
        <v>2329</v>
      </c>
      <c r="D184" s="24" t="s">
        <v>3998</v>
      </c>
      <c r="E184" s="26" t="s">
        <v>3362</v>
      </c>
      <c r="F184" s="26" t="s">
        <v>1581</v>
      </c>
      <c r="G184" s="26" t="s">
        <v>3080</v>
      </c>
      <c r="H184" s="26" t="s">
        <v>1310</v>
      </c>
    </row>
    <row r="185" spans="1:8" ht="28.5" x14ac:dyDescent="0.2">
      <c r="A185" s="26">
        <f t="shared" si="3"/>
        <v>182</v>
      </c>
      <c r="B185" s="24" t="s">
        <v>321</v>
      </c>
      <c r="C185" s="26" t="s">
        <v>2330</v>
      </c>
      <c r="D185" s="24" t="s">
        <v>4070</v>
      </c>
      <c r="E185" s="26" t="s">
        <v>3362</v>
      </c>
      <c r="F185" s="26" t="s">
        <v>1582</v>
      </c>
      <c r="G185" s="26" t="s">
        <v>3081</v>
      </c>
      <c r="H185" s="26" t="s">
        <v>1310</v>
      </c>
    </row>
    <row r="186" spans="1:8" ht="28.5" x14ac:dyDescent="0.2">
      <c r="A186" s="26">
        <f t="shared" si="3"/>
        <v>183</v>
      </c>
      <c r="B186" s="24" t="s">
        <v>323</v>
      </c>
      <c r="C186" s="26" t="s">
        <v>2331</v>
      </c>
      <c r="D186" s="24" t="s">
        <v>3999</v>
      </c>
      <c r="E186" s="26" t="s">
        <v>3362</v>
      </c>
      <c r="F186" s="26" t="s">
        <v>1583</v>
      </c>
      <c r="G186" s="26" t="s">
        <v>3082</v>
      </c>
      <c r="H186" s="26" t="s">
        <v>1304</v>
      </c>
    </row>
    <row r="187" spans="1:8" ht="28.5" x14ac:dyDescent="0.2">
      <c r="A187" s="26">
        <f t="shared" si="3"/>
        <v>184</v>
      </c>
      <c r="B187" s="24" t="s">
        <v>325</v>
      </c>
      <c r="C187" s="26" t="s">
        <v>2332</v>
      </c>
      <c r="D187" s="24" t="s">
        <v>4000</v>
      </c>
      <c r="E187" s="26" t="s">
        <v>3362</v>
      </c>
      <c r="F187" s="26" t="s">
        <v>1584</v>
      </c>
      <c r="G187" s="26" t="s">
        <v>3083</v>
      </c>
      <c r="H187" s="26" t="s">
        <v>1304</v>
      </c>
    </row>
    <row r="188" spans="1:8" ht="28.5" x14ac:dyDescent="0.2">
      <c r="A188" s="26">
        <f t="shared" si="3"/>
        <v>185</v>
      </c>
      <c r="B188" s="24" t="s">
        <v>327</v>
      </c>
      <c r="C188" s="26" t="s">
        <v>2333</v>
      </c>
      <c r="D188" s="24" t="s">
        <v>4028</v>
      </c>
      <c r="E188" s="26" t="s">
        <v>3362</v>
      </c>
      <c r="F188" s="26" t="s">
        <v>1585</v>
      </c>
      <c r="G188" s="26" t="s">
        <v>3084</v>
      </c>
      <c r="H188" s="26" t="s">
        <v>1304</v>
      </c>
    </row>
    <row r="189" spans="1:8" ht="28.5" x14ac:dyDescent="0.2">
      <c r="A189" s="26">
        <f t="shared" si="3"/>
        <v>186</v>
      </c>
      <c r="B189" s="24" t="s">
        <v>329</v>
      </c>
      <c r="C189" s="26" t="s">
        <v>2334</v>
      </c>
      <c r="D189" s="24" t="s">
        <v>4029</v>
      </c>
      <c r="E189" s="26" t="s">
        <v>3362</v>
      </c>
      <c r="F189" s="26" t="s">
        <v>1586</v>
      </c>
      <c r="G189" s="26" t="s">
        <v>3085</v>
      </c>
      <c r="H189" s="26" t="s">
        <v>1304</v>
      </c>
    </row>
    <row r="190" spans="1:8" ht="28.5" x14ac:dyDescent="0.2">
      <c r="A190" s="26">
        <f t="shared" si="3"/>
        <v>187</v>
      </c>
      <c r="B190" s="24" t="s">
        <v>331</v>
      </c>
      <c r="C190" s="26" t="s">
        <v>2335</v>
      </c>
      <c r="D190" s="24" t="s">
        <v>4071</v>
      </c>
      <c r="E190" s="26" t="s">
        <v>3362</v>
      </c>
      <c r="F190" s="26" t="s">
        <v>1587</v>
      </c>
      <c r="G190" s="26" t="s">
        <v>3086</v>
      </c>
      <c r="H190" s="26" t="s">
        <v>1310</v>
      </c>
    </row>
    <row r="191" spans="1:8" ht="28.5" x14ac:dyDescent="0.2">
      <c r="A191" s="26">
        <f t="shared" si="3"/>
        <v>188</v>
      </c>
      <c r="B191" s="24" t="s">
        <v>333</v>
      </c>
      <c r="C191" s="26" t="s">
        <v>2336</v>
      </c>
      <c r="D191" s="24" t="s">
        <v>4072</v>
      </c>
      <c r="E191" s="26" t="s">
        <v>3362</v>
      </c>
      <c r="F191" s="26" t="s">
        <v>1588</v>
      </c>
      <c r="G191" s="26" t="s">
        <v>3087</v>
      </c>
      <c r="H191" s="26" t="s">
        <v>1310</v>
      </c>
    </row>
    <row r="192" spans="1:8" ht="28.5" x14ac:dyDescent="0.2">
      <c r="A192" s="26">
        <f t="shared" si="3"/>
        <v>189</v>
      </c>
      <c r="B192" s="24" t="s">
        <v>335</v>
      </c>
      <c r="C192" s="26" t="s">
        <v>2337</v>
      </c>
      <c r="D192" s="24" t="s">
        <v>4073</v>
      </c>
      <c r="E192" s="26" t="s">
        <v>3362</v>
      </c>
      <c r="F192" s="26" t="s">
        <v>1589</v>
      </c>
      <c r="G192" s="26" t="s">
        <v>3088</v>
      </c>
      <c r="H192" s="26" t="s">
        <v>1310</v>
      </c>
    </row>
    <row r="193" spans="1:8" ht="28.5" x14ac:dyDescent="0.2">
      <c r="A193" s="26">
        <f t="shared" si="3"/>
        <v>190</v>
      </c>
      <c r="B193" s="24" t="s">
        <v>337</v>
      </c>
      <c r="C193" s="26" t="s">
        <v>2338</v>
      </c>
      <c r="D193" s="24" t="s">
        <v>4074</v>
      </c>
      <c r="E193" s="26" t="s">
        <v>3362</v>
      </c>
      <c r="F193" s="26" t="s">
        <v>1590</v>
      </c>
      <c r="G193" s="26" t="s">
        <v>3089</v>
      </c>
      <c r="H193" s="26" t="s">
        <v>1310</v>
      </c>
    </row>
    <row r="194" spans="1:8" ht="28.5" x14ac:dyDescent="0.2">
      <c r="A194" s="26">
        <f t="shared" si="3"/>
        <v>191</v>
      </c>
      <c r="B194" s="24" t="s">
        <v>339</v>
      </c>
      <c r="C194" s="26" t="s">
        <v>2339</v>
      </c>
      <c r="D194" s="24" t="s">
        <v>4030</v>
      </c>
      <c r="E194" s="26" t="s">
        <v>3362</v>
      </c>
      <c r="F194" s="26" t="s">
        <v>1591</v>
      </c>
      <c r="G194" s="26" t="s">
        <v>3090</v>
      </c>
      <c r="H194" s="26" t="s">
        <v>1304</v>
      </c>
    </row>
    <row r="195" spans="1:8" ht="28.5" x14ac:dyDescent="0.2">
      <c r="A195" s="26">
        <f t="shared" si="3"/>
        <v>192</v>
      </c>
      <c r="B195" s="24" t="s">
        <v>341</v>
      </c>
      <c r="C195" s="26" t="s">
        <v>2340</v>
      </c>
      <c r="D195" s="24" t="s">
        <v>4031</v>
      </c>
      <c r="E195" s="26" t="s">
        <v>3362</v>
      </c>
      <c r="F195" s="26" t="s">
        <v>1592</v>
      </c>
      <c r="G195" s="26" t="s">
        <v>3091</v>
      </c>
      <c r="H195" s="26" t="s">
        <v>1304</v>
      </c>
    </row>
    <row r="196" spans="1:8" ht="28.5" x14ac:dyDescent="0.2">
      <c r="A196" s="26">
        <f t="shared" si="3"/>
        <v>193</v>
      </c>
      <c r="B196" s="24" t="s">
        <v>343</v>
      </c>
      <c r="C196" s="26" t="s">
        <v>2341</v>
      </c>
      <c r="D196" s="24" t="s">
        <v>4032</v>
      </c>
      <c r="E196" s="26" t="s">
        <v>3362</v>
      </c>
      <c r="F196" s="26" t="s">
        <v>1593</v>
      </c>
      <c r="G196" s="26" t="s">
        <v>3076</v>
      </c>
      <c r="H196" s="26" t="s">
        <v>1310</v>
      </c>
    </row>
    <row r="197" spans="1:8" ht="28.5" x14ac:dyDescent="0.2">
      <c r="A197" s="26">
        <f t="shared" ref="A197:A260" si="4">IF(AND(NOT(ISERR(FIND($K$4,D197))),NOT(ISERR(FIND($K$5,D197))),NOT(ISERR(FIND($K$6,D197))),NOT(ISERR(FIND($K$7,D197))) ),A196+1,A196)</f>
        <v>194</v>
      </c>
      <c r="B197" s="24" t="s">
        <v>345</v>
      </c>
      <c r="C197" s="26" t="s">
        <v>2342</v>
      </c>
      <c r="D197" s="24" t="s">
        <v>4033</v>
      </c>
      <c r="E197" s="26" t="s">
        <v>3362</v>
      </c>
      <c r="F197" s="26" t="s">
        <v>1594</v>
      </c>
      <c r="G197" s="26" t="s">
        <v>3092</v>
      </c>
      <c r="H197" s="26" t="s">
        <v>1310</v>
      </c>
    </row>
    <row r="198" spans="1:8" ht="28.5" x14ac:dyDescent="0.2">
      <c r="A198" s="26">
        <f t="shared" si="4"/>
        <v>195</v>
      </c>
      <c r="B198" s="24" t="s">
        <v>347</v>
      </c>
      <c r="C198" s="26" t="s">
        <v>2343</v>
      </c>
      <c r="D198" s="24" t="s">
        <v>4075</v>
      </c>
      <c r="E198" s="26" t="s">
        <v>3362</v>
      </c>
      <c r="F198" s="26" t="s">
        <v>1595</v>
      </c>
      <c r="G198" s="26" t="s">
        <v>3076</v>
      </c>
      <c r="H198" s="26" t="s">
        <v>1310</v>
      </c>
    </row>
    <row r="199" spans="1:8" ht="28.5" x14ac:dyDescent="0.2">
      <c r="A199" s="26">
        <f t="shared" si="4"/>
        <v>196</v>
      </c>
      <c r="B199" s="24" t="s">
        <v>349</v>
      </c>
      <c r="C199" s="26" t="s">
        <v>2344</v>
      </c>
      <c r="D199" s="24" t="s">
        <v>4076</v>
      </c>
      <c r="E199" s="26" t="s">
        <v>3362</v>
      </c>
      <c r="F199" s="26" t="s">
        <v>1596</v>
      </c>
      <c r="G199" s="26" t="s">
        <v>3093</v>
      </c>
      <c r="H199" s="26" t="s">
        <v>1310</v>
      </c>
    </row>
    <row r="200" spans="1:8" ht="28.5" x14ac:dyDescent="0.2">
      <c r="A200" s="26">
        <f t="shared" si="4"/>
        <v>197</v>
      </c>
      <c r="B200" s="24" t="s">
        <v>351</v>
      </c>
      <c r="C200" s="26" t="s">
        <v>2345</v>
      </c>
      <c r="D200" s="24" t="s">
        <v>4034</v>
      </c>
      <c r="E200" s="26" t="s">
        <v>3362</v>
      </c>
      <c r="F200" s="26" t="s">
        <v>1597</v>
      </c>
      <c r="G200" s="26" t="s">
        <v>3094</v>
      </c>
      <c r="H200" s="26" t="s">
        <v>1304</v>
      </c>
    </row>
    <row r="201" spans="1:8" ht="28.5" x14ac:dyDescent="0.2">
      <c r="A201" s="26">
        <f t="shared" si="4"/>
        <v>198</v>
      </c>
      <c r="B201" s="24" t="s">
        <v>353</v>
      </c>
      <c r="C201" s="26" t="s">
        <v>2346</v>
      </c>
      <c r="D201" s="24" t="s">
        <v>4035</v>
      </c>
      <c r="E201" s="26" t="s">
        <v>3362</v>
      </c>
      <c r="F201" s="26" t="s">
        <v>1598</v>
      </c>
      <c r="G201" s="26" t="s">
        <v>3095</v>
      </c>
      <c r="H201" s="26" t="s">
        <v>1304</v>
      </c>
    </row>
    <row r="202" spans="1:8" ht="28.5" x14ac:dyDescent="0.2">
      <c r="A202" s="26">
        <f t="shared" si="4"/>
        <v>199</v>
      </c>
      <c r="B202" s="24" t="s">
        <v>355</v>
      </c>
      <c r="C202" s="26" t="s">
        <v>2347</v>
      </c>
      <c r="D202" s="24" t="s">
        <v>4036</v>
      </c>
      <c r="E202" s="26" t="s">
        <v>3362</v>
      </c>
      <c r="F202" s="26" t="s">
        <v>1599</v>
      </c>
      <c r="G202" s="26" t="s">
        <v>3096</v>
      </c>
      <c r="H202" s="26" t="s">
        <v>1304</v>
      </c>
    </row>
    <row r="203" spans="1:8" ht="28.5" x14ac:dyDescent="0.2">
      <c r="A203" s="26">
        <f t="shared" si="4"/>
        <v>200</v>
      </c>
      <c r="B203" s="26" t="s">
        <v>357</v>
      </c>
      <c r="C203" s="26" t="s">
        <v>2348</v>
      </c>
      <c r="D203" s="24" t="s">
        <v>4037</v>
      </c>
      <c r="E203" s="26" t="s">
        <v>3362</v>
      </c>
      <c r="F203" s="26" t="s">
        <v>1600</v>
      </c>
      <c r="G203" s="26" t="s">
        <v>3097</v>
      </c>
      <c r="H203" s="26" t="s">
        <v>1304</v>
      </c>
    </row>
    <row r="204" spans="1:8" ht="28.5" x14ac:dyDescent="0.2">
      <c r="A204" s="26">
        <f t="shared" si="4"/>
        <v>201</v>
      </c>
      <c r="B204" s="26" t="s">
        <v>359</v>
      </c>
      <c r="C204" s="26" t="s">
        <v>2349</v>
      </c>
      <c r="D204" s="24" t="s">
        <v>3669</v>
      </c>
      <c r="E204" s="26" t="s">
        <v>3362</v>
      </c>
      <c r="F204" s="26" t="s">
        <v>1601</v>
      </c>
      <c r="G204" s="26" t="s">
        <v>3045</v>
      </c>
      <c r="H204" s="26" t="s">
        <v>1310</v>
      </c>
    </row>
    <row r="205" spans="1:8" ht="28.5" x14ac:dyDescent="0.2">
      <c r="A205" s="26">
        <f t="shared" si="4"/>
        <v>202</v>
      </c>
      <c r="B205" s="26" t="s">
        <v>361</v>
      </c>
      <c r="C205" s="26" t="s">
        <v>2350</v>
      </c>
      <c r="D205" s="24" t="s">
        <v>4077</v>
      </c>
      <c r="E205" s="26" t="s">
        <v>3362</v>
      </c>
      <c r="F205" s="26" t="s">
        <v>1602</v>
      </c>
      <c r="G205" s="26" t="s">
        <v>3063</v>
      </c>
      <c r="H205" s="26" t="s">
        <v>1310</v>
      </c>
    </row>
    <row r="206" spans="1:8" ht="28.5" x14ac:dyDescent="0.2">
      <c r="A206" s="26">
        <f t="shared" si="4"/>
        <v>203</v>
      </c>
      <c r="B206" s="26" t="s">
        <v>363</v>
      </c>
      <c r="C206" s="26" t="s">
        <v>2351</v>
      </c>
      <c r="D206" s="24" t="s">
        <v>3670</v>
      </c>
      <c r="E206" s="26" t="s">
        <v>3362</v>
      </c>
      <c r="F206" s="26" t="s">
        <v>1603</v>
      </c>
      <c r="G206" s="26" t="s">
        <v>3098</v>
      </c>
      <c r="H206" s="26" t="s">
        <v>1304</v>
      </c>
    </row>
    <row r="207" spans="1:8" ht="28.5" x14ac:dyDescent="0.2">
      <c r="A207" s="26">
        <f t="shared" si="4"/>
        <v>204</v>
      </c>
      <c r="B207" s="26" t="s">
        <v>365</v>
      </c>
      <c r="C207" s="26" t="s">
        <v>2352</v>
      </c>
      <c r="D207" s="24" t="s">
        <v>3671</v>
      </c>
      <c r="E207" s="26" t="s">
        <v>3362</v>
      </c>
      <c r="F207" s="26" t="s">
        <v>1604</v>
      </c>
      <c r="G207" s="26" t="s">
        <v>3099</v>
      </c>
      <c r="H207" s="26" t="s">
        <v>1304</v>
      </c>
    </row>
    <row r="208" spans="1:8" ht="42.75" x14ac:dyDescent="0.2">
      <c r="A208" s="26">
        <f t="shared" si="4"/>
        <v>205</v>
      </c>
      <c r="B208" s="26" t="s">
        <v>367</v>
      </c>
      <c r="C208" s="26" t="s">
        <v>2353</v>
      </c>
      <c r="D208" s="24" t="s">
        <v>4078</v>
      </c>
      <c r="E208" s="26" t="s">
        <v>42</v>
      </c>
      <c r="F208" s="26" t="s">
        <v>1605</v>
      </c>
      <c r="G208" s="26" t="s">
        <v>3069</v>
      </c>
      <c r="H208" s="26" t="s">
        <v>1310</v>
      </c>
    </row>
    <row r="209" spans="1:8" ht="42.75" x14ac:dyDescent="0.2">
      <c r="A209" s="26">
        <f t="shared" si="4"/>
        <v>206</v>
      </c>
      <c r="B209" s="26" t="s">
        <v>369</v>
      </c>
      <c r="C209" s="26" t="s">
        <v>2354</v>
      </c>
      <c r="D209" s="24" t="s">
        <v>4079</v>
      </c>
      <c r="E209" s="26" t="s">
        <v>42</v>
      </c>
      <c r="F209" s="26" t="s">
        <v>1606</v>
      </c>
      <c r="G209" s="26" t="s">
        <v>3069</v>
      </c>
      <c r="H209" s="26" t="s">
        <v>1310</v>
      </c>
    </row>
    <row r="210" spans="1:8" ht="28.5" x14ac:dyDescent="0.2">
      <c r="A210" s="26">
        <f t="shared" si="4"/>
        <v>207</v>
      </c>
      <c r="B210" s="26" t="s">
        <v>371</v>
      </c>
      <c r="C210" s="26" t="s">
        <v>2355</v>
      </c>
      <c r="D210" s="24" t="s">
        <v>4080</v>
      </c>
      <c r="E210" s="26" t="s">
        <v>3362</v>
      </c>
      <c r="F210" s="26" t="s">
        <v>1607</v>
      </c>
      <c r="G210" s="26" t="s">
        <v>3100</v>
      </c>
      <c r="H210" s="26" t="s">
        <v>1310</v>
      </c>
    </row>
    <row r="211" spans="1:8" ht="28.5" x14ac:dyDescent="0.2">
      <c r="A211" s="26">
        <f t="shared" si="4"/>
        <v>208</v>
      </c>
      <c r="B211" s="26" t="s">
        <v>373</v>
      </c>
      <c r="C211" s="26" t="s">
        <v>2356</v>
      </c>
      <c r="D211" s="24" t="s">
        <v>4081</v>
      </c>
      <c r="E211" s="26" t="s">
        <v>3362</v>
      </c>
      <c r="F211" s="26" t="s">
        <v>1608</v>
      </c>
      <c r="G211" s="26" t="s">
        <v>3101</v>
      </c>
      <c r="H211" s="26" t="s">
        <v>1310</v>
      </c>
    </row>
    <row r="212" spans="1:8" ht="28.5" x14ac:dyDescent="0.2">
      <c r="A212" s="26">
        <f t="shared" si="4"/>
        <v>209</v>
      </c>
      <c r="B212" s="26" t="s">
        <v>375</v>
      </c>
      <c r="C212" s="26" t="s">
        <v>2357</v>
      </c>
      <c r="D212" s="24" t="s">
        <v>4082</v>
      </c>
      <c r="E212" s="26" t="s">
        <v>3362</v>
      </c>
      <c r="F212" s="26" t="s">
        <v>1609</v>
      </c>
      <c r="G212" s="26" t="s">
        <v>3102</v>
      </c>
      <c r="H212" s="26" t="s">
        <v>1310</v>
      </c>
    </row>
    <row r="213" spans="1:8" ht="28.5" x14ac:dyDescent="0.2">
      <c r="A213" s="26">
        <f t="shared" si="4"/>
        <v>210</v>
      </c>
      <c r="B213" s="26" t="s">
        <v>377</v>
      </c>
      <c r="C213" s="26" t="s">
        <v>2358</v>
      </c>
      <c r="D213" s="24" t="s">
        <v>4083</v>
      </c>
      <c r="E213" s="26" t="s">
        <v>3362</v>
      </c>
      <c r="F213" s="26" t="s">
        <v>1610</v>
      </c>
      <c r="G213" s="26" t="s">
        <v>3101</v>
      </c>
      <c r="H213" s="26" t="s">
        <v>1310</v>
      </c>
    </row>
    <row r="214" spans="1:8" ht="28.5" x14ac:dyDescent="0.2">
      <c r="A214" s="26">
        <f t="shared" si="4"/>
        <v>211</v>
      </c>
      <c r="B214" s="26" t="s">
        <v>379</v>
      </c>
      <c r="C214" s="26" t="s">
        <v>2359</v>
      </c>
      <c r="D214" s="24" t="s">
        <v>3672</v>
      </c>
      <c r="E214" s="26" t="s">
        <v>3362</v>
      </c>
      <c r="F214" s="26" t="s">
        <v>1611</v>
      </c>
      <c r="G214" s="26" t="s">
        <v>3103</v>
      </c>
      <c r="H214" s="26" t="s">
        <v>1310</v>
      </c>
    </row>
    <row r="215" spans="1:8" ht="28.5" x14ac:dyDescent="0.2">
      <c r="A215" s="26">
        <f t="shared" si="4"/>
        <v>212</v>
      </c>
      <c r="B215" s="26" t="s">
        <v>381</v>
      </c>
      <c r="C215" s="26" t="s">
        <v>2360</v>
      </c>
      <c r="D215" s="24" t="s">
        <v>3673</v>
      </c>
      <c r="E215" s="26" t="s">
        <v>3362</v>
      </c>
      <c r="F215" s="26" t="s">
        <v>1612</v>
      </c>
      <c r="G215" s="26" t="s">
        <v>3096</v>
      </c>
      <c r="H215" s="26" t="s">
        <v>1310</v>
      </c>
    </row>
    <row r="216" spans="1:8" ht="28.5" x14ac:dyDescent="0.2">
      <c r="A216" s="26">
        <f t="shared" si="4"/>
        <v>213</v>
      </c>
      <c r="B216" s="26" t="s">
        <v>383</v>
      </c>
      <c r="C216" s="26" t="s">
        <v>2361</v>
      </c>
      <c r="D216" s="24" t="s">
        <v>3674</v>
      </c>
      <c r="E216" s="26" t="s">
        <v>3362</v>
      </c>
      <c r="F216" s="26" t="s">
        <v>1613</v>
      </c>
      <c r="G216" s="26" t="s">
        <v>3104</v>
      </c>
      <c r="H216" s="26" t="s">
        <v>1310</v>
      </c>
    </row>
    <row r="217" spans="1:8" ht="28.5" x14ac:dyDescent="0.2">
      <c r="A217" s="26">
        <f t="shared" si="4"/>
        <v>214</v>
      </c>
      <c r="B217" s="26" t="s">
        <v>385</v>
      </c>
      <c r="C217" s="26" t="s">
        <v>2362</v>
      </c>
      <c r="D217" s="24" t="s">
        <v>3675</v>
      </c>
      <c r="E217" s="26" t="s">
        <v>3362</v>
      </c>
      <c r="F217" s="26" t="s">
        <v>1614</v>
      </c>
      <c r="G217" s="26" t="s">
        <v>3087</v>
      </c>
      <c r="H217" s="26" t="s">
        <v>1310</v>
      </c>
    </row>
    <row r="218" spans="1:8" ht="28.5" x14ac:dyDescent="0.2">
      <c r="A218" s="26">
        <f t="shared" si="4"/>
        <v>215</v>
      </c>
      <c r="B218" s="26" t="s">
        <v>387</v>
      </c>
      <c r="C218" s="26" t="s">
        <v>2363</v>
      </c>
      <c r="D218" s="24" t="s">
        <v>3676</v>
      </c>
      <c r="E218" s="26" t="s">
        <v>3362</v>
      </c>
      <c r="F218" s="26" t="s">
        <v>1615</v>
      </c>
      <c r="G218" s="26" t="s">
        <v>3105</v>
      </c>
      <c r="H218" s="26" t="s">
        <v>1310</v>
      </c>
    </row>
    <row r="219" spans="1:8" ht="28.5" x14ac:dyDescent="0.2">
      <c r="A219" s="26">
        <f t="shared" si="4"/>
        <v>216</v>
      </c>
      <c r="B219" s="26" t="s">
        <v>389</v>
      </c>
      <c r="C219" s="26" t="s">
        <v>2364</v>
      </c>
      <c r="D219" s="24" t="s">
        <v>4038</v>
      </c>
      <c r="E219" s="26" t="s">
        <v>3362</v>
      </c>
      <c r="F219" s="26" t="s">
        <v>1616</v>
      </c>
      <c r="G219" s="26" t="s">
        <v>3106</v>
      </c>
      <c r="H219" s="26" t="s">
        <v>1304</v>
      </c>
    </row>
    <row r="220" spans="1:8" ht="42.75" x14ac:dyDescent="0.2">
      <c r="A220" s="26">
        <f t="shared" si="4"/>
        <v>217</v>
      </c>
      <c r="B220" s="26" t="s">
        <v>391</v>
      </c>
      <c r="C220" s="26" t="s">
        <v>2365</v>
      </c>
      <c r="D220" s="24" t="s">
        <v>4047</v>
      </c>
      <c r="E220" s="26" t="s">
        <v>3362</v>
      </c>
      <c r="F220" s="26" t="s">
        <v>1617</v>
      </c>
      <c r="G220" s="26" t="s">
        <v>3107</v>
      </c>
      <c r="H220" s="26" t="s">
        <v>1304</v>
      </c>
    </row>
    <row r="221" spans="1:8" ht="28.5" x14ac:dyDescent="0.2">
      <c r="A221" s="26">
        <f t="shared" si="4"/>
        <v>218</v>
      </c>
      <c r="B221" s="26" t="s">
        <v>393</v>
      </c>
      <c r="C221" s="26" t="s">
        <v>2366</v>
      </c>
      <c r="D221" s="24" t="s">
        <v>4039</v>
      </c>
      <c r="E221" s="26" t="s">
        <v>3362</v>
      </c>
      <c r="F221" s="26" t="s">
        <v>1618</v>
      </c>
      <c r="G221" s="26" t="s">
        <v>3108</v>
      </c>
      <c r="H221" s="26" t="s">
        <v>1304</v>
      </c>
    </row>
    <row r="222" spans="1:8" ht="42.75" x14ac:dyDescent="0.2">
      <c r="A222" s="26">
        <f t="shared" si="4"/>
        <v>219</v>
      </c>
      <c r="B222" s="26" t="s">
        <v>395</v>
      </c>
      <c r="C222" s="26" t="s">
        <v>2367</v>
      </c>
      <c r="D222" s="24" t="s">
        <v>4049</v>
      </c>
      <c r="E222" s="26" t="s">
        <v>3362</v>
      </c>
      <c r="F222" s="26" t="s">
        <v>1619</v>
      </c>
      <c r="G222" s="26" t="s">
        <v>3101</v>
      </c>
      <c r="H222" s="26" t="s">
        <v>1304</v>
      </c>
    </row>
    <row r="223" spans="1:8" ht="28.5" x14ac:dyDescent="0.2">
      <c r="A223" s="26">
        <f t="shared" si="4"/>
        <v>220</v>
      </c>
      <c r="B223" s="26" t="s">
        <v>397</v>
      </c>
      <c r="C223" s="26" t="s">
        <v>2368</v>
      </c>
      <c r="D223" s="24" t="s">
        <v>3677</v>
      </c>
      <c r="E223" s="26" t="s">
        <v>3362</v>
      </c>
      <c r="F223" s="26" t="s">
        <v>1620</v>
      </c>
      <c r="G223" s="26" t="s">
        <v>3109</v>
      </c>
      <c r="H223" s="26" t="s">
        <v>1304</v>
      </c>
    </row>
    <row r="224" spans="1:8" ht="28.5" x14ac:dyDescent="0.2">
      <c r="A224" s="26">
        <f t="shared" si="4"/>
        <v>221</v>
      </c>
      <c r="B224" s="26" t="s">
        <v>399</v>
      </c>
      <c r="C224" s="26" t="s">
        <v>2369</v>
      </c>
      <c r="D224" s="24" t="s">
        <v>4084</v>
      </c>
      <c r="E224" s="26" t="s">
        <v>3362</v>
      </c>
      <c r="F224" s="26" t="s">
        <v>1621</v>
      </c>
      <c r="G224" s="26" t="s">
        <v>3110</v>
      </c>
      <c r="H224" s="26" t="s">
        <v>1304</v>
      </c>
    </row>
    <row r="225" spans="1:8" ht="42.75" x14ac:dyDescent="0.2">
      <c r="A225" s="26">
        <f t="shared" si="4"/>
        <v>222</v>
      </c>
      <c r="B225" s="26" t="s">
        <v>401</v>
      </c>
      <c r="C225" s="26" t="s">
        <v>2370</v>
      </c>
      <c r="D225" s="24" t="s">
        <v>4085</v>
      </c>
      <c r="E225" s="26" t="s">
        <v>42</v>
      </c>
      <c r="F225" s="26" t="s">
        <v>1622</v>
      </c>
      <c r="G225" s="26" t="s">
        <v>3069</v>
      </c>
      <c r="H225" s="26" t="s">
        <v>1310</v>
      </c>
    </row>
    <row r="226" spans="1:8" ht="42.75" x14ac:dyDescent="0.2">
      <c r="A226" s="26">
        <f t="shared" si="4"/>
        <v>223</v>
      </c>
      <c r="B226" s="26" t="s">
        <v>403</v>
      </c>
      <c r="C226" s="26" t="s">
        <v>2371</v>
      </c>
      <c r="D226" s="24" t="s">
        <v>4086</v>
      </c>
      <c r="E226" s="26" t="s">
        <v>42</v>
      </c>
      <c r="F226" s="26" t="s">
        <v>1623</v>
      </c>
      <c r="G226" s="26" t="s">
        <v>3111</v>
      </c>
      <c r="H226" s="26" t="s">
        <v>1310</v>
      </c>
    </row>
    <row r="227" spans="1:8" ht="42.75" x14ac:dyDescent="0.2">
      <c r="A227" s="26">
        <f t="shared" si="4"/>
        <v>224</v>
      </c>
      <c r="B227" s="26" t="s">
        <v>405</v>
      </c>
      <c r="C227" s="26" t="s">
        <v>2372</v>
      </c>
      <c r="D227" s="24" t="s">
        <v>4087</v>
      </c>
      <c r="E227" s="26" t="s">
        <v>42</v>
      </c>
      <c r="F227" s="26" t="s">
        <v>1624</v>
      </c>
      <c r="G227" s="26" t="s">
        <v>3069</v>
      </c>
      <c r="H227" s="26" t="s">
        <v>1310</v>
      </c>
    </row>
    <row r="228" spans="1:8" ht="42.75" x14ac:dyDescent="0.2">
      <c r="A228" s="26">
        <f t="shared" si="4"/>
        <v>225</v>
      </c>
      <c r="B228" s="26" t="s">
        <v>407</v>
      </c>
      <c r="C228" s="26" t="s">
        <v>2373</v>
      </c>
      <c r="D228" s="24" t="s">
        <v>4088</v>
      </c>
      <c r="E228" s="26" t="s">
        <v>42</v>
      </c>
      <c r="F228" s="26" t="s">
        <v>1625</v>
      </c>
      <c r="G228" s="26" t="s">
        <v>3111</v>
      </c>
      <c r="H228" s="26" t="s">
        <v>1310</v>
      </c>
    </row>
    <row r="229" spans="1:8" ht="42.75" x14ac:dyDescent="0.2">
      <c r="A229" s="26">
        <f t="shared" si="4"/>
        <v>226</v>
      </c>
      <c r="B229" s="26" t="s">
        <v>409</v>
      </c>
      <c r="C229" s="26" t="s">
        <v>2374</v>
      </c>
      <c r="D229" s="24" t="s">
        <v>4001</v>
      </c>
      <c r="E229" s="26" t="s">
        <v>3361</v>
      </c>
      <c r="F229" s="26" t="s">
        <v>1626</v>
      </c>
      <c r="G229" s="26" t="s">
        <v>3055</v>
      </c>
      <c r="H229" s="26" t="s">
        <v>1304</v>
      </c>
    </row>
    <row r="230" spans="1:8" ht="28.5" x14ac:dyDescent="0.2">
      <c r="A230" s="26">
        <f t="shared" si="4"/>
        <v>227</v>
      </c>
      <c r="B230" s="26" t="s">
        <v>409</v>
      </c>
      <c r="C230" s="26" t="s">
        <v>2375</v>
      </c>
      <c r="D230" s="24" t="s">
        <v>4002</v>
      </c>
      <c r="E230" s="26" t="s">
        <v>3364</v>
      </c>
      <c r="F230" s="26" t="s">
        <v>1627</v>
      </c>
      <c r="G230" s="26" t="s">
        <v>3073</v>
      </c>
      <c r="H230" s="26" t="s">
        <v>1304</v>
      </c>
    </row>
    <row r="231" spans="1:8" ht="42.75" x14ac:dyDescent="0.2">
      <c r="A231" s="26">
        <f t="shared" si="4"/>
        <v>228</v>
      </c>
      <c r="B231" s="26" t="s">
        <v>411</v>
      </c>
      <c r="C231" s="26" t="s">
        <v>2376</v>
      </c>
      <c r="D231" s="24" t="s">
        <v>4089</v>
      </c>
      <c r="E231" s="26" t="s">
        <v>3361</v>
      </c>
      <c r="F231" s="26" t="s">
        <v>1628</v>
      </c>
      <c r="G231" s="26" t="s">
        <v>3112</v>
      </c>
      <c r="H231" s="26" t="s">
        <v>1304</v>
      </c>
    </row>
    <row r="232" spans="1:8" ht="28.5" x14ac:dyDescent="0.2">
      <c r="A232" s="26">
        <f t="shared" si="4"/>
        <v>229</v>
      </c>
      <c r="B232" s="26" t="s">
        <v>411</v>
      </c>
      <c r="C232" s="26" t="s">
        <v>2377</v>
      </c>
      <c r="D232" s="24" t="s">
        <v>4090</v>
      </c>
      <c r="E232" s="26" t="s">
        <v>3364</v>
      </c>
      <c r="F232" s="26" t="s">
        <v>1629</v>
      </c>
      <c r="G232" s="26" t="s">
        <v>3113</v>
      </c>
      <c r="H232" s="26" t="s">
        <v>1304</v>
      </c>
    </row>
    <row r="233" spans="1:8" ht="42.75" x14ac:dyDescent="0.2">
      <c r="A233" s="26">
        <f t="shared" si="4"/>
        <v>230</v>
      </c>
      <c r="B233" s="26" t="s">
        <v>413</v>
      </c>
      <c r="C233" s="26" t="s">
        <v>2378</v>
      </c>
      <c r="D233" s="24" t="s">
        <v>3678</v>
      </c>
      <c r="E233" s="26" t="s">
        <v>3361</v>
      </c>
      <c r="F233" s="26" t="s">
        <v>1630</v>
      </c>
      <c r="G233" s="26" t="s">
        <v>3077</v>
      </c>
      <c r="H233" s="26" t="s">
        <v>1304</v>
      </c>
    </row>
    <row r="234" spans="1:8" ht="28.5" x14ac:dyDescent="0.2">
      <c r="A234" s="26">
        <f t="shared" si="4"/>
        <v>231</v>
      </c>
      <c r="B234" s="26" t="s">
        <v>413</v>
      </c>
      <c r="C234" s="26" t="s">
        <v>2379</v>
      </c>
      <c r="D234" s="24" t="s">
        <v>3679</v>
      </c>
      <c r="E234" s="26" t="s">
        <v>3364</v>
      </c>
      <c r="F234" s="26" t="s">
        <v>1631</v>
      </c>
      <c r="G234" s="26" t="s">
        <v>3078</v>
      </c>
      <c r="H234" s="26" t="s">
        <v>1304</v>
      </c>
    </row>
    <row r="235" spans="1:8" ht="42.75" x14ac:dyDescent="0.2">
      <c r="A235" s="26">
        <f t="shared" si="4"/>
        <v>232</v>
      </c>
      <c r="B235" s="26" t="s">
        <v>415</v>
      </c>
      <c r="C235" s="26" t="s">
        <v>2380</v>
      </c>
      <c r="D235" s="24" t="s">
        <v>4091</v>
      </c>
      <c r="E235" s="26" t="s">
        <v>3361</v>
      </c>
      <c r="F235" s="26" t="s">
        <v>1632</v>
      </c>
      <c r="G235" s="26" t="s">
        <v>3114</v>
      </c>
      <c r="H235" s="26" t="s">
        <v>1304</v>
      </c>
    </row>
    <row r="236" spans="1:8" ht="28.5" x14ac:dyDescent="0.2">
      <c r="A236" s="26">
        <f t="shared" si="4"/>
        <v>233</v>
      </c>
      <c r="B236" s="26" t="s">
        <v>415</v>
      </c>
      <c r="C236" s="26" t="s">
        <v>2381</v>
      </c>
      <c r="D236" s="24" t="s">
        <v>4092</v>
      </c>
      <c r="E236" s="26" t="s">
        <v>3364</v>
      </c>
      <c r="F236" s="26" t="s">
        <v>1633</v>
      </c>
      <c r="G236" s="26" t="s">
        <v>3115</v>
      </c>
      <c r="H236" s="26" t="s">
        <v>1304</v>
      </c>
    </row>
    <row r="237" spans="1:8" ht="42.75" x14ac:dyDescent="0.2">
      <c r="A237" s="26">
        <f t="shared" si="4"/>
        <v>234</v>
      </c>
      <c r="B237" s="26" t="s">
        <v>417</v>
      </c>
      <c r="C237" s="26" t="s">
        <v>2382</v>
      </c>
      <c r="D237" s="24" t="s">
        <v>3680</v>
      </c>
      <c r="E237" s="26" t="s">
        <v>3361</v>
      </c>
      <c r="F237" s="26" t="s">
        <v>1634</v>
      </c>
      <c r="G237" s="26" t="s">
        <v>3116</v>
      </c>
      <c r="H237" s="26" t="s">
        <v>1304</v>
      </c>
    </row>
    <row r="238" spans="1:8" ht="28.5" x14ac:dyDescent="0.2">
      <c r="A238" s="26">
        <f t="shared" si="4"/>
        <v>235</v>
      </c>
      <c r="B238" s="26" t="s">
        <v>417</v>
      </c>
      <c r="C238" s="26" t="s">
        <v>2383</v>
      </c>
      <c r="D238" s="24" t="s">
        <v>3681</v>
      </c>
      <c r="E238" s="26" t="s">
        <v>3364</v>
      </c>
      <c r="F238" s="26" t="s">
        <v>1635</v>
      </c>
      <c r="G238" s="26" t="s">
        <v>3117</v>
      </c>
      <c r="H238" s="26" t="s">
        <v>1304</v>
      </c>
    </row>
    <row r="239" spans="1:8" ht="42.75" x14ac:dyDescent="0.2">
      <c r="A239" s="26">
        <f t="shared" si="4"/>
        <v>236</v>
      </c>
      <c r="B239" s="26" t="s">
        <v>419</v>
      </c>
      <c r="C239" s="26" t="s">
        <v>2384</v>
      </c>
      <c r="D239" s="24" t="s">
        <v>4093</v>
      </c>
      <c r="E239" s="26" t="s">
        <v>3361</v>
      </c>
      <c r="F239" s="26" t="s">
        <v>1636</v>
      </c>
      <c r="G239" s="26" t="s">
        <v>3118</v>
      </c>
      <c r="H239" s="26" t="s">
        <v>1304</v>
      </c>
    </row>
    <row r="240" spans="1:8" ht="28.5" x14ac:dyDescent="0.2">
      <c r="A240" s="26">
        <f t="shared" si="4"/>
        <v>237</v>
      </c>
      <c r="B240" s="26" t="s">
        <v>419</v>
      </c>
      <c r="C240" s="26" t="s">
        <v>2385</v>
      </c>
      <c r="D240" s="24" t="s">
        <v>4094</v>
      </c>
      <c r="E240" s="26" t="s">
        <v>3364</v>
      </c>
      <c r="F240" s="26" t="s">
        <v>1637</v>
      </c>
      <c r="G240" s="26" t="s">
        <v>3119</v>
      </c>
      <c r="H240" s="26" t="s">
        <v>1304</v>
      </c>
    </row>
    <row r="241" spans="1:8" ht="42.75" x14ac:dyDescent="0.2">
      <c r="A241" s="26">
        <f t="shared" si="4"/>
        <v>238</v>
      </c>
      <c r="B241" s="26" t="s">
        <v>421</v>
      </c>
      <c r="C241" s="26" t="s">
        <v>2386</v>
      </c>
      <c r="D241" s="24" t="s">
        <v>3682</v>
      </c>
      <c r="E241" s="26" t="s">
        <v>42</v>
      </c>
      <c r="F241" s="26" t="s">
        <v>1638</v>
      </c>
      <c r="G241" s="26" t="s">
        <v>3120</v>
      </c>
      <c r="H241" s="26" t="s">
        <v>1304</v>
      </c>
    </row>
    <row r="242" spans="1:8" ht="42.75" x14ac:dyDescent="0.2">
      <c r="A242" s="26">
        <f t="shared" si="4"/>
        <v>239</v>
      </c>
      <c r="B242" s="26" t="s">
        <v>423</v>
      </c>
      <c r="C242" s="26" t="s">
        <v>2387</v>
      </c>
      <c r="D242" s="24" t="s">
        <v>4095</v>
      </c>
      <c r="E242" s="26" t="s">
        <v>42</v>
      </c>
      <c r="F242" s="26" t="s">
        <v>1639</v>
      </c>
      <c r="G242" s="26" t="s">
        <v>3121</v>
      </c>
      <c r="H242" s="26" t="s">
        <v>1304</v>
      </c>
    </row>
    <row r="243" spans="1:8" ht="42.75" x14ac:dyDescent="0.2">
      <c r="A243" s="26">
        <f t="shared" si="4"/>
        <v>240</v>
      </c>
      <c r="B243" s="26" t="s">
        <v>425</v>
      </c>
      <c r="C243" s="26" t="s">
        <v>2388</v>
      </c>
      <c r="D243" s="24" t="s">
        <v>4003</v>
      </c>
      <c r="E243" s="26" t="s">
        <v>42</v>
      </c>
      <c r="F243" s="26" t="s">
        <v>1640</v>
      </c>
      <c r="G243" s="26" t="s">
        <v>3122</v>
      </c>
      <c r="H243" s="26" t="s">
        <v>1304</v>
      </c>
    </row>
    <row r="244" spans="1:8" ht="42.75" x14ac:dyDescent="0.2">
      <c r="A244" s="26">
        <f t="shared" si="4"/>
        <v>241</v>
      </c>
      <c r="B244" s="26" t="s">
        <v>427</v>
      </c>
      <c r="C244" s="26" t="s">
        <v>2389</v>
      </c>
      <c r="D244" s="24" t="s">
        <v>4004</v>
      </c>
      <c r="E244" s="26" t="s">
        <v>42</v>
      </c>
      <c r="F244" s="26" t="s">
        <v>1641</v>
      </c>
      <c r="G244" s="26" t="s">
        <v>3123</v>
      </c>
      <c r="H244" s="26" t="s">
        <v>1304</v>
      </c>
    </row>
    <row r="245" spans="1:8" ht="42.75" x14ac:dyDescent="0.2">
      <c r="A245" s="26">
        <f t="shared" si="4"/>
        <v>242</v>
      </c>
      <c r="B245" s="26" t="s">
        <v>429</v>
      </c>
      <c r="C245" s="26" t="s">
        <v>2390</v>
      </c>
      <c r="D245" s="24" t="s">
        <v>4005</v>
      </c>
      <c r="E245" s="26" t="s">
        <v>42</v>
      </c>
      <c r="F245" s="26" t="s">
        <v>1642</v>
      </c>
      <c r="G245" s="26" t="s">
        <v>3122</v>
      </c>
      <c r="H245" s="26" t="s">
        <v>1304</v>
      </c>
    </row>
    <row r="246" spans="1:8" ht="28.5" x14ac:dyDescent="0.2">
      <c r="A246" s="26">
        <f t="shared" si="4"/>
        <v>243</v>
      </c>
      <c r="B246" s="26" t="s">
        <v>431</v>
      </c>
      <c r="C246" s="26" t="s">
        <v>2391</v>
      </c>
      <c r="D246" s="24" t="s">
        <v>3683</v>
      </c>
      <c r="E246" s="26" t="s">
        <v>3362</v>
      </c>
      <c r="F246" s="26" t="s">
        <v>1643</v>
      </c>
      <c r="G246" s="26" t="s">
        <v>3124</v>
      </c>
      <c r="H246" s="26" t="s">
        <v>1304</v>
      </c>
    </row>
    <row r="247" spans="1:8" ht="42.75" x14ac:dyDescent="0.2">
      <c r="A247" s="26">
        <f t="shared" si="4"/>
        <v>244</v>
      </c>
      <c r="B247" s="26" t="s">
        <v>433</v>
      </c>
      <c r="C247" s="26" t="s">
        <v>2392</v>
      </c>
      <c r="D247" s="24" t="s">
        <v>4096</v>
      </c>
      <c r="E247" s="26" t="s">
        <v>42</v>
      </c>
      <c r="F247" s="26" t="s">
        <v>1644</v>
      </c>
      <c r="G247" s="26" t="s">
        <v>3125</v>
      </c>
      <c r="H247" s="26" t="s">
        <v>1310</v>
      </c>
    </row>
    <row r="248" spans="1:8" ht="28.5" x14ac:dyDescent="0.2">
      <c r="A248" s="26">
        <f t="shared" si="4"/>
        <v>245</v>
      </c>
      <c r="B248" s="26" t="s">
        <v>435</v>
      </c>
      <c r="C248" s="26" t="s">
        <v>2393</v>
      </c>
      <c r="D248" s="24" t="s">
        <v>3684</v>
      </c>
      <c r="E248" s="26" t="s">
        <v>3362</v>
      </c>
      <c r="F248" s="26" t="s">
        <v>1645</v>
      </c>
      <c r="G248" s="26" t="s">
        <v>3126</v>
      </c>
      <c r="H248" s="26" t="s">
        <v>1304</v>
      </c>
    </row>
    <row r="249" spans="1:8" ht="28.5" x14ac:dyDescent="0.2">
      <c r="A249" s="26">
        <f t="shared" si="4"/>
        <v>246</v>
      </c>
      <c r="B249" s="26" t="s">
        <v>437</v>
      </c>
      <c r="C249" s="26" t="s">
        <v>2394</v>
      </c>
      <c r="D249" s="24" t="s">
        <v>4097</v>
      </c>
      <c r="E249" s="26" t="s">
        <v>3362</v>
      </c>
      <c r="F249" s="26" t="s">
        <v>1646</v>
      </c>
      <c r="G249" s="26" t="s">
        <v>3127</v>
      </c>
      <c r="H249" s="26" t="s">
        <v>1304</v>
      </c>
    </row>
    <row r="250" spans="1:8" ht="28.5" x14ac:dyDescent="0.2">
      <c r="A250" s="26">
        <f t="shared" si="4"/>
        <v>247</v>
      </c>
      <c r="B250" s="26" t="s">
        <v>439</v>
      </c>
      <c r="C250" s="26" t="s">
        <v>2395</v>
      </c>
      <c r="D250" s="24" t="s">
        <v>3685</v>
      </c>
      <c r="E250" s="26" t="s">
        <v>3362</v>
      </c>
      <c r="F250" s="26" t="s">
        <v>1647</v>
      </c>
      <c r="G250" s="26" t="s">
        <v>3128</v>
      </c>
      <c r="H250" s="26" t="s">
        <v>1304</v>
      </c>
    </row>
    <row r="251" spans="1:8" ht="42.75" x14ac:dyDescent="0.2">
      <c r="A251" s="26">
        <f t="shared" si="4"/>
        <v>248</v>
      </c>
      <c r="B251" s="26" t="s">
        <v>441</v>
      </c>
      <c r="C251" s="26" t="s">
        <v>2396</v>
      </c>
      <c r="D251" s="24" t="s">
        <v>4098</v>
      </c>
      <c r="E251" s="26" t="s">
        <v>3362</v>
      </c>
      <c r="F251" s="26" t="s">
        <v>1648</v>
      </c>
      <c r="G251" s="26" t="s">
        <v>3129</v>
      </c>
      <c r="H251" s="26" t="s">
        <v>1304</v>
      </c>
    </row>
    <row r="252" spans="1:8" ht="42.75" x14ac:dyDescent="0.2">
      <c r="A252" s="26">
        <f t="shared" si="4"/>
        <v>249</v>
      </c>
      <c r="B252" s="26" t="s">
        <v>443</v>
      </c>
      <c r="C252" s="26" t="s">
        <v>2397</v>
      </c>
      <c r="D252" s="24" t="s">
        <v>4006</v>
      </c>
      <c r="E252" s="26" t="s">
        <v>42</v>
      </c>
      <c r="F252" s="26" t="s">
        <v>1649</v>
      </c>
      <c r="G252" s="26" t="s">
        <v>3130</v>
      </c>
      <c r="H252" s="26" t="s">
        <v>1335</v>
      </c>
    </row>
    <row r="253" spans="1:8" ht="28.5" x14ac:dyDescent="0.2">
      <c r="A253" s="26">
        <f t="shared" si="4"/>
        <v>250</v>
      </c>
      <c r="B253" s="26" t="s">
        <v>445</v>
      </c>
      <c r="C253" s="26" t="s">
        <v>2398</v>
      </c>
      <c r="D253" s="24" t="s">
        <v>4007</v>
      </c>
      <c r="E253" s="26" t="s">
        <v>3362</v>
      </c>
      <c r="F253" s="26" t="s">
        <v>1650</v>
      </c>
      <c r="G253" s="26" t="s">
        <v>3131</v>
      </c>
      <c r="H253" s="26" t="s">
        <v>1330</v>
      </c>
    </row>
    <row r="254" spans="1:8" ht="28.5" x14ac:dyDescent="0.2">
      <c r="A254" s="26">
        <f t="shared" si="4"/>
        <v>251</v>
      </c>
      <c r="B254" s="26" t="s">
        <v>447</v>
      </c>
      <c r="C254" s="26" t="s">
        <v>2399</v>
      </c>
      <c r="D254" s="24" t="s">
        <v>4008</v>
      </c>
      <c r="E254" s="26" t="s">
        <v>3362</v>
      </c>
      <c r="F254" s="26" t="s">
        <v>1651</v>
      </c>
      <c r="G254" s="26" t="s">
        <v>3043</v>
      </c>
      <c r="H254" s="26" t="s">
        <v>1326</v>
      </c>
    </row>
    <row r="255" spans="1:8" ht="28.5" x14ac:dyDescent="0.2">
      <c r="A255" s="26">
        <f t="shared" si="4"/>
        <v>252</v>
      </c>
      <c r="B255" s="26" t="s">
        <v>449</v>
      </c>
      <c r="C255" s="26" t="s">
        <v>2400</v>
      </c>
      <c r="D255" s="24" t="s">
        <v>4009</v>
      </c>
      <c r="E255" s="26" t="s">
        <v>3362</v>
      </c>
      <c r="F255" s="26" t="s">
        <v>1652</v>
      </c>
      <c r="G255" s="26" t="s">
        <v>3132</v>
      </c>
      <c r="H255" s="26" t="s">
        <v>1330</v>
      </c>
    </row>
    <row r="256" spans="1:8" ht="28.5" x14ac:dyDescent="0.2">
      <c r="A256" s="26">
        <f t="shared" si="4"/>
        <v>253</v>
      </c>
      <c r="B256" s="26" t="s">
        <v>451</v>
      </c>
      <c r="C256" s="26" t="s">
        <v>2401</v>
      </c>
      <c r="D256" s="24" t="s">
        <v>4010</v>
      </c>
      <c r="E256" s="26" t="s">
        <v>3362</v>
      </c>
      <c r="F256" s="26" t="s">
        <v>1653</v>
      </c>
      <c r="G256" s="26" t="s">
        <v>3107</v>
      </c>
      <c r="H256" s="26" t="s">
        <v>1307</v>
      </c>
    </row>
    <row r="257" spans="1:8" ht="28.5" x14ac:dyDescent="0.2">
      <c r="A257" s="26">
        <f t="shared" si="4"/>
        <v>254</v>
      </c>
      <c r="B257" s="26" t="s">
        <v>453</v>
      </c>
      <c r="C257" s="26" t="s">
        <v>2402</v>
      </c>
      <c r="D257" s="24" t="s">
        <v>3686</v>
      </c>
      <c r="E257" s="26" t="s">
        <v>3362</v>
      </c>
      <c r="F257" s="26" t="s">
        <v>1654</v>
      </c>
      <c r="G257" s="26" t="s">
        <v>3099</v>
      </c>
      <c r="H257" s="26" t="s">
        <v>1335</v>
      </c>
    </row>
    <row r="258" spans="1:8" ht="28.5" x14ac:dyDescent="0.2">
      <c r="A258" s="26">
        <f t="shared" si="4"/>
        <v>255</v>
      </c>
      <c r="B258" s="26" t="s">
        <v>455</v>
      </c>
      <c r="C258" s="26" t="s">
        <v>2403</v>
      </c>
      <c r="D258" s="24" t="s">
        <v>3687</v>
      </c>
      <c r="E258" s="26" t="s">
        <v>3362</v>
      </c>
      <c r="F258" s="26" t="s">
        <v>1655</v>
      </c>
      <c r="G258" s="26" t="s">
        <v>3133</v>
      </c>
      <c r="H258" s="26" t="s">
        <v>1326</v>
      </c>
    </row>
    <row r="259" spans="1:8" ht="28.5" x14ac:dyDescent="0.2">
      <c r="A259" s="26">
        <f t="shared" si="4"/>
        <v>256</v>
      </c>
      <c r="B259" s="26" t="s">
        <v>457</v>
      </c>
      <c r="C259" s="26" t="s">
        <v>2404</v>
      </c>
      <c r="D259" s="24" t="s">
        <v>3688</v>
      </c>
      <c r="E259" s="26" t="s">
        <v>3362</v>
      </c>
      <c r="F259" s="26" t="s">
        <v>1656</v>
      </c>
      <c r="G259" s="26" t="s">
        <v>3134</v>
      </c>
      <c r="H259" s="26" t="s">
        <v>1307</v>
      </c>
    </row>
    <row r="260" spans="1:8" ht="28.5" x14ac:dyDescent="0.2">
      <c r="A260" s="26">
        <f t="shared" si="4"/>
        <v>257</v>
      </c>
      <c r="B260" s="26" t="s">
        <v>459</v>
      </c>
      <c r="C260" s="26" t="s">
        <v>2405</v>
      </c>
      <c r="D260" s="24" t="s">
        <v>3689</v>
      </c>
      <c r="E260" s="26" t="s">
        <v>3362</v>
      </c>
      <c r="F260" s="26" t="s">
        <v>1657</v>
      </c>
      <c r="G260" s="26" t="s">
        <v>3135</v>
      </c>
      <c r="H260" s="26" t="s">
        <v>1335</v>
      </c>
    </row>
    <row r="261" spans="1:8" ht="28.5" x14ac:dyDescent="0.2">
      <c r="A261" s="26">
        <f t="shared" ref="A261:A324" si="5">IF(AND(NOT(ISERR(FIND($K$4,D261))),NOT(ISERR(FIND($K$5,D261))),NOT(ISERR(FIND($K$6,D261))),NOT(ISERR(FIND($K$7,D261))) ),A260+1,A260)</f>
        <v>258</v>
      </c>
      <c r="B261" s="26" t="s">
        <v>461</v>
      </c>
      <c r="C261" s="26" t="s">
        <v>2406</v>
      </c>
      <c r="D261" s="24" t="s">
        <v>4099</v>
      </c>
      <c r="E261" s="26" t="s">
        <v>3362</v>
      </c>
      <c r="F261" s="26" t="s">
        <v>1658</v>
      </c>
      <c r="G261" s="26" t="s">
        <v>3042</v>
      </c>
      <c r="H261" s="26" t="s">
        <v>1335</v>
      </c>
    </row>
    <row r="262" spans="1:8" ht="28.5" x14ac:dyDescent="0.2">
      <c r="A262" s="26">
        <f t="shared" si="5"/>
        <v>259</v>
      </c>
      <c r="B262" s="26" t="s">
        <v>463</v>
      </c>
      <c r="C262" s="26" t="s">
        <v>2407</v>
      </c>
      <c r="D262" s="24" t="s">
        <v>3690</v>
      </c>
      <c r="E262" s="26" t="s">
        <v>3362</v>
      </c>
      <c r="F262" s="26" t="s">
        <v>1659</v>
      </c>
      <c r="G262" s="26" t="s">
        <v>3136</v>
      </c>
      <c r="H262" s="26" t="s">
        <v>1330</v>
      </c>
    </row>
    <row r="263" spans="1:8" ht="28.5" x14ac:dyDescent="0.2">
      <c r="A263" s="26">
        <f t="shared" si="5"/>
        <v>260</v>
      </c>
      <c r="B263" s="26" t="s">
        <v>465</v>
      </c>
      <c r="C263" s="26" t="s">
        <v>2408</v>
      </c>
      <c r="D263" s="24" t="s">
        <v>4100</v>
      </c>
      <c r="E263" s="26" t="s">
        <v>3362</v>
      </c>
      <c r="F263" s="26" t="s">
        <v>1660</v>
      </c>
      <c r="G263" s="26" t="s">
        <v>3137</v>
      </c>
      <c r="H263" s="26" t="s">
        <v>1330</v>
      </c>
    </row>
    <row r="264" spans="1:8" ht="42.75" x14ac:dyDescent="0.2">
      <c r="A264" s="26">
        <f t="shared" si="5"/>
        <v>261</v>
      </c>
      <c r="B264" s="26" t="s">
        <v>467</v>
      </c>
      <c r="C264" s="26" t="s">
        <v>2409</v>
      </c>
      <c r="D264" s="24" t="s">
        <v>3691</v>
      </c>
      <c r="E264" s="26" t="s">
        <v>3361</v>
      </c>
      <c r="F264" s="26" t="s">
        <v>1661</v>
      </c>
      <c r="G264" s="26" t="s">
        <v>3138</v>
      </c>
      <c r="H264" s="26" t="s">
        <v>1326</v>
      </c>
    </row>
    <row r="265" spans="1:8" ht="28.5" x14ac:dyDescent="0.2">
      <c r="A265" s="26">
        <f t="shared" si="5"/>
        <v>262</v>
      </c>
      <c r="B265" s="26" t="s">
        <v>467</v>
      </c>
      <c r="C265" s="26" t="s">
        <v>2410</v>
      </c>
      <c r="D265" s="24" t="s">
        <v>3692</v>
      </c>
      <c r="E265" s="26" t="s">
        <v>3364</v>
      </c>
      <c r="F265" s="26" t="s">
        <v>1662</v>
      </c>
      <c r="G265" s="26" t="s">
        <v>3139</v>
      </c>
      <c r="H265" s="26" t="s">
        <v>1326</v>
      </c>
    </row>
    <row r="266" spans="1:8" ht="42.75" x14ac:dyDescent="0.2">
      <c r="A266" s="26">
        <f t="shared" si="5"/>
        <v>263</v>
      </c>
      <c r="B266" s="26" t="s">
        <v>469</v>
      </c>
      <c r="C266" s="26" t="s">
        <v>2411</v>
      </c>
      <c r="D266" s="24" t="s">
        <v>4101</v>
      </c>
      <c r="E266" s="26" t="s">
        <v>3361</v>
      </c>
      <c r="F266" s="26" t="s">
        <v>1663</v>
      </c>
      <c r="G266" s="26" t="s">
        <v>3140</v>
      </c>
      <c r="H266" s="26" t="s">
        <v>1326</v>
      </c>
    </row>
    <row r="267" spans="1:8" ht="28.5" x14ac:dyDescent="0.2">
      <c r="A267" s="26">
        <f t="shared" si="5"/>
        <v>264</v>
      </c>
      <c r="B267" s="26" t="s">
        <v>469</v>
      </c>
      <c r="C267" s="26" t="s">
        <v>2412</v>
      </c>
      <c r="D267" s="24" t="s">
        <v>4102</v>
      </c>
      <c r="E267" s="26" t="s">
        <v>3364</v>
      </c>
      <c r="F267" s="26" t="s">
        <v>1664</v>
      </c>
      <c r="G267" s="26" t="s">
        <v>3141</v>
      </c>
      <c r="H267" s="26" t="s">
        <v>1326</v>
      </c>
    </row>
    <row r="268" spans="1:8" ht="42.75" x14ac:dyDescent="0.2">
      <c r="A268" s="26">
        <f t="shared" si="5"/>
        <v>265</v>
      </c>
      <c r="B268" s="26" t="s">
        <v>471</v>
      </c>
      <c r="C268" s="26" t="s">
        <v>2413</v>
      </c>
      <c r="D268" s="24" t="s">
        <v>3693</v>
      </c>
      <c r="E268" s="26" t="s">
        <v>3361</v>
      </c>
      <c r="F268" s="26" t="s">
        <v>1665</v>
      </c>
      <c r="G268" s="26" t="s">
        <v>3140</v>
      </c>
      <c r="H268" s="26" t="s">
        <v>1330</v>
      </c>
    </row>
    <row r="269" spans="1:8" ht="28.5" x14ac:dyDescent="0.2">
      <c r="A269" s="26">
        <f t="shared" si="5"/>
        <v>266</v>
      </c>
      <c r="B269" s="26" t="s">
        <v>471</v>
      </c>
      <c r="C269" s="26" t="s">
        <v>2414</v>
      </c>
      <c r="D269" s="24" t="s">
        <v>3694</v>
      </c>
      <c r="E269" s="26" t="s">
        <v>3364</v>
      </c>
      <c r="F269" s="26" t="s">
        <v>1666</v>
      </c>
      <c r="G269" s="26" t="s">
        <v>3056</v>
      </c>
      <c r="H269" s="26" t="s">
        <v>1330</v>
      </c>
    </row>
    <row r="270" spans="1:8" ht="42.75" x14ac:dyDescent="0.2">
      <c r="A270" s="26">
        <f t="shared" si="5"/>
        <v>267</v>
      </c>
      <c r="B270" s="26" t="s">
        <v>473</v>
      </c>
      <c r="C270" s="26" t="s">
        <v>2415</v>
      </c>
      <c r="D270" s="24" t="s">
        <v>4103</v>
      </c>
      <c r="E270" s="26" t="s">
        <v>3361</v>
      </c>
      <c r="F270" s="26" t="s">
        <v>1667</v>
      </c>
      <c r="G270" s="26" t="s">
        <v>3142</v>
      </c>
      <c r="H270" s="26" t="s">
        <v>1330</v>
      </c>
    </row>
    <row r="271" spans="1:8" ht="28.5" x14ac:dyDescent="0.2">
      <c r="A271" s="26">
        <f t="shared" si="5"/>
        <v>268</v>
      </c>
      <c r="B271" s="26" t="s">
        <v>473</v>
      </c>
      <c r="C271" s="26" t="s">
        <v>2416</v>
      </c>
      <c r="D271" s="24" t="s">
        <v>4104</v>
      </c>
      <c r="E271" s="26" t="s">
        <v>3364</v>
      </c>
      <c r="F271" s="26" t="s">
        <v>1668</v>
      </c>
      <c r="G271" s="26" t="s">
        <v>3074</v>
      </c>
      <c r="H271" s="26" t="s">
        <v>1330</v>
      </c>
    </row>
    <row r="272" spans="1:8" ht="42.75" x14ac:dyDescent="0.2">
      <c r="A272" s="26">
        <f t="shared" si="5"/>
        <v>269</v>
      </c>
      <c r="B272" s="26" t="s">
        <v>475</v>
      </c>
      <c r="C272" s="26" t="s">
        <v>2417</v>
      </c>
      <c r="D272" s="24" t="s">
        <v>3695</v>
      </c>
      <c r="E272" s="26" t="s">
        <v>3361</v>
      </c>
      <c r="F272" s="26" t="s">
        <v>1669</v>
      </c>
      <c r="G272" s="26" t="s">
        <v>3116</v>
      </c>
      <c r="H272" s="26" t="s">
        <v>1307</v>
      </c>
    </row>
    <row r="273" spans="1:8" ht="28.5" x14ac:dyDescent="0.2">
      <c r="A273" s="26">
        <f t="shared" si="5"/>
        <v>270</v>
      </c>
      <c r="B273" s="26" t="s">
        <v>475</v>
      </c>
      <c r="C273" s="26" t="s">
        <v>2418</v>
      </c>
      <c r="D273" s="24" t="s">
        <v>3696</v>
      </c>
      <c r="E273" s="26" t="s">
        <v>3364</v>
      </c>
      <c r="F273" s="26" t="s">
        <v>1670</v>
      </c>
      <c r="G273" s="26" t="s">
        <v>3117</v>
      </c>
      <c r="H273" s="26" t="s">
        <v>1307</v>
      </c>
    </row>
    <row r="274" spans="1:8" ht="42.75" x14ac:dyDescent="0.2">
      <c r="A274" s="26">
        <f t="shared" si="5"/>
        <v>271</v>
      </c>
      <c r="B274" s="26" t="s">
        <v>477</v>
      </c>
      <c r="C274" s="26" t="s">
        <v>2419</v>
      </c>
      <c r="D274" s="24" t="s">
        <v>4105</v>
      </c>
      <c r="E274" s="26" t="s">
        <v>3361</v>
      </c>
      <c r="F274" s="26" t="s">
        <v>1671</v>
      </c>
      <c r="G274" s="26" t="s">
        <v>3038</v>
      </c>
      <c r="H274" s="26" t="s">
        <v>1307</v>
      </c>
    </row>
    <row r="275" spans="1:8" ht="28.5" x14ac:dyDescent="0.2">
      <c r="A275" s="26">
        <f t="shared" si="5"/>
        <v>272</v>
      </c>
      <c r="B275" s="26" t="s">
        <v>477</v>
      </c>
      <c r="C275" s="26" t="s">
        <v>2420</v>
      </c>
      <c r="D275" s="24" t="s">
        <v>4106</v>
      </c>
      <c r="E275" s="26" t="s">
        <v>3364</v>
      </c>
      <c r="F275" s="26" t="s">
        <v>1672</v>
      </c>
      <c r="G275" s="26" t="s">
        <v>3138</v>
      </c>
      <c r="H275" s="26" t="s">
        <v>1307</v>
      </c>
    </row>
    <row r="276" spans="1:8" ht="42.75" x14ac:dyDescent="0.2">
      <c r="A276" s="26">
        <f t="shared" si="5"/>
        <v>273</v>
      </c>
      <c r="B276" s="26" t="s">
        <v>479</v>
      </c>
      <c r="C276" s="26" t="s">
        <v>2421</v>
      </c>
      <c r="D276" s="24" t="s">
        <v>4011</v>
      </c>
      <c r="E276" s="26" t="s">
        <v>42</v>
      </c>
      <c r="F276" s="26" t="s">
        <v>1673</v>
      </c>
      <c r="G276" s="26" t="s">
        <v>3069</v>
      </c>
      <c r="H276" s="26" t="s">
        <v>1305</v>
      </c>
    </row>
    <row r="277" spans="1:8" ht="42.75" x14ac:dyDescent="0.2">
      <c r="A277" s="26">
        <f t="shared" si="5"/>
        <v>274</v>
      </c>
      <c r="B277" s="26" t="s">
        <v>481</v>
      </c>
      <c r="C277" s="26" t="s">
        <v>2422</v>
      </c>
      <c r="D277" s="24" t="s">
        <v>4012</v>
      </c>
      <c r="E277" s="26" t="s">
        <v>42</v>
      </c>
      <c r="F277" s="26" t="s">
        <v>1674</v>
      </c>
      <c r="G277" s="26" t="s">
        <v>3143</v>
      </c>
      <c r="H277" s="26" t="s">
        <v>1305</v>
      </c>
    </row>
    <row r="278" spans="1:8" ht="42.75" x14ac:dyDescent="0.2">
      <c r="A278" s="26">
        <f t="shared" si="5"/>
        <v>275</v>
      </c>
      <c r="B278" s="26" t="s">
        <v>483</v>
      </c>
      <c r="C278" s="26" t="s">
        <v>2423</v>
      </c>
      <c r="D278" s="24" t="s">
        <v>3697</v>
      </c>
      <c r="E278" s="26" t="s">
        <v>3361</v>
      </c>
      <c r="F278" s="26" t="s">
        <v>1675</v>
      </c>
      <c r="G278" s="26" t="s">
        <v>3077</v>
      </c>
      <c r="H278" s="26" t="s">
        <v>1305</v>
      </c>
    </row>
    <row r="279" spans="1:8" ht="28.5" x14ac:dyDescent="0.2">
      <c r="A279" s="26">
        <f t="shared" si="5"/>
        <v>276</v>
      </c>
      <c r="B279" s="26" t="s">
        <v>483</v>
      </c>
      <c r="C279" s="26" t="s">
        <v>2424</v>
      </c>
      <c r="D279" s="24" t="s">
        <v>3698</v>
      </c>
      <c r="E279" s="26" t="s">
        <v>3364</v>
      </c>
      <c r="F279" s="26" t="s">
        <v>1676</v>
      </c>
      <c r="G279" s="26" t="s">
        <v>3078</v>
      </c>
      <c r="H279" s="26" t="s">
        <v>1305</v>
      </c>
    </row>
    <row r="280" spans="1:8" ht="42.75" x14ac:dyDescent="0.2">
      <c r="A280" s="26">
        <f t="shared" si="5"/>
        <v>277</v>
      </c>
      <c r="B280" s="26" t="s">
        <v>485</v>
      </c>
      <c r="C280" s="26" t="s">
        <v>2425</v>
      </c>
      <c r="D280" s="24" t="s">
        <v>3699</v>
      </c>
      <c r="E280" s="26" t="s">
        <v>3361</v>
      </c>
      <c r="F280" s="26" t="s">
        <v>1677</v>
      </c>
      <c r="G280" s="26" t="s">
        <v>3116</v>
      </c>
      <c r="H280" s="26" t="s">
        <v>1305</v>
      </c>
    </row>
    <row r="281" spans="1:8" ht="28.5" x14ac:dyDescent="0.2">
      <c r="A281" s="26">
        <f t="shared" si="5"/>
        <v>278</v>
      </c>
      <c r="B281" s="26" t="s">
        <v>485</v>
      </c>
      <c r="C281" s="26" t="s">
        <v>2426</v>
      </c>
      <c r="D281" s="24" t="s">
        <v>3700</v>
      </c>
      <c r="E281" s="26" t="s">
        <v>3364</v>
      </c>
      <c r="F281" s="26" t="s">
        <v>1678</v>
      </c>
      <c r="G281" s="26" t="s">
        <v>3144</v>
      </c>
      <c r="H281" s="26" t="s">
        <v>1305</v>
      </c>
    </row>
    <row r="282" spans="1:8" ht="42.75" x14ac:dyDescent="0.2">
      <c r="A282" s="26">
        <f t="shared" si="5"/>
        <v>279</v>
      </c>
      <c r="B282" s="26" t="s">
        <v>487</v>
      </c>
      <c r="C282" s="26" t="s">
        <v>2427</v>
      </c>
      <c r="D282" s="24" t="s">
        <v>4107</v>
      </c>
      <c r="E282" s="26" t="s">
        <v>42</v>
      </c>
      <c r="F282" s="26" t="s">
        <v>1679</v>
      </c>
      <c r="G282" s="26" t="s">
        <v>3145</v>
      </c>
      <c r="H282" s="26" t="s">
        <v>1305</v>
      </c>
    </row>
    <row r="283" spans="1:8" ht="42.75" x14ac:dyDescent="0.2">
      <c r="A283" s="26">
        <f t="shared" si="5"/>
        <v>280</v>
      </c>
      <c r="B283" s="26" t="s">
        <v>489</v>
      </c>
      <c r="C283" s="26" t="s">
        <v>2428</v>
      </c>
      <c r="D283" s="24" t="s">
        <v>3701</v>
      </c>
      <c r="E283" s="26" t="s">
        <v>3361</v>
      </c>
      <c r="F283" s="26" t="s">
        <v>1680</v>
      </c>
      <c r="G283" s="26" t="s">
        <v>3138</v>
      </c>
      <c r="H283" s="26" t="s">
        <v>1305</v>
      </c>
    </row>
    <row r="284" spans="1:8" ht="28.5" x14ac:dyDescent="0.2">
      <c r="A284" s="26">
        <f t="shared" si="5"/>
        <v>281</v>
      </c>
      <c r="B284" s="26" t="s">
        <v>489</v>
      </c>
      <c r="C284" s="26" t="s">
        <v>2429</v>
      </c>
      <c r="D284" s="24" t="s">
        <v>3702</v>
      </c>
      <c r="E284" s="26" t="s">
        <v>3364</v>
      </c>
      <c r="F284" s="26" t="s">
        <v>1681</v>
      </c>
      <c r="G284" s="26" t="s">
        <v>3139</v>
      </c>
      <c r="H284" s="26" t="s">
        <v>1305</v>
      </c>
    </row>
    <row r="285" spans="1:8" ht="42.75" x14ac:dyDescent="0.2">
      <c r="A285" s="26">
        <f t="shared" si="5"/>
        <v>282</v>
      </c>
      <c r="B285" s="26" t="s">
        <v>491</v>
      </c>
      <c r="C285" s="26" t="s">
        <v>2430</v>
      </c>
      <c r="D285" s="24" t="s">
        <v>4108</v>
      </c>
      <c r="E285" s="26" t="s">
        <v>3361</v>
      </c>
      <c r="F285" s="26" t="s">
        <v>1682</v>
      </c>
      <c r="G285" s="26" t="s">
        <v>3055</v>
      </c>
      <c r="H285" s="26" t="s">
        <v>1305</v>
      </c>
    </row>
    <row r="286" spans="1:8" ht="28.5" x14ac:dyDescent="0.2">
      <c r="A286" s="26">
        <f t="shared" si="5"/>
        <v>283</v>
      </c>
      <c r="B286" s="26" t="s">
        <v>491</v>
      </c>
      <c r="C286" s="26" t="s">
        <v>2431</v>
      </c>
      <c r="D286" s="24" t="s">
        <v>4109</v>
      </c>
      <c r="E286" s="26" t="s">
        <v>3364</v>
      </c>
      <c r="F286" s="26" t="s">
        <v>1683</v>
      </c>
      <c r="G286" s="26" t="s">
        <v>3056</v>
      </c>
      <c r="H286" s="26" t="s">
        <v>1305</v>
      </c>
    </row>
    <row r="287" spans="1:8" ht="42.75" x14ac:dyDescent="0.2">
      <c r="A287" s="26">
        <f t="shared" si="5"/>
        <v>284</v>
      </c>
      <c r="B287" s="26" t="s">
        <v>493</v>
      </c>
      <c r="C287" s="26" t="s">
        <v>2432</v>
      </c>
      <c r="D287" s="24" t="s">
        <v>3703</v>
      </c>
      <c r="E287" s="26" t="s">
        <v>42</v>
      </c>
      <c r="F287" s="26" t="s">
        <v>1684</v>
      </c>
      <c r="G287" s="26" t="s">
        <v>3146</v>
      </c>
      <c r="H287" s="26" t="s">
        <v>1305</v>
      </c>
    </row>
    <row r="288" spans="1:8" ht="42.75" x14ac:dyDescent="0.2">
      <c r="A288" s="26">
        <f t="shared" si="5"/>
        <v>285</v>
      </c>
      <c r="B288" s="26" t="s">
        <v>495</v>
      </c>
      <c r="C288" s="26" t="s">
        <v>2433</v>
      </c>
      <c r="D288" s="24" t="s">
        <v>4110</v>
      </c>
      <c r="E288" s="26" t="s">
        <v>42</v>
      </c>
      <c r="F288" s="26" t="s">
        <v>1685</v>
      </c>
      <c r="G288" s="26" t="s">
        <v>3130</v>
      </c>
      <c r="H288" s="26" t="s">
        <v>1305</v>
      </c>
    </row>
    <row r="289" spans="1:8" ht="42.75" x14ac:dyDescent="0.2">
      <c r="A289" s="26">
        <f t="shared" si="5"/>
        <v>286</v>
      </c>
      <c r="B289" s="26" t="s">
        <v>497</v>
      </c>
      <c r="C289" s="26" t="s">
        <v>2434</v>
      </c>
      <c r="D289" s="24" t="s">
        <v>4111</v>
      </c>
      <c r="E289" s="26" t="s">
        <v>42</v>
      </c>
      <c r="F289" s="26" t="s">
        <v>1686</v>
      </c>
      <c r="G289" s="26" t="s">
        <v>3147</v>
      </c>
      <c r="H289" s="26" t="s">
        <v>1314</v>
      </c>
    </row>
    <row r="290" spans="1:8" ht="42.75" x14ac:dyDescent="0.2">
      <c r="A290" s="26">
        <f t="shared" si="5"/>
        <v>287</v>
      </c>
      <c r="B290" s="26" t="s">
        <v>499</v>
      </c>
      <c r="C290" s="26" t="s">
        <v>2435</v>
      </c>
      <c r="D290" s="24" t="s">
        <v>4013</v>
      </c>
      <c r="E290" s="26" t="s">
        <v>42</v>
      </c>
      <c r="F290" s="26" t="s">
        <v>1687</v>
      </c>
      <c r="G290" s="26" t="s">
        <v>3148</v>
      </c>
      <c r="H290" s="26" t="s">
        <v>1318</v>
      </c>
    </row>
    <row r="291" spans="1:8" ht="42.75" x14ac:dyDescent="0.2">
      <c r="A291" s="26">
        <f t="shared" si="5"/>
        <v>288</v>
      </c>
      <c r="B291" s="26" t="s">
        <v>501</v>
      </c>
      <c r="C291" s="26" t="s">
        <v>2436</v>
      </c>
      <c r="D291" s="24" t="s">
        <v>4014</v>
      </c>
      <c r="E291" s="26" t="s">
        <v>42</v>
      </c>
      <c r="F291" s="26" t="s">
        <v>1688</v>
      </c>
      <c r="G291" s="26" t="s">
        <v>3123</v>
      </c>
      <c r="H291" s="26" t="s">
        <v>1318</v>
      </c>
    </row>
    <row r="292" spans="1:8" ht="42.75" x14ac:dyDescent="0.2">
      <c r="A292" s="26">
        <f t="shared" si="5"/>
        <v>289</v>
      </c>
      <c r="B292" s="26" t="s">
        <v>503</v>
      </c>
      <c r="C292" s="26" t="s">
        <v>2437</v>
      </c>
      <c r="D292" s="24" t="s">
        <v>4015</v>
      </c>
      <c r="E292" s="26" t="s">
        <v>42</v>
      </c>
      <c r="F292" s="26" t="s">
        <v>1689</v>
      </c>
      <c r="G292" s="26" t="s">
        <v>3143</v>
      </c>
      <c r="H292" s="26" t="s">
        <v>1314</v>
      </c>
    </row>
    <row r="293" spans="1:8" ht="42.75" x14ac:dyDescent="0.2">
      <c r="A293" s="26">
        <f t="shared" si="5"/>
        <v>290</v>
      </c>
      <c r="B293" s="26" t="s">
        <v>505</v>
      </c>
      <c r="C293" s="26" t="s">
        <v>2438</v>
      </c>
      <c r="D293" s="24" t="s">
        <v>4112</v>
      </c>
      <c r="E293" s="26" t="s">
        <v>42</v>
      </c>
      <c r="F293" s="26" t="s">
        <v>1690</v>
      </c>
      <c r="G293" s="26" t="s">
        <v>3120</v>
      </c>
      <c r="H293" s="26" t="s">
        <v>1314</v>
      </c>
    </row>
    <row r="294" spans="1:8" ht="42.75" x14ac:dyDescent="0.2">
      <c r="A294" s="26">
        <f t="shared" si="5"/>
        <v>291</v>
      </c>
      <c r="B294" s="26" t="s">
        <v>507</v>
      </c>
      <c r="C294" s="26" t="s">
        <v>2439</v>
      </c>
      <c r="D294" s="24" t="s">
        <v>3704</v>
      </c>
      <c r="E294" s="26" t="s">
        <v>42</v>
      </c>
      <c r="F294" s="26" t="s">
        <v>1691</v>
      </c>
      <c r="G294" s="26" t="s">
        <v>3121</v>
      </c>
      <c r="H294" s="26" t="s">
        <v>1314</v>
      </c>
    </row>
    <row r="295" spans="1:8" ht="42.75" x14ac:dyDescent="0.2">
      <c r="A295" s="26">
        <f t="shared" si="5"/>
        <v>292</v>
      </c>
      <c r="B295" s="26" t="s">
        <v>509</v>
      </c>
      <c r="C295" s="26" t="s">
        <v>2440</v>
      </c>
      <c r="D295" s="24" t="s">
        <v>3705</v>
      </c>
      <c r="E295" s="26" t="s">
        <v>42</v>
      </c>
      <c r="F295" s="26" t="s">
        <v>1692</v>
      </c>
      <c r="G295" s="26" t="s">
        <v>3143</v>
      </c>
      <c r="H295" s="26" t="s">
        <v>1314</v>
      </c>
    </row>
    <row r="296" spans="1:8" ht="42.75" x14ac:dyDescent="0.2">
      <c r="A296" s="26">
        <f t="shared" si="5"/>
        <v>293</v>
      </c>
      <c r="B296" s="26" t="s">
        <v>511</v>
      </c>
      <c r="C296" s="26" t="s">
        <v>2441</v>
      </c>
      <c r="D296" s="24" t="s">
        <v>4113</v>
      </c>
      <c r="E296" s="26" t="s">
        <v>42</v>
      </c>
      <c r="F296" s="26" t="s">
        <v>1693</v>
      </c>
      <c r="G296" s="26" t="s">
        <v>3121</v>
      </c>
      <c r="H296" s="26" t="s">
        <v>1317</v>
      </c>
    </row>
    <row r="297" spans="1:8" ht="42.75" x14ac:dyDescent="0.2">
      <c r="A297" s="26">
        <f t="shared" si="5"/>
        <v>294</v>
      </c>
      <c r="B297" s="26" t="s">
        <v>513</v>
      </c>
      <c r="C297" s="26" t="s">
        <v>2442</v>
      </c>
      <c r="D297" s="24" t="s">
        <v>4114</v>
      </c>
      <c r="E297" s="26" t="s">
        <v>3361</v>
      </c>
      <c r="F297" s="26" t="s">
        <v>1694</v>
      </c>
      <c r="G297" s="26" t="s">
        <v>3077</v>
      </c>
      <c r="H297" s="26" t="s">
        <v>1314</v>
      </c>
    </row>
    <row r="298" spans="1:8" ht="28.5" x14ac:dyDescent="0.2">
      <c r="A298" s="26">
        <f t="shared" si="5"/>
        <v>295</v>
      </c>
      <c r="B298" s="26" t="s">
        <v>513</v>
      </c>
      <c r="C298" s="26" t="s">
        <v>2443</v>
      </c>
      <c r="D298" s="24" t="s">
        <v>4115</v>
      </c>
      <c r="E298" s="26" t="s">
        <v>3364</v>
      </c>
      <c r="F298" s="26" t="s">
        <v>1695</v>
      </c>
      <c r="G298" s="26" t="s">
        <v>3144</v>
      </c>
      <c r="H298" s="26" t="s">
        <v>1314</v>
      </c>
    </row>
    <row r="299" spans="1:8" ht="28.5" x14ac:dyDescent="0.2">
      <c r="A299" s="26">
        <f t="shared" si="5"/>
        <v>296</v>
      </c>
      <c r="B299" s="26" t="s">
        <v>515</v>
      </c>
      <c r="C299" s="26" t="s">
        <v>2444</v>
      </c>
      <c r="D299" s="24" t="s">
        <v>4116</v>
      </c>
      <c r="E299" s="26" t="s">
        <v>3362</v>
      </c>
      <c r="F299" s="26" t="s">
        <v>1696</v>
      </c>
      <c r="G299" s="26" t="s">
        <v>3149</v>
      </c>
      <c r="H299" s="26" t="s">
        <v>1317</v>
      </c>
    </row>
    <row r="300" spans="1:8" ht="42.75" x14ac:dyDescent="0.2">
      <c r="A300" s="26">
        <f t="shared" si="5"/>
        <v>297</v>
      </c>
      <c r="B300" s="26" t="s">
        <v>517</v>
      </c>
      <c r="C300" s="26" t="s">
        <v>2445</v>
      </c>
      <c r="D300" s="24" t="s">
        <v>4117</v>
      </c>
      <c r="E300" s="26" t="s">
        <v>3361</v>
      </c>
      <c r="F300" s="26" t="s">
        <v>1697</v>
      </c>
      <c r="G300" s="26" t="s">
        <v>3150</v>
      </c>
      <c r="H300" s="26" t="s">
        <v>1314</v>
      </c>
    </row>
    <row r="301" spans="1:8" ht="28.5" x14ac:dyDescent="0.2">
      <c r="A301" s="26">
        <f t="shared" si="5"/>
        <v>298</v>
      </c>
      <c r="B301" s="26" t="s">
        <v>517</v>
      </c>
      <c r="C301" s="26" t="s">
        <v>2446</v>
      </c>
      <c r="D301" s="24" t="s">
        <v>4118</v>
      </c>
      <c r="E301" s="26" t="s">
        <v>3364</v>
      </c>
      <c r="F301" s="26" t="s">
        <v>1698</v>
      </c>
      <c r="G301" s="26" t="s">
        <v>3036</v>
      </c>
      <c r="H301" s="26" t="s">
        <v>1314</v>
      </c>
    </row>
    <row r="302" spans="1:8" ht="42.75" x14ac:dyDescent="0.2">
      <c r="A302" s="26">
        <f t="shared" si="5"/>
        <v>299</v>
      </c>
      <c r="B302" s="26" t="s">
        <v>519</v>
      </c>
      <c r="C302" s="26" t="s">
        <v>2447</v>
      </c>
      <c r="D302" s="24" t="s">
        <v>4119</v>
      </c>
      <c r="E302" s="26" t="s">
        <v>3361</v>
      </c>
      <c r="F302" s="26" t="s">
        <v>1699</v>
      </c>
      <c r="G302" s="26" t="s">
        <v>3059</v>
      </c>
      <c r="H302" s="26" t="s">
        <v>1314</v>
      </c>
    </row>
    <row r="303" spans="1:8" ht="42.75" x14ac:dyDescent="0.2">
      <c r="A303" s="26">
        <f t="shared" si="5"/>
        <v>300</v>
      </c>
      <c r="B303" s="26" t="s">
        <v>519</v>
      </c>
      <c r="C303" s="26" t="s">
        <v>2448</v>
      </c>
      <c r="D303" s="24" t="s">
        <v>4120</v>
      </c>
      <c r="E303" s="26" t="s">
        <v>3364</v>
      </c>
      <c r="F303" s="26" t="s">
        <v>1700</v>
      </c>
      <c r="G303" s="26" t="s">
        <v>3051</v>
      </c>
      <c r="H303" s="26" t="s">
        <v>1314</v>
      </c>
    </row>
    <row r="304" spans="1:8" ht="42.75" x14ac:dyDescent="0.2">
      <c r="A304" s="26">
        <f t="shared" si="5"/>
        <v>301</v>
      </c>
      <c r="B304" s="26" t="s">
        <v>521</v>
      </c>
      <c r="C304" s="26" t="s">
        <v>2449</v>
      </c>
      <c r="D304" s="24" t="s">
        <v>4121</v>
      </c>
      <c r="E304" s="26" t="s">
        <v>42</v>
      </c>
      <c r="F304" s="26" t="s">
        <v>1701</v>
      </c>
      <c r="G304" s="26" t="s">
        <v>3146</v>
      </c>
      <c r="H304" s="26" t="s">
        <v>1314</v>
      </c>
    </row>
    <row r="305" spans="1:8" ht="42.75" x14ac:dyDescent="0.2">
      <c r="A305" s="26">
        <f t="shared" si="5"/>
        <v>302</v>
      </c>
      <c r="B305" s="26" t="s">
        <v>523</v>
      </c>
      <c r="C305" s="26" t="s">
        <v>2450</v>
      </c>
      <c r="D305" s="24" t="s">
        <v>4122</v>
      </c>
      <c r="E305" s="26" t="s">
        <v>42</v>
      </c>
      <c r="F305" s="26" t="s">
        <v>1702</v>
      </c>
      <c r="G305" s="26" t="s">
        <v>3130</v>
      </c>
      <c r="H305" s="26" t="s">
        <v>1314</v>
      </c>
    </row>
    <row r="306" spans="1:8" ht="28.5" x14ac:dyDescent="0.2">
      <c r="A306" s="26">
        <f t="shared" si="5"/>
        <v>303</v>
      </c>
      <c r="B306" s="26" t="s">
        <v>525</v>
      </c>
      <c r="C306" s="26" t="s">
        <v>2451</v>
      </c>
      <c r="D306" s="24" t="s">
        <v>3706</v>
      </c>
      <c r="E306" s="26" t="s">
        <v>3362</v>
      </c>
      <c r="F306" s="26" t="s">
        <v>1703</v>
      </c>
      <c r="G306" s="26" t="s">
        <v>3151</v>
      </c>
      <c r="H306" s="26" t="s">
        <v>1318</v>
      </c>
    </row>
    <row r="307" spans="1:8" ht="28.5" x14ac:dyDescent="0.2">
      <c r="A307" s="26">
        <f t="shared" si="5"/>
        <v>304</v>
      </c>
      <c r="B307" s="26" t="s">
        <v>527</v>
      </c>
      <c r="C307" s="26" t="s">
        <v>2452</v>
      </c>
      <c r="D307" s="24" t="s">
        <v>4123</v>
      </c>
      <c r="E307" s="26" t="s">
        <v>3362</v>
      </c>
      <c r="F307" s="26" t="s">
        <v>1704</v>
      </c>
      <c r="G307" s="26" t="s">
        <v>3152</v>
      </c>
      <c r="H307" s="26" t="s">
        <v>1318</v>
      </c>
    </row>
    <row r="308" spans="1:8" ht="28.5" x14ac:dyDescent="0.2">
      <c r="A308" s="26">
        <f t="shared" si="5"/>
        <v>305</v>
      </c>
      <c r="B308" s="26" t="s">
        <v>529</v>
      </c>
      <c r="C308" s="26" t="s">
        <v>2453</v>
      </c>
      <c r="D308" s="24" t="s">
        <v>3707</v>
      </c>
      <c r="E308" s="26" t="s">
        <v>3362</v>
      </c>
      <c r="F308" s="26" t="s">
        <v>1705</v>
      </c>
      <c r="G308" s="26" t="s">
        <v>3153</v>
      </c>
      <c r="H308" s="26" t="s">
        <v>1318</v>
      </c>
    </row>
    <row r="309" spans="1:8" ht="28.5" x14ac:dyDescent="0.2">
      <c r="A309" s="26">
        <f t="shared" si="5"/>
        <v>306</v>
      </c>
      <c r="B309" s="26" t="s">
        <v>531</v>
      </c>
      <c r="C309" s="26" t="s">
        <v>2454</v>
      </c>
      <c r="D309" s="24" t="s">
        <v>4124</v>
      </c>
      <c r="E309" s="26" t="s">
        <v>3362</v>
      </c>
      <c r="F309" s="26" t="s">
        <v>1706</v>
      </c>
      <c r="G309" s="26" t="s">
        <v>3129</v>
      </c>
      <c r="H309" s="26" t="s">
        <v>1318</v>
      </c>
    </row>
    <row r="310" spans="1:8" ht="42.75" x14ac:dyDescent="0.2">
      <c r="A310" s="26">
        <f t="shared" si="5"/>
        <v>307</v>
      </c>
      <c r="B310" s="26" t="s">
        <v>533</v>
      </c>
      <c r="C310" s="26" t="s">
        <v>2455</v>
      </c>
      <c r="D310" s="24" t="s">
        <v>3708</v>
      </c>
      <c r="E310" s="26" t="s">
        <v>3361</v>
      </c>
      <c r="F310" s="26" t="s">
        <v>1707</v>
      </c>
      <c r="G310" s="26" t="s">
        <v>3144</v>
      </c>
      <c r="H310" s="26" t="s">
        <v>1314</v>
      </c>
    </row>
    <row r="311" spans="1:8" ht="28.5" x14ac:dyDescent="0.2">
      <c r="A311" s="26">
        <f t="shared" si="5"/>
        <v>308</v>
      </c>
      <c r="B311" s="26" t="s">
        <v>533</v>
      </c>
      <c r="C311" s="26" t="s">
        <v>2456</v>
      </c>
      <c r="D311" s="24" t="s">
        <v>3709</v>
      </c>
      <c r="E311" s="26" t="s">
        <v>3364</v>
      </c>
      <c r="F311" s="26" t="s">
        <v>1708</v>
      </c>
      <c r="G311" s="26" t="s">
        <v>3154</v>
      </c>
      <c r="H311" s="26" t="s">
        <v>1314</v>
      </c>
    </row>
    <row r="312" spans="1:8" ht="42.75" x14ac:dyDescent="0.2">
      <c r="A312" s="26">
        <f t="shared" si="5"/>
        <v>309</v>
      </c>
      <c r="B312" s="26" t="s">
        <v>535</v>
      </c>
      <c r="C312" s="26" t="s">
        <v>2457</v>
      </c>
      <c r="D312" s="24" t="s">
        <v>4125</v>
      </c>
      <c r="E312" s="26" t="s">
        <v>3361</v>
      </c>
      <c r="F312" s="26" t="s">
        <v>1709</v>
      </c>
      <c r="G312" s="26" t="s">
        <v>3057</v>
      </c>
      <c r="H312" s="26" t="s">
        <v>1314</v>
      </c>
    </row>
    <row r="313" spans="1:8" ht="28.5" x14ac:dyDescent="0.2">
      <c r="A313" s="26">
        <f t="shared" si="5"/>
        <v>310</v>
      </c>
      <c r="B313" s="26" t="s">
        <v>535</v>
      </c>
      <c r="C313" s="26" t="s">
        <v>2458</v>
      </c>
      <c r="D313" s="24" t="s">
        <v>4126</v>
      </c>
      <c r="E313" s="26" t="s">
        <v>3364</v>
      </c>
      <c r="F313" s="26" t="s">
        <v>1710</v>
      </c>
      <c r="G313" s="26" t="s">
        <v>3155</v>
      </c>
      <c r="H313" s="26" t="s">
        <v>1314</v>
      </c>
    </row>
    <row r="314" spans="1:8" ht="42.75" x14ac:dyDescent="0.2">
      <c r="A314" s="26">
        <f t="shared" si="5"/>
        <v>311</v>
      </c>
      <c r="B314" s="26" t="s">
        <v>537</v>
      </c>
      <c r="C314" s="26" t="s">
        <v>2459</v>
      </c>
      <c r="D314" s="24" t="s">
        <v>4127</v>
      </c>
      <c r="E314" s="26" t="s">
        <v>42</v>
      </c>
      <c r="F314" s="26" t="s">
        <v>1711</v>
      </c>
      <c r="G314" s="26" t="s">
        <v>3145</v>
      </c>
      <c r="H314" s="26" t="s">
        <v>1314</v>
      </c>
    </row>
    <row r="315" spans="1:8" ht="28.5" x14ac:dyDescent="0.2">
      <c r="A315" s="26">
        <f t="shared" si="5"/>
        <v>312</v>
      </c>
      <c r="B315" s="26" t="s">
        <v>539</v>
      </c>
      <c r="C315" s="26" t="s">
        <v>2460</v>
      </c>
      <c r="D315" s="24" t="s">
        <v>4128</v>
      </c>
      <c r="E315" s="26" t="s">
        <v>3362</v>
      </c>
      <c r="F315" s="26" t="s">
        <v>1712</v>
      </c>
      <c r="G315" s="26" t="s">
        <v>3156</v>
      </c>
      <c r="H315" s="26" t="s">
        <v>1314</v>
      </c>
    </row>
    <row r="316" spans="1:8" ht="42.75" x14ac:dyDescent="0.2">
      <c r="A316" s="26">
        <f t="shared" si="5"/>
        <v>313</v>
      </c>
      <c r="B316" s="26" t="s">
        <v>541</v>
      </c>
      <c r="C316" s="26" t="s">
        <v>2461</v>
      </c>
      <c r="D316" s="24" t="s">
        <v>4129</v>
      </c>
      <c r="E316" s="26" t="s">
        <v>3362</v>
      </c>
      <c r="F316" s="26" t="s">
        <v>1713</v>
      </c>
      <c r="G316" s="26" t="s">
        <v>3157</v>
      </c>
      <c r="H316" s="26" t="s">
        <v>1314</v>
      </c>
    </row>
    <row r="317" spans="1:8" ht="28.5" x14ac:dyDescent="0.2">
      <c r="A317" s="26">
        <f t="shared" si="5"/>
        <v>314</v>
      </c>
      <c r="B317" s="26" t="s">
        <v>543</v>
      </c>
      <c r="C317" s="26" t="s">
        <v>2462</v>
      </c>
      <c r="D317" s="24" t="s">
        <v>4131</v>
      </c>
      <c r="E317" s="26" t="s">
        <v>3362</v>
      </c>
      <c r="F317" s="26" t="s">
        <v>1714</v>
      </c>
      <c r="G317" s="26" t="s">
        <v>3158</v>
      </c>
      <c r="H317" s="26" t="s">
        <v>1304</v>
      </c>
    </row>
    <row r="318" spans="1:8" ht="42.75" x14ac:dyDescent="0.2">
      <c r="A318" s="26">
        <f t="shared" si="5"/>
        <v>315</v>
      </c>
      <c r="B318" s="26" t="s">
        <v>545</v>
      </c>
      <c r="C318" s="26" t="s">
        <v>2463</v>
      </c>
      <c r="D318" s="24" t="s">
        <v>3710</v>
      </c>
      <c r="E318" s="26" t="s">
        <v>42</v>
      </c>
      <c r="F318" s="26" t="s">
        <v>1715</v>
      </c>
      <c r="G318" s="26" t="s">
        <v>3159</v>
      </c>
      <c r="H318" s="26" t="s">
        <v>1326</v>
      </c>
    </row>
    <row r="319" spans="1:8" ht="42.75" x14ac:dyDescent="0.2">
      <c r="A319" s="26">
        <f t="shared" si="5"/>
        <v>316</v>
      </c>
      <c r="B319" s="26" t="s">
        <v>547</v>
      </c>
      <c r="C319" s="26" t="s">
        <v>2464</v>
      </c>
      <c r="D319" s="24" t="s">
        <v>4130</v>
      </c>
      <c r="E319" s="26" t="s">
        <v>42</v>
      </c>
      <c r="F319" s="26" t="s">
        <v>1716</v>
      </c>
      <c r="G319" s="26" t="s">
        <v>3145</v>
      </c>
      <c r="H319" s="26" t="s">
        <v>1314</v>
      </c>
    </row>
    <row r="320" spans="1:8" ht="42.75" x14ac:dyDescent="0.2">
      <c r="A320" s="26">
        <f t="shared" si="5"/>
        <v>317</v>
      </c>
      <c r="B320" s="26" t="s">
        <v>549</v>
      </c>
      <c r="C320" s="26" t="s">
        <v>2465</v>
      </c>
      <c r="D320" s="24" t="s">
        <v>3711</v>
      </c>
      <c r="E320" s="26" t="s">
        <v>42</v>
      </c>
      <c r="F320" s="26" t="s">
        <v>1717</v>
      </c>
      <c r="G320" s="26" t="s">
        <v>3121</v>
      </c>
      <c r="H320" s="26" t="s">
        <v>1304</v>
      </c>
    </row>
    <row r="321" spans="1:8" ht="42.75" x14ac:dyDescent="0.2">
      <c r="A321" s="26">
        <f t="shared" si="5"/>
        <v>318</v>
      </c>
      <c r="B321" s="26" t="s">
        <v>551</v>
      </c>
      <c r="C321" s="26" t="s">
        <v>2466</v>
      </c>
      <c r="D321" s="24" t="s">
        <v>3712</v>
      </c>
      <c r="E321" s="26" t="s">
        <v>42</v>
      </c>
      <c r="F321" s="26" t="s">
        <v>1718</v>
      </c>
      <c r="G321" s="26" t="s">
        <v>3160</v>
      </c>
      <c r="H321" s="26" t="s">
        <v>1326</v>
      </c>
    </row>
    <row r="322" spans="1:8" ht="42.75" x14ac:dyDescent="0.2">
      <c r="A322" s="26">
        <f t="shared" si="5"/>
        <v>319</v>
      </c>
      <c r="B322" s="26" t="s">
        <v>553</v>
      </c>
      <c r="C322" s="26" t="s">
        <v>2467</v>
      </c>
      <c r="D322" s="24" t="s">
        <v>3713</v>
      </c>
      <c r="E322" s="26" t="s">
        <v>42</v>
      </c>
      <c r="F322" s="26" t="s">
        <v>1719</v>
      </c>
      <c r="G322" s="26" t="s">
        <v>3161</v>
      </c>
      <c r="H322" s="26" t="s">
        <v>1326</v>
      </c>
    </row>
    <row r="323" spans="1:8" ht="42.75" x14ac:dyDescent="0.2">
      <c r="A323" s="26">
        <f t="shared" si="5"/>
        <v>320</v>
      </c>
      <c r="B323" s="26" t="s">
        <v>555</v>
      </c>
      <c r="C323" s="26" t="s">
        <v>2468</v>
      </c>
      <c r="D323" s="24" t="s">
        <v>3714</v>
      </c>
      <c r="E323" s="26" t="s">
        <v>42</v>
      </c>
      <c r="F323" s="26" t="s">
        <v>1720</v>
      </c>
      <c r="G323" s="26" t="s">
        <v>3122</v>
      </c>
      <c r="H323" s="26" t="s">
        <v>1326</v>
      </c>
    </row>
    <row r="324" spans="1:8" ht="42.75" x14ac:dyDescent="0.2">
      <c r="A324" s="26">
        <f t="shared" si="5"/>
        <v>321</v>
      </c>
      <c r="B324" s="26" t="s">
        <v>557</v>
      </c>
      <c r="C324" s="26" t="s">
        <v>2469</v>
      </c>
      <c r="D324" s="24" t="s">
        <v>3715</v>
      </c>
      <c r="E324" s="26" t="s">
        <v>42</v>
      </c>
      <c r="F324" s="26" t="s">
        <v>1721</v>
      </c>
      <c r="G324" s="26" t="s">
        <v>3145</v>
      </c>
      <c r="H324" s="26" t="s">
        <v>1345</v>
      </c>
    </row>
    <row r="325" spans="1:8" ht="28.5" x14ac:dyDescent="0.2">
      <c r="A325" s="26">
        <f t="shared" ref="A325:A388" si="6">IF(AND(NOT(ISERR(FIND($K$4,D325))),NOT(ISERR(FIND($K$5,D325))),NOT(ISERR(FIND($K$6,D325))),NOT(ISERR(FIND($K$7,D325))) ),A324+1,A324)</f>
        <v>322</v>
      </c>
      <c r="B325" s="26" t="s">
        <v>559</v>
      </c>
      <c r="C325" s="26" t="s">
        <v>2470</v>
      </c>
      <c r="D325" s="24" t="s">
        <v>3716</v>
      </c>
      <c r="E325" s="26" t="s">
        <v>3362</v>
      </c>
      <c r="F325" s="26" t="s">
        <v>1722</v>
      </c>
      <c r="G325" s="26" t="s">
        <v>3162</v>
      </c>
      <c r="H325" s="26" t="s">
        <v>1304</v>
      </c>
    </row>
    <row r="326" spans="1:8" ht="42.75" x14ac:dyDescent="0.2">
      <c r="A326" s="26">
        <f t="shared" si="6"/>
        <v>323</v>
      </c>
      <c r="B326" s="26" t="s">
        <v>561</v>
      </c>
      <c r="C326" s="26" t="s">
        <v>2471</v>
      </c>
      <c r="D326" s="24" t="s">
        <v>4132</v>
      </c>
      <c r="E326" s="26" t="s">
        <v>3361</v>
      </c>
      <c r="F326" s="26" t="s">
        <v>1723</v>
      </c>
      <c r="G326" s="26" t="s">
        <v>3116</v>
      </c>
      <c r="H326" s="26" t="s">
        <v>1304</v>
      </c>
    </row>
    <row r="327" spans="1:8" ht="28.5" x14ac:dyDescent="0.2">
      <c r="A327" s="26">
        <f t="shared" si="6"/>
        <v>324</v>
      </c>
      <c r="B327" s="26" t="s">
        <v>561</v>
      </c>
      <c r="C327" s="26" t="s">
        <v>2472</v>
      </c>
      <c r="D327" s="24" t="s">
        <v>4133</v>
      </c>
      <c r="E327" s="26" t="s">
        <v>3364</v>
      </c>
      <c r="F327" s="26" t="s">
        <v>1724</v>
      </c>
      <c r="G327" s="26" t="s">
        <v>3117</v>
      </c>
      <c r="H327" s="26" t="s">
        <v>1304</v>
      </c>
    </row>
    <row r="328" spans="1:8" ht="28.5" x14ac:dyDescent="0.2">
      <c r="A328" s="26">
        <f t="shared" si="6"/>
        <v>325</v>
      </c>
      <c r="B328" s="26" t="s">
        <v>563</v>
      </c>
      <c r="C328" s="26" t="s">
        <v>2473</v>
      </c>
      <c r="D328" s="24" t="s">
        <v>4134</v>
      </c>
      <c r="E328" s="26" t="s">
        <v>3362</v>
      </c>
      <c r="F328" s="26" t="s">
        <v>1725</v>
      </c>
      <c r="G328" s="26" t="s">
        <v>3163</v>
      </c>
      <c r="H328" s="26" t="s">
        <v>1326</v>
      </c>
    </row>
    <row r="329" spans="1:8" ht="42.75" x14ac:dyDescent="0.2">
      <c r="A329" s="26">
        <f t="shared" si="6"/>
        <v>326</v>
      </c>
      <c r="B329" s="26" t="s">
        <v>565</v>
      </c>
      <c r="C329" s="26" t="s">
        <v>2474</v>
      </c>
      <c r="D329" s="24" t="s">
        <v>3717</v>
      </c>
      <c r="E329" s="26" t="s">
        <v>3361</v>
      </c>
      <c r="F329" s="26" t="s">
        <v>1726</v>
      </c>
      <c r="G329" s="26" t="s">
        <v>3114</v>
      </c>
      <c r="H329" s="26" t="s">
        <v>1317</v>
      </c>
    </row>
    <row r="330" spans="1:8" ht="28.5" x14ac:dyDescent="0.2">
      <c r="A330" s="26">
        <f t="shared" si="6"/>
        <v>327</v>
      </c>
      <c r="B330" s="26" t="s">
        <v>565</v>
      </c>
      <c r="C330" s="26" t="s">
        <v>2475</v>
      </c>
      <c r="D330" s="24" t="s">
        <v>3718</v>
      </c>
      <c r="E330" s="26" t="s">
        <v>3364</v>
      </c>
      <c r="F330" s="26" t="s">
        <v>1727</v>
      </c>
      <c r="G330" s="26" t="s">
        <v>3115</v>
      </c>
      <c r="H330" s="26" t="s">
        <v>1317</v>
      </c>
    </row>
    <row r="331" spans="1:8" ht="42.75" x14ac:dyDescent="0.2">
      <c r="A331" s="26">
        <f t="shared" si="6"/>
        <v>328</v>
      </c>
      <c r="B331" s="26" t="s">
        <v>567</v>
      </c>
      <c r="C331" s="26" t="s">
        <v>2476</v>
      </c>
      <c r="D331" s="24" t="s">
        <v>3719</v>
      </c>
      <c r="E331" s="26" t="s">
        <v>42</v>
      </c>
      <c r="F331" s="26" t="s">
        <v>1728</v>
      </c>
      <c r="G331" s="26" t="s">
        <v>3148</v>
      </c>
      <c r="H331" s="26" t="s">
        <v>1326</v>
      </c>
    </row>
    <row r="332" spans="1:8" ht="42.75" x14ac:dyDescent="0.2">
      <c r="A332" s="26">
        <f t="shared" si="6"/>
        <v>329</v>
      </c>
      <c r="B332" s="26" t="s">
        <v>569</v>
      </c>
      <c r="C332" s="26" t="s">
        <v>2477</v>
      </c>
      <c r="D332" s="24" t="s">
        <v>3720</v>
      </c>
      <c r="E332" s="26" t="s">
        <v>42</v>
      </c>
      <c r="F332" s="26" t="s">
        <v>1729</v>
      </c>
      <c r="G332" s="26" t="s">
        <v>3120</v>
      </c>
      <c r="H332" s="26" t="s">
        <v>1314</v>
      </c>
    </row>
    <row r="333" spans="1:8" ht="42.75" x14ac:dyDescent="0.2">
      <c r="A333" s="26">
        <f t="shared" si="6"/>
        <v>330</v>
      </c>
      <c r="B333" s="26" t="s">
        <v>571</v>
      </c>
      <c r="C333" s="26" t="s">
        <v>2478</v>
      </c>
      <c r="D333" s="24" t="s">
        <v>4135</v>
      </c>
      <c r="E333" s="26" t="s">
        <v>3362</v>
      </c>
      <c r="F333" s="26" t="s">
        <v>1730</v>
      </c>
      <c r="G333" s="26" t="s">
        <v>3043</v>
      </c>
      <c r="H333" s="26" t="s">
        <v>1314</v>
      </c>
    </row>
    <row r="334" spans="1:8" ht="42.75" x14ac:dyDescent="0.2">
      <c r="A334" s="26">
        <f t="shared" si="6"/>
        <v>331</v>
      </c>
      <c r="B334" s="26" t="s">
        <v>573</v>
      </c>
      <c r="C334" s="26" t="s">
        <v>2479</v>
      </c>
      <c r="D334" s="24" t="s">
        <v>3721</v>
      </c>
      <c r="E334" s="26" t="s">
        <v>42</v>
      </c>
      <c r="F334" s="26" t="s">
        <v>1731</v>
      </c>
      <c r="G334" s="26" t="s">
        <v>3130</v>
      </c>
      <c r="H334" s="26" t="s">
        <v>1314</v>
      </c>
    </row>
    <row r="335" spans="1:8" ht="42.75" x14ac:dyDescent="0.2">
      <c r="A335" s="26">
        <f t="shared" si="6"/>
        <v>332</v>
      </c>
      <c r="B335" s="26" t="s">
        <v>575</v>
      </c>
      <c r="C335" s="26" t="s">
        <v>2480</v>
      </c>
      <c r="D335" s="24" t="s">
        <v>4136</v>
      </c>
      <c r="E335" s="26" t="s">
        <v>3361</v>
      </c>
      <c r="F335" s="26" t="s">
        <v>1732</v>
      </c>
      <c r="G335" s="26" t="s">
        <v>3057</v>
      </c>
      <c r="H335" s="26" t="s">
        <v>1314</v>
      </c>
    </row>
    <row r="336" spans="1:8" ht="42.75" x14ac:dyDescent="0.2">
      <c r="A336" s="26">
        <f t="shared" si="6"/>
        <v>333</v>
      </c>
      <c r="B336" s="26" t="s">
        <v>575</v>
      </c>
      <c r="C336" s="26" t="s">
        <v>2481</v>
      </c>
      <c r="D336" s="24" t="s">
        <v>4137</v>
      </c>
      <c r="E336" s="26" t="s">
        <v>3364</v>
      </c>
      <c r="F336" s="26" t="s">
        <v>1733</v>
      </c>
      <c r="G336" s="26" t="s">
        <v>3155</v>
      </c>
      <c r="H336" s="26" t="s">
        <v>1314</v>
      </c>
    </row>
    <row r="337" spans="1:8" ht="28.5" x14ac:dyDescent="0.2">
      <c r="A337" s="26">
        <f t="shared" si="6"/>
        <v>334</v>
      </c>
      <c r="B337" s="26" t="s">
        <v>577</v>
      </c>
      <c r="C337" s="26" t="s">
        <v>2482</v>
      </c>
      <c r="D337" s="24" t="s">
        <v>3722</v>
      </c>
      <c r="E337" s="26" t="s">
        <v>3362</v>
      </c>
      <c r="F337" s="26" t="s">
        <v>1734</v>
      </c>
      <c r="G337" s="26" t="s">
        <v>3164</v>
      </c>
      <c r="H337" s="26" t="s">
        <v>1307</v>
      </c>
    </row>
    <row r="338" spans="1:8" ht="42.75" x14ac:dyDescent="0.2">
      <c r="A338" s="26">
        <f t="shared" si="6"/>
        <v>335</v>
      </c>
      <c r="B338" s="26" t="s">
        <v>579</v>
      </c>
      <c r="C338" s="26" t="s">
        <v>2483</v>
      </c>
      <c r="D338" s="24" t="s">
        <v>3723</v>
      </c>
      <c r="E338" s="26" t="s">
        <v>3361</v>
      </c>
      <c r="F338" s="26" t="s">
        <v>1735</v>
      </c>
      <c r="G338" s="26" t="s">
        <v>3072</v>
      </c>
      <c r="H338" s="26" t="s">
        <v>1307</v>
      </c>
    </row>
    <row r="339" spans="1:8" ht="28.5" x14ac:dyDescent="0.2">
      <c r="A339" s="26">
        <f t="shared" si="6"/>
        <v>336</v>
      </c>
      <c r="B339" s="26" t="s">
        <v>579</v>
      </c>
      <c r="C339" s="26" t="s">
        <v>2484</v>
      </c>
      <c r="D339" s="24" t="s">
        <v>3724</v>
      </c>
      <c r="E339" s="26" t="s">
        <v>3364</v>
      </c>
      <c r="F339" s="26" t="s">
        <v>1736</v>
      </c>
      <c r="G339" s="26" t="s">
        <v>3165</v>
      </c>
      <c r="H339" s="26" t="s">
        <v>1307</v>
      </c>
    </row>
    <row r="340" spans="1:8" ht="28.5" x14ac:dyDescent="0.2">
      <c r="A340" s="26">
        <f t="shared" si="6"/>
        <v>337</v>
      </c>
      <c r="B340" s="26" t="s">
        <v>581</v>
      </c>
      <c r="C340" s="26" t="s">
        <v>2485</v>
      </c>
      <c r="D340" s="24" t="s">
        <v>3725</v>
      </c>
      <c r="E340" s="26" t="s">
        <v>3362</v>
      </c>
      <c r="F340" s="26" t="s">
        <v>1737</v>
      </c>
      <c r="G340" s="26" t="s">
        <v>3166</v>
      </c>
      <c r="H340" s="26" t="s">
        <v>1335</v>
      </c>
    </row>
    <row r="341" spans="1:8" ht="42.75" x14ac:dyDescent="0.2">
      <c r="A341" s="26">
        <f t="shared" si="6"/>
        <v>338</v>
      </c>
      <c r="B341" s="26" t="s">
        <v>583</v>
      </c>
      <c r="C341" s="26" t="s">
        <v>2467</v>
      </c>
      <c r="D341" s="24" t="s">
        <v>3713</v>
      </c>
      <c r="E341" s="26" t="s">
        <v>42</v>
      </c>
      <c r="F341" s="26" t="s">
        <v>1738</v>
      </c>
      <c r="G341" s="26" t="s">
        <v>3130</v>
      </c>
      <c r="H341" s="26" t="s">
        <v>1326</v>
      </c>
    </row>
    <row r="342" spans="1:8" ht="42.75" x14ac:dyDescent="0.2">
      <c r="A342" s="26">
        <f t="shared" si="6"/>
        <v>339</v>
      </c>
      <c r="B342" s="26" t="s">
        <v>584</v>
      </c>
      <c r="C342" s="26" t="s">
        <v>2486</v>
      </c>
      <c r="D342" s="24" t="s">
        <v>3726</v>
      </c>
      <c r="E342" s="26" t="s">
        <v>3362</v>
      </c>
      <c r="F342" s="26" t="s">
        <v>1739</v>
      </c>
      <c r="G342" s="26" t="s">
        <v>3167</v>
      </c>
      <c r="H342" s="26" t="s">
        <v>1346</v>
      </c>
    </row>
    <row r="343" spans="1:8" ht="42.75" x14ac:dyDescent="0.2">
      <c r="A343" s="26">
        <f t="shared" si="6"/>
        <v>340</v>
      </c>
      <c r="B343" s="26" t="s">
        <v>586</v>
      </c>
      <c r="C343" s="26" t="s">
        <v>2487</v>
      </c>
      <c r="D343" s="24" t="s">
        <v>3727</v>
      </c>
      <c r="E343" s="26" t="s">
        <v>3362</v>
      </c>
      <c r="F343" s="26" t="s">
        <v>1740</v>
      </c>
      <c r="G343" s="26" t="s">
        <v>3168</v>
      </c>
      <c r="H343" s="26" t="s">
        <v>1346</v>
      </c>
    </row>
    <row r="344" spans="1:8" ht="28.5" x14ac:dyDescent="0.2">
      <c r="A344" s="26">
        <f t="shared" si="6"/>
        <v>341</v>
      </c>
      <c r="B344" s="26" t="s">
        <v>588</v>
      </c>
      <c r="C344" s="26" t="s">
        <v>2488</v>
      </c>
      <c r="D344" s="24" t="s">
        <v>3728</v>
      </c>
      <c r="E344" s="26" t="s">
        <v>3362</v>
      </c>
      <c r="F344" s="26" t="s">
        <v>1741</v>
      </c>
      <c r="G344" s="26" t="s">
        <v>3169</v>
      </c>
      <c r="H344" s="26" t="s">
        <v>1326</v>
      </c>
    </row>
    <row r="345" spans="1:8" ht="28.5" x14ac:dyDescent="0.2">
      <c r="A345" s="26">
        <f t="shared" si="6"/>
        <v>342</v>
      </c>
      <c r="B345" s="26" t="s">
        <v>590</v>
      </c>
      <c r="C345" s="26" t="s">
        <v>2489</v>
      </c>
      <c r="D345" s="24" t="s">
        <v>3729</v>
      </c>
      <c r="E345" s="26" t="s">
        <v>3362</v>
      </c>
      <c r="F345" s="26" t="s">
        <v>1742</v>
      </c>
      <c r="G345" s="26" t="s">
        <v>3170</v>
      </c>
      <c r="H345" s="26" t="s">
        <v>1326</v>
      </c>
    </row>
    <row r="346" spans="1:8" ht="28.5" x14ac:dyDescent="0.2">
      <c r="A346" s="26">
        <f t="shared" si="6"/>
        <v>343</v>
      </c>
      <c r="B346" s="26" t="s">
        <v>592</v>
      </c>
      <c r="C346" s="26" t="s">
        <v>2490</v>
      </c>
      <c r="D346" s="24" t="s">
        <v>3730</v>
      </c>
      <c r="E346" s="26" t="s">
        <v>3362</v>
      </c>
      <c r="F346" s="26" t="s">
        <v>1743</v>
      </c>
      <c r="G346" s="26" t="s">
        <v>3171</v>
      </c>
      <c r="H346" s="26" t="s">
        <v>1326</v>
      </c>
    </row>
    <row r="347" spans="1:8" ht="42.75" x14ac:dyDescent="0.2">
      <c r="A347" s="26">
        <f t="shared" si="6"/>
        <v>344</v>
      </c>
      <c r="B347" s="26" t="s">
        <v>594</v>
      </c>
      <c r="C347" s="26" t="s">
        <v>2491</v>
      </c>
      <c r="D347" s="24" t="s">
        <v>3731</v>
      </c>
      <c r="E347" s="26" t="s">
        <v>3361</v>
      </c>
      <c r="F347" s="26" t="s">
        <v>1744</v>
      </c>
      <c r="G347" s="26" t="s">
        <v>3118</v>
      </c>
      <c r="H347" s="26" t="s">
        <v>1333</v>
      </c>
    </row>
    <row r="348" spans="1:8" ht="28.5" x14ac:dyDescent="0.2">
      <c r="A348" s="26">
        <f t="shared" si="6"/>
        <v>345</v>
      </c>
      <c r="B348" s="26" t="s">
        <v>594</v>
      </c>
      <c r="C348" s="26" t="s">
        <v>2492</v>
      </c>
      <c r="D348" s="24" t="s">
        <v>3732</v>
      </c>
      <c r="E348" s="26" t="s">
        <v>3364</v>
      </c>
      <c r="F348" s="26" t="s">
        <v>1745</v>
      </c>
      <c r="G348" s="26" t="s">
        <v>3119</v>
      </c>
      <c r="H348" s="26" t="s">
        <v>1333</v>
      </c>
    </row>
    <row r="349" spans="1:8" ht="42.75" x14ac:dyDescent="0.2">
      <c r="A349" s="26">
        <f t="shared" si="6"/>
        <v>346</v>
      </c>
      <c r="B349" s="26" t="s">
        <v>596</v>
      </c>
      <c r="C349" s="26" t="s">
        <v>2493</v>
      </c>
      <c r="D349" s="24" t="s">
        <v>3733</v>
      </c>
      <c r="E349" s="26" t="s">
        <v>3361</v>
      </c>
      <c r="F349" s="26" t="s">
        <v>1746</v>
      </c>
      <c r="G349" s="26" t="s">
        <v>3061</v>
      </c>
      <c r="H349" s="26" t="s">
        <v>1347</v>
      </c>
    </row>
    <row r="350" spans="1:8" ht="28.5" x14ac:dyDescent="0.2">
      <c r="A350" s="26">
        <f t="shared" si="6"/>
        <v>347</v>
      </c>
      <c r="B350" s="26" t="s">
        <v>596</v>
      </c>
      <c r="C350" s="26" t="s">
        <v>2494</v>
      </c>
      <c r="D350" s="24" t="s">
        <v>3734</v>
      </c>
      <c r="E350" s="26" t="s">
        <v>3364</v>
      </c>
      <c r="F350" s="26" t="s">
        <v>1747</v>
      </c>
      <c r="G350" s="26" t="s">
        <v>3058</v>
      </c>
      <c r="H350" s="26" t="s">
        <v>1347</v>
      </c>
    </row>
    <row r="351" spans="1:8" ht="42.75" x14ac:dyDescent="0.2">
      <c r="A351" s="26">
        <f t="shared" si="6"/>
        <v>348</v>
      </c>
      <c r="B351" s="26" t="s">
        <v>598</v>
      </c>
      <c r="C351" s="26" t="s">
        <v>2495</v>
      </c>
      <c r="D351" s="24" t="s">
        <v>3735</v>
      </c>
      <c r="E351" s="26" t="s">
        <v>3361</v>
      </c>
      <c r="F351" s="26" t="s">
        <v>1748</v>
      </c>
      <c r="G351" s="26" t="s">
        <v>3061</v>
      </c>
      <c r="H351" s="26" t="s">
        <v>1326</v>
      </c>
    </row>
    <row r="352" spans="1:8" ht="28.5" x14ac:dyDescent="0.2">
      <c r="A352" s="26">
        <f t="shared" si="6"/>
        <v>349</v>
      </c>
      <c r="B352" s="26" t="s">
        <v>598</v>
      </c>
      <c r="C352" s="26" t="s">
        <v>2496</v>
      </c>
      <c r="D352" s="24" t="s">
        <v>3736</v>
      </c>
      <c r="E352" s="26" t="s">
        <v>3364</v>
      </c>
      <c r="F352" s="26" t="s">
        <v>1749</v>
      </c>
      <c r="G352" s="26" t="s">
        <v>3051</v>
      </c>
      <c r="H352" s="26" t="s">
        <v>1326</v>
      </c>
    </row>
    <row r="353" spans="1:8" ht="42.75" x14ac:dyDescent="0.2">
      <c r="A353" s="26">
        <f t="shared" si="6"/>
        <v>350</v>
      </c>
      <c r="B353" s="26" t="s">
        <v>600</v>
      </c>
      <c r="C353" s="26" t="s">
        <v>2497</v>
      </c>
      <c r="D353" s="24" t="s">
        <v>3737</v>
      </c>
      <c r="E353" s="26" t="s">
        <v>3361</v>
      </c>
      <c r="F353" s="26" t="s">
        <v>1750</v>
      </c>
      <c r="G353" s="26" t="s">
        <v>3061</v>
      </c>
      <c r="H353" s="26" t="s">
        <v>1307</v>
      </c>
    </row>
    <row r="354" spans="1:8" ht="42.75" x14ac:dyDescent="0.2">
      <c r="A354" s="26">
        <f t="shared" si="6"/>
        <v>351</v>
      </c>
      <c r="B354" s="26" t="s">
        <v>600</v>
      </c>
      <c r="C354" s="26" t="s">
        <v>2498</v>
      </c>
      <c r="D354" s="24" t="s">
        <v>3738</v>
      </c>
      <c r="E354" s="26" t="s">
        <v>3364</v>
      </c>
      <c r="F354" s="26" t="s">
        <v>1751</v>
      </c>
      <c r="G354" s="26" t="s">
        <v>3058</v>
      </c>
      <c r="H354" s="26" t="s">
        <v>1307</v>
      </c>
    </row>
    <row r="355" spans="1:8" ht="42.75" x14ac:dyDescent="0.2">
      <c r="A355" s="26">
        <f t="shared" si="6"/>
        <v>352</v>
      </c>
      <c r="B355" s="26" t="s">
        <v>602</v>
      </c>
      <c r="C355" s="26" t="s">
        <v>2499</v>
      </c>
      <c r="D355" s="24" t="s">
        <v>3739</v>
      </c>
      <c r="E355" s="26" t="s">
        <v>3361</v>
      </c>
      <c r="F355" s="26" t="s">
        <v>1752</v>
      </c>
      <c r="G355" s="26" t="s">
        <v>3172</v>
      </c>
      <c r="H355" s="26" t="s">
        <v>1307</v>
      </c>
    </row>
    <row r="356" spans="1:8" ht="28.5" x14ac:dyDescent="0.2">
      <c r="A356" s="26">
        <f t="shared" si="6"/>
        <v>353</v>
      </c>
      <c r="B356" s="26" t="s">
        <v>602</v>
      </c>
      <c r="C356" s="26" t="s">
        <v>2500</v>
      </c>
      <c r="D356" s="24" t="s">
        <v>3740</v>
      </c>
      <c r="E356" s="26" t="s">
        <v>3364</v>
      </c>
      <c r="F356" s="26" t="s">
        <v>1753</v>
      </c>
      <c r="G356" s="26" t="s">
        <v>3173</v>
      </c>
      <c r="H356" s="26" t="s">
        <v>1307</v>
      </c>
    </row>
    <row r="357" spans="1:8" ht="42.75" x14ac:dyDescent="0.2">
      <c r="A357" s="26">
        <f t="shared" si="6"/>
        <v>354</v>
      </c>
      <c r="B357" s="26" t="s">
        <v>604</v>
      </c>
      <c r="C357" s="26" t="s">
        <v>2501</v>
      </c>
      <c r="D357" s="24" t="s">
        <v>3741</v>
      </c>
      <c r="E357" s="26" t="s">
        <v>3361</v>
      </c>
      <c r="F357" s="26" t="s">
        <v>1754</v>
      </c>
      <c r="G357" s="26" t="s">
        <v>3172</v>
      </c>
      <c r="H357" s="26" t="s">
        <v>1307</v>
      </c>
    </row>
    <row r="358" spans="1:8" ht="28.5" x14ac:dyDescent="0.2">
      <c r="A358" s="26">
        <f t="shared" si="6"/>
        <v>355</v>
      </c>
      <c r="B358" s="26" t="s">
        <v>604</v>
      </c>
      <c r="C358" s="26" t="s">
        <v>2502</v>
      </c>
      <c r="D358" s="24" t="s">
        <v>3742</v>
      </c>
      <c r="E358" s="26" t="s">
        <v>3364</v>
      </c>
      <c r="F358" s="26" t="s">
        <v>1755</v>
      </c>
      <c r="G358" s="26" t="s">
        <v>3174</v>
      </c>
      <c r="H358" s="26" t="s">
        <v>1307</v>
      </c>
    </row>
    <row r="359" spans="1:8" ht="42.75" x14ac:dyDescent="0.2">
      <c r="A359" s="26">
        <f t="shared" si="6"/>
        <v>356</v>
      </c>
      <c r="B359" s="26" t="s">
        <v>606</v>
      </c>
      <c r="C359" s="26" t="s">
        <v>2503</v>
      </c>
      <c r="D359" s="24" t="s">
        <v>3743</v>
      </c>
      <c r="E359" s="26" t="s">
        <v>42</v>
      </c>
      <c r="F359" s="26" t="s">
        <v>1756</v>
      </c>
      <c r="G359" s="26" t="s">
        <v>3175</v>
      </c>
      <c r="H359" s="26" t="s">
        <v>1307</v>
      </c>
    </row>
    <row r="360" spans="1:8" ht="42.75" x14ac:dyDescent="0.2">
      <c r="A360" s="26">
        <f t="shared" si="6"/>
        <v>357</v>
      </c>
      <c r="B360" s="26" t="s">
        <v>608</v>
      </c>
      <c r="C360" s="26" t="s">
        <v>2504</v>
      </c>
      <c r="D360" s="24" t="s">
        <v>3744</v>
      </c>
      <c r="E360" s="26" t="s">
        <v>42</v>
      </c>
      <c r="F360" s="26" t="s">
        <v>1757</v>
      </c>
      <c r="G360" s="26" t="s">
        <v>3175</v>
      </c>
      <c r="H360" s="26" t="s">
        <v>1307</v>
      </c>
    </row>
    <row r="361" spans="1:8" ht="42.75" x14ac:dyDescent="0.2">
      <c r="A361" s="26">
        <f t="shared" si="6"/>
        <v>358</v>
      </c>
      <c r="B361" s="26" t="s">
        <v>610</v>
      </c>
      <c r="C361" s="26" t="s">
        <v>2505</v>
      </c>
      <c r="D361" s="24" t="s">
        <v>3745</v>
      </c>
      <c r="E361" s="26" t="s">
        <v>3361</v>
      </c>
      <c r="F361" s="26" t="s">
        <v>1758</v>
      </c>
      <c r="G361" s="26" t="s">
        <v>3061</v>
      </c>
      <c r="H361" s="26" t="s">
        <v>1307</v>
      </c>
    </row>
    <row r="362" spans="1:8" ht="28.5" x14ac:dyDescent="0.2">
      <c r="A362" s="26">
        <f t="shared" si="6"/>
        <v>359</v>
      </c>
      <c r="B362" s="26" t="s">
        <v>610</v>
      </c>
      <c r="C362" s="26" t="s">
        <v>2506</v>
      </c>
      <c r="D362" s="24" t="s">
        <v>3746</v>
      </c>
      <c r="E362" s="26" t="s">
        <v>3364</v>
      </c>
      <c r="F362" s="26" t="s">
        <v>1759</v>
      </c>
      <c r="G362" s="26" t="s">
        <v>3051</v>
      </c>
      <c r="H362" s="26" t="s">
        <v>1307</v>
      </c>
    </row>
    <row r="363" spans="1:8" ht="28.5" x14ac:dyDescent="0.2">
      <c r="A363" s="26">
        <f t="shared" si="6"/>
        <v>360</v>
      </c>
      <c r="B363" s="26" t="s">
        <v>612</v>
      </c>
      <c r="C363" s="26" t="s">
        <v>2507</v>
      </c>
      <c r="D363" s="24" t="s">
        <v>3747</v>
      </c>
      <c r="E363" s="26" t="s">
        <v>3362</v>
      </c>
      <c r="F363" s="26" t="s">
        <v>1760</v>
      </c>
      <c r="G363" s="26" t="s">
        <v>3176</v>
      </c>
      <c r="H363" s="26" t="s">
        <v>1326</v>
      </c>
    </row>
    <row r="364" spans="1:8" ht="42.75" x14ac:dyDescent="0.2">
      <c r="A364" s="26">
        <f t="shared" si="6"/>
        <v>361</v>
      </c>
      <c r="B364" s="26" t="s">
        <v>614</v>
      </c>
      <c r="C364" s="26" t="s">
        <v>2508</v>
      </c>
      <c r="D364" s="24" t="s">
        <v>3748</v>
      </c>
      <c r="E364" s="26" t="s">
        <v>3361</v>
      </c>
      <c r="F364" s="26" t="s">
        <v>1761</v>
      </c>
      <c r="G364" s="26" t="s">
        <v>3113</v>
      </c>
      <c r="H364" s="26" t="s">
        <v>1305</v>
      </c>
    </row>
    <row r="365" spans="1:8" ht="28.5" x14ac:dyDescent="0.2">
      <c r="A365" s="26">
        <f t="shared" si="6"/>
        <v>362</v>
      </c>
      <c r="B365" s="26" t="s">
        <v>614</v>
      </c>
      <c r="C365" s="26" t="s">
        <v>2509</v>
      </c>
      <c r="D365" s="24" t="s">
        <v>3749</v>
      </c>
      <c r="E365" s="26" t="s">
        <v>3364</v>
      </c>
      <c r="F365" s="26" t="s">
        <v>1762</v>
      </c>
      <c r="G365" s="26" t="s">
        <v>3177</v>
      </c>
      <c r="H365" s="26" t="s">
        <v>1305</v>
      </c>
    </row>
    <row r="366" spans="1:8" ht="42.75" x14ac:dyDescent="0.2">
      <c r="A366" s="26">
        <f t="shared" si="6"/>
        <v>363</v>
      </c>
      <c r="B366" s="26" t="s">
        <v>616</v>
      </c>
      <c r="C366" s="26" t="s">
        <v>2510</v>
      </c>
      <c r="D366" s="24" t="s">
        <v>4138</v>
      </c>
      <c r="E366" s="26" t="s">
        <v>3361</v>
      </c>
      <c r="F366" s="26" t="s">
        <v>1763</v>
      </c>
      <c r="G366" s="26" t="s">
        <v>3056</v>
      </c>
      <c r="H366" s="26" t="s">
        <v>1314</v>
      </c>
    </row>
    <row r="367" spans="1:8" ht="28.5" x14ac:dyDescent="0.2">
      <c r="A367" s="26">
        <f t="shared" si="6"/>
        <v>364</v>
      </c>
      <c r="B367" s="26" t="s">
        <v>616</v>
      </c>
      <c r="C367" s="26" t="s">
        <v>2511</v>
      </c>
      <c r="D367" s="24" t="s">
        <v>4139</v>
      </c>
      <c r="E367" s="26" t="s">
        <v>3364</v>
      </c>
      <c r="F367" s="26" t="s">
        <v>1764</v>
      </c>
      <c r="G367" s="26" t="s">
        <v>3066</v>
      </c>
      <c r="H367" s="26" t="s">
        <v>1314</v>
      </c>
    </row>
    <row r="368" spans="1:8" ht="42.75" x14ac:dyDescent="0.2">
      <c r="A368" s="26">
        <f t="shared" si="6"/>
        <v>365</v>
      </c>
      <c r="B368" s="26" t="s">
        <v>618</v>
      </c>
      <c r="C368" s="26" t="s">
        <v>2512</v>
      </c>
      <c r="D368" s="24" t="s">
        <v>4140</v>
      </c>
      <c r="E368" s="26" t="s">
        <v>3361</v>
      </c>
      <c r="F368" s="26" t="s">
        <v>1765</v>
      </c>
      <c r="G368" s="26" t="s">
        <v>3074</v>
      </c>
      <c r="H368" s="26" t="s">
        <v>1348</v>
      </c>
    </row>
    <row r="369" spans="1:8" ht="28.5" x14ac:dyDescent="0.2">
      <c r="A369" s="26">
        <f t="shared" si="6"/>
        <v>366</v>
      </c>
      <c r="B369" s="26" t="s">
        <v>618</v>
      </c>
      <c r="C369" s="26" t="s">
        <v>2513</v>
      </c>
      <c r="D369" s="24" t="s">
        <v>4141</v>
      </c>
      <c r="E369" s="26" t="s">
        <v>3364</v>
      </c>
      <c r="F369" s="26" t="s">
        <v>1766</v>
      </c>
      <c r="G369" s="26" t="s">
        <v>3075</v>
      </c>
      <c r="H369" s="26" t="s">
        <v>1348</v>
      </c>
    </row>
    <row r="370" spans="1:8" ht="42.75" x14ac:dyDescent="0.2">
      <c r="A370" s="26">
        <f t="shared" si="6"/>
        <v>367</v>
      </c>
      <c r="B370" s="26" t="s">
        <v>620</v>
      </c>
      <c r="C370" s="26" t="s">
        <v>2514</v>
      </c>
      <c r="D370" s="24" t="s">
        <v>4142</v>
      </c>
      <c r="E370" s="26" t="s">
        <v>3362</v>
      </c>
      <c r="F370" s="26" t="s">
        <v>1767</v>
      </c>
      <c r="G370" s="26" t="s">
        <v>3178</v>
      </c>
      <c r="H370" s="26" t="s">
        <v>1349</v>
      </c>
    </row>
    <row r="371" spans="1:8" ht="42.75" x14ac:dyDescent="0.2">
      <c r="A371" s="26">
        <f t="shared" si="6"/>
        <v>368</v>
      </c>
      <c r="B371" s="26" t="s">
        <v>622</v>
      </c>
      <c r="C371" s="26" t="s">
        <v>2515</v>
      </c>
      <c r="D371" s="24" t="s">
        <v>3750</v>
      </c>
      <c r="E371" s="26" t="s">
        <v>3361</v>
      </c>
      <c r="F371" s="26" t="s">
        <v>1768</v>
      </c>
      <c r="G371" s="26" t="s">
        <v>3039</v>
      </c>
      <c r="H371" s="26" t="s">
        <v>1317</v>
      </c>
    </row>
    <row r="372" spans="1:8" ht="28.5" x14ac:dyDescent="0.2">
      <c r="A372" s="26">
        <f t="shared" si="6"/>
        <v>369</v>
      </c>
      <c r="B372" s="26" t="s">
        <v>622</v>
      </c>
      <c r="C372" s="26" t="s">
        <v>2516</v>
      </c>
      <c r="D372" s="24" t="s">
        <v>3751</v>
      </c>
      <c r="E372" s="26" t="s">
        <v>3364</v>
      </c>
      <c r="F372" s="26" t="s">
        <v>1769</v>
      </c>
      <c r="G372" s="26" t="s">
        <v>3053</v>
      </c>
      <c r="H372" s="26" t="s">
        <v>1317</v>
      </c>
    </row>
    <row r="373" spans="1:8" ht="28.5" x14ac:dyDescent="0.2">
      <c r="A373" s="26">
        <f t="shared" si="6"/>
        <v>370</v>
      </c>
      <c r="B373" s="26" t="s">
        <v>624</v>
      </c>
      <c r="C373" s="26" t="s">
        <v>2517</v>
      </c>
      <c r="D373" s="24" t="s">
        <v>3752</v>
      </c>
      <c r="E373" s="26" t="s">
        <v>3362</v>
      </c>
      <c r="F373" s="26" t="s">
        <v>1770</v>
      </c>
      <c r="G373" s="26" t="s">
        <v>3179</v>
      </c>
      <c r="H373" s="26" t="s">
        <v>1317</v>
      </c>
    </row>
    <row r="374" spans="1:8" ht="28.5" x14ac:dyDescent="0.2">
      <c r="A374" s="26">
        <f t="shared" si="6"/>
        <v>371</v>
      </c>
      <c r="B374" s="26" t="s">
        <v>626</v>
      </c>
      <c r="C374" s="26" t="s">
        <v>2518</v>
      </c>
      <c r="D374" s="24" t="s">
        <v>3753</v>
      </c>
      <c r="E374" s="26" t="s">
        <v>3362</v>
      </c>
      <c r="F374" s="26" t="s">
        <v>1771</v>
      </c>
      <c r="G374" s="26" t="s">
        <v>3180</v>
      </c>
      <c r="H374" s="26" t="s">
        <v>1350</v>
      </c>
    </row>
    <row r="375" spans="1:8" ht="28.5" x14ac:dyDescent="0.2">
      <c r="A375" s="26">
        <f t="shared" si="6"/>
        <v>372</v>
      </c>
      <c r="B375" s="26" t="s">
        <v>628</v>
      </c>
      <c r="C375" s="26" t="s">
        <v>2519</v>
      </c>
      <c r="D375" s="24" t="s">
        <v>3754</v>
      </c>
      <c r="E375" s="26" t="s">
        <v>3362</v>
      </c>
      <c r="F375" s="26" t="s">
        <v>1772</v>
      </c>
      <c r="G375" s="26" t="s">
        <v>3181</v>
      </c>
      <c r="H375" s="26" t="s">
        <v>1317</v>
      </c>
    </row>
    <row r="376" spans="1:8" ht="28.5" x14ac:dyDescent="0.2">
      <c r="A376" s="26">
        <f t="shared" si="6"/>
        <v>373</v>
      </c>
      <c r="B376" s="26" t="s">
        <v>630</v>
      </c>
      <c r="C376" s="26" t="s">
        <v>2520</v>
      </c>
      <c r="D376" s="24" t="s">
        <v>3755</v>
      </c>
      <c r="E376" s="26" t="s">
        <v>3362</v>
      </c>
      <c r="F376" s="26" t="s">
        <v>1773</v>
      </c>
      <c r="G376" s="26" t="s">
        <v>3168</v>
      </c>
      <c r="H376" s="26" t="s">
        <v>1351</v>
      </c>
    </row>
    <row r="377" spans="1:8" ht="28.5" x14ac:dyDescent="0.2">
      <c r="A377" s="26">
        <f t="shared" si="6"/>
        <v>374</v>
      </c>
      <c r="B377" s="26" t="s">
        <v>632</v>
      </c>
      <c r="C377" s="26" t="s">
        <v>2521</v>
      </c>
      <c r="D377" s="24" t="s">
        <v>3756</v>
      </c>
      <c r="E377" s="26" t="s">
        <v>3362</v>
      </c>
      <c r="F377" s="26" t="s">
        <v>1774</v>
      </c>
      <c r="G377" s="26" t="s">
        <v>3180</v>
      </c>
      <c r="H377" s="26" t="s">
        <v>1314</v>
      </c>
    </row>
    <row r="378" spans="1:8" ht="42.75" x14ac:dyDescent="0.2">
      <c r="A378" s="26">
        <f t="shared" si="6"/>
        <v>375</v>
      </c>
      <c r="B378" s="26" t="s">
        <v>634</v>
      </c>
      <c r="C378" s="26" t="s">
        <v>2522</v>
      </c>
      <c r="D378" s="24" t="s">
        <v>3757</v>
      </c>
      <c r="E378" s="26" t="s">
        <v>3361</v>
      </c>
      <c r="F378" s="26" t="s">
        <v>1775</v>
      </c>
      <c r="G378" s="26" t="s">
        <v>3053</v>
      </c>
      <c r="H378" s="26" t="s">
        <v>1336</v>
      </c>
    </row>
    <row r="379" spans="1:8" ht="42.75" x14ac:dyDescent="0.2">
      <c r="A379" s="26">
        <f t="shared" si="6"/>
        <v>376</v>
      </c>
      <c r="B379" s="26" t="s">
        <v>634</v>
      </c>
      <c r="C379" s="26" t="s">
        <v>2523</v>
      </c>
      <c r="D379" s="24" t="s">
        <v>3758</v>
      </c>
      <c r="E379" s="26" t="s">
        <v>3364</v>
      </c>
      <c r="F379" s="26" t="s">
        <v>1776</v>
      </c>
      <c r="G379" s="26" t="s">
        <v>3182</v>
      </c>
      <c r="H379" s="26" t="s">
        <v>1336</v>
      </c>
    </row>
    <row r="380" spans="1:8" ht="42.75" x14ac:dyDescent="0.2">
      <c r="A380" s="26">
        <f t="shared" si="6"/>
        <v>377</v>
      </c>
      <c r="B380" s="26" t="s">
        <v>636</v>
      </c>
      <c r="C380" s="26" t="s">
        <v>2524</v>
      </c>
      <c r="D380" s="24" t="s">
        <v>3759</v>
      </c>
      <c r="E380" s="26" t="s">
        <v>3361</v>
      </c>
      <c r="F380" s="26" t="s">
        <v>1777</v>
      </c>
      <c r="G380" s="26" t="s">
        <v>3113</v>
      </c>
      <c r="H380" s="26" t="s">
        <v>1336</v>
      </c>
    </row>
    <row r="381" spans="1:8" ht="28.5" x14ac:dyDescent="0.2">
      <c r="A381" s="26">
        <f t="shared" si="6"/>
        <v>378</v>
      </c>
      <c r="B381" s="26" t="s">
        <v>636</v>
      </c>
      <c r="C381" s="26" t="s">
        <v>2525</v>
      </c>
      <c r="D381" s="24" t="s">
        <v>3760</v>
      </c>
      <c r="E381" s="26" t="s">
        <v>3364</v>
      </c>
      <c r="F381" s="26" t="s">
        <v>1778</v>
      </c>
      <c r="G381" s="26" t="s">
        <v>3183</v>
      </c>
      <c r="H381" s="26" t="s">
        <v>1336</v>
      </c>
    </row>
    <row r="382" spans="1:8" ht="71.25" x14ac:dyDescent="0.2">
      <c r="A382" s="26">
        <f t="shared" si="6"/>
        <v>379</v>
      </c>
      <c r="B382" s="26" t="s">
        <v>638</v>
      </c>
      <c r="C382" s="26" t="s">
        <v>2526</v>
      </c>
      <c r="D382" s="24" t="s">
        <v>3761</v>
      </c>
      <c r="E382" s="26" t="s">
        <v>42</v>
      </c>
      <c r="F382" s="26" t="s">
        <v>1779</v>
      </c>
      <c r="G382" s="26" t="s">
        <v>3184</v>
      </c>
      <c r="H382" s="26" t="s">
        <v>1352</v>
      </c>
    </row>
    <row r="383" spans="1:8" ht="42.75" x14ac:dyDescent="0.2">
      <c r="A383" s="26">
        <f t="shared" si="6"/>
        <v>380</v>
      </c>
      <c r="B383" s="26" t="s">
        <v>640</v>
      </c>
      <c r="C383" s="26" t="s">
        <v>2527</v>
      </c>
      <c r="D383" s="24" t="s">
        <v>3762</v>
      </c>
      <c r="E383" s="26" t="s">
        <v>3361</v>
      </c>
      <c r="F383" s="26" t="s">
        <v>1780</v>
      </c>
      <c r="G383" s="26" t="s">
        <v>3142</v>
      </c>
      <c r="H383" s="26" t="s">
        <v>1305</v>
      </c>
    </row>
    <row r="384" spans="1:8" ht="28.5" x14ac:dyDescent="0.2">
      <c r="A384" s="26">
        <f t="shared" si="6"/>
        <v>381</v>
      </c>
      <c r="B384" s="26" t="s">
        <v>640</v>
      </c>
      <c r="C384" s="26" t="s">
        <v>2528</v>
      </c>
      <c r="D384" s="24" t="s">
        <v>3763</v>
      </c>
      <c r="E384" s="26" t="s">
        <v>3364</v>
      </c>
      <c r="F384" s="26" t="s">
        <v>1781</v>
      </c>
      <c r="G384" s="26" t="s">
        <v>3150</v>
      </c>
      <c r="H384" s="26" t="s">
        <v>1305</v>
      </c>
    </row>
    <row r="385" spans="1:8" ht="28.5" x14ac:dyDescent="0.2">
      <c r="A385" s="26">
        <f t="shared" si="6"/>
        <v>382</v>
      </c>
      <c r="B385" s="26" t="s">
        <v>1238</v>
      </c>
      <c r="C385" s="26" t="s">
        <v>2529</v>
      </c>
      <c r="D385" s="24" t="s">
        <v>3764</v>
      </c>
      <c r="E385" s="26" t="s">
        <v>3362</v>
      </c>
      <c r="F385" s="26" t="s">
        <v>1782</v>
      </c>
      <c r="G385" s="26" t="s">
        <v>3185</v>
      </c>
      <c r="H385" s="26" t="s">
        <v>1353</v>
      </c>
    </row>
    <row r="386" spans="1:8" ht="28.5" x14ac:dyDescent="0.2">
      <c r="A386" s="26">
        <f t="shared" si="6"/>
        <v>383</v>
      </c>
      <c r="B386" s="26" t="s">
        <v>1240</v>
      </c>
      <c r="C386" s="26" t="s">
        <v>2530</v>
      </c>
      <c r="D386" s="24" t="s">
        <v>3765</v>
      </c>
      <c r="E386" s="26" t="s">
        <v>3362</v>
      </c>
      <c r="F386" s="26" t="s">
        <v>1783</v>
      </c>
      <c r="G386" s="26" t="s">
        <v>3186</v>
      </c>
      <c r="H386" s="26" t="s">
        <v>1353</v>
      </c>
    </row>
    <row r="387" spans="1:8" ht="28.5" x14ac:dyDescent="0.2">
      <c r="A387" s="26">
        <f t="shared" si="6"/>
        <v>384</v>
      </c>
      <c r="B387" s="26" t="s">
        <v>1242</v>
      </c>
      <c r="C387" s="26" t="s">
        <v>2531</v>
      </c>
      <c r="D387" s="24" t="s">
        <v>3766</v>
      </c>
      <c r="E387" s="26" t="s">
        <v>3362</v>
      </c>
      <c r="F387" s="26" t="s">
        <v>1784</v>
      </c>
      <c r="G387" s="26" t="s">
        <v>3187</v>
      </c>
      <c r="H387" s="26" t="s">
        <v>1341</v>
      </c>
    </row>
    <row r="388" spans="1:8" ht="28.5" x14ac:dyDescent="0.2">
      <c r="A388" s="26">
        <f t="shared" si="6"/>
        <v>385</v>
      </c>
      <c r="B388" s="26" t="s">
        <v>1244</v>
      </c>
      <c r="C388" s="26" t="s">
        <v>2532</v>
      </c>
      <c r="D388" s="24" t="s">
        <v>3767</v>
      </c>
      <c r="E388" s="26" t="s">
        <v>3362</v>
      </c>
      <c r="F388" s="26" t="s">
        <v>1785</v>
      </c>
      <c r="G388" s="26" t="s">
        <v>3188</v>
      </c>
      <c r="H388" s="26" t="s">
        <v>1341</v>
      </c>
    </row>
    <row r="389" spans="1:8" ht="28.5" x14ac:dyDescent="0.2">
      <c r="A389" s="26">
        <f t="shared" ref="A389:A452" si="7">IF(AND(NOT(ISERR(FIND($K$4,D389))),NOT(ISERR(FIND($K$5,D389))),NOT(ISERR(FIND($K$6,D389))),NOT(ISERR(FIND($K$7,D389))) ),A388+1,A388)</f>
        <v>386</v>
      </c>
      <c r="B389" s="26" t="s">
        <v>642</v>
      </c>
      <c r="C389" s="26" t="s">
        <v>2533</v>
      </c>
      <c r="D389" s="24" t="s">
        <v>4016</v>
      </c>
      <c r="E389" s="26" t="s">
        <v>3362</v>
      </c>
      <c r="F389" s="26" t="s">
        <v>1786</v>
      </c>
      <c r="G389" s="26" t="s">
        <v>3189</v>
      </c>
      <c r="H389" s="26" t="s">
        <v>1305</v>
      </c>
    </row>
    <row r="390" spans="1:8" ht="42.75" x14ac:dyDescent="0.2">
      <c r="A390" s="26">
        <f t="shared" si="7"/>
        <v>387</v>
      </c>
      <c r="B390" s="26" t="s">
        <v>644</v>
      </c>
      <c r="C390" s="26" t="s">
        <v>2534</v>
      </c>
      <c r="D390" s="24" t="s">
        <v>4143</v>
      </c>
      <c r="E390" s="26" t="s">
        <v>3361</v>
      </c>
      <c r="F390" s="26" t="s">
        <v>1787</v>
      </c>
      <c r="G390" s="26" t="s">
        <v>3038</v>
      </c>
      <c r="H390" s="26" t="s">
        <v>1305</v>
      </c>
    </row>
    <row r="391" spans="1:8" ht="28.5" x14ac:dyDescent="0.2">
      <c r="A391" s="26">
        <f t="shared" si="7"/>
        <v>388</v>
      </c>
      <c r="B391" s="26" t="s">
        <v>644</v>
      </c>
      <c r="C391" s="26" t="s">
        <v>2535</v>
      </c>
      <c r="D391" s="24" t="s">
        <v>4144</v>
      </c>
      <c r="E391" s="26" t="s">
        <v>3364</v>
      </c>
      <c r="F391" s="26" t="s">
        <v>1788</v>
      </c>
      <c r="G391" s="26" t="s">
        <v>3138</v>
      </c>
      <c r="H391" s="26" t="s">
        <v>1305</v>
      </c>
    </row>
    <row r="392" spans="1:8" ht="28.5" x14ac:dyDescent="0.2">
      <c r="A392" s="26">
        <f t="shared" si="7"/>
        <v>389</v>
      </c>
      <c r="B392" s="26" t="s">
        <v>1246</v>
      </c>
      <c r="C392" s="26" t="s">
        <v>2536</v>
      </c>
      <c r="D392" s="24" t="s">
        <v>3768</v>
      </c>
      <c r="E392" s="26" t="s">
        <v>3362</v>
      </c>
      <c r="F392" s="26" t="s">
        <v>1789</v>
      </c>
      <c r="G392" s="26" t="s">
        <v>3190</v>
      </c>
      <c r="H392" s="26" t="s">
        <v>1353</v>
      </c>
    </row>
    <row r="393" spans="1:8" ht="28.5" x14ac:dyDescent="0.2">
      <c r="A393" s="26">
        <f t="shared" si="7"/>
        <v>390</v>
      </c>
      <c r="B393" s="26" t="s">
        <v>1248</v>
      </c>
      <c r="C393" s="26" t="s">
        <v>2537</v>
      </c>
      <c r="D393" s="24" t="s">
        <v>4040</v>
      </c>
      <c r="E393" s="26" t="s">
        <v>3362</v>
      </c>
      <c r="F393" s="26" t="s">
        <v>1790</v>
      </c>
      <c r="G393" s="26" t="s">
        <v>3191</v>
      </c>
      <c r="H393" s="26" t="s">
        <v>1353</v>
      </c>
    </row>
    <row r="394" spans="1:8" ht="28.5" x14ac:dyDescent="0.2">
      <c r="A394" s="26">
        <f t="shared" si="7"/>
        <v>391</v>
      </c>
      <c r="B394" s="26" t="s">
        <v>1250</v>
      </c>
      <c r="C394" s="26" t="s">
        <v>2538</v>
      </c>
      <c r="D394" s="24" t="s">
        <v>3769</v>
      </c>
      <c r="E394" s="26" t="s">
        <v>3362</v>
      </c>
      <c r="F394" s="26" t="s">
        <v>1791</v>
      </c>
      <c r="G394" s="26" t="s">
        <v>3192</v>
      </c>
      <c r="H394" s="26" t="s">
        <v>1353</v>
      </c>
    </row>
    <row r="395" spans="1:8" ht="28.5" x14ac:dyDescent="0.2">
      <c r="A395" s="26">
        <f t="shared" si="7"/>
        <v>392</v>
      </c>
      <c r="B395" s="26" t="s">
        <v>1252</v>
      </c>
      <c r="C395" s="26" t="s">
        <v>2539</v>
      </c>
      <c r="D395" s="24" t="s">
        <v>4145</v>
      </c>
      <c r="E395" s="26" t="s">
        <v>3362</v>
      </c>
      <c r="F395" s="26" t="s">
        <v>1792</v>
      </c>
      <c r="G395" s="26" t="s">
        <v>3193</v>
      </c>
      <c r="H395" s="26" t="s">
        <v>1353</v>
      </c>
    </row>
    <row r="396" spans="1:8" ht="42.75" x14ac:dyDescent="0.2">
      <c r="A396" s="26">
        <f t="shared" si="7"/>
        <v>393</v>
      </c>
      <c r="B396" s="26" t="s">
        <v>646</v>
      </c>
      <c r="C396" s="26" t="s">
        <v>2540</v>
      </c>
      <c r="D396" s="24" t="s">
        <v>3770</v>
      </c>
      <c r="E396" s="26" t="s">
        <v>3361</v>
      </c>
      <c r="F396" s="26" t="s">
        <v>1793</v>
      </c>
      <c r="G396" s="26" t="s">
        <v>3038</v>
      </c>
      <c r="H396" s="26" t="s">
        <v>1305</v>
      </c>
    </row>
    <row r="397" spans="1:8" ht="28.5" x14ac:dyDescent="0.2">
      <c r="A397" s="26">
        <f t="shared" si="7"/>
        <v>394</v>
      </c>
      <c r="B397" s="26" t="s">
        <v>646</v>
      </c>
      <c r="C397" s="26" t="s">
        <v>2541</v>
      </c>
      <c r="D397" s="24" t="s">
        <v>3771</v>
      </c>
      <c r="E397" s="26" t="s">
        <v>3364</v>
      </c>
      <c r="F397" s="26" t="s">
        <v>1794</v>
      </c>
      <c r="G397" s="26" t="s">
        <v>3138</v>
      </c>
      <c r="H397" s="26" t="s">
        <v>1305</v>
      </c>
    </row>
    <row r="398" spans="1:8" ht="42.75" x14ac:dyDescent="0.2">
      <c r="A398" s="26">
        <f t="shared" si="7"/>
        <v>395</v>
      </c>
      <c r="B398" s="26" t="s">
        <v>648</v>
      </c>
      <c r="C398" s="26" t="s">
        <v>2542</v>
      </c>
      <c r="D398" s="24" t="s">
        <v>3772</v>
      </c>
      <c r="E398" s="26" t="s">
        <v>3361</v>
      </c>
      <c r="F398" s="26" t="s">
        <v>1795</v>
      </c>
      <c r="G398" s="26" t="s">
        <v>3116</v>
      </c>
      <c r="H398" s="26" t="s">
        <v>1305</v>
      </c>
    </row>
    <row r="399" spans="1:8" ht="28.5" x14ac:dyDescent="0.2">
      <c r="A399" s="26">
        <f t="shared" si="7"/>
        <v>396</v>
      </c>
      <c r="B399" s="26" t="s">
        <v>648</v>
      </c>
      <c r="C399" s="26" t="s">
        <v>2543</v>
      </c>
      <c r="D399" s="24" t="s">
        <v>3773</v>
      </c>
      <c r="E399" s="26" t="s">
        <v>3364</v>
      </c>
      <c r="F399" s="26" t="s">
        <v>1796</v>
      </c>
      <c r="G399" s="26" t="s">
        <v>3144</v>
      </c>
      <c r="H399" s="26" t="s">
        <v>1305</v>
      </c>
    </row>
    <row r="400" spans="1:8" ht="42.75" x14ac:dyDescent="0.2">
      <c r="A400" s="26">
        <f t="shared" si="7"/>
        <v>397</v>
      </c>
      <c r="B400" s="26" t="s">
        <v>650</v>
      </c>
      <c r="C400" s="26" t="s">
        <v>2544</v>
      </c>
      <c r="D400" s="24" t="s">
        <v>4146</v>
      </c>
      <c r="E400" s="26" t="s">
        <v>3361</v>
      </c>
      <c r="F400" s="26" t="s">
        <v>1797</v>
      </c>
      <c r="G400" s="26" t="s">
        <v>3144</v>
      </c>
      <c r="H400" s="26" t="s">
        <v>1354</v>
      </c>
    </row>
    <row r="401" spans="1:8" ht="28.5" x14ac:dyDescent="0.2">
      <c r="A401" s="26">
        <f t="shared" si="7"/>
        <v>398</v>
      </c>
      <c r="B401" s="26" t="s">
        <v>650</v>
      </c>
      <c r="C401" s="26" t="s">
        <v>2545</v>
      </c>
      <c r="D401" s="24" t="s">
        <v>4147</v>
      </c>
      <c r="E401" s="26" t="s">
        <v>3364</v>
      </c>
      <c r="F401" s="26" t="s">
        <v>1798</v>
      </c>
      <c r="G401" s="26" t="s">
        <v>3154</v>
      </c>
      <c r="H401" s="26" t="s">
        <v>1354</v>
      </c>
    </row>
    <row r="402" spans="1:8" ht="42.75" x14ac:dyDescent="0.2">
      <c r="A402" s="26">
        <f t="shared" si="7"/>
        <v>399</v>
      </c>
      <c r="B402" s="26" t="s">
        <v>652</v>
      </c>
      <c r="C402" s="26" t="s">
        <v>2546</v>
      </c>
      <c r="D402" s="24" t="s">
        <v>4148</v>
      </c>
      <c r="E402" s="26" t="s">
        <v>3361</v>
      </c>
      <c r="F402" s="26" t="s">
        <v>1799</v>
      </c>
      <c r="G402" s="26" t="s">
        <v>3113</v>
      </c>
      <c r="H402" s="26" t="s">
        <v>1348</v>
      </c>
    </row>
    <row r="403" spans="1:8" ht="28.5" x14ac:dyDescent="0.2">
      <c r="A403" s="26">
        <f t="shared" si="7"/>
        <v>400</v>
      </c>
      <c r="B403" s="26" t="s">
        <v>652</v>
      </c>
      <c r="C403" s="26" t="s">
        <v>2547</v>
      </c>
      <c r="D403" s="24" t="s">
        <v>4149</v>
      </c>
      <c r="E403" s="26" t="s">
        <v>3364</v>
      </c>
      <c r="F403" s="26" t="s">
        <v>1800</v>
      </c>
      <c r="G403" s="26" t="s">
        <v>3177</v>
      </c>
      <c r="H403" s="26" t="s">
        <v>1348</v>
      </c>
    </row>
    <row r="404" spans="1:8" ht="42.75" x14ac:dyDescent="0.2">
      <c r="A404" s="26">
        <f t="shared" si="7"/>
        <v>401</v>
      </c>
      <c r="B404" s="26" t="s">
        <v>654</v>
      </c>
      <c r="C404" s="26" t="s">
        <v>2548</v>
      </c>
      <c r="D404" s="24" t="s">
        <v>3774</v>
      </c>
      <c r="E404" s="26" t="s">
        <v>3361</v>
      </c>
      <c r="F404" s="26" t="s">
        <v>1801</v>
      </c>
      <c r="G404" s="26" t="s">
        <v>3172</v>
      </c>
      <c r="H404" s="26" t="s">
        <v>1336</v>
      </c>
    </row>
    <row r="405" spans="1:8" ht="28.5" x14ac:dyDescent="0.2">
      <c r="A405" s="26">
        <f t="shared" si="7"/>
        <v>402</v>
      </c>
      <c r="B405" s="26" t="s">
        <v>654</v>
      </c>
      <c r="C405" s="26" t="s">
        <v>2549</v>
      </c>
      <c r="D405" s="24" t="s">
        <v>3775</v>
      </c>
      <c r="E405" s="26" t="s">
        <v>3364</v>
      </c>
      <c r="F405" s="26" t="s">
        <v>1802</v>
      </c>
      <c r="G405" s="26" t="s">
        <v>3173</v>
      </c>
      <c r="H405" s="26" t="s">
        <v>1336</v>
      </c>
    </row>
    <row r="406" spans="1:8" ht="28.5" x14ac:dyDescent="0.2">
      <c r="A406" s="26">
        <f t="shared" si="7"/>
        <v>403</v>
      </c>
      <c r="B406" s="26" t="s">
        <v>656</v>
      </c>
      <c r="C406" s="26" t="s">
        <v>2550</v>
      </c>
      <c r="D406" s="24" t="s">
        <v>3776</v>
      </c>
      <c r="E406" s="26" t="s">
        <v>3362</v>
      </c>
      <c r="F406" s="26" t="s">
        <v>1803</v>
      </c>
      <c r="G406" s="26" t="s">
        <v>3194</v>
      </c>
      <c r="H406" s="26" t="s">
        <v>1355</v>
      </c>
    </row>
    <row r="407" spans="1:8" ht="28.5" x14ac:dyDescent="0.2">
      <c r="A407" s="26">
        <f t="shared" si="7"/>
        <v>404</v>
      </c>
      <c r="B407" s="26" t="s">
        <v>1254</v>
      </c>
      <c r="C407" s="26" t="s">
        <v>2551</v>
      </c>
      <c r="D407" s="24" t="s">
        <v>3777</v>
      </c>
      <c r="E407" s="26" t="s">
        <v>3362</v>
      </c>
      <c r="F407" s="26" t="s">
        <v>1804</v>
      </c>
      <c r="G407" s="26" t="s">
        <v>3195</v>
      </c>
      <c r="H407" s="26" t="s">
        <v>1353</v>
      </c>
    </row>
    <row r="408" spans="1:8" ht="42.75" x14ac:dyDescent="0.2">
      <c r="A408" s="26">
        <f t="shared" si="7"/>
        <v>405</v>
      </c>
      <c r="B408" s="26" t="s">
        <v>657</v>
      </c>
      <c r="C408" s="26" t="s">
        <v>2552</v>
      </c>
      <c r="D408" s="24" t="s">
        <v>4150</v>
      </c>
      <c r="E408" s="26" t="s">
        <v>42</v>
      </c>
      <c r="F408" s="26" t="s">
        <v>1805</v>
      </c>
      <c r="G408" s="26" t="s">
        <v>3196</v>
      </c>
      <c r="H408" s="26" t="s">
        <v>1314</v>
      </c>
    </row>
    <row r="409" spans="1:8" ht="42.75" x14ac:dyDescent="0.2">
      <c r="A409" s="26">
        <f t="shared" si="7"/>
        <v>406</v>
      </c>
      <c r="B409" s="26" t="s">
        <v>659</v>
      </c>
      <c r="C409" s="26" t="s">
        <v>2553</v>
      </c>
      <c r="D409" s="24" t="s">
        <v>3778</v>
      </c>
      <c r="E409" s="26" t="s">
        <v>42</v>
      </c>
      <c r="F409" s="26" t="s">
        <v>1806</v>
      </c>
      <c r="G409" s="26" t="s">
        <v>3161</v>
      </c>
      <c r="H409" s="26" t="s">
        <v>1314</v>
      </c>
    </row>
    <row r="410" spans="1:8" ht="42.75" x14ac:dyDescent="0.2">
      <c r="A410" s="26">
        <f t="shared" si="7"/>
        <v>407</v>
      </c>
      <c r="B410" s="26" t="s">
        <v>661</v>
      </c>
      <c r="C410" s="26" t="s">
        <v>2554</v>
      </c>
      <c r="D410" s="24" t="s">
        <v>3779</v>
      </c>
      <c r="E410" s="26" t="s">
        <v>42</v>
      </c>
      <c r="F410" s="26" t="s">
        <v>1807</v>
      </c>
      <c r="G410" s="26" t="s">
        <v>3197</v>
      </c>
      <c r="H410" s="26" t="s">
        <v>1338</v>
      </c>
    </row>
    <row r="411" spans="1:8" ht="42.75" x14ac:dyDescent="0.2">
      <c r="A411" s="26">
        <f t="shared" si="7"/>
        <v>408</v>
      </c>
      <c r="B411" s="26" t="s">
        <v>663</v>
      </c>
      <c r="C411" s="26" t="s">
        <v>2555</v>
      </c>
      <c r="D411" s="24" t="s">
        <v>3780</v>
      </c>
      <c r="E411" s="26" t="s">
        <v>3361</v>
      </c>
      <c r="F411" s="26" t="s">
        <v>1808</v>
      </c>
      <c r="G411" s="26" t="s">
        <v>3142</v>
      </c>
      <c r="H411" s="26" t="s">
        <v>1305</v>
      </c>
    </row>
    <row r="412" spans="1:8" ht="28.5" x14ac:dyDescent="0.2">
      <c r="A412" s="26">
        <f t="shared" si="7"/>
        <v>409</v>
      </c>
      <c r="B412" s="26" t="s">
        <v>663</v>
      </c>
      <c r="C412" s="26" t="s">
        <v>2556</v>
      </c>
      <c r="D412" s="24" t="s">
        <v>3781</v>
      </c>
      <c r="E412" s="26" t="s">
        <v>3364</v>
      </c>
      <c r="F412" s="26" t="s">
        <v>1809</v>
      </c>
      <c r="G412" s="26" t="s">
        <v>3150</v>
      </c>
      <c r="H412" s="26" t="s">
        <v>1305</v>
      </c>
    </row>
    <row r="413" spans="1:8" ht="42.75" x14ac:dyDescent="0.2">
      <c r="A413" s="26">
        <f t="shared" si="7"/>
        <v>410</v>
      </c>
      <c r="B413" s="26" t="s">
        <v>665</v>
      </c>
      <c r="C413" s="26" t="s">
        <v>2557</v>
      </c>
      <c r="D413" s="24" t="s">
        <v>4151</v>
      </c>
      <c r="E413" s="26" t="s">
        <v>42</v>
      </c>
      <c r="F413" s="26" t="s">
        <v>1810</v>
      </c>
      <c r="G413" s="26" t="s">
        <v>3123</v>
      </c>
      <c r="H413" s="26" t="s">
        <v>1314</v>
      </c>
    </row>
    <row r="414" spans="1:8" ht="28.5" x14ac:dyDescent="0.2">
      <c r="A414" s="26">
        <f t="shared" si="7"/>
        <v>411</v>
      </c>
      <c r="B414" s="26" t="s">
        <v>667</v>
      </c>
      <c r="C414" s="26" t="s">
        <v>2558</v>
      </c>
      <c r="D414" s="24" t="s">
        <v>4152</v>
      </c>
      <c r="E414" s="26" t="s">
        <v>3362</v>
      </c>
      <c r="F414" s="26" t="s">
        <v>1811</v>
      </c>
      <c r="G414" s="26" t="s">
        <v>3198</v>
      </c>
      <c r="H414" s="26" t="s">
        <v>1314</v>
      </c>
    </row>
    <row r="415" spans="1:8" ht="42.75" x14ac:dyDescent="0.2">
      <c r="A415" s="26">
        <f t="shared" si="7"/>
        <v>412</v>
      </c>
      <c r="B415" s="26" t="s">
        <v>669</v>
      </c>
      <c r="C415" s="26" t="s">
        <v>2559</v>
      </c>
      <c r="D415" s="24" t="s">
        <v>3782</v>
      </c>
      <c r="E415" s="26" t="s">
        <v>42</v>
      </c>
      <c r="F415" s="26" t="s">
        <v>1812</v>
      </c>
      <c r="G415" s="26" t="s">
        <v>3199</v>
      </c>
      <c r="H415" s="26" t="s">
        <v>1317</v>
      </c>
    </row>
    <row r="416" spans="1:8" ht="42.75" x14ac:dyDescent="0.2">
      <c r="A416" s="26">
        <f t="shared" si="7"/>
        <v>413</v>
      </c>
      <c r="B416" s="26" t="s">
        <v>671</v>
      </c>
      <c r="C416" s="26" t="s">
        <v>2560</v>
      </c>
      <c r="D416" s="24" t="s">
        <v>3783</v>
      </c>
      <c r="E416" s="26" t="s">
        <v>42</v>
      </c>
      <c r="F416" s="26" t="s">
        <v>1813</v>
      </c>
      <c r="G416" s="26" t="s">
        <v>3200</v>
      </c>
      <c r="H416" s="26" t="s">
        <v>1317</v>
      </c>
    </row>
    <row r="417" spans="1:8" ht="28.5" x14ac:dyDescent="0.2">
      <c r="A417" s="26">
        <f t="shared" si="7"/>
        <v>414</v>
      </c>
      <c r="B417" s="26" t="s">
        <v>673</v>
      </c>
      <c r="C417" s="26" t="s">
        <v>2561</v>
      </c>
      <c r="D417" s="24" t="s">
        <v>3784</v>
      </c>
      <c r="E417" s="26" t="s">
        <v>3362</v>
      </c>
      <c r="F417" s="26" t="s">
        <v>1814</v>
      </c>
      <c r="G417" s="26" t="s">
        <v>3201</v>
      </c>
      <c r="H417" s="26" t="s">
        <v>1317</v>
      </c>
    </row>
    <row r="418" spans="1:8" ht="42.75" x14ac:dyDescent="0.2">
      <c r="A418" s="26">
        <f t="shared" si="7"/>
        <v>415</v>
      </c>
      <c r="B418" s="26" t="s">
        <v>674</v>
      </c>
      <c r="C418" s="26" t="s">
        <v>2562</v>
      </c>
      <c r="D418" s="24" t="s">
        <v>3785</v>
      </c>
      <c r="E418" s="26" t="s">
        <v>42</v>
      </c>
      <c r="F418" s="26" t="s">
        <v>1815</v>
      </c>
      <c r="G418" s="26" t="s">
        <v>3202</v>
      </c>
      <c r="H418" s="26" t="s">
        <v>1317</v>
      </c>
    </row>
    <row r="419" spans="1:8" ht="42.75" x14ac:dyDescent="0.2">
      <c r="A419" s="26">
        <f t="shared" si="7"/>
        <v>416</v>
      </c>
      <c r="B419" s="26" t="s">
        <v>676</v>
      </c>
      <c r="C419" s="26" t="s">
        <v>2563</v>
      </c>
      <c r="D419" s="24" t="s">
        <v>4153</v>
      </c>
      <c r="E419" s="26" t="s">
        <v>3361</v>
      </c>
      <c r="F419" s="26" t="s">
        <v>1816</v>
      </c>
      <c r="G419" s="26" t="s">
        <v>3112</v>
      </c>
      <c r="H419" s="26" t="s">
        <v>1314</v>
      </c>
    </row>
    <row r="420" spans="1:8" ht="28.5" x14ac:dyDescent="0.2">
      <c r="A420" s="26">
        <f t="shared" si="7"/>
        <v>417</v>
      </c>
      <c r="B420" s="26" t="s">
        <v>676</v>
      </c>
      <c r="C420" s="26" t="s">
        <v>2564</v>
      </c>
      <c r="D420" s="24" t="s">
        <v>4154</v>
      </c>
      <c r="E420" s="26" t="s">
        <v>3364</v>
      </c>
      <c r="F420" s="26" t="s">
        <v>1817</v>
      </c>
      <c r="G420" s="26" t="s">
        <v>3150</v>
      </c>
      <c r="H420" s="26" t="s">
        <v>1314</v>
      </c>
    </row>
    <row r="421" spans="1:8" ht="42.75" x14ac:dyDescent="0.2">
      <c r="A421" s="26">
        <f t="shared" si="7"/>
        <v>418</v>
      </c>
      <c r="B421" s="26" t="s">
        <v>1131</v>
      </c>
      <c r="C421" s="26" t="s">
        <v>2565</v>
      </c>
      <c r="D421" s="24" t="s">
        <v>3786</v>
      </c>
      <c r="E421" s="26" t="s">
        <v>3362</v>
      </c>
      <c r="F421" s="26" t="s">
        <v>1818</v>
      </c>
      <c r="G421" s="26" t="s">
        <v>3203</v>
      </c>
      <c r="H421" s="26" t="s">
        <v>1322</v>
      </c>
    </row>
    <row r="422" spans="1:8" ht="42.75" x14ac:dyDescent="0.2">
      <c r="A422" s="26">
        <f t="shared" si="7"/>
        <v>419</v>
      </c>
      <c r="B422" s="26" t="s">
        <v>1133</v>
      </c>
      <c r="C422" s="26" t="s">
        <v>2566</v>
      </c>
      <c r="D422" s="24" t="s">
        <v>3787</v>
      </c>
      <c r="E422" s="26" t="s">
        <v>3362</v>
      </c>
      <c r="F422" s="26" t="s">
        <v>1819</v>
      </c>
      <c r="G422" s="26" t="s">
        <v>3204</v>
      </c>
      <c r="H422" s="26" t="s">
        <v>1322</v>
      </c>
    </row>
    <row r="423" spans="1:8" ht="28.5" x14ac:dyDescent="0.2">
      <c r="A423" s="26">
        <f t="shared" si="7"/>
        <v>420</v>
      </c>
      <c r="B423" s="26" t="s">
        <v>1135</v>
      </c>
      <c r="C423" s="26" t="s">
        <v>2567</v>
      </c>
      <c r="D423" s="24" t="s">
        <v>3788</v>
      </c>
      <c r="E423" s="26" t="s">
        <v>3362</v>
      </c>
      <c r="F423" s="26" t="s">
        <v>1820</v>
      </c>
      <c r="G423" s="26" t="s">
        <v>3205</v>
      </c>
      <c r="H423" s="26" t="s">
        <v>1356</v>
      </c>
    </row>
    <row r="424" spans="1:8" ht="28.5" x14ac:dyDescent="0.2">
      <c r="A424" s="26">
        <f t="shared" si="7"/>
        <v>421</v>
      </c>
      <c r="B424" s="26" t="s">
        <v>1137</v>
      </c>
      <c r="C424" s="26" t="s">
        <v>2568</v>
      </c>
      <c r="D424" s="24" t="s">
        <v>3789</v>
      </c>
      <c r="E424" s="26" t="s">
        <v>3362</v>
      </c>
      <c r="F424" s="26" t="s">
        <v>1821</v>
      </c>
      <c r="G424" s="26" t="s">
        <v>3206</v>
      </c>
      <c r="H424" s="26" t="s">
        <v>1356</v>
      </c>
    </row>
    <row r="425" spans="1:8" ht="42.75" x14ac:dyDescent="0.2">
      <c r="A425" s="26">
        <f t="shared" si="7"/>
        <v>422</v>
      </c>
      <c r="B425" s="26" t="s">
        <v>1139</v>
      </c>
      <c r="C425" s="26" t="s">
        <v>2569</v>
      </c>
      <c r="D425" s="24" t="s">
        <v>4017</v>
      </c>
      <c r="E425" s="26" t="s">
        <v>42</v>
      </c>
      <c r="F425" s="26" t="s">
        <v>1822</v>
      </c>
      <c r="G425" s="26" t="s">
        <v>3207</v>
      </c>
      <c r="H425" s="26" t="s">
        <v>1357</v>
      </c>
    </row>
    <row r="426" spans="1:8" ht="42.75" x14ac:dyDescent="0.2">
      <c r="A426" s="26">
        <f t="shared" si="7"/>
        <v>423</v>
      </c>
      <c r="B426" s="26" t="s">
        <v>1141</v>
      </c>
      <c r="C426" s="26" t="s">
        <v>2570</v>
      </c>
      <c r="D426" s="24" t="s">
        <v>4018</v>
      </c>
      <c r="E426" s="26" t="s">
        <v>42</v>
      </c>
      <c r="F426" s="26" t="s">
        <v>1823</v>
      </c>
      <c r="G426" s="26" t="s">
        <v>3207</v>
      </c>
      <c r="H426" s="26" t="s">
        <v>1357</v>
      </c>
    </row>
    <row r="427" spans="1:8" ht="42.75" x14ac:dyDescent="0.2">
      <c r="A427" s="26">
        <f t="shared" si="7"/>
        <v>424</v>
      </c>
      <c r="B427" s="26" t="s">
        <v>1143</v>
      </c>
      <c r="C427" s="26" t="s">
        <v>2571</v>
      </c>
      <c r="D427" s="24" t="s">
        <v>3790</v>
      </c>
      <c r="E427" s="26" t="s">
        <v>3362</v>
      </c>
      <c r="F427" s="26" t="s">
        <v>1824</v>
      </c>
      <c r="G427" s="26" t="s">
        <v>3208</v>
      </c>
      <c r="H427" s="26" t="s">
        <v>1357</v>
      </c>
    </row>
    <row r="428" spans="1:8" ht="42.75" x14ac:dyDescent="0.2">
      <c r="A428" s="26">
        <f t="shared" si="7"/>
        <v>425</v>
      </c>
      <c r="B428" s="26" t="s">
        <v>1145</v>
      </c>
      <c r="C428" s="26" t="s">
        <v>2572</v>
      </c>
      <c r="D428" s="24" t="s">
        <v>4155</v>
      </c>
      <c r="E428" s="26" t="s">
        <v>3362</v>
      </c>
      <c r="F428" s="26" t="s">
        <v>1825</v>
      </c>
      <c r="G428" s="26" t="s">
        <v>3190</v>
      </c>
      <c r="H428" s="26" t="s">
        <v>1322</v>
      </c>
    </row>
    <row r="429" spans="1:8" ht="28.5" x14ac:dyDescent="0.2">
      <c r="A429" s="26">
        <f t="shared" si="7"/>
        <v>426</v>
      </c>
      <c r="B429" s="26" t="s">
        <v>1147</v>
      </c>
      <c r="C429" s="26" t="s">
        <v>2573</v>
      </c>
      <c r="D429" s="24" t="s">
        <v>3791</v>
      </c>
      <c r="E429" s="26" t="s">
        <v>3362</v>
      </c>
      <c r="F429" s="26" t="s">
        <v>1826</v>
      </c>
      <c r="G429" s="26" t="s">
        <v>3209</v>
      </c>
      <c r="H429" s="26" t="s">
        <v>1356</v>
      </c>
    </row>
    <row r="430" spans="1:8" ht="42.75" x14ac:dyDescent="0.2">
      <c r="A430" s="26">
        <f t="shared" si="7"/>
        <v>427</v>
      </c>
      <c r="B430" s="26" t="s">
        <v>1149</v>
      </c>
      <c r="C430" s="26" t="s">
        <v>2574</v>
      </c>
      <c r="D430" s="24" t="s">
        <v>4156</v>
      </c>
      <c r="E430" s="26" t="s">
        <v>3362</v>
      </c>
      <c r="F430" s="26" t="s">
        <v>1827</v>
      </c>
      <c r="G430" s="26" t="s">
        <v>3210</v>
      </c>
      <c r="H430" s="26" t="s">
        <v>1356</v>
      </c>
    </row>
    <row r="431" spans="1:8" ht="42.75" x14ac:dyDescent="0.2">
      <c r="A431" s="26">
        <f t="shared" si="7"/>
        <v>428</v>
      </c>
      <c r="B431" s="26" t="s">
        <v>1150</v>
      </c>
      <c r="C431" s="26" t="s">
        <v>2575</v>
      </c>
      <c r="D431" s="24" t="s">
        <v>3792</v>
      </c>
      <c r="E431" s="26" t="s">
        <v>3362</v>
      </c>
      <c r="F431" s="26" t="s">
        <v>1828</v>
      </c>
      <c r="G431" s="26" t="s">
        <v>3211</v>
      </c>
      <c r="H431" s="26" t="s">
        <v>1322</v>
      </c>
    </row>
    <row r="432" spans="1:8" ht="42.75" x14ac:dyDescent="0.2">
      <c r="A432" s="26">
        <f t="shared" si="7"/>
        <v>429</v>
      </c>
      <c r="B432" s="26" t="s">
        <v>1152</v>
      </c>
      <c r="C432" s="26" t="s">
        <v>2576</v>
      </c>
      <c r="D432" s="24" t="s">
        <v>3793</v>
      </c>
      <c r="E432" s="26" t="s">
        <v>3362</v>
      </c>
      <c r="F432" s="26" t="s">
        <v>1829</v>
      </c>
      <c r="G432" s="26" t="s">
        <v>3212</v>
      </c>
      <c r="H432" s="26" t="s">
        <v>1322</v>
      </c>
    </row>
    <row r="433" spans="1:8" ht="28.5" x14ac:dyDescent="0.2">
      <c r="A433" s="26">
        <f t="shared" si="7"/>
        <v>430</v>
      </c>
      <c r="B433" s="26" t="s">
        <v>1154</v>
      </c>
      <c r="C433" s="26" t="s">
        <v>2577</v>
      </c>
      <c r="D433" s="24" t="s">
        <v>3794</v>
      </c>
      <c r="E433" s="26" t="s">
        <v>3362</v>
      </c>
      <c r="F433" s="26" t="s">
        <v>1830</v>
      </c>
      <c r="G433" s="26" t="s">
        <v>3213</v>
      </c>
      <c r="H433" s="26" t="s">
        <v>1356</v>
      </c>
    </row>
    <row r="434" spans="1:8" ht="28.5" x14ac:dyDescent="0.2">
      <c r="A434" s="26">
        <f t="shared" si="7"/>
        <v>431</v>
      </c>
      <c r="B434" s="26" t="s">
        <v>1156</v>
      </c>
      <c r="C434" s="26" t="s">
        <v>2578</v>
      </c>
      <c r="D434" s="24" t="s">
        <v>3795</v>
      </c>
      <c r="E434" s="26" t="s">
        <v>3362</v>
      </c>
      <c r="F434" s="26" t="s">
        <v>1831</v>
      </c>
      <c r="G434" s="26" t="s">
        <v>3214</v>
      </c>
      <c r="H434" s="26" t="s">
        <v>1356</v>
      </c>
    </row>
    <row r="435" spans="1:8" ht="42.75" x14ac:dyDescent="0.2">
      <c r="A435" s="26">
        <f t="shared" si="7"/>
        <v>432</v>
      </c>
      <c r="B435" s="26" t="s">
        <v>1158</v>
      </c>
      <c r="C435" s="26" t="s">
        <v>2579</v>
      </c>
      <c r="D435" s="24" t="s">
        <v>3796</v>
      </c>
      <c r="E435" s="26" t="s">
        <v>3362</v>
      </c>
      <c r="F435" s="26" t="s">
        <v>1832</v>
      </c>
      <c r="G435" s="26" t="s">
        <v>3215</v>
      </c>
      <c r="H435" s="26" t="s">
        <v>1358</v>
      </c>
    </row>
    <row r="436" spans="1:8" ht="42.75" x14ac:dyDescent="0.2">
      <c r="A436" s="26">
        <f t="shared" si="7"/>
        <v>433</v>
      </c>
      <c r="B436" s="26" t="s">
        <v>1160</v>
      </c>
      <c r="C436" s="26" t="s">
        <v>2580</v>
      </c>
      <c r="D436" s="24" t="s">
        <v>3797</v>
      </c>
      <c r="E436" s="26" t="s">
        <v>3362</v>
      </c>
      <c r="F436" s="26" t="s">
        <v>1833</v>
      </c>
      <c r="G436" s="26" t="s">
        <v>3212</v>
      </c>
      <c r="H436" s="26" t="s">
        <v>1358</v>
      </c>
    </row>
    <row r="437" spans="1:8" ht="42.75" x14ac:dyDescent="0.2">
      <c r="A437" s="26">
        <f t="shared" si="7"/>
        <v>434</v>
      </c>
      <c r="B437" s="26" t="s">
        <v>1162</v>
      </c>
      <c r="C437" s="26" t="s">
        <v>2581</v>
      </c>
      <c r="D437" s="24" t="s">
        <v>3798</v>
      </c>
      <c r="E437" s="26" t="s">
        <v>3362</v>
      </c>
      <c r="F437" s="26" t="s">
        <v>1834</v>
      </c>
      <c r="G437" s="26" t="s">
        <v>3215</v>
      </c>
      <c r="H437" s="26" t="s">
        <v>1359</v>
      </c>
    </row>
    <row r="438" spans="1:8" ht="42.75" x14ac:dyDescent="0.2">
      <c r="A438" s="26">
        <f t="shared" si="7"/>
        <v>435</v>
      </c>
      <c r="B438" s="26" t="s">
        <v>1163</v>
      </c>
      <c r="C438" s="26" t="s">
        <v>2582</v>
      </c>
      <c r="D438" s="24" t="s">
        <v>3799</v>
      </c>
      <c r="E438" s="26" t="s">
        <v>3362</v>
      </c>
      <c r="F438" s="26" t="s">
        <v>1835</v>
      </c>
      <c r="G438" s="26" t="s">
        <v>3214</v>
      </c>
      <c r="H438" s="26" t="s">
        <v>1359</v>
      </c>
    </row>
    <row r="439" spans="1:8" ht="42.75" x14ac:dyDescent="0.2">
      <c r="A439" s="26">
        <f t="shared" si="7"/>
        <v>436</v>
      </c>
      <c r="B439" s="26" t="s">
        <v>1164</v>
      </c>
      <c r="C439" s="26" t="s">
        <v>2583</v>
      </c>
      <c r="D439" s="24" t="s">
        <v>3800</v>
      </c>
      <c r="E439" s="26" t="s">
        <v>3362</v>
      </c>
      <c r="F439" s="26" t="s">
        <v>1836</v>
      </c>
      <c r="G439" s="26" t="s">
        <v>3204</v>
      </c>
      <c r="H439" s="26" t="s">
        <v>1322</v>
      </c>
    </row>
    <row r="440" spans="1:8" ht="42.75" x14ac:dyDescent="0.2">
      <c r="A440" s="26">
        <f t="shared" si="7"/>
        <v>437</v>
      </c>
      <c r="B440" s="26" t="s">
        <v>1166</v>
      </c>
      <c r="C440" s="26" t="s">
        <v>2584</v>
      </c>
      <c r="D440" s="24" t="s">
        <v>3801</v>
      </c>
      <c r="E440" s="26" t="s">
        <v>3362</v>
      </c>
      <c r="F440" s="26" t="s">
        <v>1837</v>
      </c>
      <c r="G440" s="26" t="s">
        <v>3216</v>
      </c>
      <c r="H440" s="26" t="s">
        <v>1322</v>
      </c>
    </row>
    <row r="441" spans="1:8" ht="42.75" x14ac:dyDescent="0.2">
      <c r="A441" s="26">
        <f t="shared" si="7"/>
        <v>438</v>
      </c>
      <c r="B441" s="26" t="s">
        <v>1168</v>
      </c>
      <c r="C441" s="26" t="s">
        <v>2585</v>
      </c>
      <c r="D441" s="24" t="s">
        <v>3802</v>
      </c>
      <c r="E441" s="26" t="s">
        <v>3362</v>
      </c>
      <c r="F441" s="26" t="s">
        <v>1838</v>
      </c>
      <c r="G441" s="26" t="s">
        <v>3217</v>
      </c>
      <c r="H441" s="26" t="s">
        <v>1322</v>
      </c>
    </row>
    <row r="442" spans="1:8" ht="42.75" x14ac:dyDescent="0.2">
      <c r="A442" s="26">
        <f t="shared" si="7"/>
        <v>439</v>
      </c>
      <c r="B442" s="26" t="s">
        <v>1170</v>
      </c>
      <c r="C442" s="26" t="s">
        <v>2586</v>
      </c>
      <c r="D442" s="24" t="s">
        <v>3803</v>
      </c>
      <c r="E442" s="26" t="s">
        <v>3362</v>
      </c>
      <c r="F442" s="26" t="s">
        <v>1839</v>
      </c>
      <c r="G442" s="26" t="s">
        <v>3218</v>
      </c>
      <c r="H442" s="26" t="s">
        <v>1322</v>
      </c>
    </row>
    <row r="443" spans="1:8" ht="42.75" x14ac:dyDescent="0.2">
      <c r="A443" s="26">
        <f t="shared" si="7"/>
        <v>440</v>
      </c>
      <c r="B443" s="26" t="s">
        <v>1172</v>
      </c>
      <c r="C443" s="26" t="s">
        <v>2587</v>
      </c>
      <c r="D443" s="24" t="s">
        <v>3804</v>
      </c>
      <c r="E443" s="26" t="s">
        <v>3362</v>
      </c>
      <c r="F443" s="26" t="s">
        <v>1840</v>
      </c>
      <c r="G443" s="26" t="s">
        <v>3170</v>
      </c>
      <c r="H443" s="26" t="s">
        <v>1322</v>
      </c>
    </row>
    <row r="444" spans="1:8" ht="42.75" x14ac:dyDescent="0.2">
      <c r="A444" s="26">
        <f t="shared" si="7"/>
        <v>441</v>
      </c>
      <c r="B444" s="26" t="s">
        <v>1174</v>
      </c>
      <c r="C444" s="26" t="s">
        <v>2588</v>
      </c>
      <c r="D444" s="24" t="s">
        <v>3805</v>
      </c>
      <c r="E444" s="26" t="s">
        <v>3362</v>
      </c>
      <c r="F444" s="26" t="s">
        <v>1841</v>
      </c>
      <c r="G444" s="26" t="s">
        <v>3219</v>
      </c>
      <c r="H444" s="26" t="s">
        <v>1322</v>
      </c>
    </row>
    <row r="445" spans="1:8" ht="42.75" x14ac:dyDescent="0.2">
      <c r="A445" s="26">
        <f t="shared" si="7"/>
        <v>442</v>
      </c>
      <c r="B445" s="26" t="s">
        <v>1176</v>
      </c>
      <c r="C445" s="26" t="s">
        <v>2589</v>
      </c>
      <c r="D445" s="24" t="s">
        <v>3806</v>
      </c>
      <c r="E445" s="26" t="s">
        <v>3362</v>
      </c>
      <c r="F445" s="26" t="s">
        <v>1842</v>
      </c>
      <c r="G445" s="26" t="s">
        <v>3203</v>
      </c>
      <c r="H445" s="26" t="s">
        <v>1322</v>
      </c>
    </row>
    <row r="446" spans="1:8" ht="42.75" x14ac:dyDescent="0.2">
      <c r="A446" s="26">
        <f t="shared" si="7"/>
        <v>443</v>
      </c>
      <c r="B446" s="26" t="s">
        <v>1178</v>
      </c>
      <c r="C446" s="26" t="s">
        <v>2590</v>
      </c>
      <c r="D446" s="24" t="s">
        <v>3807</v>
      </c>
      <c r="E446" s="26" t="s">
        <v>3362</v>
      </c>
      <c r="F446" s="26" t="s">
        <v>1843</v>
      </c>
      <c r="G446" s="26" t="s">
        <v>3104</v>
      </c>
      <c r="H446" s="26" t="s">
        <v>1322</v>
      </c>
    </row>
    <row r="447" spans="1:8" ht="42.75" x14ac:dyDescent="0.2">
      <c r="A447" s="26">
        <f t="shared" si="7"/>
        <v>444</v>
      </c>
      <c r="B447" s="26" t="s">
        <v>1180</v>
      </c>
      <c r="C447" s="26" t="s">
        <v>2591</v>
      </c>
      <c r="D447" s="24" t="s">
        <v>3808</v>
      </c>
      <c r="E447" s="26" t="s">
        <v>3362</v>
      </c>
      <c r="F447" s="26" t="s">
        <v>1844</v>
      </c>
      <c r="G447" s="26" t="s">
        <v>3102</v>
      </c>
      <c r="H447" s="26" t="s">
        <v>1322</v>
      </c>
    </row>
    <row r="448" spans="1:8" ht="42.75" x14ac:dyDescent="0.2">
      <c r="A448" s="26">
        <f t="shared" si="7"/>
        <v>445</v>
      </c>
      <c r="B448" s="26" t="s">
        <v>1182</v>
      </c>
      <c r="C448" s="26" t="s">
        <v>2592</v>
      </c>
      <c r="D448" s="24" t="s">
        <v>3809</v>
      </c>
      <c r="E448" s="26" t="s">
        <v>3362</v>
      </c>
      <c r="F448" s="26" t="s">
        <v>1845</v>
      </c>
      <c r="G448" s="26" t="s">
        <v>3203</v>
      </c>
      <c r="H448" s="26" t="s">
        <v>1322</v>
      </c>
    </row>
    <row r="449" spans="1:8" ht="42.75" x14ac:dyDescent="0.2">
      <c r="A449" s="26">
        <f t="shared" si="7"/>
        <v>446</v>
      </c>
      <c r="B449" s="26" t="s">
        <v>1183</v>
      </c>
      <c r="C449" s="26" t="s">
        <v>2593</v>
      </c>
      <c r="D449" s="24" t="s">
        <v>3810</v>
      </c>
      <c r="E449" s="26" t="s">
        <v>3362</v>
      </c>
      <c r="F449" s="26" t="s">
        <v>1846</v>
      </c>
      <c r="G449" s="26" t="s">
        <v>3220</v>
      </c>
      <c r="H449" s="26" t="s">
        <v>1322</v>
      </c>
    </row>
    <row r="450" spans="1:8" ht="42.75" x14ac:dyDescent="0.2">
      <c r="A450" s="26">
        <f t="shared" si="7"/>
        <v>447</v>
      </c>
      <c r="B450" s="26" t="s">
        <v>1185</v>
      </c>
      <c r="C450" s="26" t="s">
        <v>2594</v>
      </c>
      <c r="D450" s="24" t="s">
        <v>3811</v>
      </c>
      <c r="E450" s="26" t="s">
        <v>3362</v>
      </c>
      <c r="F450" s="26" t="s">
        <v>1847</v>
      </c>
      <c r="G450" s="26" t="s">
        <v>3221</v>
      </c>
      <c r="H450" s="26" t="s">
        <v>1322</v>
      </c>
    </row>
    <row r="451" spans="1:8" ht="28.5" x14ac:dyDescent="0.2">
      <c r="A451" s="26">
        <f t="shared" si="7"/>
        <v>448</v>
      </c>
      <c r="B451" s="26" t="s">
        <v>1187</v>
      </c>
      <c r="C451" s="26" t="s">
        <v>2595</v>
      </c>
      <c r="D451" s="24" t="s">
        <v>3812</v>
      </c>
      <c r="E451" s="26" t="s">
        <v>3362</v>
      </c>
      <c r="F451" s="26" t="s">
        <v>1848</v>
      </c>
      <c r="G451" s="26" t="s">
        <v>3222</v>
      </c>
      <c r="H451" s="26" t="s">
        <v>1356</v>
      </c>
    </row>
    <row r="452" spans="1:8" ht="42.75" x14ac:dyDescent="0.2">
      <c r="A452" s="26">
        <f t="shared" si="7"/>
        <v>449</v>
      </c>
      <c r="B452" s="26" t="s">
        <v>1256</v>
      </c>
      <c r="C452" s="26" t="s">
        <v>2596</v>
      </c>
      <c r="D452" s="24" t="s">
        <v>3813</v>
      </c>
      <c r="E452" s="26" t="s">
        <v>42</v>
      </c>
      <c r="F452" s="26" t="s">
        <v>1849</v>
      </c>
      <c r="G452" s="26" t="s">
        <v>3223</v>
      </c>
      <c r="H452" s="26" t="s">
        <v>1360</v>
      </c>
    </row>
    <row r="453" spans="1:8" ht="42.75" x14ac:dyDescent="0.2">
      <c r="A453" s="26">
        <f t="shared" ref="A453:A516" si="8">IF(AND(NOT(ISERR(FIND($K$4,D453))),NOT(ISERR(FIND($K$5,D453))),NOT(ISERR(FIND($K$6,D453))),NOT(ISERR(FIND($K$7,D453))) ),A452+1,A452)</f>
        <v>450</v>
      </c>
      <c r="B453" s="26" t="s">
        <v>1258</v>
      </c>
      <c r="C453" s="26" t="s">
        <v>2597</v>
      </c>
      <c r="D453" s="24" t="s">
        <v>3814</v>
      </c>
      <c r="E453" s="26" t="s">
        <v>42</v>
      </c>
      <c r="F453" s="26" t="s">
        <v>1850</v>
      </c>
      <c r="G453" s="26" t="s">
        <v>3207</v>
      </c>
      <c r="H453" s="26" t="s">
        <v>4050</v>
      </c>
    </row>
    <row r="454" spans="1:8" ht="42.75" x14ac:dyDescent="0.2">
      <c r="A454" s="26">
        <f t="shared" si="8"/>
        <v>451</v>
      </c>
      <c r="B454" s="26" t="s">
        <v>1260</v>
      </c>
      <c r="C454" s="26" t="s">
        <v>2598</v>
      </c>
      <c r="D454" s="24" t="s">
        <v>4019</v>
      </c>
      <c r="E454" s="26" t="s">
        <v>42</v>
      </c>
      <c r="F454" s="26" t="s">
        <v>1851</v>
      </c>
      <c r="G454" s="26" t="s">
        <v>3111</v>
      </c>
      <c r="H454" s="26" t="s">
        <v>1360</v>
      </c>
    </row>
    <row r="455" spans="1:8" ht="42.75" x14ac:dyDescent="0.2">
      <c r="A455" s="26">
        <f t="shared" si="8"/>
        <v>452</v>
      </c>
      <c r="B455" s="26" t="s">
        <v>1262</v>
      </c>
      <c r="C455" s="26" t="s">
        <v>2599</v>
      </c>
      <c r="D455" s="24" t="s">
        <v>3815</v>
      </c>
      <c r="E455" s="26" t="s">
        <v>42</v>
      </c>
      <c r="F455" s="26" t="s">
        <v>1852</v>
      </c>
      <c r="G455" s="26" t="s">
        <v>3143</v>
      </c>
      <c r="H455" s="26" t="s">
        <v>1360</v>
      </c>
    </row>
    <row r="456" spans="1:8" ht="42.75" x14ac:dyDescent="0.2">
      <c r="A456" s="26">
        <f t="shared" si="8"/>
        <v>453</v>
      </c>
      <c r="B456" s="26" t="s">
        <v>1264</v>
      </c>
      <c r="C456" s="26" t="s">
        <v>2600</v>
      </c>
      <c r="D456" s="24" t="s">
        <v>4157</v>
      </c>
      <c r="E456" s="26" t="s">
        <v>42</v>
      </c>
      <c r="F456" s="26" t="s">
        <v>1853</v>
      </c>
      <c r="G456" s="26" t="s">
        <v>3111</v>
      </c>
      <c r="H456" s="26" t="s">
        <v>1360</v>
      </c>
    </row>
    <row r="457" spans="1:8" ht="57" x14ac:dyDescent="0.2">
      <c r="A457" s="26">
        <f t="shared" si="8"/>
        <v>454</v>
      </c>
      <c r="B457" s="26" t="s">
        <v>1296</v>
      </c>
      <c r="C457" s="26" t="s">
        <v>2601</v>
      </c>
      <c r="D457" s="24" t="s">
        <v>3816</v>
      </c>
      <c r="E457" s="26" t="s">
        <v>3360</v>
      </c>
      <c r="F457" s="26" t="s">
        <v>1854</v>
      </c>
      <c r="G457" s="26" t="s">
        <v>3114</v>
      </c>
      <c r="H457" s="26" t="s">
        <v>1361</v>
      </c>
    </row>
    <row r="458" spans="1:8" ht="57" x14ac:dyDescent="0.2">
      <c r="A458" s="26">
        <f t="shared" si="8"/>
        <v>455</v>
      </c>
      <c r="B458" s="26" t="s">
        <v>1296</v>
      </c>
      <c r="C458" s="26" t="s">
        <v>2602</v>
      </c>
      <c r="D458" s="24" t="s">
        <v>3817</v>
      </c>
      <c r="E458" s="26" t="s">
        <v>3364</v>
      </c>
      <c r="F458" s="26" t="s">
        <v>1855</v>
      </c>
      <c r="G458" s="26" t="s">
        <v>3073</v>
      </c>
      <c r="H458" s="26" t="s">
        <v>1361</v>
      </c>
    </row>
    <row r="459" spans="1:8" ht="57" x14ac:dyDescent="0.2">
      <c r="A459" s="26">
        <f t="shared" si="8"/>
        <v>456</v>
      </c>
      <c r="B459" s="26" t="s">
        <v>1297</v>
      </c>
      <c r="C459" s="26" t="s">
        <v>2603</v>
      </c>
      <c r="D459" s="24" t="s">
        <v>4158</v>
      </c>
      <c r="E459" s="26" t="s">
        <v>3360</v>
      </c>
      <c r="F459" s="26" t="s">
        <v>1856</v>
      </c>
      <c r="G459" s="26" t="s">
        <v>3038</v>
      </c>
      <c r="H459" s="26" t="s">
        <v>1361</v>
      </c>
    </row>
    <row r="460" spans="1:8" ht="57" x14ac:dyDescent="0.2">
      <c r="A460" s="26">
        <f t="shared" si="8"/>
        <v>457</v>
      </c>
      <c r="B460" s="26" t="s">
        <v>1297</v>
      </c>
      <c r="C460" s="26" t="s">
        <v>2604</v>
      </c>
      <c r="D460" s="24" t="s">
        <v>4159</v>
      </c>
      <c r="E460" s="26" t="s">
        <v>3364</v>
      </c>
      <c r="F460" s="26" t="s">
        <v>1857</v>
      </c>
      <c r="G460" s="26" t="s">
        <v>3144</v>
      </c>
      <c r="H460" s="26" t="s">
        <v>1361</v>
      </c>
    </row>
    <row r="461" spans="1:8" ht="42.75" x14ac:dyDescent="0.2">
      <c r="A461" s="26">
        <f t="shared" si="8"/>
        <v>458</v>
      </c>
      <c r="B461" s="26" t="s">
        <v>1266</v>
      </c>
      <c r="C461" s="26" t="s">
        <v>2605</v>
      </c>
      <c r="D461" s="24" t="s">
        <v>3818</v>
      </c>
      <c r="E461" s="26" t="s">
        <v>42</v>
      </c>
      <c r="F461" s="26" t="s">
        <v>1858</v>
      </c>
      <c r="G461" s="26" t="s">
        <v>3143</v>
      </c>
      <c r="H461" s="26" t="s">
        <v>1362</v>
      </c>
    </row>
    <row r="462" spans="1:8" ht="42.75" x14ac:dyDescent="0.2">
      <c r="A462" s="26">
        <f t="shared" si="8"/>
        <v>459</v>
      </c>
      <c r="B462" s="26" t="s">
        <v>1268</v>
      </c>
      <c r="C462" s="26" t="s">
        <v>2606</v>
      </c>
      <c r="D462" s="24" t="s">
        <v>3819</v>
      </c>
      <c r="E462" s="26" t="s">
        <v>42</v>
      </c>
      <c r="F462" s="26" t="s">
        <v>1859</v>
      </c>
      <c r="G462" s="26" t="s">
        <v>3224</v>
      </c>
      <c r="H462" s="26" t="s">
        <v>4051</v>
      </c>
    </row>
    <row r="463" spans="1:8" ht="57" x14ac:dyDescent="0.2">
      <c r="A463" s="26">
        <f t="shared" si="8"/>
        <v>460</v>
      </c>
      <c r="B463" s="26" t="s">
        <v>1298</v>
      </c>
      <c r="C463" s="26" t="s">
        <v>2607</v>
      </c>
      <c r="D463" s="24" t="s">
        <v>3820</v>
      </c>
      <c r="E463" s="26" t="s">
        <v>3360</v>
      </c>
      <c r="F463" s="26" t="s">
        <v>1860</v>
      </c>
      <c r="G463" s="26" t="s">
        <v>3114</v>
      </c>
      <c r="H463" s="26" t="s">
        <v>1363</v>
      </c>
    </row>
    <row r="464" spans="1:8" ht="57" x14ac:dyDescent="0.2">
      <c r="A464" s="26">
        <f t="shared" si="8"/>
        <v>461</v>
      </c>
      <c r="B464" s="26" t="s">
        <v>1298</v>
      </c>
      <c r="C464" s="26" t="s">
        <v>2608</v>
      </c>
      <c r="D464" s="24" t="s">
        <v>3821</v>
      </c>
      <c r="E464" s="26" t="s">
        <v>3364</v>
      </c>
      <c r="F464" s="26" t="s">
        <v>1861</v>
      </c>
      <c r="G464" s="26" t="s">
        <v>3073</v>
      </c>
      <c r="H464" s="26" t="s">
        <v>1363</v>
      </c>
    </row>
    <row r="465" spans="1:8" ht="42.75" x14ac:dyDescent="0.2">
      <c r="A465" s="26">
        <f t="shared" si="8"/>
        <v>462</v>
      </c>
      <c r="B465" s="26" t="s">
        <v>1270</v>
      </c>
      <c r="C465" s="26" t="s">
        <v>2609</v>
      </c>
      <c r="D465" s="24" t="s">
        <v>4160</v>
      </c>
      <c r="E465" s="26" t="s">
        <v>42</v>
      </c>
      <c r="F465" s="26" t="s">
        <v>1862</v>
      </c>
      <c r="G465" s="26" t="s">
        <v>3223</v>
      </c>
      <c r="H465" s="26" t="s">
        <v>1364</v>
      </c>
    </row>
    <row r="466" spans="1:8" ht="42.75" x14ac:dyDescent="0.2">
      <c r="A466" s="26">
        <f t="shared" si="8"/>
        <v>463</v>
      </c>
      <c r="B466" s="26" t="s">
        <v>1272</v>
      </c>
      <c r="C466" s="26" t="s">
        <v>2610</v>
      </c>
      <c r="D466" s="24" t="s">
        <v>4161</v>
      </c>
      <c r="E466" s="26" t="s">
        <v>42</v>
      </c>
      <c r="F466" s="26" t="s">
        <v>1863</v>
      </c>
      <c r="G466" s="26" t="s">
        <v>3224</v>
      </c>
      <c r="H466" s="26" t="s">
        <v>4052</v>
      </c>
    </row>
    <row r="467" spans="1:8" ht="42.75" x14ac:dyDescent="0.2">
      <c r="A467" s="26">
        <f t="shared" si="8"/>
        <v>464</v>
      </c>
      <c r="B467" s="26" t="s">
        <v>1274</v>
      </c>
      <c r="C467" s="26" t="s">
        <v>2611</v>
      </c>
      <c r="D467" s="24" t="s">
        <v>3822</v>
      </c>
      <c r="E467" s="26" t="s">
        <v>42</v>
      </c>
      <c r="F467" s="26" t="s">
        <v>1864</v>
      </c>
      <c r="G467" s="26" t="s">
        <v>3207</v>
      </c>
      <c r="H467" s="26" t="s">
        <v>1342</v>
      </c>
    </row>
    <row r="468" spans="1:8" ht="42.75" x14ac:dyDescent="0.2">
      <c r="A468" s="26">
        <f t="shared" si="8"/>
        <v>465</v>
      </c>
      <c r="B468" s="26" t="s">
        <v>734</v>
      </c>
      <c r="C468" s="26" t="s">
        <v>2612</v>
      </c>
      <c r="D468" s="24" t="s">
        <v>3823</v>
      </c>
      <c r="E468" s="26" t="s">
        <v>3361</v>
      </c>
      <c r="F468" s="26" t="s">
        <v>1865</v>
      </c>
      <c r="G468" s="26" t="s">
        <v>3112</v>
      </c>
      <c r="H468" s="26" t="s">
        <v>1305</v>
      </c>
    </row>
    <row r="469" spans="1:8" ht="42.75" x14ac:dyDescent="0.2">
      <c r="A469" s="26">
        <f t="shared" si="8"/>
        <v>466</v>
      </c>
      <c r="B469" s="26" t="s">
        <v>734</v>
      </c>
      <c r="C469" s="26" t="s">
        <v>2613</v>
      </c>
      <c r="D469" s="24" t="s">
        <v>3824</v>
      </c>
      <c r="E469" s="26" t="s">
        <v>3365</v>
      </c>
      <c r="F469" s="26" t="s">
        <v>1866</v>
      </c>
      <c r="G469" s="26" t="s">
        <v>3225</v>
      </c>
      <c r="H469" s="26" t="s">
        <v>1305</v>
      </c>
    </row>
    <row r="470" spans="1:8" ht="42.75" x14ac:dyDescent="0.2">
      <c r="A470" s="26">
        <f t="shared" si="8"/>
        <v>467</v>
      </c>
      <c r="B470" s="26" t="s">
        <v>736</v>
      </c>
      <c r="C470" s="26" t="s">
        <v>2614</v>
      </c>
      <c r="D470" s="24" t="s">
        <v>3825</v>
      </c>
      <c r="E470" s="26" t="s">
        <v>3361</v>
      </c>
      <c r="F470" s="26" t="s">
        <v>1867</v>
      </c>
      <c r="G470" s="26" t="s">
        <v>3118</v>
      </c>
      <c r="H470" s="26" t="s">
        <v>1305</v>
      </c>
    </row>
    <row r="471" spans="1:8" ht="42.75" x14ac:dyDescent="0.2">
      <c r="A471" s="26">
        <f t="shared" si="8"/>
        <v>468</v>
      </c>
      <c r="B471" s="26" t="s">
        <v>736</v>
      </c>
      <c r="C471" s="26" t="s">
        <v>2615</v>
      </c>
      <c r="D471" s="24" t="s">
        <v>3826</v>
      </c>
      <c r="E471" s="26" t="s">
        <v>3365</v>
      </c>
      <c r="F471" s="26" t="s">
        <v>1868</v>
      </c>
      <c r="G471" s="26" t="s">
        <v>3226</v>
      </c>
      <c r="H471" s="26" t="s">
        <v>1305</v>
      </c>
    </row>
    <row r="472" spans="1:8" ht="42.75" x14ac:dyDescent="0.2">
      <c r="A472" s="26">
        <f t="shared" si="8"/>
        <v>469</v>
      </c>
      <c r="B472" s="26" t="s">
        <v>738</v>
      </c>
      <c r="C472" s="26" t="s">
        <v>2281</v>
      </c>
      <c r="D472" s="24" t="s">
        <v>3641</v>
      </c>
      <c r="E472" s="26" t="s">
        <v>3361</v>
      </c>
      <c r="F472" s="26" t="s">
        <v>1869</v>
      </c>
      <c r="G472" s="26" t="s">
        <v>3077</v>
      </c>
      <c r="H472" s="26" t="s">
        <v>1330</v>
      </c>
    </row>
    <row r="473" spans="1:8" ht="42.75" x14ac:dyDescent="0.2">
      <c r="A473" s="26">
        <f t="shared" si="8"/>
        <v>470</v>
      </c>
      <c r="B473" s="26" t="s">
        <v>738</v>
      </c>
      <c r="C473" s="26" t="s">
        <v>2616</v>
      </c>
      <c r="D473" s="24" t="s">
        <v>3827</v>
      </c>
      <c r="E473" s="26" t="s">
        <v>3365</v>
      </c>
      <c r="F473" s="26" t="s">
        <v>1870</v>
      </c>
      <c r="G473" s="26" t="s">
        <v>3227</v>
      </c>
      <c r="H473" s="26" t="s">
        <v>1330</v>
      </c>
    </row>
    <row r="474" spans="1:8" ht="42.75" x14ac:dyDescent="0.2">
      <c r="A474" s="26">
        <f t="shared" si="8"/>
        <v>471</v>
      </c>
      <c r="B474" s="26" t="s">
        <v>739</v>
      </c>
      <c r="C474" s="26" t="s">
        <v>2282</v>
      </c>
      <c r="D474" s="24" t="s">
        <v>3642</v>
      </c>
      <c r="E474" s="26" t="s">
        <v>3361</v>
      </c>
      <c r="F474" s="26" t="s">
        <v>1871</v>
      </c>
      <c r="G474" s="26" t="s">
        <v>3072</v>
      </c>
      <c r="H474" s="26" t="s">
        <v>1306</v>
      </c>
    </row>
    <row r="475" spans="1:8" ht="42.75" x14ac:dyDescent="0.2">
      <c r="A475" s="26">
        <f t="shared" si="8"/>
        <v>472</v>
      </c>
      <c r="B475" s="26" t="s">
        <v>739</v>
      </c>
      <c r="C475" s="26" t="s">
        <v>2617</v>
      </c>
      <c r="D475" s="24" t="s">
        <v>3828</v>
      </c>
      <c r="E475" s="26" t="s">
        <v>3365</v>
      </c>
      <c r="F475" s="26" t="s">
        <v>1872</v>
      </c>
      <c r="G475" s="26" t="s">
        <v>3228</v>
      </c>
      <c r="H475" s="26" t="s">
        <v>1306</v>
      </c>
    </row>
    <row r="476" spans="1:8" ht="42.75" x14ac:dyDescent="0.2">
      <c r="A476" s="26">
        <f t="shared" si="8"/>
        <v>473</v>
      </c>
      <c r="B476" s="26" t="s">
        <v>740</v>
      </c>
      <c r="C476" s="26" t="s">
        <v>2283</v>
      </c>
      <c r="D476" s="24" t="s">
        <v>3643</v>
      </c>
      <c r="E476" s="26" t="s">
        <v>3361</v>
      </c>
      <c r="F476" s="26" t="s">
        <v>1873</v>
      </c>
      <c r="G476" s="26" t="s">
        <v>3077</v>
      </c>
      <c r="H476" s="26" t="s">
        <v>1330</v>
      </c>
    </row>
    <row r="477" spans="1:8" ht="42.75" x14ac:dyDescent="0.2">
      <c r="A477" s="26">
        <f t="shared" si="8"/>
        <v>474</v>
      </c>
      <c r="B477" s="26" t="s">
        <v>740</v>
      </c>
      <c r="C477" s="26" t="s">
        <v>2618</v>
      </c>
      <c r="D477" s="24" t="s">
        <v>3829</v>
      </c>
      <c r="E477" s="26" t="s">
        <v>3365</v>
      </c>
      <c r="F477" s="26" t="s">
        <v>1874</v>
      </c>
      <c r="G477" s="26" t="s">
        <v>3229</v>
      </c>
      <c r="H477" s="26" t="s">
        <v>1330</v>
      </c>
    </row>
    <row r="478" spans="1:8" ht="42.75" x14ac:dyDescent="0.2">
      <c r="A478" s="26">
        <f t="shared" si="8"/>
        <v>475</v>
      </c>
      <c r="B478" s="26" t="s">
        <v>742</v>
      </c>
      <c r="C478" s="26" t="s">
        <v>2619</v>
      </c>
      <c r="D478" s="24" t="s">
        <v>4041</v>
      </c>
      <c r="E478" s="26" t="s">
        <v>3361</v>
      </c>
      <c r="F478" s="26" t="s">
        <v>1875</v>
      </c>
      <c r="G478" s="26" t="s">
        <v>3118</v>
      </c>
      <c r="H478" s="26" t="s">
        <v>1304</v>
      </c>
    </row>
    <row r="479" spans="1:8" ht="42.75" x14ac:dyDescent="0.2">
      <c r="A479" s="26">
        <f t="shared" si="8"/>
        <v>476</v>
      </c>
      <c r="B479" s="26" t="s">
        <v>742</v>
      </c>
      <c r="C479" s="26" t="s">
        <v>2620</v>
      </c>
      <c r="D479" s="24" t="s">
        <v>4042</v>
      </c>
      <c r="E479" s="26" t="s">
        <v>3365</v>
      </c>
      <c r="F479" s="26" t="s">
        <v>1876</v>
      </c>
      <c r="G479" s="26" t="s">
        <v>3230</v>
      </c>
      <c r="H479" s="26" t="s">
        <v>1304</v>
      </c>
    </row>
    <row r="480" spans="1:8" ht="42.75" x14ac:dyDescent="0.2">
      <c r="A480" s="26">
        <f t="shared" si="8"/>
        <v>477</v>
      </c>
      <c r="B480" s="26" t="s">
        <v>744</v>
      </c>
      <c r="C480" s="26" t="s">
        <v>2621</v>
      </c>
      <c r="D480" s="24" t="s">
        <v>4043</v>
      </c>
      <c r="E480" s="26" t="s">
        <v>3361</v>
      </c>
      <c r="F480" s="26" t="s">
        <v>1877</v>
      </c>
      <c r="G480" s="26" t="s">
        <v>3114</v>
      </c>
      <c r="H480" s="26" t="s">
        <v>1304</v>
      </c>
    </row>
    <row r="481" spans="1:8" ht="42.75" x14ac:dyDescent="0.2">
      <c r="A481" s="26">
        <f t="shared" si="8"/>
        <v>478</v>
      </c>
      <c r="B481" s="26" t="s">
        <v>744</v>
      </c>
      <c r="C481" s="26" t="s">
        <v>2622</v>
      </c>
      <c r="D481" s="24" t="s">
        <v>4044</v>
      </c>
      <c r="E481" s="26" t="s">
        <v>3365</v>
      </c>
      <c r="F481" s="26" t="s">
        <v>1878</v>
      </c>
      <c r="G481" s="26" t="s">
        <v>3231</v>
      </c>
      <c r="H481" s="26" t="s">
        <v>1304</v>
      </c>
    </row>
    <row r="482" spans="1:8" ht="42.75" x14ac:dyDescent="0.2">
      <c r="A482" s="26">
        <f t="shared" si="8"/>
        <v>479</v>
      </c>
      <c r="B482" s="26" t="s">
        <v>746</v>
      </c>
      <c r="C482" s="26" t="s">
        <v>2623</v>
      </c>
      <c r="D482" s="24" t="s">
        <v>3830</v>
      </c>
      <c r="E482" s="26" t="s">
        <v>3361</v>
      </c>
      <c r="F482" s="26" t="s">
        <v>1879</v>
      </c>
      <c r="G482" s="26" t="s">
        <v>3118</v>
      </c>
      <c r="H482" s="26" t="s">
        <v>1304</v>
      </c>
    </row>
    <row r="483" spans="1:8" ht="42.75" x14ac:dyDescent="0.2">
      <c r="A483" s="26">
        <f t="shared" si="8"/>
        <v>480</v>
      </c>
      <c r="B483" s="26" t="s">
        <v>746</v>
      </c>
      <c r="C483" s="26" t="s">
        <v>2624</v>
      </c>
      <c r="D483" s="24" t="s">
        <v>3831</v>
      </c>
      <c r="E483" s="26" t="s">
        <v>3365</v>
      </c>
      <c r="F483" s="26" t="s">
        <v>1880</v>
      </c>
      <c r="G483" s="26" t="s">
        <v>3230</v>
      </c>
      <c r="H483" s="26" t="s">
        <v>1304</v>
      </c>
    </row>
    <row r="484" spans="1:8" ht="42.75" x14ac:dyDescent="0.2">
      <c r="A484" s="26">
        <f t="shared" si="8"/>
        <v>481</v>
      </c>
      <c r="B484" s="26" t="s">
        <v>748</v>
      </c>
      <c r="C484" s="26" t="s">
        <v>2625</v>
      </c>
      <c r="D484" s="24" t="s">
        <v>3832</v>
      </c>
      <c r="E484" s="26" t="s">
        <v>3361</v>
      </c>
      <c r="F484" s="26" t="s">
        <v>1881</v>
      </c>
      <c r="G484" s="26" t="s">
        <v>3114</v>
      </c>
      <c r="H484" s="26" t="s">
        <v>1304</v>
      </c>
    </row>
    <row r="485" spans="1:8" ht="42.75" x14ac:dyDescent="0.2">
      <c r="A485" s="26">
        <f t="shared" si="8"/>
        <v>482</v>
      </c>
      <c r="B485" s="26" t="s">
        <v>748</v>
      </c>
      <c r="C485" s="26" t="s">
        <v>2626</v>
      </c>
      <c r="D485" s="24" t="s">
        <v>3833</v>
      </c>
      <c r="E485" s="26" t="s">
        <v>3365</v>
      </c>
      <c r="F485" s="26" t="s">
        <v>1882</v>
      </c>
      <c r="G485" s="26" t="s">
        <v>3232</v>
      </c>
      <c r="H485" s="26" t="s">
        <v>1304</v>
      </c>
    </row>
    <row r="486" spans="1:8" ht="42.75" x14ac:dyDescent="0.2">
      <c r="A486" s="26">
        <f t="shared" si="8"/>
        <v>483</v>
      </c>
      <c r="B486" s="26" t="s">
        <v>750</v>
      </c>
      <c r="C486" s="26" t="s">
        <v>2627</v>
      </c>
      <c r="D486" s="24" t="s">
        <v>3834</v>
      </c>
      <c r="E486" s="26" t="s">
        <v>3361</v>
      </c>
      <c r="F486" s="26" t="s">
        <v>1883</v>
      </c>
      <c r="G486" s="26" t="s">
        <v>3118</v>
      </c>
      <c r="H486" s="26" t="s">
        <v>1304</v>
      </c>
    </row>
    <row r="487" spans="1:8" ht="42.75" x14ac:dyDescent="0.2">
      <c r="A487" s="26">
        <f t="shared" si="8"/>
        <v>484</v>
      </c>
      <c r="B487" s="26" t="s">
        <v>750</v>
      </c>
      <c r="C487" s="26" t="s">
        <v>2628</v>
      </c>
      <c r="D487" s="24" t="s">
        <v>3835</v>
      </c>
      <c r="E487" s="26" t="s">
        <v>3365</v>
      </c>
      <c r="F487" s="26" t="s">
        <v>1884</v>
      </c>
      <c r="G487" s="26" t="s">
        <v>3233</v>
      </c>
      <c r="H487" s="26" t="s">
        <v>1304</v>
      </c>
    </row>
    <row r="488" spans="1:8" ht="42.75" x14ac:dyDescent="0.2">
      <c r="A488" s="26">
        <f t="shared" si="8"/>
        <v>485</v>
      </c>
      <c r="B488" s="26" t="s">
        <v>752</v>
      </c>
      <c r="C488" s="26" t="s">
        <v>2629</v>
      </c>
      <c r="D488" s="24" t="s">
        <v>3836</v>
      </c>
      <c r="E488" s="26" t="s">
        <v>3361</v>
      </c>
      <c r="F488" s="26" t="s">
        <v>1885</v>
      </c>
      <c r="G488" s="26" t="s">
        <v>3112</v>
      </c>
      <c r="H488" s="26" t="s">
        <v>1304</v>
      </c>
    </row>
    <row r="489" spans="1:8" ht="42.75" x14ac:dyDescent="0.2">
      <c r="A489" s="26">
        <f t="shared" si="8"/>
        <v>486</v>
      </c>
      <c r="B489" s="26" t="s">
        <v>752</v>
      </c>
      <c r="C489" s="26" t="s">
        <v>2630</v>
      </c>
      <c r="D489" s="24" t="s">
        <v>3837</v>
      </c>
      <c r="E489" s="26" t="s">
        <v>3365</v>
      </c>
      <c r="F489" s="26" t="s">
        <v>1886</v>
      </c>
      <c r="G489" s="26" t="s">
        <v>3234</v>
      </c>
      <c r="H489" s="26" t="s">
        <v>1304</v>
      </c>
    </row>
    <row r="490" spans="1:8" ht="42.75" x14ac:dyDescent="0.2">
      <c r="A490" s="26">
        <f t="shared" si="8"/>
        <v>487</v>
      </c>
      <c r="B490" s="26" t="s">
        <v>754</v>
      </c>
      <c r="C490" s="26" t="s">
        <v>2631</v>
      </c>
      <c r="D490" s="24" t="s">
        <v>3838</v>
      </c>
      <c r="E490" s="26" t="s">
        <v>3361</v>
      </c>
      <c r="F490" s="26" t="s">
        <v>1887</v>
      </c>
      <c r="G490" s="26" t="s">
        <v>3038</v>
      </c>
      <c r="H490" s="26" t="s">
        <v>1310</v>
      </c>
    </row>
    <row r="491" spans="1:8" ht="42.75" x14ac:dyDescent="0.2">
      <c r="A491" s="26">
        <f t="shared" si="8"/>
        <v>488</v>
      </c>
      <c r="B491" s="26" t="s">
        <v>754</v>
      </c>
      <c r="C491" s="26" t="s">
        <v>2632</v>
      </c>
      <c r="D491" s="24" t="s">
        <v>3839</v>
      </c>
      <c r="E491" s="26" t="s">
        <v>3365</v>
      </c>
      <c r="F491" s="26" t="s">
        <v>1888</v>
      </c>
      <c r="G491" s="26" t="s">
        <v>3235</v>
      </c>
      <c r="H491" s="26" t="s">
        <v>1310</v>
      </c>
    </row>
    <row r="492" spans="1:8" ht="42.75" x14ac:dyDescent="0.2">
      <c r="A492" s="26">
        <f t="shared" si="8"/>
        <v>489</v>
      </c>
      <c r="B492" s="26" t="s">
        <v>756</v>
      </c>
      <c r="C492" s="26" t="s">
        <v>2633</v>
      </c>
      <c r="D492" s="24" t="s">
        <v>3840</v>
      </c>
      <c r="E492" s="26" t="s">
        <v>3361</v>
      </c>
      <c r="F492" s="26" t="s">
        <v>1889</v>
      </c>
      <c r="G492" s="26" t="s">
        <v>3236</v>
      </c>
      <c r="H492" s="26" t="s">
        <v>1310</v>
      </c>
    </row>
    <row r="493" spans="1:8" ht="42.75" x14ac:dyDescent="0.2">
      <c r="A493" s="26">
        <f t="shared" si="8"/>
        <v>490</v>
      </c>
      <c r="B493" s="26" t="s">
        <v>756</v>
      </c>
      <c r="C493" s="26" t="s">
        <v>2634</v>
      </c>
      <c r="D493" s="24" t="s">
        <v>3841</v>
      </c>
      <c r="E493" s="26" t="s">
        <v>3365</v>
      </c>
      <c r="F493" s="26" t="s">
        <v>1890</v>
      </c>
      <c r="G493" s="26" t="s">
        <v>3237</v>
      </c>
      <c r="H493" s="26" t="s">
        <v>1310</v>
      </c>
    </row>
    <row r="494" spans="1:8" ht="42.75" x14ac:dyDescent="0.2">
      <c r="A494" s="26">
        <f t="shared" si="8"/>
        <v>491</v>
      </c>
      <c r="B494" s="26" t="s">
        <v>758</v>
      </c>
      <c r="C494" s="26" t="s">
        <v>2309</v>
      </c>
      <c r="D494" s="24" t="s">
        <v>3660</v>
      </c>
      <c r="E494" s="26" t="s">
        <v>3361</v>
      </c>
      <c r="F494" s="26" t="s">
        <v>1891</v>
      </c>
      <c r="G494" s="26" t="s">
        <v>3077</v>
      </c>
      <c r="H494" s="26" t="s">
        <v>1309</v>
      </c>
    </row>
    <row r="495" spans="1:8" ht="42.75" x14ac:dyDescent="0.2">
      <c r="A495" s="26">
        <f t="shared" si="8"/>
        <v>492</v>
      </c>
      <c r="B495" s="26" t="s">
        <v>758</v>
      </c>
      <c r="C495" s="26" t="s">
        <v>2310</v>
      </c>
      <c r="D495" s="24" t="s">
        <v>3661</v>
      </c>
      <c r="E495" s="26" t="s">
        <v>3365</v>
      </c>
      <c r="F495" s="26" t="s">
        <v>1892</v>
      </c>
      <c r="G495" s="26" t="s">
        <v>3238</v>
      </c>
      <c r="H495" s="26" t="s">
        <v>1309</v>
      </c>
    </row>
    <row r="496" spans="1:8" ht="42.75" x14ac:dyDescent="0.2">
      <c r="A496" s="26">
        <f t="shared" si="8"/>
        <v>493</v>
      </c>
      <c r="B496" s="26" t="s">
        <v>759</v>
      </c>
      <c r="C496" s="26" t="s">
        <v>2311</v>
      </c>
      <c r="D496" s="24" t="s">
        <v>4060</v>
      </c>
      <c r="E496" s="26" t="s">
        <v>3361</v>
      </c>
      <c r="F496" s="26" t="s">
        <v>1893</v>
      </c>
      <c r="G496" s="26" t="s">
        <v>3118</v>
      </c>
      <c r="H496" s="26" t="s">
        <v>1309</v>
      </c>
    </row>
    <row r="497" spans="1:8" ht="42.75" x14ac:dyDescent="0.2">
      <c r="A497" s="26">
        <f t="shared" si="8"/>
        <v>494</v>
      </c>
      <c r="B497" s="26" t="s">
        <v>759</v>
      </c>
      <c r="C497" s="26" t="s">
        <v>2312</v>
      </c>
      <c r="D497" s="24" t="s">
        <v>4061</v>
      </c>
      <c r="E497" s="26" t="s">
        <v>3365</v>
      </c>
      <c r="F497" s="26" t="s">
        <v>1894</v>
      </c>
      <c r="G497" s="26" t="s">
        <v>3239</v>
      </c>
      <c r="H497" s="26" t="s">
        <v>1309</v>
      </c>
    </row>
    <row r="498" spans="1:8" ht="42.75" x14ac:dyDescent="0.2">
      <c r="A498" s="26">
        <f t="shared" si="8"/>
        <v>495</v>
      </c>
      <c r="B498" s="26" t="s">
        <v>760</v>
      </c>
      <c r="C498" s="26" t="s">
        <v>2635</v>
      </c>
      <c r="D498" s="24" t="s">
        <v>3842</v>
      </c>
      <c r="E498" s="26" t="s">
        <v>3361</v>
      </c>
      <c r="F498" s="26" t="s">
        <v>1895</v>
      </c>
      <c r="G498" s="26" t="s">
        <v>3116</v>
      </c>
      <c r="H498" s="26" t="s">
        <v>1309</v>
      </c>
    </row>
    <row r="499" spans="1:8" ht="42.75" x14ac:dyDescent="0.2">
      <c r="A499" s="26">
        <f t="shared" si="8"/>
        <v>496</v>
      </c>
      <c r="B499" s="26" t="s">
        <v>760</v>
      </c>
      <c r="C499" s="26" t="s">
        <v>2636</v>
      </c>
      <c r="D499" s="24" t="s">
        <v>3843</v>
      </c>
      <c r="E499" s="26" t="s">
        <v>3365</v>
      </c>
      <c r="F499" s="26" t="s">
        <v>1896</v>
      </c>
      <c r="G499" s="26" t="s">
        <v>3240</v>
      </c>
      <c r="H499" s="26" t="s">
        <v>1309</v>
      </c>
    </row>
    <row r="500" spans="1:8" ht="42.75" x14ac:dyDescent="0.2">
      <c r="A500" s="26">
        <f t="shared" si="8"/>
        <v>497</v>
      </c>
      <c r="B500" s="26" t="s">
        <v>762</v>
      </c>
      <c r="C500" s="26" t="s">
        <v>2637</v>
      </c>
      <c r="D500" s="24" t="s">
        <v>4162</v>
      </c>
      <c r="E500" s="26" t="s">
        <v>3361</v>
      </c>
      <c r="F500" s="26" t="s">
        <v>1897</v>
      </c>
      <c r="G500" s="26" t="s">
        <v>3118</v>
      </c>
      <c r="H500" s="26" t="s">
        <v>1309</v>
      </c>
    </row>
    <row r="501" spans="1:8" ht="42.75" x14ac:dyDescent="0.2">
      <c r="A501" s="26">
        <f t="shared" si="8"/>
        <v>498</v>
      </c>
      <c r="B501" s="26" t="s">
        <v>762</v>
      </c>
      <c r="C501" s="26" t="s">
        <v>2638</v>
      </c>
      <c r="D501" s="24" t="s">
        <v>4163</v>
      </c>
      <c r="E501" s="26" t="s">
        <v>3365</v>
      </c>
      <c r="F501" s="26" t="s">
        <v>1898</v>
      </c>
      <c r="G501" s="26" t="s">
        <v>3241</v>
      </c>
      <c r="H501" s="26" t="s">
        <v>1309</v>
      </c>
    </row>
    <row r="502" spans="1:8" ht="42.75" x14ac:dyDescent="0.2">
      <c r="A502" s="26">
        <f t="shared" si="8"/>
        <v>499</v>
      </c>
      <c r="B502" s="26" t="s">
        <v>764</v>
      </c>
      <c r="C502" s="26" t="s">
        <v>2639</v>
      </c>
      <c r="D502" s="24" t="s">
        <v>4164</v>
      </c>
      <c r="E502" s="26" t="s">
        <v>3361</v>
      </c>
      <c r="F502" s="26" t="s">
        <v>1899</v>
      </c>
      <c r="G502" s="26" t="s">
        <v>3118</v>
      </c>
      <c r="H502" s="26" t="s">
        <v>1310</v>
      </c>
    </row>
    <row r="503" spans="1:8" ht="42.75" x14ac:dyDescent="0.2">
      <c r="A503" s="26">
        <f t="shared" si="8"/>
        <v>500</v>
      </c>
      <c r="B503" s="26" t="s">
        <v>764</v>
      </c>
      <c r="C503" s="26" t="s">
        <v>2640</v>
      </c>
      <c r="D503" s="24" t="s">
        <v>4165</v>
      </c>
      <c r="E503" s="26" t="s">
        <v>3365</v>
      </c>
      <c r="F503" s="26" t="s">
        <v>1900</v>
      </c>
      <c r="G503" s="26" t="s">
        <v>3241</v>
      </c>
      <c r="H503" s="26" t="s">
        <v>1310</v>
      </c>
    </row>
    <row r="504" spans="1:8" ht="42.75" x14ac:dyDescent="0.2">
      <c r="A504" s="26">
        <f t="shared" si="8"/>
        <v>501</v>
      </c>
      <c r="B504" s="26" t="s">
        <v>766</v>
      </c>
      <c r="C504" s="26" t="s">
        <v>2641</v>
      </c>
      <c r="D504" s="24" t="s">
        <v>4166</v>
      </c>
      <c r="E504" s="26" t="s">
        <v>3361</v>
      </c>
      <c r="F504" s="26" t="s">
        <v>1901</v>
      </c>
      <c r="G504" s="26" t="s">
        <v>3118</v>
      </c>
      <c r="H504" s="26" t="s">
        <v>1310</v>
      </c>
    </row>
    <row r="505" spans="1:8" ht="42.75" x14ac:dyDescent="0.2">
      <c r="A505" s="26">
        <f t="shared" si="8"/>
        <v>502</v>
      </c>
      <c r="B505" s="26" t="s">
        <v>766</v>
      </c>
      <c r="C505" s="26" t="s">
        <v>2642</v>
      </c>
      <c r="D505" s="24" t="s">
        <v>4167</v>
      </c>
      <c r="E505" s="26" t="s">
        <v>3365</v>
      </c>
      <c r="F505" s="26" t="s">
        <v>1902</v>
      </c>
      <c r="G505" s="26" t="s">
        <v>3230</v>
      </c>
      <c r="H505" s="26" t="s">
        <v>1310</v>
      </c>
    </row>
    <row r="506" spans="1:8" ht="42.75" x14ac:dyDescent="0.2">
      <c r="A506" s="26">
        <f t="shared" si="8"/>
        <v>503</v>
      </c>
      <c r="B506" s="26" t="s">
        <v>768</v>
      </c>
      <c r="C506" s="26" t="s">
        <v>2643</v>
      </c>
      <c r="D506" s="24" t="s">
        <v>4168</v>
      </c>
      <c r="E506" s="26" t="s">
        <v>3361</v>
      </c>
      <c r="F506" s="26" t="s">
        <v>1903</v>
      </c>
      <c r="G506" s="26" t="s">
        <v>3038</v>
      </c>
      <c r="H506" s="26" t="s">
        <v>1310</v>
      </c>
    </row>
    <row r="507" spans="1:8" ht="42.75" x14ac:dyDescent="0.2">
      <c r="A507" s="26">
        <f t="shared" si="8"/>
        <v>504</v>
      </c>
      <c r="B507" s="26" t="s">
        <v>768</v>
      </c>
      <c r="C507" s="26" t="s">
        <v>2644</v>
      </c>
      <c r="D507" s="24" t="s">
        <v>4169</v>
      </c>
      <c r="E507" s="26" t="s">
        <v>3365</v>
      </c>
      <c r="F507" s="26" t="s">
        <v>1904</v>
      </c>
      <c r="G507" s="26" t="s">
        <v>3242</v>
      </c>
      <c r="H507" s="26" t="s">
        <v>1310</v>
      </c>
    </row>
    <row r="508" spans="1:8" ht="42.75" x14ac:dyDescent="0.2">
      <c r="A508" s="26">
        <f t="shared" si="8"/>
        <v>505</v>
      </c>
      <c r="B508" s="26" t="s">
        <v>770</v>
      </c>
      <c r="C508" s="26" t="s">
        <v>2645</v>
      </c>
      <c r="D508" s="24" t="s">
        <v>4170</v>
      </c>
      <c r="E508" s="26" t="s">
        <v>3361</v>
      </c>
      <c r="F508" s="26" t="s">
        <v>1905</v>
      </c>
      <c r="G508" s="26" t="s">
        <v>3038</v>
      </c>
      <c r="H508" s="26" t="s">
        <v>1310</v>
      </c>
    </row>
    <row r="509" spans="1:8" ht="42.75" x14ac:dyDescent="0.2">
      <c r="A509" s="26">
        <f t="shared" si="8"/>
        <v>506</v>
      </c>
      <c r="B509" s="26" t="s">
        <v>770</v>
      </c>
      <c r="C509" s="26" t="s">
        <v>2646</v>
      </c>
      <c r="D509" s="24" t="s">
        <v>4171</v>
      </c>
      <c r="E509" s="26" t="s">
        <v>3365</v>
      </c>
      <c r="F509" s="26" t="s">
        <v>1906</v>
      </c>
      <c r="G509" s="26" t="s">
        <v>3235</v>
      </c>
      <c r="H509" s="26" t="s">
        <v>1310</v>
      </c>
    </row>
    <row r="510" spans="1:8" ht="42.75" x14ac:dyDescent="0.2">
      <c r="A510" s="26">
        <f t="shared" si="8"/>
        <v>507</v>
      </c>
      <c r="B510" s="26" t="s">
        <v>772</v>
      </c>
      <c r="C510" s="26" t="s">
        <v>2314</v>
      </c>
      <c r="D510" s="24" t="s">
        <v>3663</v>
      </c>
      <c r="E510" s="26" t="s">
        <v>3361</v>
      </c>
      <c r="F510" s="26" t="s">
        <v>1907</v>
      </c>
      <c r="G510" s="26" t="s">
        <v>3116</v>
      </c>
      <c r="H510" s="26" t="s">
        <v>1330</v>
      </c>
    </row>
    <row r="511" spans="1:8" ht="42.75" x14ac:dyDescent="0.2">
      <c r="A511" s="26">
        <f t="shared" si="8"/>
        <v>508</v>
      </c>
      <c r="B511" s="26" t="s">
        <v>772</v>
      </c>
      <c r="C511" s="26" t="s">
        <v>2315</v>
      </c>
      <c r="D511" s="24" t="s">
        <v>3664</v>
      </c>
      <c r="E511" s="26" t="s">
        <v>3365</v>
      </c>
      <c r="F511" s="26" t="s">
        <v>1908</v>
      </c>
      <c r="G511" s="26" t="s">
        <v>3243</v>
      </c>
      <c r="H511" s="26" t="s">
        <v>1330</v>
      </c>
    </row>
    <row r="512" spans="1:8" ht="42.75" x14ac:dyDescent="0.2">
      <c r="A512" s="26">
        <f t="shared" si="8"/>
        <v>509</v>
      </c>
      <c r="B512" s="26" t="s">
        <v>773</v>
      </c>
      <c r="C512" s="26" t="s">
        <v>2316</v>
      </c>
      <c r="D512" s="24" t="s">
        <v>4062</v>
      </c>
      <c r="E512" s="26" t="s">
        <v>3361</v>
      </c>
      <c r="F512" s="26" t="s">
        <v>1909</v>
      </c>
      <c r="G512" s="26" t="s">
        <v>3116</v>
      </c>
      <c r="H512" s="26" t="s">
        <v>1307</v>
      </c>
    </row>
    <row r="513" spans="1:8" ht="42.75" x14ac:dyDescent="0.2">
      <c r="A513" s="26">
        <f t="shared" si="8"/>
        <v>510</v>
      </c>
      <c r="B513" s="26" t="s">
        <v>773</v>
      </c>
      <c r="C513" s="26" t="s">
        <v>2317</v>
      </c>
      <c r="D513" s="24" t="s">
        <v>4063</v>
      </c>
      <c r="E513" s="26" t="s">
        <v>3365</v>
      </c>
      <c r="F513" s="26" t="s">
        <v>1910</v>
      </c>
      <c r="G513" s="26" t="s">
        <v>3240</v>
      </c>
      <c r="H513" s="26" t="s">
        <v>1307</v>
      </c>
    </row>
    <row r="514" spans="1:8" ht="42.75" x14ac:dyDescent="0.2">
      <c r="A514" s="26">
        <f t="shared" si="8"/>
        <v>511</v>
      </c>
      <c r="B514" s="26" t="s">
        <v>774</v>
      </c>
      <c r="C514" s="26" t="s">
        <v>2318</v>
      </c>
      <c r="D514" s="24" t="s">
        <v>3665</v>
      </c>
      <c r="E514" s="26" t="s">
        <v>3361</v>
      </c>
      <c r="F514" s="26" t="s">
        <v>1911</v>
      </c>
      <c r="G514" s="26" t="s">
        <v>3057</v>
      </c>
      <c r="H514" s="26" t="s">
        <v>1306</v>
      </c>
    </row>
    <row r="515" spans="1:8" ht="42.75" x14ac:dyDescent="0.2">
      <c r="A515" s="26">
        <f t="shared" si="8"/>
        <v>512</v>
      </c>
      <c r="B515" s="26" t="s">
        <v>774</v>
      </c>
      <c r="C515" s="26" t="s">
        <v>2319</v>
      </c>
      <c r="D515" s="24" t="s">
        <v>3666</v>
      </c>
      <c r="E515" s="26" t="s">
        <v>3365</v>
      </c>
      <c r="F515" s="26" t="s">
        <v>1912</v>
      </c>
      <c r="G515" s="26" t="s">
        <v>3244</v>
      </c>
      <c r="H515" s="26" t="s">
        <v>1306</v>
      </c>
    </row>
    <row r="516" spans="1:8" ht="42.75" x14ac:dyDescent="0.2">
      <c r="A516" s="26">
        <f t="shared" si="8"/>
        <v>513</v>
      </c>
      <c r="B516" s="26" t="s">
        <v>775</v>
      </c>
      <c r="C516" s="26" t="s">
        <v>2320</v>
      </c>
      <c r="D516" s="24" t="s">
        <v>4064</v>
      </c>
      <c r="E516" s="26" t="s">
        <v>3361</v>
      </c>
      <c r="F516" s="26" t="s">
        <v>1913</v>
      </c>
      <c r="G516" s="26" t="s">
        <v>3072</v>
      </c>
      <c r="H516" s="26" t="s">
        <v>1306</v>
      </c>
    </row>
    <row r="517" spans="1:8" ht="42.75" x14ac:dyDescent="0.2">
      <c r="A517" s="26">
        <f t="shared" ref="A517:A580" si="9">IF(AND(NOT(ISERR(FIND($K$4,D517))),NOT(ISERR(FIND($K$5,D517))),NOT(ISERR(FIND($K$6,D517))),NOT(ISERR(FIND($K$7,D517))) ),A516+1,A516)</f>
        <v>514</v>
      </c>
      <c r="B517" s="26" t="s">
        <v>775</v>
      </c>
      <c r="C517" s="26" t="s">
        <v>2321</v>
      </c>
      <c r="D517" s="24" t="s">
        <v>4065</v>
      </c>
      <c r="E517" s="26" t="s">
        <v>3365</v>
      </c>
      <c r="F517" s="26" t="s">
        <v>1914</v>
      </c>
      <c r="G517" s="26" t="s">
        <v>3245</v>
      </c>
      <c r="H517" s="26" t="s">
        <v>1306</v>
      </c>
    </row>
    <row r="518" spans="1:8" ht="42.75" x14ac:dyDescent="0.2">
      <c r="A518" s="26">
        <f t="shared" si="9"/>
        <v>515</v>
      </c>
      <c r="B518" s="26" t="s">
        <v>776</v>
      </c>
      <c r="C518" s="26" t="s">
        <v>2364</v>
      </c>
      <c r="D518" s="24" t="s">
        <v>4038</v>
      </c>
      <c r="E518" s="26" t="s">
        <v>3361</v>
      </c>
      <c r="F518" s="26" t="s">
        <v>1915</v>
      </c>
      <c r="G518" s="26" t="s">
        <v>3142</v>
      </c>
      <c r="H518" s="26" t="s">
        <v>1304</v>
      </c>
    </row>
    <row r="519" spans="1:8" ht="42.75" x14ac:dyDescent="0.2">
      <c r="A519" s="26">
        <f t="shared" si="9"/>
        <v>516</v>
      </c>
      <c r="B519" s="26" t="s">
        <v>776</v>
      </c>
      <c r="C519" s="26" t="s">
        <v>2647</v>
      </c>
      <c r="D519" s="24" t="s">
        <v>4045</v>
      </c>
      <c r="E519" s="26" t="s">
        <v>3365</v>
      </c>
      <c r="F519" s="26" t="s">
        <v>1916</v>
      </c>
      <c r="G519" s="26" t="s">
        <v>3246</v>
      </c>
      <c r="H519" s="26" t="s">
        <v>1304</v>
      </c>
    </row>
    <row r="520" spans="1:8" ht="42.75" x14ac:dyDescent="0.2">
      <c r="A520" s="26">
        <f t="shared" si="9"/>
        <v>517</v>
      </c>
      <c r="B520" s="26" t="s">
        <v>777</v>
      </c>
      <c r="C520" s="26" t="s">
        <v>2368</v>
      </c>
      <c r="D520" s="24" t="s">
        <v>3677</v>
      </c>
      <c r="E520" s="26" t="s">
        <v>3361</v>
      </c>
      <c r="F520" s="26" t="s">
        <v>1917</v>
      </c>
      <c r="G520" s="26" t="s">
        <v>3142</v>
      </c>
      <c r="H520" s="26" t="s">
        <v>1309</v>
      </c>
    </row>
    <row r="521" spans="1:8" ht="42.75" x14ac:dyDescent="0.2">
      <c r="A521" s="26">
        <f t="shared" si="9"/>
        <v>518</v>
      </c>
      <c r="B521" s="26" t="s">
        <v>777</v>
      </c>
      <c r="C521" s="26" t="s">
        <v>2648</v>
      </c>
      <c r="D521" s="24" t="s">
        <v>3844</v>
      </c>
      <c r="E521" s="26" t="s">
        <v>3365</v>
      </c>
      <c r="F521" s="26" t="s">
        <v>1918</v>
      </c>
      <c r="G521" s="26" t="s">
        <v>3247</v>
      </c>
      <c r="H521" s="26" t="s">
        <v>1309</v>
      </c>
    </row>
    <row r="522" spans="1:8" ht="42.75" x14ac:dyDescent="0.2">
      <c r="A522" s="26">
        <f t="shared" si="9"/>
        <v>519</v>
      </c>
      <c r="B522" s="26" t="s">
        <v>778</v>
      </c>
      <c r="C522" s="26" t="s">
        <v>2369</v>
      </c>
      <c r="D522" s="24" t="s">
        <v>4084</v>
      </c>
      <c r="E522" s="26" t="s">
        <v>3361</v>
      </c>
      <c r="F522" s="26" t="s">
        <v>1919</v>
      </c>
      <c r="G522" s="26" t="s">
        <v>3114</v>
      </c>
      <c r="H522" s="26" t="s">
        <v>1309</v>
      </c>
    </row>
    <row r="523" spans="1:8" ht="42.75" x14ac:dyDescent="0.2">
      <c r="A523" s="26">
        <f t="shared" si="9"/>
        <v>520</v>
      </c>
      <c r="B523" s="26" t="s">
        <v>778</v>
      </c>
      <c r="C523" s="26" t="s">
        <v>2649</v>
      </c>
      <c r="D523" s="24" t="s">
        <v>4172</v>
      </c>
      <c r="E523" s="26" t="s">
        <v>3365</v>
      </c>
      <c r="F523" s="26" t="s">
        <v>1920</v>
      </c>
      <c r="G523" s="26" t="s">
        <v>3248</v>
      </c>
      <c r="H523" s="26" t="s">
        <v>1309</v>
      </c>
    </row>
    <row r="524" spans="1:8" ht="42.75" x14ac:dyDescent="0.2">
      <c r="A524" s="26">
        <f t="shared" si="9"/>
        <v>521</v>
      </c>
      <c r="B524" s="26" t="s">
        <v>779</v>
      </c>
      <c r="C524" s="26" t="s">
        <v>2650</v>
      </c>
      <c r="D524" s="24" t="s">
        <v>4173</v>
      </c>
      <c r="E524" s="26" t="s">
        <v>3361</v>
      </c>
      <c r="F524" s="26" t="s">
        <v>1921</v>
      </c>
      <c r="G524" s="26" t="s">
        <v>3114</v>
      </c>
      <c r="H524" s="26" t="s">
        <v>1310</v>
      </c>
    </row>
    <row r="525" spans="1:8" ht="42.75" x14ac:dyDescent="0.2">
      <c r="A525" s="26">
        <f t="shared" si="9"/>
        <v>522</v>
      </c>
      <c r="B525" s="26" t="s">
        <v>779</v>
      </c>
      <c r="C525" s="26" t="s">
        <v>2651</v>
      </c>
      <c r="D525" s="24" t="s">
        <v>4174</v>
      </c>
      <c r="E525" s="26" t="s">
        <v>3365</v>
      </c>
      <c r="F525" s="26" t="s">
        <v>1922</v>
      </c>
      <c r="G525" s="26" t="s">
        <v>3249</v>
      </c>
      <c r="H525" s="26" t="s">
        <v>1310</v>
      </c>
    </row>
    <row r="526" spans="1:8" ht="42.75" x14ac:dyDescent="0.2">
      <c r="A526" s="26">
        <f t="shared" si="9"/>
        <v>523</v>
      </c>
      <c r="B526" s="26" t="s">
        <v>781</v>
      </c>
      <c r="C526" s="26" t="s">
        <v>2652</v>
      </c>
      <c r="D526" s="24" t="s">
        <v>4175</v>
      </c>
      <c r="E526" s="26" t="s">
        <v>3361</v>
      </c>
      <c r="F526" s="26" t="s">
        <v>1923</v>
      </c>
      <c r="G526" s="26" t="s">
        <v>3114</v>
      </c>
      <c r="H526" s="26" t="s">
        <v>1310</v>
      </c>
    </row>
    <row r="527" spans="1:8" ht="42.75" x14ac:dyDescent="0.2">
      <c r="A527" s="26">
        <f t="shared" si="9"/>
        <v>524</v>
      </c>
      <c r="B527" s="26" t="s">
        <v>781</v>
      </c>
      <c r="C527" s="26" t="s">
        <v>2653</v>
      </c>
      <c r="D527" s="24" t="s">
        <v>4176</v>
      </c>
      <c r="E527" s="26" t="s">
        <v>3365</v>
      </c>
      <c r="F527" s="26" t="s">
        <v>1924</v>
      </c>
      <c r="G527" s="26" t="s">
        <v>3249</v>
      </c>
      <c r="H527" s="26" t="s">
        <v>1310</v>
      </c>
    </row>
    <row r="528" spans="1:8" ht="42.75" x14ac:dyDescent="0.2">
      <c r="A528" s="26">
        <f t="shared" si="9"/>
        <v>525</v>
      </c>
      <c r="B528" s="26" t="s">
        <v>783</v>
      </c>
      <c r="C528" s="26" t="s">
        <v>2654</v>
      </c>
      <c r="D528" s="24" t="s">
        <v>4177</v>
      </c>
      <c r="E528" s="26" t="s">
        <v>3361</v>
      </c>
      <c r="F528" s="26" t="s">
        <v>1925</v>
      </c>
      <c r="G528" s="26" t="s">
        <v>3118</v>
      </c>
      <c r="H528" s="26" t="s">
        <v>1310</v>
      </c>
    </row>
    <row r="529" spans="1:8" ht="42.75" x14ac:dyDescent="0.2">
      <c r="A529" s="26">
        <f t="shared" si="9"/>
        <v>526</v>
      </c>
      <c r="B529" s="26" t="s">
        <v>783</v>
      </c>
      <c r="C529" s="26" t="s">
        <v>2655</v>
      </c>
      <c r="D529" s="24" t="s">
        <v>4178</v>
      </c>
      <c r="E529" s="26" t="s">
        <v>3365</v>
      </c>
      <c r="F529" s="26" t="s">
        <v>1926</v>
      </c>
      <c r="G529" s="26" t="s">
        <v>3250</v>
      </c>
      <c r="H529" s="26" t="s">
        <v>1310</v>
      </c>
    </row>
    <row r="530" spans="1:8" ht="42.75" x14ac:dyDescent="0.2">
      <c r="A530" s="26">
        <f t="shared" si="9"/>
        <v>527</v>
      </c>
      <c r="B530" s="26" t="s">
        <v>785</v>
      </c>
      <c r="C530" s="26" t="s">
        <v>2656</v>
      </c>
      <c r="D530" s="24" t="s">
        <v>4179</v>
      </c>
      <c r="E530" s="26" t="s">
        <v>3361</v>
      </c>
      <c r="F530" s="26" t="s">
        <v>1927</v>
      </c>
      <c r="G530" s="26" t="s">
        <v>3118</v>
      </c>
      <c r="H530" s="26" t="s">
        <v>1310</v>
      </c>
    </row>
    <row r="531" spans="1:8" ht="42.75" x14ac:dyDescent="0.2">
      <c r="A531" s="26">
        <f t="shared" si="9"/>
        <v>528</v>
      </c>
      <c r="B531" s="26" t="s">
        <v>785</v>
      </c>
      <c r="C531" s="26" t="s">
        <v>2657</v>
      </c>
      <c r="D531" s="24" t="s">
        <v>4180</v>
      </c>
      <c r="E531" s="26" t="s">
        <v>3365</v>
      </c>
      <c r="F531" s="26" t="s">
        <v>1928</v>
      </c>
      <c r="G531" s="26" t="s">
        <v>3251</v>
      </c>
      <c r="H531" s="26" t="s">
        <v>1310</v>
      </c>
    </row>
    <row r="532" spans="1:8" ht="42.75" x14ac:dyDescent="0.2">
      <c r="A532" s="26">
        <f t="shared" si="9"/>
        <v>529</v>
      </c>
      <c r="B532" s="26" t="s">
        <v>787</v>
      </c>
      <c r="C532" s="26" t="s">
        <v>2658</v>
      </c>
      <c r="D532" s="24" t="s">
        <v>4181</v>
      </c>
      <c r="E532" s="26" t="s">
        <v>3361</v>
      </c>
      <c r="F532" s="26" t="s">
        <v>1929</v>
      </c>
      <c r="G532" s="26" t="s">
        <v>3118</v>
      </c>
      <c r="H532" s="26" t="s">
        <v>1310</v>
      </c>
    </row>
    <row r="533" spans="1:8" ht="42.75" x14ac:dyDescent="0.2">
      <c r="A533" s="26">
        <f t="shared" si="9"/>
        <v>530</v>
      </c>
      <c r="B533" s="26" t="s">
        <v>787</v>
      </c>
      <c r="C533" s="26" t="s">
        <v>2659</v>
      </c>
      <c r="D533" s="24" t="s">
        <v>4182</v>
      </c>
      <c r="E533" s="26" t="s">
        <v>3365</v>
      </c>
      <c r="F533" s="26" t="s">
        <v>1930</v>
      </c>
      <c r="G533" s="26" t="s">
        <v>3241</v>
      </c>
      <c r="H533" s="26" t="s">
        <v>1310</v>
      </c>
    </row>
    <row r="534" spans="1:8" ht="42.75" x14ac:dyDescent="0.2">
      <c r="A534" s="26">
        <f t="shared" si="9"/>
        <v>531</v>
      </c>
      <c r="B534" s="26" t="s">
        <v>789</v>
      </c>
      <c r="C534" s="26" t="s">
        <v>2660</v>
      </c>
      <c r="D534" s="24" t="s">
        <v>4183</v>
      </c>
      <c r="E534" s="26" t="s">
        <v>3361</v>
      </c>
      <c r="F534" s="26" t="s">
        <v>1931</v>
      </c>
      <c r="G534" s="26" t="s">
        <v>3118</v>
      </c>
      <c r="H534" s="26" t="s">
        <v>1310</v>
      </c>
    </row>
    <row r="535" spans="1:8" ht="42.75" x14ac:dyDescent="0.2">
      <c r="A535" s="26">
        <f t="shared" si="9"/>
        <v>532</v>
      </c>
      <c r="B535" s="26" t="s">
        <v>789</v>
      </c>
      <c r="C535" s="26" t="s">
        <v>2661</v>
      </c>
      <c r="D535" s="24" t="s">
        <v>4184</v>
      </c>
      <c r="E535" s="26" t="s">
        <v>3365</v>
      </c>
      <c r="F535" s="26" t="s">
        <v>1932</v>
      </c>
      <c r="G535" s="26" t="s">
        <v>3241</v>
      </c>
      <c r="H535" s="26" t="s">
        <v>1310</v>
      </c>
    </row>
    <row r="536" spans="1:8" ht="42.75" x14ac:dyDescent="0.2">
      <c r="A536" s="26">
        <f t="shared" si="9"/>
        <v>533</v>
      </c>
      <c r="B536" s="26" t="s">
        <v>791</v>
      </c>
      <c r="C536" s="26" t="s">
        <v>2365</v>
      </c>
      <c r="D536" s="24" t="s">
        <v>4047</v>
      </c>
      <c r="E536" s="26" t="s">
        <v>3361</v>
      </c>
      <c r="F536" s="26" t="s">
        <v>1933</v>
      </c>
      <c r="G536" s="26" t="s">
        <v>3118</v>
      </c>
      <c r="H536" s="26" t="s">
        <v>1304</v>
      </c>
    </row>
    <row r="537" spans="1:8" ht="42.75" x14ac:dyDescent="0.2">
      <c r="A537" s="26">
        <f t="shared" si="9"/>
        <v>534</v>
      </c>
      <c r="B537" s="26" t="s">
        <v>791</v>
      </c>
      <c r="C537" s="26" t="s">
        <v>2662</v>
      </c>
      <c r="D537" s="24" t="s">
        <v>4048</v>
      </c>
      <c r="E537" s="26" t="s">
        <v>3365</v>
      </c>
      <c r="F537" s="26" t="s">
        <v>1934</v>
      </c>
      <c r="G537" s="26" t="s">
        <v>3239</v>
      </c>
      <c r="H537" s="26" t="s">
        <v>1304</v>
      </c>
    </row>
    <row r="538" spans="1:8" ht="42.75" x14ac:dyDescent="0.2">
      <c r="A538" s="26">
        <f t="shared" si="9"/>
        <v>535</v>
      </c>
      <c r="B538" s="26" t="s">
        <v>792</v>
      </c>
      <c r="C538" s="26" t="s">
        <v>2663</v>
      </c>
      <c r="D538" s="24" t="s">
        <v>4185</v>
      </c>
      <c r="E538" s="26" t="s">
        <v>3361</v>
      </c>
      <c r="F538" s="26" t="s">
        <v>1935</v>
      </c>
      <c r="G538" s="26" t="s">
        <v>3118</v>
      </c>
      <c r="H538" s="26" t="s">
        <v>1310</v>
      </c>
    </row>
    <row r="539" spans="1:8" ht="42.75" x14ac:dyDescent="0.2">
      <c r="A539" s="26">
        <f t="shared" si="9"/>
        <v>536</v>
      </c>
      <c r="B539" s="26" t="s">
        <v>792</v>
      </c>
      <c r="C539" s="26" t="s">
        <v>2664</v>
      </c>
      <c r="D539" s="24" t="s">
        <v>4186</v>
      </c>
      <c r="E539" s="26" t="s">
        <v>3365</v>
      </c>
      <c r="F539" s="26" t="s">
        <v>1936</v>
      </c>
      <c r="G539" s="26" t="s">
        <v>3252</v>
      </c>
      <c r="H539" s="26" t="s">
        <v>1310</v>
      </c>
    </row>
    <row r="540" spans="1:8" ht="42.75" x14ac:dyDescent="0.2">
      <c r="A540" s="26">
        <f t="shared" si="9"/>
        <v>537</v>
      </c>
      <c r="B540" s="26" t="s">
        <v>794</v>
      </c>
      <c r="C540" s="26" t="s">
        <v>2665</v>
      </c>
      <c r="D540" s="24" t="s">
        <v>4187</v>
      </c>
      <c r="E540" s="26" t="s">
        <v>3361</v>
      </c>
      <c r="F540" s="26" t="s">
        <v>1937</v>
      </c>
      <c r="G540" s="26" t="s">
        <v>3114</v>
      </c>
      <c r="H540" s="26" t="s">
        <v>1310</v>
      </c>
    </row>
    <row r="541" spans="1:8" ht="42.75" x14ac:dyDescent="0.2">
      <c r="A541" s="26">
        <f t="shared" si="9"/>
        <v>538</v>
      </c>
      <c r="B541" s="26" t="s">
        <v>794</v>
      </c>
      <c r="C541" s="26" t="s">
        <v>2666</v>
      </c>
      <c r="D541" s="24" t="s">
        <v>4188</v>
      </c>
      <c r="E541" s="26" t="s">
        <v>3365</v>
      </c>
      <c r="F541" s="26" t="s">
        <v>1938</v>
      </c>
      <c r="G541" s="26" t="s">
        <v>3232</v>
      </c>
      <c r="H541" s="26" t="s">
        <v>1310</v>
      </c>
    </row>
    <row r="542" spans="1:8" ht="42.75" x14ac:dyDescent="0.2">
      <c r="A542" s="26">
        <f t="shared" si="9"/>
        <v>539</v>
      </c>
      <c r="B542" s="26" t="s">
        <v>796</v>
      </c>
      <c r="C542" s="26" t="s">
        <v>2378</v>
      </c>
      <c r="D542" s="24" t="s">
        <v>3678</v>
      </c>
      <c r="E542" s="26" t="s">
        <v>3361</v>
      </c>
      <c r="F542" s="26" t="s">
        <v>1939</v>
      </c>
      <c r="G542" s="26" t="s">
        <v>3114</v>
      </c>
      <c r="H542" s="26" t="s">
        <v>1304</v>
      </c>
    </row>
    <row r="543" spans="1:8" ht="42.75" x14ac:dyDescent="0.2">
      <c r="A543" s="26">
        <f t="shared" si="9"/>
        <v>540</v>
      </c>
      <c r="B543" s="26" t="s">
        <v>796</v>
      </c>
      <c r="C543" s="26" t="s">
        <v>2379</v>
      </c>
      <c r="D543" s="24" t="s">
        <v>3679</v>
      </c>
      <c r="E543" s="26" t="s">
        <v>3365</v>
      </c>
      <c r="F543" s="26" t="s">
        <v>1940</v>
      </c>
      <c r="G543" s="26" t="s">
        <v>3253</v>
      </c>
      <c r="H543" s="26" t="s">
        <v>1304</v>
      </c>
    </row>
    <row r="544" spans="1:8" ht="42.75" x14ac:dyDescent="0.2">
      <c r="A544" s="26">
        <f t="shared" si="9"/>
        <v>541</v>
      </c>
      <c r="B544" s="26" t="s">
        <v>797</v>
      </c>
      <c r="C544" s="26" t="s">
        <v>2380</v>
      </c>
      <c r="D544" s="24" t="s">
        <v>4091</v>
      </c>
      <c r="E544" s="26" t="s">
        <v>3361</v>
      </c>
      <c r="F544" s="26" t="s">
        <v>1941</v>
      </c>
      <c r="G544" s="26" t="s">
        <v>3114</v>
      </c>
      <c r="H544" s="26" t="s">
        <v>1304</v>
      </c>
    </row>
    <row r="545" spans="1:8" ht="42.75" x14ac:dyDescent="0.2">
      <c r="A545" s="26">
        <f t="shared" si="9"/>
        <v>542</v>
      </c>
      <c r="B545" s="26" t="s">
        <v>797</v>
      </c>
      <c r="C545" s="26" t="s">
        <v>2381</v>
      </c>
      <c r="D545" s="24" t="s">
        <v>4092</v>
      </c>
      <c r="E545" s="26" t="s">
        <v>3365</v>
      </c>
      <c r="F545" s="26" t="s">
        <v>1942</v>
      </c>
      <c r="G545" s="26" t="s">
        <v>3254</v>
      </c>
      <c r="H545" s="26" t="s">
        <v>1304</v>
      </c>
    </row>
    <row r="546" spans="1:8" ht="42.75" x14ac:dyDescent="0.2">
      <c r="A546" s="26">
        <f t="shared" si="9"/>
        <v>543</v>
      </c>
      <c r="B546" s="26" t="s">
        <v>798</v>
      </c>
      <c r="C546" s="26" t="s">
        <v>2339</v>
      </c>
      <c r="D546" s="24" t="s">
        <v>4030</v>
      </c>
      <c r="E546" s="26" t="s">
        <v>3361</v>
      </c>
      <c r="F546" s="26" t="s">
        <v>1943</v>
      </c>
      <c r="G546" s="26" t="s">
        <v>3038</v>
      </c>
      <c r="H546" s="26" t="s">
        <v>1304</v>
      </c>
    </row>
    <row r="547" spans="1:8" ht="42.75" x14ac:dyDescent="0.2">
      <c r="A547" s="26">
        <f t="shared" si="9"/>
        <v>544</v>
      </c>
      <c r="B547" s="26" t="s">
        <v>798</v>
      </c>
      <c r="C547" s="26" t="s">
        <v>2667</v>
      </c>
      <c r="D547" s="24" t="s">
        <v>4046</v>
      </c>
      <c r="E547" s="26" t="s">
        <v>3365</v>
      </c>
      <c r="F547" s="26" t="s">
        <v>1944</v>
      </c>
      <c r="G547" s="26" t="s">
        <v>3242</v>
      </c>
      <c r="H547" s="26" t="s">
        <v>1304</v>
      </c>
    </row>
    <row r="548" spans="1:8" ht="42.75" x14ac:dyDescent="0.2">
      <c r="A548" s="26">
        <f t="shared" si="9"/>
        <v>545</v>
      </c>
      <c r="B548" s="26" t="s">
        <v>799</v>
      </c>
      <c r="C548" s="26" t="s">
        <v>2668</v>
      </c>
      <c r="D548" s="24" t="s">
        <v>3845</v>
      </c>
      <c r="E548" s="26" t="s">
        <v>3361</v>
      </c>
      <c r="F548" s="26" t="s">
        <v>1945</v>
      </c>
      <c r="G548" s="26" t="s">
        <v>3077</v>
      </c>
      <c r="H548" s="26" t="s">
        <v>1304</v>
      </c>
    </row>
    <row r="549" spans="1:8" ht="42.75" x14ac:dyDescent="0.2">
      <c r="A549" s="26">
        <f t="shared" si="9"/>
        <v>546</v>
      </c>
      <c r="B549" s="26" t="s">
        <v>799</v>
      </c>
      <c r="C549" s="26" t="s">
        <v>2669</v>
      </c>
      <c r="D549" s="24" t="s">
        <v>3846</v>
      </c>
      <c r="E549" s="26" t="s">
        <v>3365</v>
      </c>
      <c r="F549" s="26" t="s">
        <v>1946</v>
      </c>
      <c r="G549" s="26" t="s">
        <v>3255</v>
      </c>
      <c r="H549" s="26" t="s">
        <v>1304</v>
      </c>
    </row>
    <row r="550" spans="1:8" ht="42.75" x14ac:dyDescent="0.2">
      <c r="A550" s="26">
        <f t="shared" si="9"/>
        <v>547</v>
      </c>
      <c r="B550" s="26" t="s">
        <v>801</v>
      </c>
      <c r="C550" s="26" t="s">
        <v>2670</v>
      </c>
      <c r="D550" s="24" t="s">
        <v>4189</v>
      </c>
      <c r="E550" s="26" t="s">
        <v>3361</v>
      </c>
      <c r="F550" s="26" t="s">
        <v>1947</v>
      </c>
      <c r="G550" s="26" t="s">
        <v>3114</v>
      </c>
      <c r="H550" s="26" t="s">
        <v>1304</v>
      </c>
    </row>
    <row r="551" spans="1:8" ht="42.75" x14ac:dyDescent="0.2">
      <c r="A551" s="26">
        <f t="shared" si="9"/>
        <v>548</v>
      </c>
      <c r="B551" s="26" t="s">
        <v>801</v>
      </c>
      <c r="C551" s="26" t="s">
        <v>2671</v>
      </c>
      <c r="D551" s="24" t="s">
        <v>4190</v>
      </c>
      <c r="E551" s="26" t="s">
        <v>3365</v>
      </c>
      <c r="F551" s="26" t="s">
        <v>1948</v>
      </c>
      <c r="G551" s="26" t="s">
        <v>3232</v>
      </c>
      <c r="H551" s="26" t="s">
        <v>1304</v>
      </c>
    </row>
    <row r="552" spans="1:8" ht="42.75" x14ac:dyDescent="0.2">
      <c r="A552" s="26">
        <f t="shared" si="9"/>
        <v>549</v>
      </c>
      <c r="B552" s="26" t="s">
        <v>803</v>
      </c>
      <c r="C552" s="26" t="s">
        <v>2672</v>
      </c>
      <c r="D552" s="24" t="s">
        <v>3847</v>
      </c>
      <c r="E552" s="26" t="s">
        <v>3361</v>
      </c>
      <c r="F552" s="26" t="s">
        <v>1949</v>
      </c>
      <c r="G552" s="26" t="s">
        <v>3077</v>
      </c>
      <c r="H552" s="26" t="s">
        <v>1304</v>
      </c>
    </row>
    <row r="553" spans="1:8" ht="42.75" x14ac:dyDescent="0.2">
      <c r="A553" s="26">
        <f t="shared" si="9"/>
        <v>550</v>
      </c>
      <c r="B553" s="26" t="s">
        <v>803</v>
      </c>
      <c r="C553" s="26" t="s">
        <v>2673</v>
      </c>
      <c r="D553" s="24" t="s">
        <v>3848</v>
      </c>
      <c r="E553" s="26" t="s">
        <v>3365</v>
      </c>
      <c r="F553" s="26" t="s">
        <v>1950</v>
      </c>
      <c r="G553" s="26" t="s">
        <v>3227</v>
      </c>
      <c r="H553" s="26" t="s">
        <v>1304</v>
      </c>
    </row>
    <row r="554" spans="1:8" ht="42.75" x14ac:dyDescent="0.2">
      <c r="A554" s="26">
        <f t="shared" si="9"/>
        <v>551</v>
      </c>
      <c r="B554" s="26" t="s">
        <v>805</v>
      </c>
      <c r="C554" s="26" t="s">
        <v>2674</v>
      </c>
      <c r="D554" s="24" t="s">
        <v>4191</v>
      </c>
      <c r="E554" s="26" t="s">
        <v>3361</v>
      </c>
      <c r="F554" s="26" t="s">
        <v>1951</v>
      </c>
      <c r="G554" s="26" t="s">
        <v>3114</v>
      </c>
      <c r="H554" s="26" t="s">
        <v>1304</v>
      </c>
    </row>
    <row r="555" spans="1:8" ht="42.75" x14ac:dyDescent="0.2">
      <c r="A555" s="26">
        <f t="shared" si="9"/>
        <v>552</v>
      </c>
      <c r="B555" s="26" t="s">
        <v>805</v>
      </c>
      <c r="C555" s="26" t="s">
        <v>2675</v>
      </c>
      <c r="D555" s="24" t="s">
        <v>4192</v>
      </c>
      <c r="E555" s="26" t="s">
        <v>3365</v>
      </c>
      <c r="F555" s="26" t="s">
        <v>1952</v>
      </c>
      <c r="G555" s="26" t="s">
        <v>3248</v>
      </c>
      <c r="H555" s="26" t="s">
        <v>1304</v>
      </c>
    </row>
    <row r="556" spans="1:8" ht="42.75" x14ac:dyDescent="0.2">
      <c r="A556" s="26">
        <f t="shared" si="9"/>
        <v>553</v>
      </c>
      <c r="B556" s="26" t="s">
        <v>807</v>
      </c>
      <c r="C556" s="26" t="s">
        <v>2676</v>
      </c>
      <c r="D556" s="24" t="s">
        <v>3849</v>
      </c>
      <c r="E556" s="26" t="s">
        <v>3361</v>
      </c>
      <c r="F556" s="26" t="s">
        <v>1953</v>
      </c>
      <c r="G556" s="26" t="s">
        <v>3077</v>
      </c>
      <c r="H556" s="26" t="s">
        <v>1309</v>
      </c>
    </row>
    <row r="557" spans="1:8" ht="42.75" x14ac:dyDescent="0.2">
      <c r="A557" s="26">
        <f t="shared" si="9"/>
        <v>554</v>
      </c>
      <c r="B557" s="26" t="s">
        <v>807</v>
      </c>
      <c r="C557" s="26" t="s">
        <v>2677</v>
      </c>
      <c r="D557" s="24" t="s">
        <v>3850</v>
      </c>
      <c r="E557" s="26" t="s">
        <v>3365</v>
      </c>
      <c r="F557" s="26" t="s">
        <v>1954</v>
      </c>
      <c r="G557" s="26" t="s">
        <v>3229</v>
      </c>
      <c r="H557" s="26" t="s">
        <v>1309</v>
      </c>
    </row>
    <row r="558" spans="1:8" ht="42.75" x14ac:dyDescent="0.2">
      <c r="A558" s="26">
        <f t="shared" si="9"/>
        <v>555</v>
      </c>
      <c r="B558" s="26" t="s">
        <v>809</v>
      </c>
      <c r="C558" s="26" t="s">
        <v>2678</v>
      </c>
      <c r="D558" s="24" t="s">
        <v>4193</v>
      </c>
      <c r="E558" s="26" t="s">
        <v>3361</v>
      </c>
      <c r="F558" s="26" t="s">
        <v>1955</v>
      </c>
      <c r="G558" s="26" t="s">
        <v>3112</v>
      </c>
      <c r="H558" s="26" t="s">
        <v>1309</v>
      </c>
    </row>
    <row r="559" spans="1:8" ht="42.75" x14ac:dyDescent="0.2">
      <c r="A559" s="26">
        <f t="shared" si="9"/>
        <v>556</v>
      </c>
      <c r="B559" s="26" t="s">
        <v>809</v>
      </c>
      <c r="C559" s="26" t="s">
        <v>2679</v>
      </c>
      <c r="D559" s="24" t="s">
        <v>4194</v>
      </c>
      <c r="E559" s="26" t="s">
        <v>3365</v>
      </c>
      <c r="F559" s="26" t="s">
        <v>1956</v>
      </c>
      <c r="G559" s="26" t="s">
        <v>3256</v>
      </c>
      <c r="H559" s="26" t="s">
        <v>1309</v>
      </c>
    </row>
    <row r="560" spans="1:8" ht="42.75" x14ac:dyDescent="0.2">
      <c r="A560" s="26">
        <f t="shared" si="9"/>
        <v>557</v>
      </c>
      <c r="B560" s="26" t="s">
        <v>811</v>
      </c>
      <c r="C560" s="26" t="s">
        <v>2413</v>
      </c>
      <c r="D560" s="24" t="s">
        <v>3693</v>
      </c>
      <c r="E560" s="26" t="s">
        <v>3361</v>
      </c>
      <c r="F560" s="26" t="s">
        <v>1957</v>
      </c>
      <c r="G560" s="26" t="s">
        <v>3112</v>
      </c>
      <c r="H560" s="26" t="s">
        <v>1330</v>
      </c>
    </row>
    <row r="561" spans="1:8" ht="42.75" x14ac:dyDescent="0.2">
      <c r="A561" s="26">
        <f t="shared" si="9"/>
        <v>558</v>
      </c>
      <c r="B561" s="26" t="s">
        <v>811</v>
      </c>
      <c r="C561" s="26" t="s">
        <v>2414</v>
      </c>
      <c r="D561" s="24" t="s">
        <v>3694</v>
      </c>
      <c r="E561" s="26" t="s">
        <v>3365</v>
      </c>
      <c r="F561" s="26" t="s">
        <v>1958</v>
      </c>
      <c r="G561" s="26" t="s">
        <v>3234</v>
      </c>
      <c r="H561" s="26" t="s">
        <v>1330</v>
      </c>
    </row>
    <row r="562" spans="1:8" ht="42.75" x14ac:dyDescent="0.2">
      <c r="A562" s="26">
        <f t="shared" si="9"/>
        <v>559</v>
      </c>
      <c r="B562" s="26" t="s">
        <v>812</v>
      </c>
      <c r="C562" s="26" t="s">
        <v>2417</v>
      </c>
      <c r="D562" s="24" t="s">
        <v>3695</v>
      </c>
      <c r="E562" s="26" t="s">
        <v>3361</v>
      </c>
      <c r="F562" s="26" t="s">
        <v>1959</v>
      </c>
      <c r="G562" s="26" t="s">
        <v>3116</v>
      </c>
      <c r="H562" s="26" t="s">
        <v>1307</v>
      </c>
    </row>
    <row r="563" spans="1:8" ht="42.75" x14ac:dyDescent="0.2">
      <c r="A563" s="26">
        <f t="shared" si="9"/>
        <v>560</v>
      </c>
      <c r="B563" s="26" t="s">
        <v>812</v>
      </c>
      <c r="C563" s="26" t="s">
        <v>2418</v>
      </c>
      <c r="D563" s="24" t="s">
        <v>3696</v>
      </c>
      <c r="E563" s="26" t="s">
        <v>3365</v>
      </c>
      <c r="F563" s="26" t="s">
        <v>1960</v>
      </c>
      <c r="G563" s="26" t="s">
        <v>3257</v>
      </c>
      <c r="H563" s="26" t="s">
        <v>1307</v>
      </c>
    </row>
    <row r="564" spans="1:8" ht="42.75" x14ac:dyDescent="0.2">
      <c r="A564" s="26">
        <f t="shared" si="9"/>
        <v>561</v>
      </c>
      <c r="B564" s="26" t="s">
        <v>813</v>
      </c>
      <c r="C564" s="26" t="s">
        <v>2419</v>
      </c>
      <c r="D564" s="24" t="s">
        <v>4105</v>
      </c>
      <c r="E564" s="26" t="s">
        <v>3361</v>
      </c>
      <c r="F564" s="26" t="s">
        <v>1961</v>
      </c>
      <c r="G564" s="26" t="s">
        <v>3114</v>
      </c>
      <c r="H564" s="26" t="s">
        <v>1307</v>
      </c>
    </row>
    <row r="565" spans="1:8" ht="42.75" x14ac:dyDescent="0.2">
      <c r="A565" s="26">
        <f t="shared" si="9"/>
        <v>562</v>
      </c>
      <c r="B565" s="26" t="s">
        <v>813</v>
      </c>
      <c r="C565" s="26" t="s">
        <v>2420</v>
      </c>
      <c r="D565" s="24" t="s">
        <v>4106</v>
      </c>
      <c r="E565" s="26" t="s">
        <v>3365</v>
      </c>
      <c r="F565" s="26" t="s">
        <v>1962</v>
      </c>
      <c r="G565" s="26" t="s">
        <v>3231</v>
      </c>
      <c r="H565" s="26" t="s">
        <v>1307</v>
      </c>
    </row>
    <row r="566" spans="1:8" ht="42.75" x14ac:dyDescent="0.2">
      <c r="A566" s="26">
        <f t="shared" si="9"/>
        <v>563</v>
      </c>
      <c r="B566" s="26" t="s">
        <v>815</v>
      </c>
      <c r="C566" s="26" t="s">
        <v>2415</v>
      </c>
      <c r="D566" s="24" t="s">
        <v>4103</v>
      </c>
      <c r="E566" s="26" t="s">
        <v>3361</v>
      </c>
      <c r="F566" s="26" t="s">
        <v>1963</v>
      </c>
      <c r="G566" s="26" t="s">
        <v>3112</v>
      </c>
      <c r="H566" s="26" t="s">
        <v>1330</v>
      </c>
    </row>
    <row r="567" spans="1:8" ht="42.75" x14ac:dyDescent="0.2">
      <c r="A567" s="26">
        <f t="shared" si="9"/>
        <v>564</v>
      </c>
      <c r="B567" s="26" t="s">
        <v>815</v>
      </c>
      <c r="C567" s="26" t="s">
        <v>2416</v>
      </c>
      <c r="D567" s="24" t="s">
        <v>4104</v>
      </c>
      <c r="E567" s="26" t="s">
        <v>3365</v>
      </c>
      <c r="F567" s="26" t="s">
        <v>1964</v>
      </c>
      <c r="G567" s="26" t="s">
        <v>3256</v>
      </c>
      <c r="H567" s="26" t="s">
        <v>1330</v>
      </c>
    </row>
    <row r="568" spans="1:8" ht="42.75" x14ac:dyDescent="0.2">
      <c r="A568" s="26">
        <f t="shared" si="9"/>
        <v>565</v>
      </c>
      <c r="B568" s="26" t="s">
        <v>817</v>
      </c>
      <c r="C568" s="26" t="s">
        <v>2680</v>
      </c>
      <c r="D568" s="24" t="s">
        <v>3851</v>
      </c>
      <c r="E568" s="26" t="s">
        <v>3361</v>
      </c>
      <c r="F568" s="26" t="s">
        <v>1965</v>
      </c>
      <c r="G568" s="26" t="s">
        <v>3116</v>
      </c>
      <c r="H568" s="26" t="s">
        <v>1330</v>
      </c>
    </row>
    <row r="569" spans="1:8" ht="42.75" x14ac:dyDescent="0.2">
      <c r="A569" s="26">
        <f t="shared" si="9"/>
        <v>566</v>
      </c>
      <c r="B569" s="26" t="s">
        <v>817</v>
      </c>
      <c r="C569" s="26" t="s">
        <v>2681</v>
      </c>
      <c r="D569" s="24" t="s">
        <v>3852</v>
      </c>
      <c r="E569" s="26" t="s">
        <v>3365</v>
      </c>
      <c r="F569" s="26" t="s">
        <v>1966</v>
      </c>
      <c r="G569" s="26" t="s">
        <v>3258</v>
      </c>
      <c r="H569" s="26" t="s">
        <v>1330</v>
      </c>
    </row>
    <row r="570" spans="1:8" ht="42.75" x14ac:dyDescent="0.2">
      <c r="A570" s="26">
        <f t="shared" si="9"/>
        <v>567</v>
      </c>
      <c r="B570" s="26" t="s">
        <v>819</v>
      </c>
      <c r="C570" s="26" t="s">
        <v>2682</v>
      </c>
      <c r="D570" s="24" t="s">
        <v>4195</v>
      </c>
      <c r="E570" s="26" t="s">
        <v>3361</v>
      </c>
      <c r="F570" s="26" t="s">
        <v>1967</v>
      </c>
      <c r="G570" s="26" t="s">
        <v>3114</v>
      </c>
      <c r="H570" s="26" t="s">
        <v>1330</v>
      </c>
    </row>
    <row r="571" spans="1:8" ht="42.75" x14ac:dyDescent="0.2">
      <c r="A571" s="26">
        <f t="shared" si="9"/>
        <v>568</v>
      </c>
      <c r="B571" s="26" t="s">
        <v>819</v>
      </c>
      <c r="C571" s="26" t="s">
        <v>2683</v>
      </c>
      <c r="D571" s="24" t="s">
        <v>4196</v>
      </c>
      <c r="E571" s="26" t="s">
        <v>3365</v>
      </c>
      <c r="F571" s="26" t="s">
        <v>1968</v>
      </c>
      <c r="G571" s="26" t="s">
        <v>3248</v>
      </c>
      <c r="H571" s="26" t="s">
        <v>1330</v>
      </c>
    </row>
    <row r="572" spans="1:8" ht="42.75" x14ac:dyDescent="0.2">
      <c r="A572" s="26">
        <f t="shared" si="9"/>
        <v>569</v>
      </c>
      <c r="B572" s="26" t="s">
        <v>821</v>
      </c>
      <c r="C572" s="26" t="s">
        <v>2404</v>
      </c>
      <c r="D572" s="24" t="s">
        <v>3688</v>
      </c>
      <c r="E572" s="26" t="s">
        <v>3361</v>
      </c>
      <c r="F572" s="26" t="s">
        <v>1969</v>
      </c>
      <c r="G572" s="26" t="s">
        <v>3112</v>
      </c>
      <c r="H572" s="26" t="s">
        <v>1307</v>
      </c>
    </row>
    <row r="573" spans="1:8" ht="42.75" x14ac:dyDescent="0.2">
      <c r="A573" s="26">
        <f t="shared" si="9"/>
        <v>570</v>
      </c>
      <c r="B573" s="26" t="s">
        <v>821</v>
      </c>
      <c r="C573" s="26" t="s">
        <v>2684</v>
      </c>
      <c r="D573" s="24" t="s">
        <v>3853</v>
      </c>
      <c r="E573" s="26" t="s">
        <v>3365</v>
      </c>
      <c r="F573" s="26" t="s">
        <v>1970</v>
      </c>
      <c r="G573" s="26" t="s">
        <v>3259</v>
      </c>
      <c r="H573" s="26" t="s">
        <v>1307</v>
      </c>
    </row>
    <row r="574" spans="1:8" ht="42.75" x14ac:dyDescent="0.2">
      <c r="A574" s="26">
        <f t="shared" si="9"/>
        <v>571</v>
      </c>
      <c r="B574" s="26" t="s">
        <v>822</v>
      </c>
      <c r="C574" s="26" t="s">
        <v>2423</v>
      </c>
      <c r="D574" s="24" t="s">
        <v>3697</v>
      </c>
      <c r="E574" s="26" t="s">
        <v>3361</v>
      </c>
      <c r="F574" s="26" t="s">
        <v>1971</v>
      </c>
      <c r="G574" s="26" t="s">
        <v>3142</v>
      </c>
      <c r="H574" s="26" t="s">
        <v>1305</v>
      </c>
    </row>
    <row r="575" spans="1:8" ht="42.75" x14ac:dyDescent="0.2">
      <c r="A575" s="26">
        <f t="shared" si="9"/>
        <v>572</v>
      </c>
      <c r="B575" s="26" t="s">
        <v>822</v>
      </c>
      <c r="C575" s="26" t="s">
        <v>2424</v>
      </c>
      <c r="D575" s="24" t="s">
        <v>3698</v>
      </c>
      <c r="E575" s="26" t="s">
        <v>3365</v>
      </c>
      <c r="F575" s="26" t="s">
        <v>1972</v>
      </c>
      <c r="G575" s="26" t="s">
        <v>3260</v>
      </c>
      <c r="H575" s="26" t="s">
        <v>1305</v>
      </c>
    </row>
    <row r="576" spans="1:8" ht="42.75" x14ac:dyDescent="0.2">
      <c r="A576" s="26">
        <f t="shared" si="9"/>
        <v>573</v>
      </c>
      <c r="B576" s="26" t="s">
        <v>823</v>
      </c>
      <c r="C576" s="26" t="s">
        <v>2685</v>
      </c>
      <c r="D576" s="24" t="s">
        <v>3854</v>
      </c>
      <c r="E576" s="26" t="s">
        <v>3361</v>
      </c>
      <c r="F576" s="26" t="s">
        <v>1973</v>
      </c>
      <c r="G576" s="26" t="s">
        <v>3077</v>
      </c>
      <c r="H576" s="26" t="s">
        <v>1305</v>
      </c>
    </row>
    <row r="577" spans="1:8" ht="42.75" x14ac:dyDescent="0.2">
      <c r="A577" s="26">
        <f t="shared" si="9"/>
        <v>574</v>
      </c>
      <c r="B577" s="26" t="s">
        <v>823</v>
      </c>
      <c r="C577" s="26" t="s">
        <v>2686</v>
      </c>
      <c r="D577" s="24" t="s">
        <v>3855</v>
      </c>
      <c r="E577" s="26" t="s">
        <v>3365</v>
      </c>
      <c r="F577" s="26" t="s">
        <v>1974</v>
      </c>
      <c r="G577" s="26" t="s">
        <v>3261</v>
      </c>
      <c r="H577" s="26" t="s">
        <v>1305</v>
      </c>
    </row>
    <row r="578" spans="1:8" ht="42.75" x14ac:dyDescent="0.2">
      <c r="A578" s="26">
        <f t="shared" si="9"/>
        <v>575</v>
      </c>
      <c r="B578" s="26" t="s">
        <v>825</v>
      </c>
      <c r="C578" s="26" t="s">
        <v>2687</v>
      </c>
      <c r="D578" s="24" t="s">
        <v>4197</v>
      </c>
      <c r="E578" s="26" t="s">
        <v>3361</v>
      </c>
      <c r="F578" s="26" t="s">
        <v>1975</v>
      </c>
      <c r="G578" s="26" t="s">
        <v>3077</v>
      </c>
      <c r="H578" s="26" t="s">
        <v>1305</v>
      </c>
    </row>
    <row r="579" spans="1:8" ht="42.75" x14ac:dyDescent="0.2">
      <c r="A579" s="26">
        <f t="shared" si="9"/>
        <v>576</v>
      </c>
      <c r="B579" s="26" t="s">
        <v>825</v>
      </c>
      <c r="C579" s="26" t="s">
        <v>2688</v>
      </c>
      <c r="D579" s="24" t="s">
        <v>4198</v>
      </c>
      <c r="E579" s="26" t="s">
        <v>3365</v>
      </c>
      <c r="F579" s="26" t="s">
        <v>1976</v>
      </c>
      <c r="G579" s="26" t="s">
        <v>3227</v>
      </c>
      <c r="H579" s="26" t="s">
        <v>1305</v>
      </c>
    </row>
    <row r="580" spans="1:8" ht="42.75" x14ac:dyDescent="0.2">
      <c r="A580" s="26">
        <f t="shared" si="9"/>
        <v>577</v>
      </c>
      <c r="B580" s="26" t="s">
        <v>827</v>
      </c>
      <c r="C580" s="26" t="s">
        <v>2689</v>
      </c>
      <c r="D580" s="24" t="s">
        <v>4199</v>
      </c>
      <c r="E580" s="26" t="s">
        <v>3361</v>
      </c>
      <c r="F580" s="26" t="s">
        <v>1977</v>
      </c>
      <c r="G580" s="26" t="s">
        <v>3118</v>
      </c>
      <c r="H580" s="26" t="s">
        <v>1304</v>
      </c>
    </row>
    <row r="581" spans="1:8" ht="42.75" x14ac:dyDescent="0.2">
      <c r="A581" s="26">
        <f t="shared" ref="A581:A644" si="10">IF(AND(NOT(ISERR(FIND($K$4,D581))),NOT(ISERR(FIND($K$5,D581))),NOT(ISERR(FIND($K$6,D581))),NOT(ISERR(FIND($K$7,D581))) ),A580+1,A580)</f>
        <v>578</v>
      </c>
      <c r="B581" s="26" t="s">
        <v>827</v>
      </c>
      <c r="C581" s="26" t="s">
        <v>2690</v>
      </c>
      <c r="D581" s="24" t="s">
        <v>4200</v>
      </c>
      <c r="E581" s="26" t="s">
        <v>3365</v>
      </c>
      <c r="F581" s="26" t="s">
        <v>1978</v>
      </c>
      <c r="G581" s="26" t="s">
        <v>3226</v>
      </c>
      <c r="H581" s="26" t="s">
        <v>1304</v>
      </c>
    </row>
    <row r="582" spans="1:8" ht="42.75" x14ac:dyDescent="0.2">
      <c r="A582" s="26">
        <f t="shared" si="10"/>
        <v>579</v>
      </c>
      <c r="B582" s="26" t="s">
        <v>829</v>
      </c>
      <c r="C582" s="26" t="s">
        <v>2691</v>
      </c>
      <c r="D582" s="24" t="s">
        <v>4201</v>
      </c>
      <c r="E582" s="26" t="s">
        <v>3361</v>
      </c>
      <c r="F582" s="26" t="s">
        <v>1979</v>
      </c>
      <c r="G582" s="26" t="s">
        <v>3118</v>
      </c>
      <c r="H582" s="26" t="s">
        <v>1314</v>
      </c>
    </row>
    <row r="583" spans="1:8" ht="42.75" x14ac:dyDescent="0.2">
      <c r="A583" s="26">
        <f t="shared" si="10"/>
        <v>580</v>
      </c>
      <c r="B583" s="26" t="s">
        <v>829</v>
      </c>
      <c r="C583" s="26" t="s">
        <v>2692</v>
      </c>
      <c r="D583" s="24" t="s">
        <v>4202</v>
      </c>
      <c r="E583" s="26" t="s">
        <v>3365</v>
      </c>
      <c r="F583" s="26" t="s">
        <v>1980</v>
      </c>
      <c r="G583" s="26" t="s">
        <v>3233</v>
      </c>
      <c r="H583" s="26" t="s">
        <v>1314</v>
      </c>
    </row>
    <row r="584" spans="1:8" ht="42.75" x14ac:dyDescent="0.2">
      <c r="A584" s="26">
        <f t="shared" si="10"/>
        <v>581</v>
      </c>
      <c r="B584" s="26" t="s">
        <v>831</v>
      </c>
      <c r="C584" s="26" t="s">
        <v>2693</v>
      </c>
      <c r="D584" s="24" t="s">
        <v>4203</v>
      </c>
      <c r="E584" s="26" t="s">
        <v>3361</v>
      </c>
      <c r="F584" s="26" t="s">
        <v>1981</v>
      </c>
      <c r="G584" s="26" t="s">
        <v>3118</v>
      </c>
      <c r="H584" s="26" t="s">
        <v>1314</v>
      </c>
    </row>
    <row r="585" spans="1:8" ht="42.75" x14ac:dyDescent="0.2">
      <c r="A585" s="26">
        <f t="shared" si="10"/>
        <v>582</v>
      </c>
      <c r="B585" s="26" t="s">
        <v>831</v>
      </c>
      <c r="C585" s="26" t="s">
        <v>2694</v>
      </c>
      <c r="D585" s="24" t="s">
        <v>4204</v>
      </c>
      <c r="E585" s="26" t="s">
        <v>3365</v>
      </c>
      <c r="F585" s="26" t="s">
        <v>1982</v>
      </c>
      <c r="G585" s="26" t="s">
        <v>3250</v>
      </c>
      <c r="H585" s="26" t="s">
        <v>1314</v>
      </c>
    </row>
    <row r="586" spans="1:8" ht="42.75" x14ac:dyDescent="0.2">
      <c r="A586" s="26">
        <f t="shared" si="10"/>
        <v>583</v>
      </c>
      <c r="B586" s="26" t="s">
        <v>833</v>
      </c>
      <c r="C586" s="26" t="s">
        <v>2695</v>
      </c>
      <c r="D586" s="24" t="s">
        <v>3856</v>
      </c>
      <c r="E586" s="26" t="s">
        <v>3361</v>
      </c>
      <c r="F586" s="26" t="s">
        <v>1983</v>
      </c>
      <c r="G586" s="26" t="s">
        <v>3055</v>
      </c>
      <c r="H586" s="26" t="s">
        <v>1314</v>
      </c>
    </row>
    <row r="587" spans="1:8" ht="42.75" x14ac:dyDescent="0.2">
      <c r="A587" s="26">
        <f t="shared" si="10"/>
        <v>584</v>
      </c>
      <c r="B587" s="26" t="s">
        <v>833</v>
      </c>
      <c r="C587" s="26" t="s">
        <v>2696</v>
      </c>
      <c r="D587" s="24" t="s">
        <v>3857</v>
      </c>
      <c r="E587" s="26" t="s">
        <v>3365</v>
      </c>
      <c r="F587" s="26" t="s">
        <v>1984</v>
      </c>
      <c r="G587" s="26" t="s">
        <v>3262</v>
      </c>
      <c r="H587" s="26" t="s">
        <v>1314</v>
      </c>
    </row>
    <row r="588" spans="1:8" ht="42.75" x14ac:dyDescent="0.2">
      <c r="A588" s="26">
        <f t="shared" si="10"/>
        <v>585</v>
      </c>
      <c r="B588" s="26" t="s">
        <v>835</v>
      </c>
      <c r="C588" s="26" t="s">
        <v>2697</v>
      </c>
      <c r="D588" s="24" t="s">
        <v>3858</v>
      </c>
      <c r="E588" s="26" t="s">
        <v>3361</v>
      </c>
      <c r="F588" s="26" t="s">
        <v>1985</v>
      </c>
      <c r="G588" s="26" t="s">
        <v>3116</v>
      </c>
      <c r="H588" s="26" t="s">
        <v>1314</v>
      </c>
    </row>
    <row r="589" spans="1:8" ht="42.75" x14ac:dyDescent="0.2">
      <c r="A589" s="26">
        <f t="shared" si="10"/>
        <v>586</v>
      </c>
      <c r="B589" s="26" t="s">
        <v>835</v>
      </c>
      <c r="C589" s="26" t="s">
        <v>2698</v>
      </c>
      <c r="D589" s="24" t="s">
        <v>3859</v>
      </c>
      <c r="E589" s="26" t="s">
        <v>3365</v>
      </c>
      <c r="F589" s="26" t="s">
        <v>1986</v>
      </c>
      <c r="G589" s="26" t="s">
        <v>3227</v>
      </c>
      <c r="H589" s="26" t="s">
        <v>1314</v>
      </c>
    </row>
    <row r="590" spans="1:8" ht="42.75" x14ac:dyDescent="0.2">
      <c r="A590" s="26">
        <f t="shared" si="10"/>
        <v>587</v>
      </c>
      <c r="B590" s="26" t="s">
        <v>837</v>
      </c>
      <c r="C590" s="26" t="s">
        <v>2699</v>
      </c>
      <c r="D590" s="24" t="s">
        <v>3860</v>
      </c>
      <c r="E590" s="26" t="s">
        <v>3361</v>
      </c>
      <c r="F590" s="26" t="s">
        <v>1987</v>
      </c>
      <c r="G590" s="26" t="s">
        <v>3112</v>
      </c>
      <c r="H590" s="26" t="s">
        <v>1314</v>
      </c>
    </row>
    <row r="591" spans="1:8" ht="42.75" x14ac:dyDescent="0.2">
      <c r="A591" s="26">
        <f t="shared" si="10"/>
        <v>588</v>
      </c>
      <c r="B591" s="26" t="s">
        <v>837</v>
      </c>
      <c r="C591" s="26" t="s">
        <v>2700</v>
      </c>
      <c r="D591" s="24" t="s">
        <v>3861</v>
      </c>
      <c r="E591" s="26" t="s">
        <v>3365</v>
      </c>
      <c r="F591" s="26" t="s">
        <v>1988</v>
      </c>
      <c r="G591" s="26" t="s">
        <v>3234</v>
      </c>
      <c r="H591" s="26" t="s">
        <v>1314</v>
      </c>
    </row>
    <row r="592" spans="1:8" ht="42.75" x14ac:dyDescent="0.2">
      <c r="A592" s="26">
        <f t="shared" si="10"/>
        <v>589</v>
      </c>
      <c r="B592" s="26" t="s">
        <v>839</v>
      </c>
      <c r="C592" s="26" t="s">
        <v>2701</v>
      </c>
      <c r="D592" s="24" t="s">
        <v>4205</v>
      </c>
      <c r="E592" s="26" t="s">
        <v>3361</v>
      </c>
      <c r="F592" s="26" t="s">
        <v>1989</v>
      </c>
      <c r="G592" s="26" t="s">
        <v>3118</v>
      </c>
      <c r="H592" s="26" t="s">
        <v>1314</v>
      </c>
    </row>
    <row r="593" spans="1:8" ht="42.75" x14ac:dyDescent="0.2">
      <c r="A593" s="26">
        <f t="shared" si="10"/>
        <v>590</v>
      </c>
      <c r="B593" s="26" t="s">
        <v>839</v>
      </c>
      <c r="C593" s="26" t="s">
        <v>2702</v>
      </c>
      <c r="D593" s="24" t="s">
        <v>4206</v>
      </c>
      <c r="E593" s="26" t="s">
        <v>3365</v>
      </c>
      <c r="F593" s="26" t="s">
        <v>1990</v>
      </c>
      <c r="G593" s="26" t="s">
        <v>3233</v>
      </c>
      <c r="H593" s="26" t="s">
        <v>1314</v>
      </c>
    </row>
    <row r="594" spans="1:8" ht="42.75" x14ac:dyDescent="0.2">
      <c r="A594" s="26">
        <f t="shared" si="10"/>
        <v>591</v>
      </c>
      <c r="B594" s="26" t="s">
        <v>841</v>
      </c>
      <c r="C594" s="26" t="s">
        <v>2703</v>
      </c>
      <c r="D594" s="24" t="s">
        <v>4207</v>
      </c>
      <c r="E594" s="26" t="s">
        <v>3361</v>
      </c>
      <c r="F594" s="26" t="s">
        <v>1991</v>
      </c>
      <c r="G594" s="26" t="s">
        <v>3112</v>
      </c>
      <c r="H594" s="26" t="s">
        <v>1314</v>
      </c>
    </row>
    <row r="595" spans="1:8" ht="42.75" x14ac:dyDescent="0.2">
      <c r="A595" s="26">
        <f t="shared" si="10"/>
        <v>592</v>
      </c>
      <c r="B595" s="26" t="s">
        <v>841</v>
      </c>
      <c r="C595" s="26" t="s">
        <v>2704</v>
      </c>
      <c r="D595" s="24" t="s">
        <v>4208</v>
      </c>
      <c r="E595" s="26" t="s">
        <v>3365</v>
      </c>
      <c r="F595" s="26" t="s">
        <v>1992</v>
      </c>
      <c r="G595" s="26" t="s">
        <v>3256</v>
      </c>
      <c r="H595" s="26" t="s">
        <v>1314</v>
      </c>
    </row>
    <row r="596" spans="1:8" ht="42.75" x14ac:dyDescent="0.2">
      <c r="A596" s="26">
        <f t="shared" si="10"/>
        <v>593</v>
      </c>
      <c r="B596" s="26" t="s">
        <v>843</v>
      </c>
      <c r="C596" s="26" t="s">
        <v>2705</v>
      </c>
      <c r="D596" s="24" t="s">
        <v>3862</v>
      </c>
      <c r="E596" s="26" t="s">
        <v>3361</v>
      </c>
      <c r="F596" s="26" t="s">
        <v>1993</v>
      </c>
      <c r="G596" s="26" t="s">
        <v>3140</v>
      </c>
      <c r="H596" s="26" t="s">
        <v>1318</v>
      </c>
    </row>
    <row r="597" spans="1:8" ht="42.75" x14ac:dyDescent="0.2">
      <c r="A597" s="26">
        <f t="shared" si="10"/>
        <v>594</v>
      </c>
      <c r="B597" s="26" t="s">
        <v>843</v>
      </c>
      <c r="C597" s="26" t="s">
        <v>2706</v>
      </c>
      <c r="D597" s="24" t="s">
        <v>3863</v>
      </c>
      <c r="E597" s="26" t="s">
        <v>3365</v>
      </c>
      <c r="F597" s="26" t="s">
        <v>1994</v>
      </c>
      <c r="G597" s="26" t="s">
        <v>3263</v>
      </c>
      <c r="H597" s="26" t="s">
        <v>1318</v>
      </c>
    </row>
    <row r="598" spans="1:8" ht="42.75" x14ac:dyDescent="0.2">
      <c r="A598" s="26">
        <f t="shared" si="10"/>
        <v>595</v>
      </c>
      <c r="B598" s="26" t="s">
        <v>845</v>
      </c>
      <c r="C598" s="26" t="s">
        <v>2707</v>
      </c>
      <c r="D598" s="24" t="s">
        <v>4209</v>
      </c>
      <c r="E598" s="26" t="s">
        <v>3361</v>
      </c>
      <c r="F598" s="26" t="s">
        <v>1995</v>
      </c>
      <c r="G598" s="26" t="s">
        <v>3077</v>
      </c>
      <c r="H598" s="26" t="s">
        <v>1318</v>
      </c>
    </row>
    <row r="599" spans="1:8" ht="42.75" x14ac:dyDescent="0.2">
      <c r="A599" s="26">
        <f t="shared" si="10"/>
        <v>596</v>
      </c>
      <c r="B599" s="26" t="s">
        <v>845</v>
      </c>
      <c r="C599" s="26" t="s">
        <v>2708</v>
      </c>
      <c r="D599" s="24" t="s">
        <v>4210</v>
      </c>
      <c r="E599" s="26" t="s">
        <v>3365</v>
      </c>
      <c r="F599" s="26" t="s">
        <v>1996</v>
      </c>
      <c r="G599" s="26" t="s">
        <v>3264</v>
      </c>
      <c r="H599" s="26" t="s">
        <v>1318</v>
      </c>
    </row>
    <row r="600" spans="1:8" ht="42.75" x14ac:dyDescent="0.2">
      <c r="A600" s="26">
        <f t="shared" si="10"/>
        <v>597</v>
      </c>
      <c r="B600" s="26" t="s">
        <v>847</v>
      </c>
      <c r="C600" s="26" t="s">
        <v>2709</v>
      </c>
      <c r="D600" s="24" t="s">
        <v>3864</v>
      </c>
      <c r="E600" s="26" t="s">
        <v>3361</v>
      </c>
      <c r="F600" s="26" t="s">
        <v>1997</v>
      </c>
      <c r="G600" s="26" t="s">
        <v>3114</v>
      </c>
      <c r="H600" s="26" t="s">
        <v>1326</v>
      </c>
    </row>
    <row r="601" spans="1:8" ht="42.75" x14ac:dyDescent="0.2">
      <c r="A601" s="26">
        <f t="shared" si="10"/>
        <v>598</v>
      </c>
      <c r="B601" s="26" t="s">
        <v>847</v>
      </c>
      <c r="C601" s="26" t="s">
        <v>2710</v>
      </c>
      <c r="D601" s="24" t="s">
        <v>3865</v>
      </c>
      <c r="E601" s="26" t="s">
        <v>3365</v>
      </c>
      <c r="F601" s="26" t="s">
        <v>1998</v>
      </c>
      <c r="G601" s="26" t="s">
        <v>3249</v>
      </c>
      <c r="H601" s="26" t="s">
        <v>1326</v>
      </c>
    </row>
    <row r="602" spans="1:8" ht="42.75" x14ac:dyDescent="0.2">
      <c r="A602" s="26">
        <f t="shared" si="10"/>
        <v>599</v>
      </c>
      <c r="B602" s="26" t="s">
        <v>849</v>
      </c>
      <c r="C602" s="26" t="s">
        <v>2711</v>
      </c>
      <c r="D602" s="24" t="s">
        <v>3866</v>
      </c>
      <c r="E602" s="26" t="s">
        <v>3361</v>
      </c>
      <c r="F602" s="26" t="s">
        <v>1999</v>
      </c>
      <c r="G602" s="26" t="s">
        <v>3118</v>
      </c>
      <c r="H602" s="26" t="s">
        <v>1326</v>
      </c>
    </row>
    <row r="603" spans="1:8" ht="42.75" x14ac:dyDescent="0.2">
      <c r="A603" s="26">
        <f t="shared" si="10"/>
        <v>600</v>
      </c>
      <c r="B603" s="26" t="s">
        <v>849</v>
      </c>
      <c r="C603" s="26" t="s">
        <v>2712</v>
      </c>
      <c r="D603" s="24" t="s">
        <v>3867</v>
      </c>
      <c r="E603" s="26" t="s">
        <v>3365</v>
      </c>
      <c r="F603" s="26" t="s">
        <v>2000</v>
      </c>
      <c r="G603" s="26" t="s">
        <v>3250</v>
      </c>
      <c r="H603" s="26" t="s">
        <v>1326</v>
      </c>
    </row>
    <row r="604" spans="1:8" ht="42.75" x14ac:dyDescent="0.2">
      <c r="A604" s="26">
        <f t="shared" si="10"/>
        <v>601</v>
      </c>
      <c r="B604" s="26" t="s">
        <v>851</v>
      </c>
      <c r="C604" s="26" t="s">
        <v>2713</v>
      </c>
      <c r="D604" s="24" t="s">
        <v>3868</v>
      </c>
      <c r="E604" s="26" t="s">
        <v>3361</v>
      </c>
      <c r="F604" s="26" t="s">
        <v>2001</v>
      </c>
      <c r="G604" s="26" t="s">
        <v>3118</v>
      </c>
      <c r="H604" s="26" t="s">
        <v>1326</v>
      </c>
    </row>
    <row r="605" spans="1:8" ht="42.75" x14ac:dyDescent="0.2">
      <c r="A605" s="26">
        <f t="shared" si="10"/>
        <v>602</v>
      </c>
      <c r="B605" s="26" t="s">
        <v>851</v>
      </c>
      <c r="C605" s="26" t="s">
        <v>2714</v>
      </c>
      <c r="D605" s="24" t="s">
        <v>3869</v>
      </c>
      <c r="E605" s="26" t="s">
        <v>3365</v>
      </c>
      <c r="F605" s="26" t="s">
        <v>2002</v>
      </c>
      <c r="G605" s="26" t="s">
        <v>3252</v>
      </c>
      <c r="H605" s="26" t="s">
        <v>1326</v>
      </c>
    </row>
    <row r="606" spans="1:8" ht="42.75" x14ac:dyDescent="0.2">
      <c r="A606" s="26">
        <f t="shared" si="10"/>
        <v>603</v>
      </c>
      <c r="B606" s="26" t="s">
        <v>853</v>
      </c>
      <c r="C606" s="26" t="s">
        <v>2715</v>
      </c>
      <c r="D606" s="24" t="s">
        <v>3870</v>
      </c>
      <c r="E606" s="26" t="s">
        <v>3361</v>
      </c>
      <c r="F606" s="26" t="s">
        <v>2003</v>
      </c>
      <c r="G606" s="26" t="s">
        <v>3038</v>
      </c>
      <c r="H606" s="26" t="s">
        <v>1326</v>
      </c>
    </row>
    <row r="607" spans="1:8" ht="42.75" x14ac:dyDescent="0.2">
      <c r="A607" s="26">
        <f t="shared" si="10"/>
        <v>604</v>
      </c>
      <c r="B607" s="26" t="s">
        <v>853</v>
      </c>
      <c r="C607" s="26" t="s">
        <v>2716</v>
      </c>
      <c r="D607" s="24" t="s">
        <v>3871</v>
      </c>
      <c r="E607" s="26" t="s">
        <v>3365</v>
      </c>
      <c r="F607" s="26" t="s">
        <v>2004</v>
      </c>
      <c r="G607" s="26" t="s">
        <v>3235</v>
      </c>
      <c r="H607" s="26" t="s">
        <v>1326</v>
      </c>
    </row>
    <row r="608" spans="1:8" ht="42.75" x14ac:dyDescent="0.2">
      <c r="A608" s="26">
        <f t="shared" si="10"/>
        <v>605</v>
      </c>
      <c r="B608" s="26" t="s">
        <v>855</v>
      </c>
      <c r="C608" s="26" t="s">
        <v>2717</v>
      </c>
      <c r="D608" s="24" t="s">
        <v>3872</v>
      </c>
      <c r="E608" s="26" t="s">
        <v>3361</v>
      </c>
      <c r="F608" s="26" t="s">
        <v>2005</v>
      </c>
      <c r="G608" s="26" t="s">
        <v>3114</v>
      </c>
      <c r="H608" s="26" t="s">
        <v>1326</v>
      </c>
    </row>
    <row r="609" spans="1:8" ht="42.75" x14ac:dyDescent="0.2">
      <c r="A609" s="26">
        <f t="shared" si="10"/>
        <v>606</v>
      </c>
      <c r="B609" s="26" t="s">
        <v>855</v>
      </c>
      <c r="C609" s="26" t="s">
        <v>2718</v>
      </c>
      <c r="D609" s="24" t="s">
        <v>3873</v>
      </c>
      <c r="E609" s="26" t="s">
        <v>3365</v>
      </c>
      <c r="F609" s="26" t="s">
        <v>2006</v>
      </c>
      <c r="G609" s="26" t="s">
        <v>3253</v>
      </c>
      <c r="H609" s="26" t="s">
        <v>1326</v>
      </c>
    </row>
    <row r="610" spans="1:8" ht="42.75" x14ac:dyDescent="0.2">
      <c r="A610" s="26">
        <f t="shared" si="10"/>
        <v>607</v>
      </c>
      <c r="B610" s="26" t="s">
        <v>857</v>
      </c>
      <c r="C610" s="26" t="s">
        <v>2719</v>
      </c>
      <c r="D610" s="24" t="s">
        <v>3874</v>
      </c>
      <c r="E610" s="26" t="s">
        <v>3361</v>
      </c>
      <c r="F610" s="26" t="s">
        <v>2007</v>
      </c>
      <c r="G610" s="26" t="s">
        <v>3118</v>
      </c>
      <c r="H610" s="26" t="s">
        <v>1326</v>
      </c>
    </row>
    <row r="611" spans="1:8" ht="42.75" x14ac:dyDescent="0.2">
      <c r="A611" s="26">
        <f t="shared" si="10"/>
        <v>608</v>
      </c>
      <c r="B611" s="26" t="s">
        <v>857</v>
      </c>
      <c r="C611" s="26" t="s">
        <v>2720</v>
      </c>
      <c r="D611" s="24" t="s">
        <v>3875</v>
      </c>
      <c r="E611" s="26" t="s">
        <v>3365</v>
      </c>
      <c r="F611" s="26" t="s">
        <v>2008</v>
      </c>
      <c r="G611" s="26" t="s">
        <v>3250</v>
      </c>
      <c r="H611" s="26" t="s">
        <v>1326</v>
      </c>
    </row>
    <row r="612" spans="1:8" ht="42.75" x14ac:dyDescent="0.2">
      <c r="A612" s="26">
        <f t="shared" si="10"/>
        <v>609</v>
      </c>
      <c r="B612" s="26" t="s">
        <v>859</v>
      </c>
      <c r="C612" s="26" t="s">
        <v>2721</v>
      </c>
      <c r="D612" s="24" t="s">
        <v>3876</v>
      </c>
      <c r="E612" s="26" t="s">
        <v>3361</v>
      </c>
      <c r="F612" s="26" t="s">
        <v>2009</v>
      </c>
      <c r="G612" s="26" t="s">
        <v>3118</v>
      </c>
      <c r="H612" s="26" t="s">
        <v>1326</v>
      </c>
    </row>
    <row r="613" spans="1:8" ht="42.75" x14ac:dyDescent="0.2">
      <c r="A613" s="26">
        <f t="shared" si="10"/>
        <v>610</v>
      </c>
      <c r="B613" s="26" t="s">
        <v>859</v>
      </c>
      <c r="C613" s="26" t="s">
        <v>2722</v>
      </c>
      <c r="D613" s="24" t="s">
        <v>3877</v>
      </c>
      <c r="E613" s="26" t="s">
        <v>3365</v>
      </c>
      <c r="F613" s="26" t="s">
        <v>2010</v>
      </c>
      <c r="G613" s="26" t="s">
        <v>3226</v>
      </c>
      <c r="H613" s="26" t="s">
        <v>1326</v>
      </c>
    </row>
    <row r="614" spans="1:8" ht="42.75" x14ac:dyDescent="0.2">
      <c r="A614" s="26">
        <f t="shared" si="10"/>
        <v>611</v>
      </c>
      <c r="B614" s="26" t="s">
        <v>861</v>
      </c>
      <c r="C614" s="26" t="s">
        <v>2723</v>
      </c>
      <c r="D614" s="24" t="s">
        <v>3878</v>
      </c>
      <c r="E614" s="26" t="s">
        <v>3361</v>
      </c>
      <c r="F614" s="26" t="s">
        <v>2011</v>
      </c>
      <c r="G614" s="26" t="s">
        <v>3114</v>
      </c>
      <c r="H614" s="26" t="s">
        <v>1304</v>
      </c>
    </row>
    <row r="615" spans="1:8" ht="42.75" x14ac:dyDescent="0.2">
      <c r="A615" s="26">
        <f t="shared" si="10"/>
        <v>612</v>
      </c>
      <c r="B615" s="26" t="s">
        <v>861</v>
      </c>
      <c r="C615" s="26" t="s">
        <v>2724</v>
      </c>
      <c r="D615" s="24" t="s">
        <v>3879</v>
      </c>
      <c r="E615" s="26" t="s">
        <v>3365</v>
      </c>
      <c r="F615" s="26" t="s">
        <v>2012</v>
      </c>
      <c r="G615" s="26" t="s">
        <v>3231</v>
      </c>
      <c r="H615" s="26" t="s">
        <v>1304</v>
      </c>
    </row>
    <row r="616" spans="1:8" ht="42.75" x14ac:dyDescent="0.2">
      <c r="A616" s="26">
        <f t="shared" si="10"/>
        <v>613</v>
      </c>
      <c r="B616" s="26" t="s">
        <v>863</v>
      </c>
      <c r="C616" s="26" t="s">
        <v>2725</v>
      </c>
      <c r="D616" s="24" t="s">
        <v>3880</v>
      </c>
      <c r="E616" s="26" t="s">
        <v>3361</v>
      </c>
      <c r="F616" s="26" t="s">
        <v>2013</v>
      </c>
      <c r="G616" s="26" t="s">
        <v>3112</v>
      </c>
      <c r="H616" s="26" t="s">
        <v>1326</v>
      </c>
    </row>
    <row r="617" spans="1:8" ht="42.75" x14ac:dyDescent="0.2">
      <c r="A617" s="26">
        <f t="shared" si="10"/>
        <v>614</v>
      </c>
      <c r="B617" s="26" t="s">
        <v>863</v>
      </c>
      <c r="C617" s="26" t="s">
        <v>2726</v>
      </c>
      <c r="D617" s="24" t="s">
        <v>3881</v>
      </c>
      <c r="E617" s="26" t="s">
        <v>3365</v>
      </c>
      <c r="F617" s="26" t="s">
        <v>2014</v>
      </c>
      <c r="G617" s="26" t="s">
        <v>3265</v>
      </c>
      <c r="H617" s="26" t="s">
        <v>1326</v>
      </c>
    </row>
    <row r="618" spans="1:8" ht="42.75" x14ac:dyDescent="0.2">
      <c r="A618" s="26">
        <f t="shared" si="10"/>
        <v>615</v>
      </c>
      <c r="B618" s="26" t="s">
        <v>864</v>
      </c>
      <c r="C618" s="26" t="s">
        <v>2727</v>
      </c>
      <c r="D618" s="24" t="s">
        <v>3882</v>
      </c>
      <c r="E618" s="26" t="s">
        <v>3361</v>
      </c>
      <c r="F618" s="26" t="s">
        <v>2015</v>
      </c>
      <c r="G618" s="26" t="s">
        <v>3114</v>
      </c>
      <c r="H618" s="26" t="s">
        <v>1326</v>
      </c>
    </row>
    <row r="619" spans="1:8" ht="42.75" x14ac:dyDescent="0.2">
      <c r="A619" s="26">
        <f t="shared" si="10"/>
        <v>616</v>
      </c>
      <c r="B619" s="26" t="s">
        <v>864</v>
      </c>
      <c r="C619" s="26" t="s">
        <v>2728</v>
      </c>
      <c r="D619" s="24" t="s">
        <v>3883</v>
      </c>
      <c r="E619" s="26" t="s">
        <v>3365</v>
      </c>
      <c r="F619" s="26" t="s">
        <v>2016</v>
      </c>
      <c r="G619" s="26" t="s">
        <v>3254</v>
      </c>
      <c r="H619" s="26" t="s">
        <v>1326</v>
      </c>
    </row>
    <row r="620" spans="1:8" ht="42.75" x14ac:dyDescent="0.2">
      <c r="A620" s="26">
        <f t="shared" si="10"/>
        <v>617</v>
      </c>
      <c r="B620" s="26" t="s">
        <v>866</v>
      </c>
      <c r="C620" s="26" t="s">
        <v>2729</v>
      </c>
      <c r="D620" s="24" t="s">
        <v>3884</v>
      </c>
      <c r="E620" s="26" t="s">
        <v>3361</v>
      </c>
      <c r="F620" s="26" t="s">
        <v>2017</v>
      </c>
      <c r="G620" s="26" t="s">
        <v>3114</v>
      </c>
      <c r="H620" s="26" t="s">
        <v>1326</v>
      </c>
    </row>
    <row r="621" spans="1:8" ht="42.75" x14ac:dyDescent="0.2">
      <c r="A621" s="26">
        <f t="shared" si="10"/>
        <v>618</v>
      </c>
      <c r="B621" s="26" t="s">
        <v>866</v>
      </c>
      <c r="C621" s="26" t="s">
        <v>2730</v>
      </c>
      <c r="D621" s="24" t="s">
        <v>3885</v>
      </c>
      <c r="E621" s="26" t="s">
        <v>3365</v>
      </c>
      <c r="F621" s="26" t="s">
        <v>2018</v>
      </c>
      <c r="G621" s="26" t="s">
        <v>3266</v>
      </c>
      <c r="H621" s="26" t="s">
        <v>1326</v>
      </c>
    </row>
    <row r="622" spans="1:8" ht="42.75" x14ac:dyDescent="0.2">
      <c r="A622" s="26">
        <f t="shared" si="10"/>
        <v>619</v>
      </c>
      <c r="B622" s="26" t="s">
        <v>868</v>
      </c>
      <c r="C622" s="26" t="s">
        <v>2731</v>
      </c>
      <c r="D622" s="24" t="s">
        <v>3886</v>
      </c>
      <c r="E622" s="26" t="s">
        <v>3361</v>
      </c>
      <c r="F622" s="26" t="s">
        <v>2019</v>
      </c>
      <c r="G622" s="26" t="s">
        <v>3077</v>
      </c>
      <c r="H622" s="26" t="s">
        <v>1314</v>
      </c>
    </row>
    <row r="623" spans="1:8" ht="42.75" x14ac:dyDescent="0.2">
      <c r="A623" s="26">
        <f t="shared" si="10"/>
        <v>620</v>
      </c>
      <c r="B623" s="26" t="s">
        <v>868</v>
      </c>
      <c r="C623" s="26" t="s">
        <v>2732</v>
      </c>
      <c r="D623" s="24" t="s">
        <v>3887</v>
      </c>
      <c r="E623" s="26" t="s">
        <v>3365</v>
      </c>
      <c r="F623" s="26" t="s">
        <v>2020</v>
      </c>
      <c r="G623" s="26" t="s">
        <v>3264</v>
      </c>
      <c r="H623" s="26" t="s">
        <v>1314</v>
      </c>
    </row>
    <row r="624" spans="1:8" ht="42.75" x14ac:dyDescent="0.2">
      <c r="A624" s="26">
        <f t="shared" si="10"/>
        <v>621</v>
      </c>
      <c r="B624" s="26" t="s">
        <v>870</v>
      </c>
      <c r="C624" s="26" t="s">
        <v>2733</v>
      </c>
      <c r="D624" s="24" t="s">
        <v>3888</v>
      </c>
      <c r="E624" s="26" t="s">
        <v>3361</v>
      </c>
      <c r="F624" s="26" t="s">
        <v>2021</v>
      </c>
      <c r="G624" s="26" t="s">
        <v>3116</v>
      </c>
      <c r="H624" s="26" t="s">
        <v>1314</v>
      </c>
    </row>
    <row r="625" spans="1:8" ht="42.75" x14ac:dyDescent="0.2">
      <c r="A625" s="26">
        <f t="shared" si="10"/>
        <v>622</v>
      </c>
      <c r="B625" s="26" t="s">
        <v>870</v>
      </c>
      <c r="C625" s="26" t="s">
        <v>2734</v>
      </c>
      <c r="D625" s="24" t="s">
        <v>3889</v>
      </c>
      <c r="E625" s="26" t="s">
        <v>3365</v>
      </c>
      <c r="F625" s="26" t="s">
        <v>2022</v>
      </c>
      <c r="G625" s="26" t="s">
        <v>3258</v>
      </c>
      <c r="H625" s="26" t="s">
        <v>1314</v>
      </c>
    </row>
    <row r="626" spans="1:8" ht="42.75" x14ac:dyDescent="0.2">
      <c r="A626" s="26">
        <f t="shared" si="10"/>
        <v>623</v>
      </c>
      <c r="B626" s="26" t="s">
        <v>872</v>
      </c>
      <c r="C626" s="26" t="s">
        <v>2735</v>
      </c>
      <c r="D626" s="24" t="s">
        <v>4211</v>
      </c>
      <c r="E626" s="26" t="s">
        <v>3361</v>
      </c>
      <c r="F626" s="26" t="s">
        <v>2023</v>
      </c>
      <c r="G626" s="26" t="s">
        <v>3112</v>
      </c>
      <c r="H626" s="26" t="s">
        <v>1314</v>
      </c>
    </row>
    <row r="627" spans="1:8" ht="42.75" x14ac:dyDescent="0.2">
      <c r="A627" s="26">
        <f t="shared" si="10"/>
        <v>624</v>
      </c>
      <c r="B627" s="26" t="s">
        <v>872</v>
      </c>
      <c r="C627" s="26" t="s">
        <v>2736</v>
      </c>
      <c r="D627" s="24" t="s">
        <v>4212</v>
      </c>
      <c r="E627" s="26" t="s">
        <v>3365</v>
      </c>
      <c r="F627" s="26" t="s">
        <v>2024</v>
      </c>
      <c r="G627" s="26" t="s">
        <v>3267</v>
      </c>
      <c r="H627" s="26" t="s">
        <v>1314</v>
      </c>
    </row>
    <row r="628" spans="1:8" ht="42.75" x14ac:dyDescent="0.2">
      <c r="A628" s="26">
        <f t="shared" si="10"/>
        <v>625</v>
      </c>
      <c r="B628" s="26" t="s">
        <v>874</v>
      </c>
      <c r="C628" s="26" t="s">
        <v>2737</v>
      </c>
      <c r="D628" s="24" t="s">
        <v>4213</v>
      </c>
      <c r="E628" s="26" t="s">
        <v>3361</v>
      </c>
      <c r="F628" s="26" t="s">
        <v>2025</v>
      </c>
      <c r="G628" s="26" t="s">
        <v>3112</v>
      </c>
      <c r="H628" s="26" t="s">
        <v>1314</v>
      </c>
    </row>
    <row r="629" spans="1:8" ht="42.75" x14ac:dyDescent="0.2">
      <c r="A629" s="26">
        <f t="shared" si="10"/>
        <v>626</v>
      </c>
      <c r="B629" s="26" t="s">
        <v>874</v>
      </c>
      <c r="C629" s="26" t="s">
        <v>2738</v>
      </c>
      <c r="D629" s="24" t="s">
        <v>4214</v>
      </c>
      <c r="E629" s="26" t="s">
        <v>3365</v>
      </c>
      <c r="F629" s="26" t="s">
        <v>2026</v>
      </c>
      <c r="G629" s="26" t="s">
        <v>3268</v>
      </c>
      <c r="H629" s="26" t="s">
        <v>1314</v>
      </c>
    </row>
    <row r="630" spans="1:8" ht="42.75" x14ac:dyDescent="0.2">
      <c r="A630" s="26">
        <f t="shared" si="10"/>
        <v>627</v>
      </c>
      <c r="B630" s="26" t="s">
        <v>876</v>
      </c>
      <c r="C630" s="26" t="s">
        <v>2739</v>
      </c>
      <c r="D630" s="24" t="s">
        <v>4215</v>
      </c>
      <c r="E630" s="26" t="s">
        <v>3361</v>
      </c>
      <c r="F630" s="26" t="s">
        <v>2027</v>
      </c>
      <c r="G630" s="26" t="s">
        <v>3112</v>
      </c>
      <c r="H630" s="26" t="s">
        <v>1314</v>
      </c>
    </row>
    <row r="631" spans="1:8" ht="42.75" x14ac:dyDescent="0.2">
      <c r="A631" s="26">
        <f t="shared" si="10"/>
        <v>628</v>
      </c>
      <c r="B631" s="26" t="s">
        <v>876</v>
      </c>
      <c r="C631" s="26" t="s">
        <v>2740</v>
      </c>
      <c r="D631" s="24" t="s">
        <v>4216</v>
      </c>
      <c r="E631" s="26" t="s">
        <v>3365</v>
      </c>
      <c r="F631" s="26" t="s">
        <v>2028</v>
      </c>
      <c r="G631" s="26" t="s">
        <v>3267</v>
      </c>
      <c r="H631" s="26" t="s">
        <v>1314</v>
      </c>
    </row>
    <row r="632" spans="1:8" ht="42.75" x14ac:dyDescent="0.2">
      <c r="A632" s="26">
        <f t="shared" si="10"/>
        <v>629</v>
      </c>
      <c r="B632" s="26" t="s">
        <v>878</v>
      </c>
      <c r="C632" s="26" t="s">
        <v>2474</v>
      </c>
      <c r="D632" s="24" t="s">
        <v>3717</v>
      </c>
      <c r="E632" s="26" t="s">
        <v>3361</v>
      </c>
      <c r="F632" s="26" t="s">
        <v>2029</v>
      </c>
      <c r="G632" s="26" t="s">
        <v>3114</v>
      </c>
      <c r="H632" s="26" t="s">
        <v>1317</v>
      </c>
    </row>
    <row r="633" spans="1:8" ht="42.75" x14ac:dyDescent="0.2">
      <c r="A633" s="26">
        <f t="shared" si="10"/>
        <v>630</v>
      </c>
      <c r="B633" s="26" t="s">
        <v>878</v>
      </c>
      <c r="C633" s="26" t="s">
        <v>2475</v>
      </c>
      <c r="D633" s="24" t="s">
        <v>3718</v>
      </c>
      <c r="E633" s="26" t="s">
        <v>3365</v>
      </c>
      <c r="F633" s="26" t="s">
        <v>2030</v>
      </c>
      <c r="G633" s="26" t="s">
        <v>3232</v>
      </c>
      <c r="H633" s="26" t="s">
        <v>1317</v>
      </c>
    </row>
    <row r="634" spans="1:8" ht="42.75" x14ac:dyDescent="0.2">
      <c r="A634" s="26">
        <f t="shared" si="10"/>
        <v>631</v>
      </c>
      <c r="B634" s="26" t="s">
        <v>879</v>
      </c>
      <c r="C634" s="26" t="s">
        <v>2741</v>
      </c>
      <c r="D634" s="24" t="s">
        <v>3890</v>
      </c>
      <c r="E634" s="26" t="s">
        <v>3361</v>
      </c>
      <c r="F634" s="26" t="s">
        <v>2031</v>
      </c>
      <c r="G634" s="26" t="s">
        <v>3112</v>
      </c>
      <c r="H634" s="26" t="s">
        <v>1330</v>
      </c>
    </row>
    <row r="635" spans="1:8" ht="42.75" x14ac:dyDescent="0.2">
      <c r="A635" s="26">
        <f t="shared" si="10"/>
        <v>632</v>
      </c>
      <c r="B635" s="26" t="s">
        <v>879</v>
      </c>
      <c r="C635" s="26" t="s">
        <v>2742</v>
      </c>
      <c r="D635" s="24" t="s">
        <v>3891</v>
      </c>
      <c r="E635" s="26" t="s">
        <v>3365</v>
      </c>
      <c r="F635" s="26" t="s">
        <v>2032</v>
      </c>
      <c r="G635" s="26" t="s">
        <v>3268</v>
      </c>
      <c r="H635" s="26" t="s">
        <v>1330</v>
      </c>
    </row>
    <row r="636" spans="1:8" ht="42.75" x14ac:dyDescent="0.2">
      <c r="A636" s="26">
        <f t="shared" si="10"/>
        <v>633</v>
      </c>
      <c r="B636" s="26" t="s">
        <v>881</v>
      </c>
      <c r="C636" s="26" t="s">
        <v>2743</v>
      </c>
      <c r="D636" s="24" t="s">
        <v>3892</v>
      </c>
      <c r="E636" s="26" t="s">
        <v>3361</v>
      </c>
      <c r="F636" s="26" t="s">
        <v>2033</v>
      </c>
      <c r="G636" s="26" t="s">
        <v>3077</v>
      </c>
      <c r="H636" s="26" t="s">
        <v>1307</v>
      </c>
    </row>
    <row r="637" spans="1:8" ht="42.75" x14ac:dyDescent="0.2">
      <c r="A637" s="26">
        <f t="shared" si="10"/>
        <v>634</v>
      </c>
      <c r="B637" s="26" t="s">
        <v>881</v>
      </c>
      <c r="C637" s="26" t="s">
        <v>2744</v>
      </c>
      <c r="D637" s="24" t="s">
        <v>3893</v>
      </c>
      <c r="E637" s="26" t="s">
        <v>3365</v>
      </c>
      <c r="F637" s="26" t="s">
        <v>2034</v>
      </c>
      <c r="G637" s="26" t="s">
        <v>3264</v>
      </c>
      <c r="H637" s="26" t="s">
        <v>1307</v>
      </c>
    </row>
    <row r="638" spans="1:8" ht="42.75" x14ac:dyDescent="0.2">
      <c r="A638" s="26">
        <f t="shared" si="10"/>
        <v>635</v>
      </c>
      <c r="B638" s="26" t="s">
        <v>883</v>
      </c>
      <c r="C638" s="26" t="s">
        <v>2741</v>
      </c>
      <c r="D638" s="24" t="s">
        <v>3890</v>
      </c>
      <c r="E638" s="26" t="s">
        <v>3361</v>
      </c>
      <c r="F638" s="26" t="s">
        <v>2035</v>
      </c>
      <c r="G638" s="26" t="s">
        <v>3116</v>
      </c>
      <c r="H638" s="26" t="s">
        <v>1304</v>
      </c>
    </row>
    <row r="639" spans="1:8" ht="42.75" x14ac:dyDescent="0.2">
      <c r="A639" s="26">
        <f t="shared" si="10"/>
        <v>636</v>
      </c>
      <c r="B639" s="26" t="s">
        <v>883</v>
      </c>
      <c r="C639" s="26" t="s">
        <v>2742</v>
      </c>
      <c r="D639" s="24" t="s">
        <v>3891</v>
      </c>
      <c r="E639" s="26" t="s">
        <v>3365</v>
      </c>
      <c r="F639" s="26" t="s">
        <v>2036</v>
      </c>
      <c r="G639" s="26" t="s">
        <v>3260</v>
      </c>
      <c r="H639" s="26" t="s">
        <v>1304</v>
      </c>
    </row>
    <row r="640" spans="1:8" ht="42.75" x14ac:dyDescent="0.2">
      <c r="A640" s="26">
        <f t="shared" si="10"/>
        <v>637</v>
      </c>
      <c r="B640" s="26" t="s">
        <v>884</v>
      </c>
      <c r="C640" s="26" t="s">
        <v>2745</v>
      </c>
      <c r="D640" s="24" t="s">
        <v>3894</v>
      </c>
      <c r="E640" s="26" t="s">
        <v>3361</v>
      </c>
      <c r="F640" s="26" t="s">
        <v>2037</v>
      </c>
      <c r="G640" s="26" t="s">
        <v>3072</v>
      </c>
      <c r="H640" s="26" t="s">
        <v>1307</v>
      </c>
    </row>
    <row r="641" spans="1:8" ht="42.75" x14ac:dyDescent="0.2">
      <c r="A641" s="26">
        <f t="shared" si="10"/>
        <v>638</v>
      </c>
      <c r="B641" s="26" t="s">
        <v>884</v>
      </c>
      <c r="C641" s="26" t="s">
        <v>2746</v>
      </c>
      <c r="D641" s="24" t="s">
        <v>3895</v>
      </c>
      <c r="E641" s="26" t="s">
        <v>3365</v>
      </c>
      <c r="F641" s="26" t="s">
        <v>2038</v>
      </c>
      <c r="G641" s="26" t="s">
        <v>3269</v>
      </c>
      <c r="H641" s="26" t="s">
        <v>1307</v>
      </c>
    </row>
    <row r="642" spans="1:8" ht="42.75" x14ac:dyDescent="0.2">
      <c r="A642" s="26">
        <f t="shared" si="10"/>
        <v>639</v>
      </c>
      <c r="B642" s="26" t="s">
        <v>886</v>
      </c>
      <c r="C642" s="26" t="s">
        <v>2747</v>
      </c>
      <c r="D642" s="24" t="s">
        <v>3896</v>
      </c>
      <c r="E642" s="26" t="s">
        <v>3361</v>
      </c>
      <c r="F642" s="26" t="s">
        <v>2039</v>
      </c>
      <c r="G642" s="26" t="s">
        <v>3114</v>
      </c>
      <c r="H642" s="26" t="s">
        <v>1326</v>
      </c>
    </row>
    <row r="643" spans="1:8" ht="42.75" x14ac:dyDescent="0.2">
      <c r="A643" s="26">
        <f t="shared" si="10"/>
        <v>640</v>
      </c>
      <c r="B643" s="26" t="s">
        <v>886</v>
      </c>
      <c r="C643" s="26" t="s">
        <v>2748</v>
      </c>
      <c r="D643" s="24" t="s">
        <v>3897</v>
      </c>
      <c r="E643" s="26" t="s">
        <v>3365</v>
      </c>
      <c r="F643" s="26" t="s">
        <v>2040</v>
      </c>
      <c r="G643" s="26" t="s">
        <v>3270</v>
      </c>
      <c r="H643" s="26" t="s">
        <v>1326</v>
      </c>
    </row>
    <row r="644" spans="1:8" ht="42.75" x14ac:dyDescent="0.2">
      <c r="A644" s="26">
        <f t="shared" si="10"/>
        <v>641</v>
      </c>
      <c r="B644" s="26" t="s">
        <v>888</v>
      </c>
      <c r="C644" s="26" t="s">
        <v>2749</v>
      </c>
      <c r="D644" s="24" t="s">
        <v>3898</v>
      </c>
      <c r="E644" s="26" t="s">
        <v>3361</v>
      </c>
      <c r="F644" s="26" t="s">
        <v>2041</v>
      </c>
      <c r="G644" s="26" t="s">
        <v>3112</v>
      </c>
      <c r="H644" s="26" t="s">
        <v>1326</v>
      </c>
    </row>
    <row r="645" spans="1:8" ht="42.75" x14ac:dyDescent="0.2">
      <c r="A645" s="26">
        <f t="shared" ref="A645:A708" si="11">IF(AND(NOT(ISERR(FIND($K$4,D645))),NOT(ISERR(FIND($K$5,D645))),NOT(ISERR(FIND($K$6,D645))),NOT(ISERR(FIND($K$7,D645))) ),A644+1,A644)</f>
        <v>642</v>
      </c>
      <c r="B645" s="26" t="s">
        <v>888</v>
      </c>
      <c r="C645" s="26" t="s">
        <v>2750</v>
      </c>
      <c r="D645" s="24" t="s">
        <v>3899</v>
      </c>
      <c r="E645" s="26" t="s">
        <v>3365</v>
      </c>
      <c r="F645" s="26" t="s">
        <v>2042</v>
      </c>
      <c r="G645" s="26" t="s">
        <v>3259</v>
      </c>
      <c r="H645" s="26" t="s">
        <v>1326</v>
      </c>
    </row>
    <row r="646" spans="1:8" ht="42.75" x14ac:dyDescent="0.2">
      <c r="A646" s="26">
        <f t="shared" si="11"/>
        <v>643</v>
      </c>
      <c r="B646" s="26" t="s">
        <v>890</v>
      </c>
      <c r="C646" s="26" t="s">
        <v>2505</v>
      </c>
      <c r="D646" s="24" t="s">
        <v>3745</v>
      </c>
      <c r="E646" s="26" t="s">
        <v>3361</v>
      </c>
      <c r="F646" s="26" t="s">
        <v>2043</v>
      </c>
      <c r="G646" s="26" t="s">
        <v>3055</v>
      </c>
      <c r="H646" s="26" t="s">
        <v>1307</v>
      </c>
    </row>
    <row r="647" spans="1:8" ht="42.75" x14ac:dyDescent="0.2">
      <c r="A647" s="26">
        <f t="shared" si="11"/>
        <v>644</v>
      </c>
      <c r="B647" s="26" t="s">
        <v>890</v>
      </c>
      <c r="C647" s="26" t="s">
        <v>2506</v>
      </c>
      <c r="D647" s="24" t="s">
        <v>3746</v>
      </c>
      <c r="E647" s="26" t="s">
        <v>3365</v>
      </c>
      <c r="F647" s="26" t="s">
        <v>2044</v>
      </c>
      <c r="G647" s="26" t="s">
        <v>3271</v>
      </c>
      <c r="H647" s="26" t="s">
        <v>1307</v>
      </c>
    </row>
    <row r="648" spans="1:8" ht="42.75" x14ac:dyDescent="0.2">
      <c r="A648" s="26">
        <f t="shared" si="11"/>
        <v>645</v>
      </c>
      <c r="B648" s="26" t="s">
        <v>892</v>
      </c>
      <c r="C648" s="26" t="s">
        <v>2751</v>
      </c>
      <c r="D648" s="24" t="s">
        <v>3900</v>
      </c>
      <c r="E648" s="26" t="s">
        <v>3361</v>
      </c>
      <c r="F648" s="26" t="s">
        <v>2045</v>
      </c>
      <c r="G648" s="26" t="s">
        <v>3118</v>
      </c>
      <c r="H648" s="26" t="s">
        <v>1307</v>
      </c>
    </row>
    <row r="649" spans="1:8" ht="42.75" x14ac:dyDescent="0.2">
      <c r="A649" s="26">
        <f t="shared" si="11"/>
        <v>646</v>
      </c>
      <c r="B649" s="26" t="s">
        <v>892</v>
      </c>
      <c r="C649" s="26" t="s">
        <v>2752</v>
      </c>
      <c r="D649" s="24" t="s">
        <v>3901</v>
      </c>
      <c r="E649" s="26" t="s">
        <v>3365</v>
      </c>
      <c r="F649" s="26" t="s">
        <v>2046</v>
      </c>
      <c r="G649" s="26" t="s">
        <v>3239</v>
      </c>
      <c r="H649" s="26" t="s">
        <v>1307</v>
      </c>
    </row>
    <row r="650" spans="1:8" ht="42.75" x14ac:dyDescent="0.2">
      <c r="A650" s="26">
        <f t="shared" si="11"/>
        <v>647</v>
      </c>
      <c r="B650" s="26" t="s">
        <v>894</v>
      </c>
      <c r="C650" s="26" t="s">
        <v>2753</v>
      </c>
      <c r="D650" s="24" t="s">
        <v>3902</v>
      </c>
      <c r="E650" s="26" t="s">
        <v>3361</v>
      </c>
      <c r="F650" s="26" t="s">
        <v>2047</v>
      </c>
      <c r="G650" s="26" t="s">
        <v>3114</v>
      </c>
      <c r="H650" s="26" t="s">
        <v>1365</v>
      </c>
    </row>
    <row r="651" spans="1:8" ht="42.75" x14ac:dyDescent="0.2">
      <c r="A651" s="26">
        <f t="shared" si="11"/>
        <v>648</v>
      </c>
      <c r="B651" s="26" t="s">
        <v>894</v>
      </c>
      <c r="C651" s="26" t="s">
        <v>2754</v>
      </c>
      <c r="D651" s="24" t="s">
        <v>3903</v>
      </c>
      <c r="E651" s="26" t="s">
        <v>3365</v>
      </c>
      <c r="F651" s="26" t="s">
        <v>2048</v>
      </c>
      <c r="G651" s="26" t="s">
        <v>3270</v>
      </c>
      <c r="H651" s="26" t="s">
        <v>1365</v>
      </c>
    </row>
    <row r="652" spans="1:8" ht="42.75" x14ac:dyDescent="0.2">
      <c r="A652" s="26">
        <f t="shared" si="11"/>
        <v>649</v>
      </c>
      <c r="B652" s="26" t="s">
        <v>896</v>
      </c>
      <c r="C652" s="26" t="s">
        <v>2501</v>
      </c>
      <c r="D652" s="24" t="s">
        <v>3741</v>
      </c>
      <c r="E652" s="26" t="s">
        <v>3361</v>
      </c>
      <c r="F652" s="26" t="s">
        <v>2049</v>
      </c>
      <c r="G652" s="26" t="s">
        <v>3055</v>
      </c>
      <c r="H652" s="26" t="s">
        <v>1307</v>
      </c>
    </row>
    <row r="653" spans="1:8" ht="42.75" x14ac:dyDescent="0.2">
      <c r="A653" s="26">
        <f t="shared" si="11"/>
        <v>650</v>
      </c>
      <c r="B653" s="26" t="s">
        <v>896</v>
      </c>
      <c r="C653" s="26" t="s">
        <v>2502</v>
      </c>
      <c r="D653" s="24" t="s">
        <v>3742</v>
      </c>
      <c r="E653" s="26" t="s">
        <v>3365</v>
      </c>
      <c r="F653" s="26" t="s">
        <v>2050</v>
      </c>
      <c r="G653" s="26" t="s">
        <v>3262</v>
      </c>
      <c r="H653" s="26" t="s">
        <v>1307</v>
      </c>
    </row>
    <row r="654" spans="1:8" ht="42.75" x14ac:dyDescent="0.2">
      <c r="A654" s="26">
        <f t="shared" si="11"/>
        <v>651</v>
      </c>
      <c r="B654" s="26" t="s">
        <v>897</v>
      </c>
      <c r="C654" s="26" t="s">
        <v>2755</v>
      </c>
      <c r="D654" s="24" t="s">
        <v>3904</v>
      </c>
      <c r="E654" s="26" t="s">
        <v>3361</v>
      </c>
      <c r="F654" s="26" t="s">
        <v>2051</v>
      </c>
      <c r="G654" s="26" t="s">
        <v>3114</v>
      </c>
      <c r="H654" s="26" t="s">
        <v>1365</v>
      </c>
    </row>
    <row r="655" spans="1:8" ht="42.75" x14ac:dyDescent="0.2">
      <c r="A655" s="26">
        <f t="shared" si="11"/>
        <v>652</v>
      </c>
      <c r="B655" s="26" t="s">
        <v>897</v>
      </c>
      <c r="C655" s="26" t="s">
        <v>2756</v>
      </c>
      <c r="D655" s="24" t="s">
        <v>3905</v>
      </c>
      <c r="E655" s="26" t="s">
        <v>3365</v>
      </c>
      <c r="F655" s="26" t="s">
        <v>2052</v>
      </c>
      <c r="G655" s="26" t="s">
        <v>3231</v>
      </c>
      <c r="H655" s="26" t="s">
        <v>1365</v>
      </c>
    </row>
    <row r="656" spans="1:8" ht="42.75" x14ac:dyDescent="0.2">
      <c r="A656" s="26">
        <f t="shared" si="11"/>
        <v>653</v>
      </c>
      <c r="B656" s="26" t="s">
        <v>899</v>
      </c>
      <c r="C656" s="26" t="s">
        <v>2757</v>
      </c>
      <c r="D656" s="24" t="s">
        <v>3906</v>
      </c>
      <c r="E656" s="26" t="s">
        <v>3361</v>
      </c>
      <c r="F656" s="26" t="s">
        <v>2053</v>
      </c>
      <c r="G656" s="26" t="s">
        <v>3142</v>
      </c>
      <c r="H656" s="26" t="s">
        <v>1307</v>
      </c>
    </row>
    <row r="657" spans="1:8" ht="42.75" x14ac:dyDescent="0.2">
      <c r="A657" s="26">
        <f t="shared" si="11"/>
        <v>654</v>
      </c>
      <c r="B657" s="26" t="s">
        <v>899</v>
      </c>
      <c r="C657" s="26" t="s">
        <v>2758</v>
      </c>
      <c r="D657" s="24" t="s">
        <v>3907</v>
      </c>
      <c r="E657" s="26" t="s">
        <v>3365</v>
      </c>
      <c r="F657" s="26" t="s">
        <v>2054</v>
      </c>
      <c r="G657" s="26" t="s">
        <v>3272</v>
      </c>
      <c r="H657" s="26" t="s">
        <v>1307</v>
      </c>
    </row>
    <row r="658" spans="1:8" ht="42.75" x14ac:dyDescent="0.2">
      <c r="A658" s="26">
        <f t="shared" si="11"/>
        <v>655</v>
      </c>
      <c r="B658" s="26" t="s">
        <v>901</v>
      </c>
      <c r="C658" s="26" t="s">
        <v>2759</v>
      </c>
      <c r="D658" s="24" t="s">
        <v>3908</v>
      </c>
      <c r="E658" s="26" t="s">
        <v>3361</v>
      </c>
      <c r="F658" s="26" t="s">
        <v>2055</v>
      </c>
      <c r="G658" s="26" t="s">
        <v>3114</v>
      </c>
      <c r="H658" s="26" t="s">
        <v>1366</v>
      </c>
    </row>
    <row r="659" spans="1:8" ht="42.75" x14ac:dyDescent="0.2">
      <c r="A659" s="26">
        <f t="shared" si="11"/>
        <v>656</v>
      </c>
      <c r="B659" s="26" t="s">
        <v>901</v>
      </c>
      <c r="C659" s="26" t="s">
        <v>2760</v>
      </c>
      <c r="D659" s="24" t="s">
        <v>3909</v>
      </c>
      <c r="E659" s="26" t="s">
        <v>3365</v>
      </c>
      <c r="F659" s="26" t="s">
        <v>2056</v>
      </c>
      <c r="G659" s="26" t="s">
        <v>3266</v>
      </c>
      <c r="H659" s="26" t="s">
        <v>1366</v>
      </c>
    </row>
    <row r="660" spans="1:8" ht="42.75" x14ac:dyDescent="0.2">
      <c r="A660" s="26">
        <f t="shared" si="11"/>
        <v>657</v>
      </c>
      <c r="B660" s="26" t="s">
        <v>903</v>
      </c>
      <c r="C660" s="26" t="s">
        <v>2761</v>
      </c>
      <c r="D660" s="24" t="s">
        <v>3910</v>
      </c>
      <c r="E660" s="26" t="s">
        <v>3361</v>
      </c>
      <c r="F660" s="26" t="s">
        <v>2057</v>
      </c>
      <c r="G660" s="26" t="s">
        <v>3118</v>
      </c>
      <c r="H660" s="26" t="s">
        <v>1307</v>
      </c>
    </row>
    <row r="661" spans="1:8" ht="42.75" x14ac:dyDescent="0.2">
      <c r="A661" s="26">
        <f t="shared" si="11"/>
        <v>658</v>
      </c>
      <c r="B661" s="26" t="s">
        <v>903</v>
      </c>
      <c r="C661" s="26" t="s">
        <v>2762</v>
      </c>
      <c r="D661" s="24" t="s">
        <v>3911</v>
      </c>
      <c r="E661" s="26" t="s">
        <v>3365</v>
      </c>
      <c r="F661" s="26" t="s">
        <v>2058</v>
      </c>
      <c r="G661" s="26" t="s">
        <v>3250</v>
      </c>
      <c r="H661" s="26" t="s">
        <v>1307</v>
      </c>
    </row>
    <row r="662" spans="1:8" ht="42.75" x14ac:dyDescent="0.2">
      <c r="A662" s="26">
        <f t="shared" si="11"/>
        <v>659</v>
      </c>
      <c r="B662" s="26" t="s">
        <v>905</v>
      </c>
      <c r="C662" s="26" t="s">
        <v>2763</v>
      </c>
      <c r="D662" s="24" t="s">
        <v>3912</v>
      </c>
      <c r="E662" s="26" t="s">
        <v>3361</v>
      </c>
      <c r="F662" s="26" t="s">
        <v>2059</v>
      </c>
      <c r="G662" s="26" t="s">
        <v>3038</v>
      </c>
      <c r="H662" s="26" t="s">
        <v>1333</v>
      </c>
    </row>
    <row r="663" spans="1:8" ht="42.75" x14ac:dyDescent="0.2">
      <c r="A663" s="26">
        <f t="shared" si="11"/>
        <v>660</v>
      </c>
      <c r="B663" s="26" t="s">
        <v>905</v>
      </c>
      <c r="C663" s="26" t="s">
        <v>2764</v>
      </c>
      <c r="D663" s="24" t="s">
        <v>3913</v>
      </c>
      <c r="E663" s="26" t="s">
        <v>3365</v>
      </c>
      <c r="F663" s="26" t="s">
        <v>2060</v>
      </c>
      <c r="G663" s="26" t="s">
        <v>3273</v>
      </c>
      <c r="H663" s="26" t="s">
        <v>1333</v>
      </c>
    </row>
    <row r="664" spans="1:8" ht="42.75" x14ac:dyDescent="0.2">
      <c r="A664" s="26">
        <f t="shared" si="11"/>
        <v>661</v>
      </c>
      <c r="B664" s="26" t="s">
        <v>907</v>
      </c>
      <c r="C664" s="26" t="s">
        <v>2765</v>
      </c>
      <c r="D664" s="24" t="s">
        <v>3914</v>
      </c>
      <c r="E664" s="26" t="s">
        <v>3361</v>
      </c>
      <c r="F664" s="26" t="s">
        <v>2061</v>
      </c>
      <c r="G664" s="26" t="s">
        <v>3112</v>
      </c>
      <c r="H664" s="26" t="s">
        <v>1307</v>
      </c>
    </row>
    <row r="665" spans="1:8" ht="42.75" x14ac:dyDescent="0.2">
      <c r="A665" s="26">
        <f t="shared" si="11"/>
        <v>662</v>
      </c>
      <c r="B665" s="26" t="s">
        <v>907</v>
      </c>
      <c r="C665" s="26" t="s">
        <v>2766</v>
      </c>
      <c r="D665" s="24" t="s">
        <v>3915</v>
      </c>
      <c r="E665" s="26" t="s">
        <v>3365</v>
      </c>
      <c r="F665" s="26" t="s">
        <v>2062</v>
      </c>
      <c r="G665" s="26" t="s">
        <v>3274</v>
      </c>
      <c r="H665" s="26" t="s">
        <v>1307</v>
      </c>
    </row>
    <row r="666" spans="1:8" ht="42.75" x14ac:dyDescent="0.2">
      <c r="A666" s="26">
        <f t="shared" si="11"/>
        <v>663</v>
      </c>
      <c r="B666" s="26" t="s">
        <v>909</v>
      </c>
      <c r="C666" s="26" t="s">
        <v>2767</v>
      </c>
      <c r="D666" s="24" t="s">
        <v>3916</v>
      </c>
      <c r="E666" s="26" t="s">
        <v>3361</v>
      </c>
      <c r="F666" s="26" t="s">
        <v>2063</v>
      </c>
      <c r="G666" s="26" t="s">
        <v>3077</v>
      </c>
      <c r="H666" s="26" t="s">
        <v>1305</v>
      </c>
    </row>
    <row r="667" spans="1:8" ht="42.75" x14ac:dyDescent="0.2">
      <c r="A667" s="26">
        <f t="shared" si="11"/>
        <v>664</v>
      </c>
      <c r="B667" s="26" t="s">
        <v>909</v>
      </c>
      <c r="C667" s="26" t="s">
        <v>2768</v>
      </c>
      <c r="D667" s="24" t="s">
        <v>3917</v>
      </c>
      <c r="E667" s="26" t="s">
        <v>3365</v>
      </c>
      <c r="F667" s="26" t="s">
        <v>2064</v>
      </c>
      <c r="G667" s="26" t="s">
        <v>3227</v>
      </c>
      <c r="H667" s="26" t="s">
        <v>1305</v>
      </c>
    </row>
    <row r="668" spans="1:8" ht="42.75" x14ac:dyDescent="0.2">
      <c r="A668" s="26">
        <f t="shared" si="11"/>
        <v>665</v>
      </c>
      <c r="B668" s="26" t="s">
        <v>911</v>
      </c>
      <c r="C668" s="26" t="s">
        <v>2769</v>
      </c>
      <c r="D668" s="24" t="s">
        <v>3918</v>
      </c>
      <c r="E668" s="26" t="s">
        <v>3361</v>
      </c>
      <c r="F668" s="26" t="s">
        <v>2065</v>
      </c>
      <c r="G668" s="26" t="s">
        <v>3116</v>
      </c>
      <c r="H668" s="26" t="s">
        <v>1305</v>
      </c>
    </row>
    <row r="669" spans="1:8" ht="42.75" x14ac:dyDescent="0.2">
      <c r="A669" s="26">
        <f t="shared" si="11"/>
        <v>666</v>
      </c>
      <c r="B669" s="26" t="s">
        <v>911</v>
      </c>
      <c r="C669" s="26" t="s">
        <v>2770</v>
      </c>
      <c r="D669" s="24" t="s">
        <v>3919</v>
      </c>
      <c r="E669" s="26" t="s">
        <v>3365</v>
      </c>
      <c r="F669" s="26" t="s">
        <v>2066</v>
      </c>
      <c r="G669" s="26" t="s">
        <v>3275</v>
      </c>
      <c r="H669" s="26" t="s">
        <v>1305</v>
      </c>
    </row>
    <row r="670" spans="1:8" ht="42.75" x14ac:dyDescent="0.2">
      <c r="A670" s="26">
        <f t="shared" si="11"/>
        <v>667</v>
      </c>
      <c r="B670" s="26" t="s">
        <v>913</v>
      </c>
      <c r="C670" s="26" t="s">
        <v>2527</v>
      </c>
      <c r="D670" s="24" t="s">
        <v>3762</v>
      </c>
      <c r="E670" s="26" t="s">
        <v>3361</v>
      </c>
      <c r="F670" s="26" t="s">
        <v>2067</v>
      </c>
      <c r="G670" s="26" t="s">
        <v>3077</v>
      </c>
      <c r="H670" s="26" t="s">
        <v>1305</v>
      </c>
    </row>
    <row r="671" spans="1:8" ht="42.75" x14ac:dyDescent="0.2">
      <c r="A671" s="26">
        <f t="shared" si="11"/>
        <v>668</v>
      </c>
      <c r="B671" s="26" t="s">
        <v>913</v>
      </c>
      <c r="C671" s="26" t="s">
        <v>2528</v>
      </c>
      <c r="D671" s="24" t="s">
        <v>3763</v>
      </c>
      <c r="E671" s="26" t="s">
        <v>3365</v>
      </c>
      <c r="F671" s="26" t="s">
        <v>2068</v>
      </c>
      <c r="G671" s="26" t="s">
        <v>3261</v>
      </c>
      <c r="H671" s="26" t="s">
        <v>1305</v>
      </c>
    </row>
    <row r="672" spans="1:8" ht="42.75" x14ac:dyDescent="0.2">
      <c r="A672" s="26">
        <f t="shared" si="11"/>
        <v>669</v>
      </c>
      <c r="B672" s="26" t="s">
        <v>914</v>
      </c>
      <c r="C672" s="26" t="s">
        <v>2771</v>
      </c>
      <c r="D672" s="24" t="s">
        <v>3920</v>
      </c>
      <c r="E672" s="26" t="s">
        <v>3361</v>
      </c>
      <c r="F672" s="26" t="s">
        <v>2069</v>
      </c>
      <c r="G672" s="26" t="s">
        <v>3142</v>
      </c>
      <c r="H672" s="26" t="s">
        <v>1317</v>
      </c>
    </row>
    <row r="673" spans="1:8" ht="42.75" x14ac:dyDescent="0.2">
      <c r="A673" s="26">
        <f t="shared" si="11"/>
        <v>670</v>
      </c>
      <c r="B673" s="26" t="s">
        <v>914</v>
      </c>
      <c r="C673" s="26" t="s">
        <v>2772</v>
      </c>
      <c r="D673" s="24" t="s">
        <v>3921</v>
      </c>
      <c r="E673" s="26" t="s">
        <v>3365</v>
      </c>
      <c r="F673" s="26" t="s">
        <v>2070</v>
      </c>
      <c r="G673" s="26" t="s">
        <v>3272</v>
      </c>
      <c r="H673" s="26" t="s">
        <v>1317</v>
      </c>
    </row>
    <row r="674" spans="1:8" ht="42.75" x14ac:dyDescent="0.2">
      <c r="A674" s="26">
        <f t="shared" si="11"/>
        <v>671</v>
      </c>
      <c r="B674" s="26" t="s">
        <v>916</v>
      </c>
      <c r="C674" s="26" t="s">
        <v>2773</v>
      </c>
      <c r="D674" s="24" t="s">
        <v>3922</v>
      </c>
      <c r="E674" s="26" t="s">
        <v>3361</v>
      </c>
      <c r="F674" s="26" t="s">
        <v>2071</v>
      </c>
      <c r="G674" s="26" t="s">
        <v>3116</v>
      </c>
      <c r="H674" s="26" t="s">
        <v>1317</v>
      </c>
    </row>
    <row r="675" spans="1:8" ht="42.75" x14ac:dyDescent="0.2">
      <c r="A675" s="26">
        <f t="shared" si="11"/>
        <v>672</v>
      </c>
      <c r="B675" s="26" t="s">
        <v>916</v>
      </c>
      <c r="C675" s="26" t="s">
        <v>2774</v>
      </c>
      <c r="D675" s="24" t="s">
        <v>3923</v>
      </c>
      <c r="E675" s="26" t="s">
        <v>3365</v>
      </c>
      <c r="F675" s="26" t="s">
        <v>2072</v>
      </c>
      <c r="G675" s="26" t="s">
        <v>3275</v>
      </c>
      <c r="H675" s="26" t="s">
        <v>1317</v>
      </c>
    </row>
    <row r="676" spans="1:8" ht="42.75" x14ac:dyDescent="0.2">
      <c r="A676" s="26">
        <f t="shared" si="11"/>
        <v>673</v>
      </c>
      <c r="B676" s="26" t="s">
        <v>918</v>
      </c>
      <c r="C676" s="26" t="s">
        <v>2775</v>
      </c>
      <c r="D676" s="24" t="s">
        <v>3924</v>
      </c>
      <c r="E676" s="26" t="s">
        <v>3361</v>
      </c>
      <c r="F676" s="26" t="s">
        <v>2073</v>
      </c>
      <c r="G676" s="26" t="s">
        <v>3142</v>
      </c>
      <c r="H676" s="26" t="s">
        <v>1317</v>
      </c>
    </row>
    <row r="677" spans="1:8" ht="42.75" x14ac:dyDescent="0.2">
      <c r="A677" s="26">
        <f t="shared" si="11"/>
        <v>674</v>
      </c>
      <c r="B677" s="26" t="s">
        <v>918</v>
      </c>
      <c r="C677" s="26" t="s">
        <v>2776</v>
      </c>
      <c r="D677" s="24" t="s">
        <v>3925</v>
      </c>
      <c r="E677" s="26" t="s">
        <v>3365</v>
      </c>
      <c r="F677" s="26" t="s">
        <v>2074</v>
      </c>
      <c r="G677" s="26" t="s">
        <v>3247</v>
      </c>
      <c r="H677" s="26" t="s">
        <v>1317</v>
      </c>
    </row>
    <row r="678" spans="1:8" ht="42.75" x14ac:dyDescent="0.2">
      <c r="A678" s="26">
        <f t="shared" si="11"/>
        <v>675</v>
      </c>
      <c r="B678" s="26" t="s">
        <v>920</v>
      </c>
      <c r="C678" s="26" t="s">
        <v>2777</v>
      </c>
      <c r="D678" s="24" t="s">
        <v>3926</v>
      </c>
      <c r="E678" s="26" t="s">
        <v>3361</v>
      </c>
      <c r="F678" s="26" t="s">
        <v>2075</v>
      </c>
      <c r="G678" s="26" t="s">
        <v>3114</v>
      </c>
      <c r="H678" s="26" t="s">
        <v>1367</v>
      </c>
    </row>
    <row r="679" spans="1:8" ht="42.75" x14ac:dyDescent="0.2">
      <c r="A679" s="26">
        <f t="shared" si="11"/>
        <v>676</v>
      </c>
      <c r="B679" s="26" t="s">
        <v>920</v>
      </c>
      <c r="C679" s="26" t="s">
        <v>2778</v>
      </c>
      <c r="D679" s="24" t="s">
        <v>3927</v>
      </c>
      <c r="E679" s="26" t="s">
        <v>3365</v>
      </c>
      <c r="F679" s="26" t="s">
        <v>2076</v>
      </c>
      <c r="G679" s="26" t="s">
        <v>3248</v>
      </c>
      <c r="H679" s="26" t="s">
        <v>1367</v>
      </c>
    </row>
    <row r="680" spans="1:8" ht="42.75" x14ac:dyDescent="0.2">
      <c r="A680" s="26">
        <f t="shared" si="11"/>
        <v>677</v>
      </c>
      <c r="B680" s="26" t="s">
        <v>922</v>
      </c>
      <c r="C680" s="26" t="s">
        <v>2779</v>
      </c>
      <c r="D680" s="24" t="s">
        <v>3928</v>
      </c>
      <c r="E680" s="26" t="s">
        <v>3361</v>
      </c>
      <c r="F680" s="26" t="s">
        <v>2077</v>
      </c>
      <c r="G680" s="26" t="s">
        <v>3114</v>
      </c>
      <c r="H680" s="26" t="s">
        <v>1367</v>
      </c>
    </row>
    <row r="681" spans="1:8" ht="42.75" x14ac:dyDescent="0.2">
      <c r="A681" s="26">
        <f t="shared" si="11"/>
        <v>678</v>
      </c>
      <c r="B681" s="26" t="s">
        <v>922</v>
      </c>
      <c r="C681" s="26" t="s">
        <v>2780</v>
      </c>
      <c r="D681" s="24" t="s">
        <v>3929</v>
      </c>
      <c r="E681" s="26" t="s">
        <v>3365</v>
      </c>
      <c r="F681" s="26" t="s">
        <v>2078</v>
      </c>
      <c r="G681" s="26" t="s">
        <v>3232</v>
      </c>
      <c r="H681" s="26" t="s">
        <v>1367</v>
      </c>
    </row>
    <row r="682" spans="1:8" ht="42.75" x14ac:dyDescent="0.2">
      <c r="A682" s="26">
        <f t="shared" si="11"/>
        <v>679</v>
      </c>
      <c r="B682" s="26" t="s">
        <v>924</v>
      </c>
      <c r="C682" s="26" t="s">
        <v>2781</v>
      </c>
      <c r="D682" s="24" t="s">
        <v>4217</v>
      </c>
      <c r="E682" s="26" t="s">
        <v>3361</v>
      </c>
      <c r="F682" s="26" t="s">
        <v>2079</v>
      </c>
      <c r="G682" s="26" t="s">
        <v>3114</v>
      </c>
      <c r="H682" s="26" t="s">
        <v>1314</v>
      </c>
    </row>
    <row r="683" spans="1:8" ht="42.75" x14ac:dyDescent="0.2">
      <c r="A683" s="26">
        <f t="shared" si="11"/>
        <v>680</v>
      </c>
      <c r="B683" s="26" t="s">
        <v>924</v>
      </c>
      <c r="C683" s="26" t="s">
        <v>2782</v>
      </c>
      <c r="D683" s="24" t="s">
        <v>4218</v>
      </c>
      <c r="E683" s="26" t="s">
        <v>3365</v>
      </c>
      <c r="F683" s="26" t="s">
        <v>2080</v>
      </c>
      <c r="G683" s="26" t="s">
        <v>3249</v>
      </c>
      <c r="H683" s="26" t="s">
        <v>1314</v>
      </c>
    </row>
    <row r="684" spans="1:8" ht="42.75" x14ac:dyDescent="0.2">
      <c r="A684" s="26">
        <f t="shared" si="11"/>
        <v>681</v>
      </c>
      <c r="B684" s="26" t="s">
        <v>926</v>
      </c>
      <c r="C684" s="26" t="s">
        <v>2783</v>
      </c>
      <c r="D684" s="24" t="s">
        <v>4219</v>
      </c>
      <c r="E684" s="26" t="s">
        <v>3361</v>
      </c>
      <c r="F684" s="26" t="s">
        <v>2081</v>
      </c>
      <c r="G684" s="26" t="s">
        <v>3118</v>
      </c>
      <c r="H684" s="26" t="s">
        <v>1314</v>
      </c>
    </row>
    <row r="685" spans="1:8" ht="42.75" x14ac:dyDescent="0.2">
      <c r="A685" s="26">
        <f t="shared" si="11"/>
        <v>682</v>
      </c>
      <c r="B685" s="26" t="s">
        <v>926</v>
      </c>
      <c r="C685" s="26" t="s">
        <v>2784</v>
      </c>
      <c r="D685" s="24" t="s">
        <v>4220</v>
      </c>
      <c r="E685" s="26" t="s">
        <v>3365</v>
      </c>
      <c r="F685" s="26" t="s">
        <v>2082</v>
      </c>
      <c r="G685" s="26" t="s">
        <v>3239</v>
      </c>
      <c r="H685" s="26" t="s">
        <v>1314</v>
      </c>
    </row>
    <row r="686" spans="1:8" ht="42.75" x14ac:dyDescent="0.2">
      <c r="A686" s="26">
        <f t="shared" si="11"/>
        <v>683</v>
      </c>
      <c r="B686" s="26" t="s">
        <v>928</v>
      </c>
      <c r="C686" s="26" t="s">
        <v>2785</v>
      </c>
      <c r="D686" s="24" t="s">
        <v>3930</v>
      </c>
      <c r="E686" s="26" t="s">
        <v>3361</v>
      </c>
      <c r="F686" s="26" t="s">
        <v>2083</v>
      </c>
      <c r="G686" s="26" t="s">
        <v>3114</v>
      </c>
      <c r="H686" s="26" t="s">
        <v>1317</v>
      </c>
    </row>
    <row r="687" spans="1:8" ht="42.75" x14ac:dyDescent="0.2">
      <c r="A687" s="26">
        <f t="shared" si="11"/>
        <v>684</v>
      </c>
      <c r="B687" s="26" t="s">
        <v>928</v>
      </c>
      <c r="C687" s="26" t="s">
        <v>2786</v>
      </c>
      <c r="D687" s="24" t="s">
        <v>3931</v>
      </c>
      <c r="E687" s="26" t="s">
        <v>3365</v>
      </c>
      <c r="F687" s="26" t="s">
        <v>2084</v>
      </c>
      <c r="G687" s="26" t="s">
        <v>3232</v>
      </c>
      <c r="H687" s="26" t="s">
        <v>1317</v>
      </c>
    </row>
    <row r="688" spans="1:8" ht="42.75" x14ac:dyDescent="0.2">
      <c r="A688" s="26">
        <f t="shared" si="11"/>
        <v>685</v>
      </c>
      <c r="B688" s="26" t="s">
        <v>930</v>
      </c>
      <c r="C688" s="26" t="s">
        <v>2787</v>
      </c>
      <c r="D688" s="24" t="s">
        <v>3932</v>
      </c>
      <c r="E688" s="26" t="s">
        <v>3361</v>
      </c>
      <c r="F688" s="26" t="s">
        <v>2085</v>
      </c>
      <c r="G688" s="26" t="s">
        <v>3038</v>
      </c>
      <c r="H688" s="26" t="s">
        <v>1317</v>
      </c>
    </row>
    <row r="689" spans="1:8" ht="42.75" x14ac:dyDescent="0.2">
      <c r="A689" s="26">
        <f t="shared" si="11"/>
        <v>686</v>
      </c>
      <c r="B689" s="26" t="s">
        <v>930</v>
      </c>
      <c r="C689" s="26" t="s">
        <v>2788</v>
      </c>
      <c r="D689" s="24" t="s">
        <v>3933</v>
      </c>
      <c r="E689" s="26" t="s">
        <v>3365</v>
      </c>
      <c r="F689" s="26" t="s">
        <v>2086</v>
      </c>
      <c r="G689" s="26" t="s">
        <v>3276</v>
      </c>
      <c r="H689" s="26" t="s">
        <v>1317</v>
      </c>
    </row>
    <row r="690" spans="1:8" ht="42.75" x14ac:dyDescent="0.2">
      <c r="A690" s="26">
        <f t="shared" si="11"/>
        <v>687</v>
      </c>
      <c r="B690" s="26" t="s">
        <v>932</v>
      </c>
      <c r="C690" s="26" t="s">
        <v>2789</v>
      </c>
      <c r="D690" s="24" t="s">
        <v>3934</v>
      </c>
      <c r="E690" s="26" t="s">
        <v>3361</v>
      </c>
      <c r="F690" s="26" t="s">
        <v>2087</v>
      </c>
      <c r="G690" s="26" t="s">
        <v>3114</v>
      </c>
      <c r="H690" s="26" t="s">
        <v>1368</v>
      </c>
    </row>
    <row r="691" spans="1:8" ht="42.75" x14ac:dyDescent="0.2">
      <c r="A691" s="26">
        <f t="shared" si="11"/>
        <v>688</v>
      </c>
      <c r="B691" s="26" t="s">
        <v>932</v>
      </c>
      <c r="C691" s="26" t="s">
        <v>2790</v>
      </c>
      <c r="D691" s="24" t="s">
        <v>3935</v>
      </c>
      <c r="E691" s="26" t="s">
        <v>3365</v>
      </c>
      <c r="F691" s="26" t="s">
        <v>2088</v>
      </c>
      <c r="G691" s="26" t="s">
        <v>3231</v>
      </c>
      <c r="H691" s="26" t="s">
        <v>1368</v>
      </c>
    </row>
    <row r="692" spans="1:8" ht="42.75" x14ac:dyDescent="0.2">
      <c r="A692" s="26">
        <f t="shared" si="11"/>
        <v>689</v>
      </c>
      <c r="B692" s="26" t="s">
        <v>934</v>
      </c>
      <c r="C692" s="26" t="s">
        <v>2791</v>
      </c>
      <c r="D692" s="24" t="s">
        <v>3936</v>
      </c>
      <c r="E692" s="26" t="s">
        <v>3361</v>
      </c>
      <c r="F692" s="26" t="s">
        <v>2089</v>
      </c>
      <c r="G692" s="26" t="s">
        <v>3114</v>
      </c>
      <c r="H692" s="26" t="s">
        <v>1368</v>
      </c>
    </row>
    <row r="693" spans="1:8" ht="42.75" x14ac:dyDescent="0.2">
      <c r="A693" s="26">
        <f t="shared" si="11"/>
        <v>690</v>
      </c>
      <c r="B693" s="26" t="s">
        <v>934</v>
      </c>
      <c r="C693" s="26" t="s">
        <v>2792</v>
      </c>
      <c r="D693" s="24" t="s">
        <v>3937</v>
      </c>
      <c r="E693" s="26" t="s">
        <v>3365</v>
      </c>
      <c r="F693" s="26" t="s">
        <v>2090</v>
      </c>
      <c r="G693" s="26" t="s">
        <v>3254</v>
      </c>
      <c r="H693" s="26" t="s">
        <v>1368</v>
      </c>
    </row>
    <row r="694" spans="1:8" ht="42.75" x14ac:dyDescent="0.2">
      <c r="A694" s="26">
        <f t="shared" si="11"/>
        <v>691</v>
      </c>
      <c r="B694" s="26" t="s">
        <v>936</v>
      </c>
      <c r="C694" s="26" t="s">
        <v>2793</v>
      </c>
      <c r="D694" s="24" t="s">
        <v>4221</v>
      </c>
      <c r="E694" s="26" t="s">
        <v>3361</v>
      </c>
      <c r="F694" s="26" t="s">
        <v>2091</v>
      </c>
      <c r="G694" s="26" t="s">
        <v>3142</v>
      </c>
      <c r="H694" s="26" t="s">
        <v>1314</v>
      </c>
    </row>
    <row r="695" spans="1:8" ht="42.75" x14ac:dyDescent="0.2">
      <c r="A695" s="26">
        <f t="shared" si="11"/>
        <v>692</v>
      </c>
      <c r="B695" s="26" t="s">
        <v>936</v>
      </c>
      <c r="C695" s="26" t="s">
        <v>2794</v>
      </c>
      <c r="D695" s="24" t="s">
        <v>4222</v>
      </c>
      <c r="E695" s="26" t="s">
        <v>3365</v>
      </c>
      <c r="F695" s="26" t="s">
        <v>2092</v>
      </c>
      <c r="G695" s="26" t="s">
        <v>3247</v>
      </c>
      <c r="H695" s="26" t="s">
        <v>1314</v>
      </c>
    </row>
    <row r="696" spans="1:8" ht="42.75" x14ac:dyDescent="0.2">
      <c r="A696" s="26">
        <f t="shared" si="11"/>
        <v>693</v>
      </c>
      <c r="B696" s="26" t="s">
        <v>1276</v>
      </c>
      <c r="C696" s="26" t="s">
        <v>2529</v>
      </c>
      <c r="D696" s="24" t="s">
        <v>3764</v>
      </c>
      <c r="E696" s="26" t="s">
        <v>3361</v>
      </c>
      <c r="F696" s="26" t="s">
        <v>2093</v>
      </c>
      <c r="G696" s="26" t="s">
        <v>3116</v>
      </c>
      <c r="H696" s="26" t="s">
        <v>1353</v>
      </c>
    </row>
    <row r="697" spans="1:8" ht="42.75" x14ac:dyDescent="0.2">
      <c r="A697" s="26">
        <f t="shared" si="11"/>
        <v>694</v>
      </c>
      <c r="B697" s="26" t="s">
        <v>1276</v>
      </c>
      <c r="C697" s="26" t="s">
        <v>2795</v>
      </c>
      <c r="D697" s="24" t="s">
        <v>3938</v>
      </c>
      <c r="E697" s="26" t="s">
        <v>3365</v>
      </c>
      <c r="F697" s="26" t="s">
        <v>2094</v>
      </c>
      <c r="G697" s="26" t="s">
        <v>3277</v>
      </c>
      <c r="H697" s="26" t="s">
        <v>1353</v>
      </c>
    </row>
    <row r="698" spans="1:8" ht="42.75" x14ac:dyDescent="0.2">
      <c r="A698" s="26">
        <f t="shared" si="11"/>
        <v>695</v>
      </c>
      <c r="B698" s="26" t="s">
        <v>1277</v>
      </c>
      <c r="C698" s="26" t="s">
        <v>2530</v>
      </c>
      <c r="D698" s="24" t="s">
        <v>3765</v>
      </c>
      <c r="E698" s="26" t="s">
        <v>3361</v>
      </c>
      <c r="F698" s="26" t="s">
        <v>2095</v>
      </c>
      <c r="G698" s="26" t="s">
        <v>3112</v>
      </c>
      <c r="H698" s="26" t="s">
        <v>1353</v>
      </c>
    </row>
    <row r="699" spans="1:8" ht="42.75" x14ac:dyDescent="0.2">
      <c r="A699" s="26">
        <f t="shared" si="11"/>
        <v>696</v>
      </c>
      <c r="B699" s="26" t="s">
        <v>1277</v>
      </c>
      <c r="C699" s="26" t="s">
        <v>2796</v>
      </c>
      <c r="D699" s="24" t="s">
        <v>3939</v>
      </c>
      <c r="E699" s="26" t="s">
        <v>3365</v>
      </c>
      <c r="F699" s="26" t="s">
        <v>2096</v>
      </c>
      <c r="G699" s="26" t="s">
        <v>3229</v>
      </c>
      <c r="H699" s="26" t="s">
        <v>1353</v>
      </c>
    </row>
    <row r="700" spans="1:8" ht="42.75" x14ac:dyDescent="0.2">
      <c r="A700" s="26">
        <f t="shared" si="11"/>
        <v>697</v>
      </c>
      <c r="B700" s="26" t="s">
        <v>938</v>
      </c>
      <c r="C700" s="26" t="s">
        <v>2540</v>
      </c>
      <c r="D700" s="24" t="s">
        <v>3770</v>
      </c>
      <c r="E700" s="26" t="s">
        <v>3361</v>
      </c>
      <c r="F700" s="26" t="s">
        <v>2097</v>
      </c>
      <c r="G700" s="26" t="s">
        <v>3112</v>
      </c>
      <c r="H700" s="26" t="s">
        <v>1305</v>
      </c>
    </row>
    <row r="701" spans="1:8" ht="42.75" x14ac:dyDescent="0.2">
      <c r="A701" s="26">
        <f t="shared" si="11"/>
        <v>698</v>
      </c>
      <c r="B701" s="26" t="s">
        <v>938</v>
      </c>
      <c r="C701" s="26" t="s">
        <v>2541</v>
      </c>
      <c r="D701" s="24" t="s">
        <v>3771</v>
      </c>
      <c r="E701" s="26" t="s">
        <v>3365</v>
      </c>
      <c r="F701" s="26" t="s">
        <v>2098</v>
      </c>
      <c r="G701" s="26" t="s">
        <v>3259</v>
      </c>
      <c r="H701" s="26" t="s">
        <v>1305</v>
      </c>
    </row>
    <row r="702" spans="1:8" ht="42.75" x14ac:dyDescent="0.2">
      <c r="A702" s="26">
        <f t="shared" si="11"/>
        <v>699</v>
      </c>
      <c r="B702" s="26" t="s">
        <v>939</v>
      </c>
      <c r="C702" s="26" t="s">
        <v>2797</v>
      </c>
      <c r="D702" s="24" t="s">
        <v>3940</v>
      </c>
      <c r="E702" s="26" t="s">
        <v>3361</v>
      </c>
      <c r="F702" s="26" t="s">
        <v>2099</v>
      </c>
      <c r="G702" s="26" t="s">
        <v>3114</v>
      </c>
      <c r="H702" s="26" t="s">
        <v>1305</v>
      </c>
    </row>
    <row r="703" spans="1:8" ht="42.75" x14ac:dyDescent="0.2">
      <c r="A703" s="26">
        <f t="shared" si="11"/>
        <v>700</v>
      </c>
      <c r="B703" s="26" t="s">
        <v>939</v>
      </c>
      <c r="C703" s="26" t="s">
        <v>2798</v>
      </c>
      <c r="D703" s="24" t="s">
        <v>3941</v>
      </c>
      <c r="E703" s="26" t="s">
        <v>3365</v>
      </c>
      <c r="F703" s="26" t="s">
        <v>2100</v>
      </c>
      <c r="G703" s="26" t="s">
        <v>3270</v>
      </c>
      <c r="H703" s="26" t="s">
        <v>1305</v>
      </c>
    </row>
    <row r="704" spans="1:8" ht="42.75" x14ac:dyDescent="0.2">
      <c r="A704" s="26">
        <f t="shared" si="11"/>
        <v>701</v>
      </c>
      <c r="B704" s="26" t="s">
        <v>941</v>
      </c>
      <c r="C704" s="26" t="s">
        <v>2799</v>
      </c>
      <c r="D704" s="24" t="s">
        <v>3942</v>
      </c>
      <c r="E704" s="26" t="s">
        <v>3361</v>
      </c>
      <c r="F704" s="26" t="s">
        <v>2101</v>
      </c>
      <c r="G704" s="26" t="s">
        <v>3114</v>
      </c>
      <c r="H704" s="26" t="s">
        <v>1305</v>
      </c>
    </row>
    <row r="705" spans="1:8" ht="42.75" x14ac:dyDescent="0.2">
      <c r="A705" s="26">
        <f t="shared" si="11"/>
        <v>702</v>
      </c>
      <c r="B705" s="26" t="s">
        <v>941</v>
      </c>
      <c r="C705" s="26" t="s">
        <v>2800</v>
      </c>
      <c r="D705" s="24" t="s">
        <v>3943</v>
      </c>
      <c r="E705" s="26" t="s">
        <v>3365</v>
      </c>
      <c r="F705" s="26" t="s">
        <v>2102</v>
      </c>
      <c r="G705" s="26" t="s">
        <v>3253</v>
      </c>
      <c r="H705" s="26" t="s">
        <v>1305</v>
      </c>
    </row>
    <row r="706" spans="1:8" ht="42.75" x14ac:dyDescent="0.2">
      <c r="A706" s="26">
        <f t="shared" si="11"/>
        <v>703</v>
      </c>
      <c r="B706" s="26" t="s">
        <v>943</v>
      </c>
      <c r="C706" s="26" t="s">
        <v>2550</v>
      </c>
      <c r="D706" s="24" t="s">
        <v>3776</v>
      </c>
      <c r="E706" s="26" t="s">
        <v>3361</v>
      </c>
      <c r="F706" s="26" t="s">
        <v>2103</v>
      </c>
      <c r="G706" s="26" t="s">
        <v>3142</v>
      </c>
      <c r="H706" s="26" t="s">
        <v>1367</v>
      </c>
    </row>
    <row r="707" spans="1:8" ht="42.75" x14ac:dyDescent="0.2">
      <c r="A707" s="26">
        <f t="shared" si="11"/>
        <v>704</v>
      </c>
      <c r="B707" s="26" t="s">
        <v>943</v>
      </c>
      <c r="C707" s="26" t="s">
        <v>2801</v>
      </c>
      <c r="D707" s="24" t="s">
        <v>3944</v>
      </c>
      <c r="E707" s="26" t="s">
        <v>3365</v>
      </c>
      <c r="F707" s="26" t="s">
        <v>2104</v>
      </c>
      <c r="G707" s="26" t="s">
        <v>3278</v>
      </c>
      <c r="H707" s="26" t="s">
        <v>1367</v>
      </c>
    </row>
    <row r="708" spans="1:8" ht="42.75" x14ac:dyDescent="0.2">
      <c r="A708" s="26">
        <f t="shared" si="11"/>
        <v>705</v>
      </c>
      <c r="B708" s="26" t="s">
        <v>944</v>
      </c>
      <c r="C708" s="26" t="s">
        <v>2802</v>
      </c>
      <c r="D708" s="24" t="s">
        <v>4223</v>
      </c>
      <c r="E708" s="26" t="s">
        <v>3361</v>
      </c>
      <c r="F708" s="26" t="s">
        <v>2105</v>
      </c>
      <c r="G708" s="26" t="s">
        <v>3114</v>
      </c>
      <c r="H708" s="26" t="s">
        <v>1369</v>
      </c>
    </row>
    <row r="709" spans="1:8" ht="42.75" x14ac:dyDescent="0.2">
      <c r="A709" s="26">
        <f t="shared" ref="A709:A772" si="12">IF(AND(NOT(ISERR(FIND($K$4,D709))),NOT(ISERR(FIND($K$5,D709))),NOT(ISERR(FIND($K$6,D709))),NOT(ISERR(FIND($K$7,D709))) ),A708+1,A708)</f>
        <v>706</v>
      </c>
      <c r="B709" s="26" t="s">
        <v>944</v>
      </c>
      <c r="C709" s="26" t="s">
        <v>2803</v>
      </c>
      <c r="D709" s="24" t="s">
        <v>4224</v>
      </c>
      <c r="E709" s="26" t="s">
        <v>3365</v>
      </c>
      <c r="F709" s="26" t="s">
        <v>2106</v>
      </c>
      <c r="G709" s="26" t="s">
        <v>3253</v>
      </c>
      <c r="H709" s="26" t="s">
        <v>1369</v>
      </c>
    </row>
    <row r="710" spans="1:8" ht="42.75" x14ac:dyDescent="0.2">
      <c r="A710" s="26">
        <f t="shared" si="12"/>
        <v>707</v>
      </c>
      <c r="B710" s="26" t="s">
        <v>946</v>
      </c>
      <c r="C710" s="26" t="s">
        <v>2804</v>
      </c>
      <c r="D710" s="24" t="s">
        <v>3945</v>
      </c>
      <c r="E710" s="26" t="s">
        <v>3361</v>
      </c>
      <c r="F710" s="26" t="s">
        <v>2107</v>
      </c>
      <c r="G710" s="26" t="s">
        <v>3142</v>
      </c>
      <c r="H710" s="26" t="s">
        <v>1336</v>
      </c>
    </row>
    <row r="711" spans="1:8" ht="42.75" x14ac:dyDescent="0.2">
      <c r="A711" s="26">
        <f t="shared" si="12"/>
        <v>708</v>
      </c>
      <c r="B711" s="26" t="s">
        <v>946</v>
      </c>
      <c r="C711" s="26" t="s">
        <v>2805</v>
      </c>
      <c r="D711" s="24" t="s">
        <v>3946</v>
      </c>
      <c r="E711" s="26" t="s">
        <v>3365</v>
      </c>
      <c r="F711" s="26" t="s">
        <v>2108</v>
      </c>
      <c r="G711" s="26" t="s">
        <v>3247</v>
      </c>
      <c r="H711" s="26" t="s">
        <v>1336</v>
      </c>
    </row>
    <row r="712" spans="1:8" ht="42.75" x14ac:dyDescent="0.2">
      <c r="A712" s="26">
        <f t="shared" si="12"/>
        <v>709</v>
      </c>
      <c r="B712" s="26" t="s">
        <v>948</v>
      </c>
      <c r="C712" s="26" t="s">
        <v>2555</v>
      </c>
      <c r="D712" s="24" t="s">
        <v>3780</v>
      </c>
      <c r="E712" s="26" t="s">
        <v>3361</v>
      </c>
      <c r="F712" s="26" t="s">
        <v>2109</v>
      </c>
      <c r="G712" s="26" t="s">
        <v>3077</v>
      </c>
      <c r="H712" s="26" t="s">
        <v>1305</v>
      </c>
    </row>
    <row r="713" spans="1:8" ht="42.75" x14ac:dyDescent="0.2">
      <c r="A713" s="26">
        <f t="shared" si="12"/>
        <v>710</v>
      </c>
      <c r="B713" s="26" t="s">
        <v>948</v>
      </c>
      <c r="C713" s="26" t="s">
        <v>2556</v>
      </c>
      <c r="D713" s="24" t="s">
        <v>3781</v>
      </c>
      <c r="E713" s="26" t="s">
        <v>3365</v>
      </c>
      <c r="F713" s="26" t="s">
        <v>2110</v>
      </c>
      <c r="G713" s="26" t="s">
        <v>3229</v>
      </c>
      <c r="H713" s="26" t="s">
        <v>1305</v>
      </c>
    </row>
    <row r="714" spans="1:8" ht="42.75" x14ac:dyDescent="0.2">
      <c r="A714" s="26">
        <f t="shared" si="12"/>
        <v>711</v>
      </c>
      <c r="B714" s="26" t="s">
        <v>949</v>
      </c>
      <c r="C714" s="26" t="s">
        <v>2806</v>
      </c>
      <c r="D714" s="24" t="s">
        <v>3947</v>
      </c>
      <c r="E714" s="26" t="s">
        <v>3361</v>
      </c>
      <c r="F714" s="26" t="s">
        <v>2111</v>
      </c>
      <c r="G714" s="26" t="s">
        <v>3072</v>
      </c>
      <c r="H714" s="26" t="s">
        <v>1367</v>
      </c>
    </row>
    <row r="715" spans="1:8" ht="42.75" x14ac:dyDescent="0.2">
      <c r="A715" s="26">
        <f t="shared" si="12"/>
        <v>712</v>
      </c>
      <c r="B715" s="26" t="s">
        <v>949</v>
      </c>
      <c r="C715" s="26" t="s">
        <v>2807</v>
      </c>
      <c r="D715" s="24" t="s">
        <v>3948</v>
      </c>
      <c r="E715" s="26" t="s">
        <v>3365</v>
      </c>
      <c r="F715" s="26" t="s">
        <v>2112</v>
      </c>
      <c r="G715" s="26" t="s">
        <v>3279</v>
      </c>
      <c r="H715" s="26" t="s">
        <v>1367</v>
      </c>
    </row>
    <row r="716" spans="1:8" ht="42.75" x14ac:dyDescent="0.2">
      <c r="A716" s="26">
        <f t="shared" si="12"/>
        <v>713</v>
      </c>
      <c r="B716" s="26" t="s">
        <v>951</v>
      </c>
      <c r="C716" s="26" t="s">
        <v>2808</v>
      </c>
      <c r="D716" s="24" t="s">
        <v>4225</v>
      </c>
      <c r="E716" s="26" t="s">
        <v>3361</v>
      </c>
      <c r="F716" s="26" t="s">
        <v>2113</v>
      </c>
      <c r="G716" s="26" t="s">
        <v>3140</v>
      </c>
      <c r="H716" s="26" t="s">
        <v>1314</v>
      </c>
    </row>
    <row r="717" spans="1:8" ht="42.75" x14ac:dyDescent="0.2">
      <c r="A717" s="26">
        <f t="shared" si="12"/>
        <v>714</v>
      </c>
      <c r="B717" s="26" t="s">
        <v>951</v>
      </c>
      <c r="C717" s="26" t="s">
        <v>2809</v>
      </c>
      <c r="D717" s="24" t="s">
        <v>4226</v>
      </c>
      <c r="E717" s="26" t="s">
        <v>3365</v>
      </c>
      <c r="F717" s="26" t="s">
        <v>2114</v>
      </c>
      <c r="G717" s="26" t="s">
        <v>3280</v>
      </c>
      <c r="H717" s="26" t="s">
        <v>1314</v>
      </c>
    </row>
    <row r="718" spans="1:8" ht="42.75" x14ac:dyDescent="0.2">
      <c r="A718" s="26">
        <f t="shared" si="12"/>
        <v>715</v>
      </c>
      <c r="B718" s="26" t="s">
        <v>953</v>
      </c>
      <c r="C718" s="26" t="s">
        <v>2563</v>
      </c>
      <c r="D718" s="24" t="s">
        <v>4153</v>
      </c>
      <c r="E718" s="26" t="s">
        <v>3361</v>
      </c>
      <c r="F718" s="26" t="s">
        <v>2115</v>
      </c>
      <c r="G718" s="26" t="s">
        <v>3142</v>
      </c>
      <c r="H718" s="26" t="s">
        <v>1314</v>
      </c>
    </row>
    <row r="719" spans="1:8" ht="42.75" x14ac:dyDescent="0.2">
      <c r="A719" s="26">
        <f t="shared" si="12"/>
        <v>716</v>
      </c>
      <c r="B719" s="26" t="s">
        <v>953</v>
      </c>
      <c r="C719" s="26" t="s">
        <v>2564</v>
      </c>
      <c r="D719" s="24" t="s">
        <v>4154</v>
      </c>
      <c r="E719" s="26" t="s">
        <v>3365</v>
      </c>
      <c r="F719" s="26" t="s">
        <v>2116</v>
      </c>
      <c r="G719" s="26" t="s">
        <v>3278</v>
      </c>
      <c r="H719" s="26" t="s">
        <v>1314</v>
      </c>
    </row>
    <row r="720" spans="1:8" ht="42.75" x14ac:dyDescent="0.2">
      <c r="A720" s="26">
        <f t="shared" si="12"/>
        <v>717</v>
      </c>
      <c r="B720" s="26" t="s">
        <v>954</v>
      </c>
      <c r="C720" s="26" t="s">
        <v>2558</v>
      </c>
      <c r="D720" s="24" t="s">
        <v>4152</v>
      </c>
      <c r="E720" s="26" t="s">
        <v>3361</v>
      </c>
      <c r="F720" s="26" t="s">
        <v>2117</v>
      </c>
      <c r="G720" s="26" t="s">
        <v>3116</v>
      </c>
      <c r="H720" s="26" t="s">
        <v>1314</v>
      </c>
    </row>
    <row r="721" spans="1:8" ht="42.75" x14ac:dyDescent="0.2">
      <c r="A721" s="26">
        <f t="shared" si="12"/>
        <v>718</v>
      </c>
      <c r="B721" s="26" t="s">
        <v>954</v>
      </c>
      <c r="C721" s="26" t="s">
        <v>2810</v>
      </c>
      <c r="D721" s="24" t="s">
        <v>4227</v>
      </c>
      <c r="E721" s="26" t="s">
        <v>3365</v>
      </c>
      <c r="F721" s="26" t="s">
        <v>2118</v>
      </c>
      <c r="G721" s="26" t="s">
        <v>3243</v>
      </c>
      <c r="H721" s="26" t="s">
        <v>1314</v>
      </c>
    </row>
    <row r="722" spans="1:8" ht="42.75" x14ac:dyDescent="0.2">
      <c r="A722" s="26">
        <f t="shared" si="12"/>
        <v>719</v>
      </c>
      <c r="B722" s="26" t="s">
        <v>955</v>
      </c>
      <c r="C722" s="26" t="s">
        <v>2811</v>
      </c>
      <c r="D722" s="24" t="s">
        <v>3949</v>
      </c>
      <c r="E722" s="26" t="s">
        <v>3361</v>
      </c>
      <c r="F722" s="26" t="s">
        <v>2119</v>
      </c>
      <c r="G722" s="26" t="s">
        <v>3072</v>
      </c>
      <c r="H722" s="26" t="s">
        <v>1318</v>
      </c>
    </row>
    <row r="723" spans="1:8" ht="42.75" x14ac:dyDescent="0.2">
      <c r="A723" s="26">
        <f t="shared" si="12"/>
        <v>720</v>
      </c>
      <c r="B723" s="26" t="s">
        <v>955</v>
      </c>
      <c r="C723" s="26" t="s">
        <v>2812</v>
      </c>
      <c r="D723" s="24" t="s">
        <v>3950</v>
      </c>
      <c r="E723" s="26" t="s">
        <v>3365</v>
      </c>
      <c r="F723" s="26" t="s">
        <v>2120</v>
      </c>
      <c r="G723" s="26" t="s">
        <v>3281</v>
      </c>
      <c r="H723" s="26" t="s">
        <v>1318</v>
      </c>
    </row>
    <row r="724" spans="1:8" ht="42.75" x14ac:dyDescent="0.2">
      <c r="A724" s="26">
        <f t="shared" si="12"/>
        <v>721</v>
      </c>
      <c r="B724" s="26" t="s">
        <v>1189</v>
      </c>
      <c r="C724" s="26" t="s">
        <v>2813</v>
      </c>
      <c r="D724" s="24" t="s">
        <v>3951</v>
      </c>
      <c r="E724" s="26" t="s">
        <v>3361</v>
      </c>
      <c r="F724" s="26" t="s">
        <v>2121</v>
      </c>
      <c r="G724" s="26" t="s">
        <v>3236</v>
      </c>
      <c r="H724" s="26" t="s">
        <v>1322</v>
      </c>
    </row>
    <row r="725" spans="1:8" ht="42.75" x14ac:dyDescent="0.2">
      <c r="A725" s="26">
        <f t="shared" si="12"/>
        <v>722</v>
      </c>
      <c r="B725" s="26" t="s">
        <v>1189</v>
      </c>
      <c r="C725" s="26" t="s">
        <v>2814</v>
      </c>
      <c r="D725" s="24" t="s">
        <v>3952</v>
      </c>
      <c r="E725" s="26" t="s">
        <v>3365</v>
      </c>
      <c r="F725" s="26" t="s">
        <v>2122</v>
      </c>
      <c r="G725" s="26" t="s">
        <v>3266</v>
      </c>
      <c r="H725" s="26" t="s">
        <v>1322</v>
      </c>
    </row>
    <row r="726" spans="1:8" ht="42.75" x14ac:dyDescent="0.2">
      <c r="A726" s="26">
        <f t="shared" si="12"/>
        <v>723</v>
      </c>
      <c r="B726" s="26" t="s">
        <v>1191</v>
      </c>
      <c r="C726" s="26" t="s">
        <v>2815</v>
      </c>
      <c r="D726" s="24" t="s">
        <v>3953</v>
      </c>
      <c r="E726" s="26" t="s">
        <v>3361</v>
      </c>
      <c r="F726" s="26" t="s">
        <v>2123</v>
      </c>
      <c r="G726" s="26" t="s">
        <v>3282</v>
      </c>
      <c r="H726" s="26" t="s">
        <v>1322</v>
      </c>
    </row>
    <row r="727" spans="1:8" ht="42.75" x14ac:dyDescent="0.2">
      <c r="A727" s="26">
        <f t="shared" si="12"/>
        <v>724</v>
      </c>
      <c r="B727" s="26" t="s">
        <v>1191</v>
      </c>
      <c r="C727" s="26" t="s">
        <v>2816</v>
      </c>
      <c r="D727" s="24" t="s">
        <v>3954</v>
      </c>
      <c r="E727" s="26" t="s">
        <v>3365</v>
      </c>
      <c r="F727" s="26" t="s">
        <v>2124</v>
      </c>
      <c r="G727" s="26" t="s">
        <v>3251</v>
      </c>
      <c r="H727" s="26" t="s">
        <v>1322</v>
      </c>
    </row>
    <row r="728" spans="1:8" ht="42.75" x14ac:dyDescent="0.2">
      <c r="A728" s="26">
        <f t="shared" si="12"/>
        <v>725</v>
      </c>
      <c r="B728" s="26" t="s">
        <v>1193</v>
      </c>
      <c r="C728" s="26" t="s">
        <v>2817</v>
      </c>
      <c r="D728" s="24" t="s">
        <v>3955</v>
      </c>
      <c r="E728" s="26" t="s">
        <v>3361</v>
      </c>
      <c r="F728" s="26" t="s">
        <v>2125</v>
      </c>
      <c r="G728" s="26" t="s">
        <v>3236</v>
      </c>
      <c r="H728" s="26" t="s">
        <v>1322</v>
      </c>
    </row>
    <row r="729" spans="1:8" ht="42.75" x14ac:dyDescent="0.2">
      <c r="A729" s="26">
        <f t="shared" si="12"/>
        <v>726</v>
      </c>
      <c r="B729" s="26" t="s">
        <v>1193</v>
      </c>
      <c r="C729" s="26" t="s">
        <v>2818</v>
      </c>
      <c r="D729" s="24" t="s">
        <v>3956</v>
      </c>
      <c r="E729" s="26" t="s">
        <v>3365</v>
      </c>
      <c r="F729" s="26" t="s">
        <v>2126</v>
      </c>
      <c r="G729" s="26" t="s">
        <v>3274</v>
      </c>
      <c r="H729" s="26" t="s">
        <v>1322</v>
      </c>
    </row>
    <row r="730" spans="1:8" ht="42.75" x14ac:dyDescent="0.2">
      <c r="A730" s="26">
        <f t="shared" si="12"/>
        <v>727</v>
      </c>
      <c r="B730" s="26" t="s">
        <v>1195</v>
      </c>
      <c r="C730" s="26" t="s">
        <v>2819</v>
      </c>
      <c r="D730" s="24" t="s">
        <v>3957</v>
      </c>
      <c r="E730" s="26" t="s">
        <v>3361</v>
      </c>
      <c r="F730" s="26" t="s">
        <v>2127</v>
      </c>
      <c r="G730" s="26" t="s">
        <v>3283</v>
      </c>
      <c r="H730" s="26" t="s">
        <v>1322</v>
      </c>
    </row>
    <row r="731" spans="1:8" ht="42.75" x14ac:dyDescent="0.2">
      <c r="A731" s="26">
        <f t="shared" si="12"/>
        <v>728</v>
      </c>
      <c r="B731" s="26" t="s">
        <v>1195</v>
      </c>
      <c r="C731" s="26" t="s">
        <v>2820</v>
      </c>
      <c r="D731" s="24" t="s">
        <v>3958</v>
      </c>
      <c r="E731" s="26" t="s">
        <v>3365</v>
      </c>
      <c r="F731" s="26" t="s">
        <v>2128</v>
      </c>
      <c r="G731" s="26" t="s">
        <v>3239</v>
      </c>
      <c r="H731" s="26" t="s">
        <v>1322</v>
      </c>
    </row>
    <row r="732" spans="1:8" ht="42.75" x14ac:dyDescent="0.2">
      <c r="A732" s="26">
        <f t="shared" si="12"/>
        <v>729</v>
      </c>
      <c r="B732" s="26" t="s">
        <v>1197</v>
      </c>
      <c r="C732" s="26" t="s">
        <v>2579</v>
      </c>
      <c r="D732" s="24" t="s">
        <v>3796</v>
      </c>
      <c r="E732" s="26" t="s">
        <v>3361</v>
      </c>
      <c r="F732" s="26" t="s">
        <v>2129</v>
      </c>
      <c r="G732" s="26" t="s">
        <v>3236</v>
      </c>
      <c r="H732" s="26" t="s">
        <v>1358</v>
      </c>
    </row>
    <row r="733" spans="1:8" ht="42.75" x14ac:dyDescent="0.2">
      <c r="A733" s="26">
        <f t="shared" si="12"/>
        <v>730</v>
      </c>
      <c r="B733" s="26" t="s">
        <v>1197</v>
      </c>
      <c r="C733" s="26" t="s">
        <v>2821</v>
      </c>
      <c r="D733" s="24" t="s">
        <v>3959</v>
      </c>
      <c r="E733" s="26" t="s">
        <v>3365</v>
      </c>
      <c r="F733" s="26" t="s">
        <v>2130</v>
      </c>
      <c r="G733" s="26" t="s">
        <v>3231</v>
      </c>
      <c r="H733" s="26" t="s">
        <v>1358</v>
      </c>
    </row>
    <row r="734" spans="1:8" ht="42.75" x14ac:dyDescent="0.2">
      <c r="A734" s="26">
        <f t="shared" si="12"/>
        <v>731</v>
      </c>
      <c r="B734" s="26" t="s">
        <v>1198</v>
      </c>
      <c r="C734" s="26" t="s">
        <v>2580</v>
      </c>
      <c r="D734" s="24" t="s">
        <v>3797</v>
      </c>
      <c r="E734" s="26" t="s">
        <v>3361</v>
      </c>
      <c r="F734" s="26" t="s">
        <v>2131</v>
      </c>
      <c r="G734" s="26" t="s">
        <v>3236</v>
      </c>
      <c r="H734" s="26" t="s">
        <v>1358</v>
      </c>
    </row>
    <row r="735" spans="1:8" ht="42.75" x14ac:dyDescent="0.2">
      <c r="A735" s="26">
        <f t="shared" si="12"/>
        <v>732</v>
      </c>
      <c r="B735" s="26" t="s">
        <v>1198</v>
      </c>
      <c r="C735" s="26" t="s">
        <v>2822</v>
      </c>
      <c r="D735" s="24" t="s">
        <v>3960</v>
      </c>
      <c r="E735" s="26" t="s">
        <v>3365</v>
      </c>
      <c r="F735" s="26" t="s">
        <v>2132</v>
      </c>
      <c r="G735" s="26" t="s">
        <v>3268</v>
      </c>
      <c r="H735" s="26" t="s">
        <v>1358</v>
      </c>
    </row>
    <row r="736" spans="1:8" ht="42.75" x14ac:dyDescent="0.2">
      <c r="A736" s="26">
        <f t="shared" si="12"/>
        <v>733</v>
      </c>
      <c r="B736" s="26" t="s">
        <v>1199</v>
      </c>
      <c r="C736" s="26" t="s">
        <v>2823</v>
      </c>
      <c r="D736" s="24" t="s">
        <v>3961</v>
      </c>
      <c r="E736" s="26" t="s">
        <v>3361</v>
      </c>
      <c r="F736" s="26" t="s">
        <v>2133</v>
      </c>
      <c r="G736" s="26" t="s">
        <v>3112</v>
      </c>
      <c r="H736" s="26" t="s">
        <v>1322</v>
      </c>
    </row>
    <row r="737" spans="1:8" ht="42.75" x14ac:dyDescent="0.2">
      <c r="A737" s="26">
        <f t="shared" si="12"/>
        <v>734</v>
      </c>
      <c r="B737" s="26" t="s">
        <v>1199</v>
      </c>
      <c r="C737" s="26" t="s">
        <v>2824</v>
      </c>
      <c r="D737" s="24" t="s">
        <v>3962</v>
      </c>
      <c r="E737" s="26" t="s">
        <v>3365</v>
      </c>
      <c r="F737" s="26" t="s">
        <v>2134</v>
      </c>
      <c r="G737" s="26" t="s">
        <v>3284</v>
      </c>
      <c r="H737" s="26" t="s">
        <v>1322</v>
      </c>
    </row>
    <row r="738" spans="1:8" ht="42.75" x14ac:dyDescent="0.2">
      <c r="A738" s="26">
        <f t="shared" si="12"/>
        <v>735</v>
      </c>
      <c r="B738" s="26" t="s">
        <v>1201</v>
      </c>
      <c r="C738" s="26" t="s">
        <v>2825</v>
      </c>
      <c r="D738" s="24" t="s">
        <v>3963</v>
      </c>
      <c r="E738" s="26" t="s">
        <v>3361</v>
      </c>
      <c r="F738" s="26" t="s">
        <v>2135</v>
      </c>
      <c r="G738" s="26" t="s">
        <v>3112</v>
      </c>
      <c r="H738" s="26" t="s">
        <v>1322</v>
      </c>
    </row>
    <row r="739" spans="1:8" ht="42.75" x14ac:dyDescent="0.2">
      <c r="A739" s="26">
        <f t="shared" si="12"/>
        <v>736</v>
      </c>
      <c r="B739" s="26" t="s">
        <v>1201</v>
      </c>
      <c r="C739" s="26" t="s">
        <v>2826</v>
      </c>
      <c r="D739" s="24" t="s">
        <v>3964</v>
      </c>
      <c r="E739" s="26" t="s">
        <v>3365</v>
      </c>
      <c r="F739" s="26" t="s">
        <v>2136</v>
      </c>
      <c r="G739" s="26" t="s">
        <v>3285</v>
      </c>
      <c r="H739" s="26" t="s">
        <v>1322</v>
      </c>
    </row>
    <row r="740" spans="1:8" ht="42.75" x14ac:dyDescent="0.2">
      <c r="A740" s="26">
        <f t="shared" si="12"/>
        <v>737</v>
      </c>
      <c r="B740" s="26" t="s">
        <v>1203</v>
      </c>
      <c r="C740" s="26" t="s">
        <v>2827</v>
      </c>
      <c r="D740" s="24" t="s">
        <v>3965</v>
      </c>
      <c r="E740" s="26" t="s">
        <v>3361</v>
      </c>
      <c r="F740" s="26" t="s">
        <v>2137</v>
      </c>
      <c r="G740" s="26" t="s">
        <v>3283</v>
      </c>
      <c r="H740" s="26" t="s">
        <v>1322</v>
      </c>
    </row>
    <row r="741" spans="1:8" ht="42.75" x14ac:dyDescent="0.2">
      <c r="A741" s="26">
        <f t="shared" si="12"/>
        <v>738</v>
      </c>
      <c r="B741" s="26" t="s">
        <v>1203</v>
      </c>
      <c r="C741" s="26" t="s">
        <v>2828</v>
      </c>
      <c r="D741" s="24" t="s">
        <v>3966</v>
      </c>
      <c r="E741" s="26" t="s">
        <v>3365</v>
      </c>
      <c r="F741" s="26" t="s">
        <v>2138</v>
      </c>
      <c r="G741" s="26" t="s">
        <v>3226</v>
      </c>
      <c r="H741" s="26" t="s">
        <v>1322</v>
      </c>
    </row>
    <row r="742" spans="1:8" ht="42.75" x14ac:dyDescent="0.2">
      <c r="A742" s="26">
        <f t="shared" si="12"/>
        <v>739</v>
      </c>
      <c r="B742" s="26" t="s">
        <v>1205</v>
      </c>
      <c r="C742" s="26" t="s">
        <v>2829</v>
      </c>
      <c r="D742" s="24" t="s">
        <v>3967</v>
      </c>
      <c r="E742" s="26" t="s">
        <v>3361</v>
      </c>
      <c r="F742" s="26" t="s">
        <v>2139</v>
      </c>
      <c r="G742" s="26" t="s">
        <v>3112</v>
      </c>
      <c r="H742" s="26" t="s">
        <v>1322</v>
      </c>
    </row>
    <row r="743" spans="1:8" ht="42.75" x14ac:dyDescent="0.2">
      <c r="A743" s="26">
        <f t="shared" si="12"/>
        <v>740</v>
      </c>
      <c r="B743" s="26" t="s">
        <v>1205</v>
      </c>
      <c r="C743" s="26" t="s">
        <v>2830</v>
      </c>
      <c r="D743" s="24" t="s">
        <v>3968</v>
      </c>
      <c r="E743" s="26" t="s">
        <v>3365</v>
      </c>
      <c r="F743" s="26" t="s">
        <v>2140</v>
      </c>
      <c r="G743" s="26" t="s">
        <v>3261</v>
      </c>
      <c r="H743" s="26" t="s">
        <v>1322</v>
      </c>
    </row>
    <row r="744" spans="1:8" ht="42.75" x14ac:dyDescent="0.2">
      <c r="A744" s="26">
        <f t="shared" si="12"/>
        <v>741</v>
      </c>
      <c r="B744" s="26" t="s">
        <v>1207</v>
      </c>
      <c r="C744" s="26" t="s">
        <v>2588</v>
      </c>
      <c r="D744" s="24" t="s">
        <v>3805</v>
      </c>
      <c r="E744" s="26" t="s">
        <v>3361</v>
      </c>
      <c r="F744" s="26" t="s">
        <v>2141</v>
      </c>
      <c r="G744" s="26" t="s">
        <v>3112</v>
      </c>
      <c r="H744" s="26" t="s">
        <v>1322</v>
      </c>
    </row>
    <row r="745" spans="1:8" ht="42.75" x14ac:dyDescent="0.2">
      <c r="A745" s="26">
        <f t="shared" si="12"/>
        <v>742</v>
      </c>
      <c r="B745" s="26" t="s">
        <v>1207</v>
      </c>
      <c r="C745" s="26" t="s">
        <v>2831</v>
      </c>
      <c r="D745" s="24" t="s">
        <v>3969</v>
      </c>
      <c r="E745" s="26" t="s">
        <v>3365</v>
      </c>
      <c r="F745" s="26" t="s">
        <v>2142</v>
      </c>
      <c r="G745" s="26" t="s">
        <v>3229</v>
      </c>
      <c r="H745" s="26" t="s">
        <v>1322</v>
      </c>
    </row>
    <row r="746" spans="1:8" ht="42.75" x14ac:dyDescent="0.2">
      <c r="A746" s="26">
        <f t="shared" si="12"/>
        <v>743</v>
      </c>
      <c r="B746" s="26" t="s">
        <v>1208</v>
      </c>
      <c r="C746" s="26" t="s">
        <v>2832</v>
      </c>
      <c r="D746" s="24" t="s">
        <v>3970</v>
      </c>
      <c r="E746" s="26" t="s">
        <v>3361</v>
      </c>
      <c r="F746" s="26" t="s">
        <v>2143</v>
      </c>
      <c r="G746" s="26" t="s">
        <v>3142</v>
      </c>
      <c r="H746" s="26" t="s">
        <v>1322</v>
      </c>
    </row>
    <row r="747" spans="1:8" ht="42.75" x14ac:dyDescent="0.2">
      <c r="A747" s="26">
        <f t="shared" si="12"/>
        <v>744</v>
      </c>
      <c r="B747" s="26" t="s">
        <v>1208</v>
      </c>
      <c r="C747" s="26" t="s">
        <v>2833</v>
      </c>
      <c r="D747" s="24" t="s">
        <v>3971</v>
      </c>
      <c r="E747" s="26" t="s">
        <v>3365</v>
      </c>
      <c r="F747" s="26" t="s">
        <v>2144</v>
      </c>
      <c r="G747" s="26" t="s">
        <v>3228</v>
      </c>
      <c r="H747" s="26" t="s">
        <v>1322</v>
      </c>
    </row>
    <row r="748" spans="1:8" ht="42.75" x14ac:dyDescent="0.2">
      <c r="A748" s="26">
        <f t="shared" si="12"/>
        <v>745</v>
      </c>
      <c r="B748" s="26" t="s">
        <v>1210</v>
      </c>
      <c r="C748" s="26" t="s">
        <v>2834</v>
      </c>
      <c r="D748" s="24" t="s">
        <v>3972</v>
      </c>
      <c r="E748" s="26" t="s">
        <v>3361</v>
      </c>
      <c r="F748" s="26" t="s">
        <v>2145</v>
      </c>
      <c r="G748" s="26" t="s">
        <v>3142</v>
      </c>
      <c r="H748" s="26" t="s">
        <v>1322</v>
      </c>
    </row>
    <row r="749" spans="1:8" ht="42.75" x14ac:dyDescent="0.2">
      <c r="A749" s="26">
        <f t="shared" si="12"/>
        <v>746</v>
      </c>
      <c r="B749" s="26" t="s">
        <v>1210</v>
      </c>
      <c r="C749" s="26" t="s">
        <v>2835</v>
      </c>
      <c r="D749" s="24" t="s">
        <v>3973</v>
      </c>
      <c r="E749" s="26" t="s">
        <v>3365</v>
      </c>
      <c r="F749" s="26" t="s">
        <v>2146</v>
      </c>
      <c r="G749" s="26" t="s">
        <v>3286</v>
      </c>
      <c r="H749" s="26" t="s">
        <v>1322</v>
      </c>
    </row>
    <row r="750" spans="1:8" ht="42.75" x14ac:dyDescent="0.2">
      <c r="A750" s="26">
        <f t="shared" si="12"/>
        <v>747</v>
      </c>
      <c r="B750" s="26" t="s">
        <v>1212</v>
      </c>
      <c r="C750" s="26" t="s">
        <v>2836</v>
      </c>
      <c r="D750" s="24" t="s">
        <v>3974</v>
      </c>
      <c r="E750" s="26" t="s">
        <v>3361</v>
      </c>
      <c r="F750" s="26" t="s">
        <v>2147</v>
      </c>
      <c r="G750" s="26" t="s">
        <v>3236</v>
      </c>
      <c r="H750" s="26" t="s">
        <v>1322</v>
      </c>
    </row>
    <row r="751" spans="1:8" ht="42.75" x14ac:dyDescent="0.2">
      <c r="A751" s="26">
        <f t="shared" si="12"/>
        <v>748</v>
      </c>
      <c r="B751" s="26" t="s">
        <v>1212</v>
      </c>
      <c r="C751" s="26" t="s">
        <v>2837</v>
      </c>
      <c r="D751" s="24" t="s">
        <v>3975</v>
      </c>
      <c r="E751" s="26" t="s">
        <v>3365</v>
      </c>
      <c r="F751" s="26" t="s">
        <v>2148</v>
      </c>
      <c r="G751" s="26" t="s">
        <v>3254</v>
      </c>
      <c r="H751" s="26" t="s">
        <v>1322</v>
      </c>
    </row>
    <row r="752" spans="1:8" ht="42.75" x14ac:dyDescent="0.2">
      <c r="A752" s="26">
        <f t="shared" si="12"/>
        <v>749</v>
      </c>
      <c r="B752" s="26" t="s">
        <v>1214</v>
      </c>
      <c r="C752" s="26" t="s">
        <v>2838</v>
      </c>
      <c r="D752" s="24" t="s">
        <v>3976</v>
      </c>
      <c r="E752" s="26" t="s">
        <v>3361</v>
      </c>
      <c r="F752" s="26" t="s">
        <v>2149</v>
      </c>
      <c r="G752" s="26" t="s">
        <v>3236</v>
      </c>
      <c r="H752" s="26" t="s">
        <v>1322</v>
      </c>
    </row>
    <row r="753" spans="1:8" ht="42.75" x14ac:dyDescent="0.2">
      <c r="A753" s="26">
        <f t="shared" si="12"/>
        <v>750</v>
      </c>
      <c r="B753" s="26" t="s">
        <v>1214</v>
      </c>
      <c r="C753" s="26" t="s">
        <v>2839</v>
      </c>
      <c r="D753" s="24" t="s">
        <v>3977</v>
      </c>
      <c r="E753" s="26" t="s">
        <v>3365</v>
      </c>
      <c r="F753" s="26" t="s">
        <v>2150</v>
      </c>
      <c r="G753" s="26" t="s">
        <v>3259</v>
      </c>
      <c r="H753" s="26" t="s">
        <v>1322</v>
      </c>
    </row>
    <row r="754" spans="1:8" ht="42.75" x14ac:dyDescent="0.2">
      <c r="A754" s="26">
        <f t="shared" si="12"/>
        <v>751</v>
      </c>
      <c r="B754" s="26" t="s">
        <v>1216</v>
      </c>
      <c r="C754" s="26" t="s">
        <v>2594</v>
      </c>
      <c r="D754" s="24" t="s">
        <v>3811</v>
      </c>
      <c r="E754" s="26" t="s">
        <v>3361</v>
      </c>
      <c r="F754" s="26" t="s">
        <v>2151</v>
      </c>
      <c r="G754" s="26" t="s">
        <v>3038</v>
      </c>
      <c r="H754" s="26" t="s">
        <v>1322</v>
      </c>
    </row>
    <row r="755" spans="1:8" ht="42.75" x14ac:dyDescent="0.2">
      <c r="A755" s="26">
        <f t="shared" si="12"/>
        <v>752</v>
      </c>
      <c r="B755" s="26" t="s">
        <v>1216</v>
      </c>
      <c r="C755" s="26" t="s">
        <v>2840</v>
      </c>
      <c r="D755" s="24" t="s">
        <v>3978</v>
      </c>
      <c r="E755" s="26" t="s">
        <v>3365</v>
      </c>
      <c r="F755" s="26" t="s">
        <v>2152</v>
      </c>
      <c r="G755" s="26" t="s">
        <v>3272</v>
      </c>
      <c r="H755" s="26" t="s">
        <v>1322</v>
      </c>
    </row>
    <row r="756" spans="1:8" ht="42.75" x14ac:dyDescent="0.2">
      <c r="A756" s="26">
        <f t="shared" si="12"/>
        <v>753</v>
      </c>
      <c r="B756" s="26" t="s">
        <v>2841</v>
      </c>
      <c r="C756" s="26" t="s">
        <v>2842</v>
      </c>
      <c r="D756" s="24" t="s">
        <v>3377</v>
      </c>
      <c r="E756" s="26" t="s">
        <v>3361</v>
      </c>
      <c r="F756" s="26" t="s">
        <v>2153</v>
      </c>
      <c r="G756" s="26" t="s">
        <v>3287</v>
      </c>
      <c r="H756" s="26" t="s">
        <v>1370</v>
      </c>
    </row>
    <row r="757" spans="1:8" ht="42.75" x14ac:dyDescent="0.2">
      <c r="A757" s="26">
        <f t="shared" si="12"/>
        <v>754</v>
      </c>
      <c r="B757" s="26" t="s">
        <v>2841</v>
      </c>
      <c r="C757" s="26" t="s">
        <v>2843</v>
      </c>
      <c r="D757" s="24" t="s">
        <v>3378</v>
      </c>
      <c r="E757" s="26" t="s">
        <v>3365</v>
      </c>
      <c r="F757" s="26" t="s">
        <v>2154</v>
      </c>
      <c r="G757" s="26" t="s">
        <v>3288</v>
      </c>
      <c r="H757" s="26" t="s">
        <v>1370</v>
      </c>
    </row>
    <row r="758" spans="1:8" ht="42.75" x14ac:dyDescent="0.2">
      <c r="A758" s="26">
        <f t="shared" si="12"/>
        <v>755</v>
      </c>
      <c r="B758" s="26" t="s">
        <v>2844</v>
      </c>
      <c r="C758" s="26" t="s">
        <v>2845</v>
      </c>
      <c r="D758" s="24" t="s">
        <v>1129</v>
      </c>
      <c r="E758" s="26" t="s">
        <v>3363</v>
      </c>
      <c r="F758" s="26" t="s">
        <v>2155</v>
      </c>
      <c r="G758" s="26" t="s">
        <v>3289</v>
      </c>
      <c r="H758" s="26" t="s">
        <v>1371</v>
      </c>
    </row>
    <row r="759" spans="1:8" ht="42.75" x14ac:dyDescent="0.2">
      <c r="A759" s="26">
        <f t="shared" si="12"/>
        <v>756</v>
      </c>
      <c r="B759" s="26" t="s">
        <v>2846</v>
      </c>
      <c r="C759" s="26" t="s">
        <v>2847</v>
      </c>
      <c r="D759" s="24" t="s">
        <v>3979</v>
      </c>
      <c r="E759" s="26" t="s">
        <v>3361</v>
      </c>
      <c r="F759" s="26" t="s">
        <v>2156</v>
      </c>
      <c r="G759" s="26" t="s">
        <v>3118</v>
      </c>
      <c r="H759" s="26" t="s">
        <v>1370</v>
      </c>
    </row>
    <row r="760" spans="1:8" ht="42.75" x14ac:dyDescent="0.2">
      <c r="A760" s="26">
        <f t="shared" si="12"/>
        <v>757</v>
      </c>
      <c r="B760" s="26" t="s">
        <v>2846</v>
      </c>
      <c r="C760" s="26" t="s">
        <v>2848</v>
      </c>
      <c r="D760" s="24" t="s">
        <v>3980</v>
      </c>
      <c r="E760" s="26" t="s">
        <v>3365</v>
      </c>
      <c r="F760" s="26" t="s">
        <v>2157</v>
      </c>
      <c r="G760" s="26" t="s">
        <v>3290</v>
      </c>
      <c r="H760" s="26" t="s">
        <v>1370</v>
      </c>
    </row>
    <row r="761" spans="1:8" ht="42.75" x14ac:dyDescent="0.2">
      <c r="A761" s="26">
        <f t="shared" si="12"/>
        <v>758</v>
      </c>
      <c r="B761" s="26" t="s">
        <v>2849</v>
      </c>
      <c r="C761" s="26" t="s">
        <v>2850</v>
      </c>
      <c r="D761" s="24" t="s">
        <v>1130</v>
      </c>
      <c r="E761" s="26" t="s">
        <v>3363</v>
      </c>
      <c r="F761" s="26" t="s">
        <v>2158</v>
      </c>
      <c r="G761" s="26" t="s">
        <v>3291</v>
      </c>
      <c r="H761" s="26" t="s">
        <v>1371</v>
      </c>
    </row>
    <row r="762" spans="1:8" ht="42.75" x14ac:dyDescent="0.2">
      <c r="A762" s="26">
        <f t="shared" si="12"/>
        <v>759</v>
      </c>
      <c r="B762" s="26" t="s">
        <v>2851</v>
      </c>
      <c r="C762" s="26" t="s">
        <v>2852</v>
      </c>
      <c r="D762" s="24" t="s">
        <v>4020</v>
      </c>
      <c r="E762" s="26" t="s">
        <v>3361</v>
      </c>
      <c r="F762" s="26" t="s">
        <v>2159</v>
      </c>
      <c r="G762" s="26" t="s">
        <v>3292</v>
      </c>
      <c r="H762" s="26" t="s">
        <v>1370</v>
      </c>
    </row>
    <row r="763" spans="1:8" ht="42.75" x14ac:dyDescent="0.2">
      <c r="A763" s="26">
        <f t="shared" si="12"/>
        <v>760</v>
      </c>
      <c r="B763" s="26" t="s">
        <v>2851</v>
      </c>
      <c r="C763" s="26" t="s">
        <v>2853</v>
      </c>
      <c r="D763" s="24" t="s">
        <v>4021</v>
      </c>
      <c r="E763" s="26" t="s">
        <v>3365</v>
      </c>
      <c r="F763" s="26" t="s">
        <v>2160</v>
      </c>
      <c r="G763" s="26" t="s">
        <v>3293</v>
      </c>
      <c r="H763" s="26" t="s">
        <v>1370</v>
      </c>
    </row>
    <row r="764" spans="1:8" ht="42.75" x14ac:dyDescent="0.2">
      <c r="A764" s="26">
        <f t="shared" si="12"/>
        <v>761</v>
      </c>
      <c r="B764" s="26" t="s">
        <v>2854</v>
      </c>
      <c r="C764" s="26" t="s">
        <v>2855</v>
      </c>
      <c r="D764" s="24" t="s">
        <v>3604</v>
      </c>
      <c r="E764" s="26" t="s">
        <v>3361</v>
      </c>
      <c r="F764" s="26" t="s">
        <v>2161</v>
      </c>
      <c r="G764" s="26" t="s">
        <v>3288</v>
      </c>
      <c r="H764" s="26" t="s">
        <v>1372</v>
      </c>
    </row>
    <row r="765" spans="1:8" ht="42.75" x14ac:dyDescent="0.2">
      <c r="A765" s="26">
        <f t="shared" si="12"/>
        <v>762</v>
      </c>
      <c r="B765" s="26" t="s">
        <v>2854</v>
      </c>
      <c r="C765" s="26" t="s">
        <v>2856</v>
      </c>
      <c r="D765" s="24" t="s">
        <v>3605</v>
      </c>
      <c r="E765" s="26" t="s">
        <v>3365</v>
      </c>
      <c r="F765" s="26" t="s">
        <v>2162</v>
      </c>
      <c r="G765" s="26" t="s">
        <v>3294</v>
      </c>
      <c r="H765" s="26" t="s">
        <v>1372</v>
      </c>
    </row>
    <row r="766" spans="1:8" ht="42.75" x14ac:dyDescent="0.2">
      <c r="A766" s="26">
        <f t="shared" si="12"/>
        <v>763</v>
      </c>
      <c r="B766" s="26" t="s">
        <v>2857</v>
      </c>
      <c r="C766" s="26" t="s">
        <v>2858</v>
      </c>
      <c r="D766" s="24" t="s">
        <v>3379</v>
      </c>
      <c r="E766" s="26" t="s">
        <v>3361</v>
      </c>
      <c r="F766" s="26" t="s">
        <v>2163</v>
      </c>
      <c r="G766" s="26" t="s">
        <v>3295</v>
      </c>
      <c r="H766" s="26" t="s">
        <v>1373</v>
      </c>
    </row>
    <row r="767" spans="1:8" ht="42.75" x14ac:dyDescent="0.2">
      <c r="A767" s="26">
        <f t="shared" si="12"/>
        <v>764</v>
      </c>
      <c r="B767" s="26" t="s">
        <v>2857</v>
      </c>
      <c r="C767" s="26" t="s">
        <v>2859</v>
      </c>
      <c r="D767" s="24" t="s">
        <v>3380</v>
      </c>
      <c r="E767" s="26" t="s">
        <v>3365</v>
      </c>
      <c r="F767" s="26" t="s">
        <v>2164</v>
      </c>
      <c r="G767" s="26" t="s">
        <v>3296</v>
      </c>
      <c r="H767" s="26" t="s">
        <v>1373</v>
      </c>
    </row>
    <row r="768" spans="1:8" ht="42.75" x14ac:dyDescent="0.2">
      <c r="A768" s="26">
        <f t="shared" si="12"/>
        <v>765</v>
      </c>
      <c r="B768" s="26" t="s">
        <v>2860</v>
      </c>
      <c r="C768" s="26" t="s">
        <v>2861</v>
      </c>
      <c r="D768" s="24" t="s">
        <v>3381</v>
      </c>
      <c r="E768" s="26" t="s">
        <v>3361</v>
      </c>
      <c r="F768" s="26" t="s">
        <v>2165</v>
      </c>
      <c r="G768" s="26" t="s">
        <v>3297</v>
      </c>
      <c r="H768" s="26" t="s">
        <v>1373</v>
      </c>
    </row>
    <row r="769" spans="1:8" ht="42.75" x14ac:dyDescent="0.2">
      <c r="A769" s="26">
        <f t="shared" si="12"/>
        <v>766</v>
      </c>
      <c r="B769" s="26" t="s">
        <v>2860</v>
      </c>
      <c r="C769" s="26" t="s">
        <v>2862</v>
      </c>
      <c r="D769" s="24" t="s">
        <v>3382</v>
      </c>
      <c r="E769" s="26" t="s">
        <v>3365</v>
      </c>
      <c r="F769" s="26" t="s">
        <v>2166</v>
      </c>
      <c r="G769" s="26" t="s">
        <v>3298</v>
      </c>
      <c r="H769" s="26" t="s">
        <v>1373</v>
      </c>
    </row>
    <row r="770" spans="1:8" ht="42.75" x14ac:dyDescent="0.2">
      <c r="A770" s="26">
        <f t="shared" si="12"/>
        <v>767</v>
      </c>
      <c r="B770" s="26" t="s">
        <v>2863</v>
      </c>
      <c r="C770" s="26" t="s">
        <v>2864</v>
      </c>
      <c r="D770" s="24" t="s">
        <v>3383</v>
      </c>
      <c r="E770" s="26" t="s">
        <v>3361</v>
      </c>
      <c r="F770" s="26" t="s">
        <v>2167</v>
      </c>
      <c r="G770" s="26" t="s">
        <v>3292</v>
      </c>
      <c r="H770" s="26" t="s">
        <v>1373</v>
      </c>
    </row>
    <row r="771" spans="1:8" ht="42.75" x14ac:dyDescent="0.2">
      <c r="A771" s="26">
        <f t="shared" si="12"/>
        <v>768</v>
      </c>
      <c r="B771" s="26" t="s">
        <v>2863</v>
      </c>
      <c r="C771" s="26" t="s">
        <v>2865</v>
      </c>
      <c r="D771" s="24" t="s">
        <v>3384</v>
      </c>
      <c r="E771" s="26" t="s">
        <v>3365</v>
      </c>
      <c r="F771" s="26" t="s">
        <v>2168</v>
      </c>
      <c r="G771" s="26" t="s">
        <v>3299</v>
      </c>
      <c r="H771" s="26" t="s">
        <v>1373</v>
      </c>
    </row>
    <row r="772" spans="1:8" ht="42.75" x14ac:dyDescent="0.2">
      <c r="A772" s="26">
        <f t="shared" si="12"/>
        <v>769</v>
      </c>
      <c r="B772" s="26" t="s">
        <v>2866</v>
      </c>
      <c r="C772" s="26" t="s">
        <v>2867</v>
      </c>
      <c r="D772" s="24" t="s">
        <v>3385</v>
      </c>
      <c r="E772" s="26" t="s">
        <v>3361</v>
      </c>
      <c r="F772" s="26" t="s">
        <v>2169</v>
      </c>
      <c r="G772" s="26" t="s">
        <v>3300</v>
      </c>
      <c r="H772" s="26" t="s">
        <v>1372</v>
      </c>
    </row>
    <row r="773" spans="1:8" ht="42.75" x14ac:dyDescent="0.2">
      <c r="A773" s="26">
        <f t="shared" ref="A773:A836" si="13">IF(AND(NOT(ISERR(FIND($K$4,D773))),NOT(ISERR(FIND($K$5,D773))),NOT(ISERR(FIND($K$6,D773))),NOT(ISERR(FIND($K$7,D773))) ),A772+1,A772)</f>
        <v>770</v>
      </c>
      <c r="B773" s="26" t="s">
        <v>2866</v>
      </c>
      <c r="C773" s="26" t="s">
        <v>2868</v>
      </c>
      <c r="D773" s="24" t="s">
        <v>3386</v>
      </c>
      <c r="E773" s="26" t="s">
        <v>3365</v>
      </c>
      <c r="F773" s="26" t="s">
        <v>2170</v>
      </c>
      <c r="G773" s="26" t="s">
        <v>3301</v>
      </c>
      <c r="H773" s="26" t="s">
        <v>1372</v>
      </c>
    </row>
    <row r="774" spans="1:8" ht="42.75" x14ac:dyDescent="0.2">
      <c r="A774" s="26">
        <f t="shared" si="13"/>
        <v>771</v>
      </c>
      <c r="B774" s="26" t="s">
        <v>2869</v>
      </c>
      <c r="C774" s="26" t="s">
        <v>2870</v>
      </c>
      <c r="D774" s="24" t="s">
        <v>3448</v>
      </c>
      <c r="E774" s="26" t="s">
        <v>3361</v>
      </c>
      <c r="F774" s="26" t="s">
        <v>2171</v>
      </c>
      <c r="G774" s="26" t="s">
        <v>3302</v>
      </c>
      <c r="H774" s="26" t="s">
        <v>1372</v>
      </c>
    </row>
    <row r="775" spans="1:8" ht="42.75" x14ac:dyDescent="0.2">
      <c r="A775" s="26">
        <f t="shared" si="13"/>
        <v>772</v>
      </c>
      <c r="B775" s="26" t="s">
        <v>2869</v>
      </c>
      <c r="C775" s="26" t="s">
        <v>2871</v>
      </c>
      <c r="D775" s="24" t="s">
        <v>3449</v>
      </c>
      <c r="E775" s="26" t="s">
        <v>3365</v>
      </c>
      <c r="F775" s="26" t="s">
        <v>2172</v>
      </c>
      <c r="G775" s="26" t="s">
        <v>3303</v>
      </c>
      <c r="H775" s="26" t="s">
        <v>1372</v>
      </c>
    </row>
    <row r="776" spans="1:8" ht="42.75" x14ac:dyDescent="0.2">
      <c r="A776" s="26">
        <f t="shared" si="13"/>
        <v>773</v>
      </c>
      <c r="B776" s="26" t="s">
        <v>2872</v>
      </c>
      <c r="C776" s="26" t="s">
        <v>2873</v>
      </c>
      <c r="D776" s="24" t="s">
        <v>3387</v>
      </c>
      <c r="E776" s="26" t="s">
        <v>3361</v>
      </c>
      <c r="F776" s="26" t="s">
        <v>2173</v>
      </c>
      <c r="G776" s="26" t="s">
        <v>3304</v>
      </c>
      <c r="H776" s="26" t="s">
        <v>1372</v>
      </c>
    </row>
    <row r="777" spans="1:8" ht="42.75" x14ac:dyDescent="0.2">
      <c r="A777" s="26">
        <f t="shared" si="13"/>
        <v>774</v>
      </c>
      <c r="B777" s="26" t="s">
        <v>2872</v>
      </c>
      <c r="C777" s="26" t="s">
        <v>2874</v>
      </c>
      <c r="D777" s="24" t="s">
        <v>3388</v>
      </c>
      <c r="E777" s="26" t="s">
        <v>3365</v>
      </c>
      <c r="F777" s="26" t="s">
        <v>2174</v>
      </c>
      <c r="G777" s="26" t="s">
        <v>3305</v>
      </c>
      <c r="H777" s="26" t="s">
        <v>1372</v>
      </c>
    </row>
    <row r="778" spans="1:8" ht="42.75" x14ac:dyDescent="0.2">
      <c r="A778" s="26">
        <f t="shared" si="13"/>
        <v>775</v>
      </c>
      <c r="B778" s="26" t="s">
        <v>2875</v>
      </c>
      <c r="C778" s="26" t="s">
        <v>2876</v>
      </c>
      <c r="D778" s="24" t="s">
        <v>3389</v>
      </c>
      <c r="E778" s="26" t="s">
        <v>3361</v>
      </c>
      <c r="F778" s="26" t="s">
        <v>2175</v>
      </c>
      <c r="G778" s="26" t="s">
        <v>3306</v>
      </c>
      <c r="H778" s="26" t="s">
        <v>1372</v>
      </c>
    </row>
    <row r="779" spans="1:8" ht="42.75" x14ac:dyDescent="0.2">
      <c r="A779" s="26">
        <f t="shared" si="13"/>
        <v>776</v>
      </c>
      <c r="B779" s="26" t="s">
        <v>2875</v>
      </c>
      <c r="C779" s="26" t="s">
        <v>2877</v>
      </c>
      <c r="D779" s="24" t="s">
        <v>3390</v>
      </c>
      <c r="E779" s="26" t="s">
        <v>3365</v>
      </c>
      <c r="F779" s="26" t="s">
        <v>2176</v>
      </c>
      <c r="G779" s="26" t="s">
        <v>3307</v>
      </c>
      <c r="H779" s="26" t="s">
        <v>1372</v>
      </c>
    </row>
    <row r="780" spans="1:8" ht="42.75" x14ac:dyDescent="0.2">
      <c r="A780" s="26">
        <f t="shared" si="13"/>
        <v>777</v>
      </c>
      <c r="B780" s="26" t="s">
        <v>2878</v>
      </c>
      <c r="C780" s="26" t="s">
        <v>2879</v>
      </c>
      <c r="D780" s="24" t="s">
        <v>3391</v>
      </c>
      <c r="E780" s="26" t="s">
        <v>3361</v>
      </c>
      <c r="F780" s="26" t="s">
        <v>2177</v>
      </c>
      <c r="G780" s="26" t="s">
        <v>3308</v>
      </c>
      <c r="H780" s="26" t="s">
        <v>1372</v>
      </c>
    </row>
    <row r="781" spans="1:8" ht="42.75" x14ac:dyDescent="0.2">
      <c r="A781" s="26">
        <f t="shared" si="13"/>
        <v>778</v>
      </c>
      <c r="B781" s="26" t="s">
        <v>2878</v>
      </c>
      <c r="C781" s="26" t="s">
        <v>2880</v>
      </c>
      <c r="D781" s="24" t="s">
        <v>3392</v>
      </c>
      <c r="E781" s="26" t="s">
        <v>3365</v>
      </c>
      <c r="F781" s="26" t="s">
        <v>2178</v>
      </c>
      <c r="G781" s="26" t="s">
        <v>3309</v>
      </c>
      <c r="H781" s="26" t="s">
        <v>1372</v>
      </c>
    </row>
    <row r="782" spans="1:8" ht="42.75" x14ac:dyDescent="0.2">
      <c r="A782" s="26">
        <f t="shared" si="13"/>
        <v>779</v>
      </c>
      <c r="B782" s="26" t="s">
        <v>2881</v>
      </c>
      <c r="C782" s="26" t="s">
        <v>2882</v>
      </c>
      <c r="D782" s="24" t="s">
        <v>3393</v>
      </c>
      <c r="E782" s="26" t="s">
        <v>3361</v>
      </c>
      <c r="F782" s="26" t="s">
        <v>2179</v>
      </c>
      <c r="G782" s="26" t="s">
        <v>3310</v>
      </c>
      <c r="H782" s="26" t="s">
        <v>1374</v>
      </c>
    </row>
    <row r="783" spans="1:8" ht="42.75" x14ac:dyDescent="0.2">
      <c r="A783" s="26">
        <f t="shared" si="13"/>
        <v>780</v>
      </c>
      <c r="B783" s="26" t="s">
        <v>2881</v>
      </c>
      <c r="C783" s="26" t="s">
        <v>2883</v>
      </c>
      <c r="D783" s="24" t="s">
        <v>3394</v>
      </c>
      <c r="E783" s="26" t="s">
        <v>3365</v>
      </c>
      <c r="F783" s="26" t="s">
        <v>2180</v>
      </c>
      <c r="G783" s="26" t="s">
        <v>3311</v>
      </c>
      <c r="H783" s="26" t="s">
        <v>1374</v>
      </c>
    </row>
    <row r="784" spans="1:8" ht="42.75" x14ac:dyDescent="0.2">
      <c r="A784" s="26">
        <f t="shared" si="13"/>
        <v>781</v>
      </c>
      <c r="B784" s="26" t="s">
        <v>2884</v>
      </c>
      <c r="C784" s="26" t="s">
        <v>2885</v>
      </c>
      <c r="D784" s="24" t="s">
        <v>3395</v>
      </c>
      <c r="E784" s="26" t="s">
        <v>3361</v>
      </c>
      <c r="F784" s="26" t="s">
        <v>2181</v>
      </c>
      <c r="G784" s="26" t="s">
        <v>3312</v>
      </c>
      <c r="H784" s="26" t="s">
        <v>1375</v>
      </c>
    </row>
    <row r="785" spans="1:8" ht="42.75" x14ac:dyDescent="0.2">
      <c r="A785" s="26">
        <f t="shared" si="13"/>
        <v>782</v>
      </c>
      <c r="B785" s="26" t="s">
        <v>2884</v>
      </c>
      <c r="C785" s="26" t="s">
        <v>2886</v>
      </c>
      <c r="D785" s="24" t="s">
        <v>3396</v>
      </c>
      <c r="E785" s="26" t="s">
        <v>3365</v>
      </c>
      <c r="F785" s="26" t="s">
        <v>2182</v>
      </c>
      <c r="G785" s="26" t="s">
        <v>3313</v>
      </c>
      <c r="H785" s="26" t="s">
        <v>1375</v>
      </c>
    </row>
    <row r="786" spans="1:8" ht="42.75" x14ac:dyDescent="0.2">
      <c r="A786" s="26">
        <f t="shared" si="13"/>
        <v>783</v>
      </c>
      <c r="B786" s="26" t="s">
        <v>2887</v>
      </c>
      <c r="C786" s="26" t="s">
        <v>2888</v>
      </c>
      <c r="D786" s="24" t="s">
        <v>4228</v>
      </c>
      <c r="E786" s="26" t="s">
        <v>3361</v>
      </c>
      <c r="F786" s="26" t="s">
        <v>2183</v>
      </c>
      <c r="G786" s="26" t="s">
        <v>3314</v>
      </c>
      <c r="H786" s="26" t="s">
        <v>1376</v>
      </c>
    </row>
    <row r="787" spans="1:8" ht="42.75" x14ac:dyDescent="0.2">
      <c r="A787" s="26">
        <f t="shared" si="13"/>
        <v>784</v>
      </c>
      <c r="B787" s="26" t="s">
        <v>2887</v>
      </c>
      <c r="C787" s="26" t="s">
        <v>2889</v>
      </c>
      <c r="D787" s="24" t="s">
        <v>4229</v>
      </c>
      <c r="E787" s="26" t="s">
        <v>3364</v>
      </c>
      <c r="F787" s="26" t="s">
        <v>2184</v>
      </c>
      <c r="G787" s="26" t="s">
        <v>3315</v>
      </c>
      <c r="H787" s="26" t="s">
        <v>1376</v>
      </c>
    </row>
    <row r="788" spans="1:8" ht="42.75" x14ac:dyDescent="0.2">
      <c r="A788" s="26">
        <f t="shared" si="13"/>
        <v>785</v>
      </c>
      <c r="B788" s="26" t="s">
        <v>2890</v>
      </c>
      <c r="C788" s="26" t="s">
        <v>2891</v>
      </c>
      <c r="D788" s="24" t="s">
        <v>3397</v>
      </c>
      <c r="E788" s="26" t="s">
        <v>3361</v>
      </c>
      <c r="F788" s="26" t="s">
        <v>2185</v>
      </c>
      <c r="G788" s="26" t="s">
        <v>3308</v>
      </c>
      <c r="H788" s="26" t="s">
        <v>1376</v>
      </c>
    </row>
    <row r="789" spans="1:8" ht="42.75" x14ac:dyDescent="0.2">
      <c r="A789" s="26">
        <f t="shared" si="13"/>
        <v>786</v>
      </c>
      <c r="B789" s="26" t="s">
        <v>2890</v>
      </c>
      <c r="C789" s="26" t="s">
        <v>2892</v>
      </c>
      <c r="D789" s="24" t="s">
        <v>3398</v>
      </c>
      <c r="E789" s="26" t="s">
        <v>3364</v>
      </c>
      <c r="F789" s="26" t="s">
        <v>2186</v>
      </c>
      <c r="G789" s="26" t="s">
        <v>3316</v>
      </c>
      <c r="H789" s="26" t="s">
        <v>1376</v>
      </c>
    </row>
    <row r="790" spans="1:8" ht="42.75" x14ac:dyDescent="0.2">
      <c r="A790" s="26">
        <f t="shared" si="13"/>
        <v>787</v>
      </c>
      <c r="B790" s="26" t="s">
        <v>2893</v>
      </c>
      <c r="C790" s="26" t="s">
        <v>2894</v>
      </c>
      <c r="D790" s="24" t="s">
        <v>3399</v>
      </c>
      <c r="E790" s="26" t="s">
        <v>3361</v>
      </c>
      <c r="F790" s="26" t="s">
        <v>2187</v>
      </c>
      <c r="G790" s="26" t="s">
        <v>3317</v>
      </c>
      <c r="H790" s="26" t="s">
        <v>1376</v>
      </c>
    </row>
    <row r="791" spans="1:8" ht="42.75" x14ac:dyDescent="0.2">
      <c r="A791" s="26">
        <f t="shared" si="13"/>
        <v>788</v>
      </c>
      <c r="B791" s="26" t="s">
        <v>2893</v>
      </c>
      <c r="C791" s="26" t="s">
        <v>2895</v>
      </c>
      <c r="D791" s="24" t="s">
        <v>3400</v>
      </c>
      <c r="E791" s="26" t="s">
        <v>3364</v>
      </c>
      <c r="F791" s="26" t="s">
        <v>2188</v>
      </c>
      <c r="G791" s="26" t="s">
        <v>3318</v>
      </c>
      <c r="H791" s="26" t="s">
        <v>1376</v>
      </c>
    </row>
    <row r="792" spans="1:8" ht="42.75" x14ac:dyDescent="0.2">
      <c r="A792" s="26">
        <f t="shared" si="13"/>
        <v>789</v>
      </c>
      <c r="B792" s="26" t="s">
        <v>2896</v>
      </c>
      <c r="C792" s="26" t="s">
        <v>2897</v>
      </c>
      <c r="D792" s="24" t="s">
        <v>3606</v>
      </c>
      <c r="E792" s="26" t="s">
        <v>3361</v>
      </c>
      <c r="F792" s="26" t="s">
        <v>2189</v>
      </c>
      <c r="G792" s="26" t="s">
        <v>3319</v>
      </c>
      <c r="H792" s="26" t="s">
        <v>1376</v>
      </c>
    </row>
    <row r="793" spans="1:8" ht="42.75" x14ac:dyDescent="0.2">
      <c r="A793" s="26">
        <f t="shared" si="13"/>
        <v>790</v>
      </c>
      <c r="B793" s="26" t="s">
        <v>2896</v>
      </c>
      <c r="C793" s="26" t="s">
        <v>2898</v>
      </c>
      <c r="D793" s="24" t="s">
        <v>3607</v>
      </c>
      <c r="E793" s="26" t="s">
        <v>3364</v>
      </c>
      <c r="F793" s="26" t="s">
        <v>2190</v>
      </c>
      <c r="G793" s="26" t="s">
        <v>3320</v>
      </c>
      <c r="H793" s="26" t="s">
        <v>1376</v>
      </c>
    </row>
    <row r="794" spans="1:8" ht="42.75" x14ac:dyDescent="0.2">
      <c r="A794" s="26">
        <f t="shared" si="13"/>
        <v>791</v>
      </c>
      <c r="B794" s="26" t="s">
        <v>2899</v>
      </c>
      <c r="C794" s="26" t="s">
        <v>3553</v>
      </c>
      <c r="D794" s="24" t="s">
        <v>3401</v>
      </c>
      <c r="E794" s="26" t="s">
        <v>3361</v>
      </c>
      <c r="F794" s="26" t="s">
        <v>2191</v>
      </c>
      <c r="G794" s="26" t="s">
        <v>3321</v>
      </c>
      <c r="H794" s="26" t="s">
        <v>1376</v>
      </c>
    </row>
    <row r="795" spans="1:8" ht="42.75" x14ac:dyDescent="0.2">
      <c r="A795" s="26">
        <f t="shared" si="13"/>
        <v>792</v>
      </c>
      <c r="B795" s="26" t="s">
        <v>2899</v>
      </c>
      <c r="C795" s="26" t="s">
        <v>3554</v>
      </c>
      <c r="D795" s="24" t="s">
        <v>3402</v>
      </c>
      <c r="E795" s="26" t="s">
        <v>3365</v>
      </c>
      <c r="F795" s="26" t="s">
        <v>2192</v>
      </c>
      <c r="G795" s="26" t="s">
        <v>3294</v>
      </c>
      <c r="H795" s="26" t="s">
        <v>1376</v>
      </c>
    </row>
    <row r="796" spans="1:8" ht="42.75" x14ac:dyDescent="0.2">
      <c r="A796" s="26">
        <f t="shared" si="13"/>
        <v>793</v>
      </c>
      <c r="B796" s="26" t="s">
        <v>2900</v>
      </c>
      <c r="C796" s="26" t="s">
        <v>2901</v>
      </c>
      <c r="D796" s="24" t="s">
        <v>3403</v>
      </c>
      <c r="E796" s="26" t="s">
        <v>3361</v>
      </c>
      <c r="F796" s="26" t="s">
        <v>2193</v>
      </c>
      <c r="G796" s="26" t="s">
        <v>3322</v>
      </c>
      <c r="H796" s="26" t="s">
        <v>1376</v>
      </c>
    </row>
    <row r="797" spans="1:8" ht="42.75" x14ac:dyDescent="0.2">
      <c r="A797" s="26">
        <f t="shared" si="13"/>
        <v>794</v>
      </c>
      <c r="B797" s="26" t="s">
        <v>2900</v>
      </c>
      <c r="C797" s="26" t="s">
        <v>2902</v>
      </c>
      <c r="D797" s="24" t="s">
        <v>3404</v>
      </c>
      <c r="E797" s="26" t="s">
        <v>3365</v>
      </c>
      <c r="F797" s="26" t="s">
        <v>2194</v>
      </c>
      <c r="G797" s="26" t="s">
        <v>3323</v>
      </c>
      <c r="H797" s="26" t="s">
        <v>1376</v>
      </c>
    </row>
    <row r="798" spans="1:8" ht="42.75" x14ac:dyDescent="0.2">
      <c r="A798" s="26">
        <f t="shared" si="13"/>
        <v>795</v>
      </c>
      <c r="B798" s="26" t="s">
        <v>2903</v>
      </c>
      <c r="C798" s="26" t="s">
        <v>2904</v>
      </c>
      <c r="D798" s="24" t="s">
        <v>3405</v>
      </c>
      <c r="E798" s="26" t="s">
        <v>3361</v>
      </c>
      <c r="F798" s="26" t="s">
        <v>2195</v>
      </c>
      <c r="G798" s="26" t="s">
        <v>3324</v>
      </c>
      <c r="H798" s="26" t="s">
        <v>1376</v>
      </c>
    </row>
    <row r="799" spans="1:8" ht="42.75" x14ac:dyDescent="0.2">
      <c r="A799" s="26">
        <f t="shared" si="13"/>
        <v>796</v>
      </c>
      <c r="B799" s="26" t="s">
        <v>2903</v>
      </c>
      <c r="C799" s="26" t="s">
        <v>2905</v>
      </c>
      <c r="D799" s="24" t="s">
        <v>3406</v>
      </c>
      <c r="E799" s="26" t="s">
        <v>3364</v>
      </c>
      <c r="F799" s="26" t="s">
        <v>2196</v>
      </c>
      <c r="G799" s="26" t="s">
        <v>3325</v>
      </c>
      <c r="H799" s="26" t="s">
        <v>1376</v>
      </c>
    </row>
    <row r="800" spans="1:8" ht="42.75" x14ac:dyDescent="0.2">
      <c r="A800" s="26">
        <f t="shared" si="13"/>
        <v>797</v>
      </c>
      <c r="B800" s="26" t="s">
        <v>2906</v>
      </c>
      <c r="C800" s="26" t="s">
        <v>2907</v>
      </c>
      <c r="D800" s="24" t="s">
        <v>3407</v>
      </c>
      <c r="E800" s="26" t="s">
        <v>3361</v>
      </c>
      <c r="F800" s="26" t="s">
        <v>2197</v>
      </c>
      <c r="G800" s="26" t="s">
        <v>3326</v>
      </c>
      <c r="H800" s="26" t="s">
        <v>1376</v>
      </c>
    </row>
    <row r="801" spans="1:8" ht="42.75" x14ac:dyDescent="0.2">
      <c r="A801" s="26">
        <f t="shared" si="13"/>
        <v>798</v>
      </c>
      <c r="B801" s="26" t="s">
        <v>2906</v>
      </c>
      <c r="C801" s="26" t="s">
        <v>2908</v>
      </c>
      <c r="D801" s="24" t="s">
        <v>3408</v>
      </c>
      <c r="E801" s="26" t="s">
        <v>3364</v>
      </c>
      <c r="F801" s="26" t="s">
        <v>2198</v>
      </c>
      <c r="G801" s="26" t="s">
        <v>3327</v>
      </c>
      <c r="H801" s="26" t="s">
        <v>1376</v>
      </c>
    </row>
    <row r="802" spans="1:8" ht="42.75" x14ac:dyDescent="0.2">
      <c r="A802" s="26">
        <f t="shared" si="13"/>
        <v>799</v>
      </c>
      <c r="B802" s="26" t="s">
        <v>2909</v>
      </c>
      <c r="C802" s="26" t="s">
        <v>2910</v>
      </c>
      <c r="D802" s="24" t="s">
        <v>1002</v>
      </c>
      <c r="E802" s="26" t="s">
        <v>42</v>
      </c>
      <c r="F802" s="26" t="s">
        <v>2199</v>
      </c>
      <c r="G802" s="26" t="s">
        <v>3328</v>
      </c>
      <c r="H802" s="26" t="s">
        <v>1377</v>
      </c>
    </row>
    <row r="803" spans="1:8" ht="42.75" x14ac:dyDescent="0.2">
      <c r="A803" s="26">
        <f t="shared" si="13"/>
        <v>800</v>
      </c>
      <c r="B803" s="26" t="s">
        <v>2911</v>
      </c>
      <c r="C803" s="26" t="s">
        <v>2912</v>
      </c>
      <c r="D803" s="24" t="s">
        <v>1003</v>
      </c>
      <c r="E803" s="26" t="s">
        <v>3363</v>
      </c>
      <c r="F803" s="26" t="s">
        <v>2200</v>
      </c>
      <c r="G803" s="26" t="s">
        <v>3329</v>
      </c>
      <c r="H803" s="26" t="s">
        <v>1377</v>
      </c>
    </row>
    <row r="804" spans="1:8" ht="42.75" x14ac:dyDescent="0.2">
      <c r="A804" s="26">
        <f t="shared" si="13"/>
        <v>801</v>
      </c>
      <c r="B804" s="26" t="s">
        <v>2913</v>
      </c>
      <c r="C804" s="26" t="s">
        <v>2914</v>
      </c>
      <c r="D804" s="24" t="s">
        <v>3981</v>
      </c>
      <c r="E804" s="26" t="s">
        <v>42</v>
      </c>
      <c r="F804" s="26" t="s">
        <v>2201</v>
      </c>
      <c r="G804" s="26" t="s">
        <v>3330</v>
      </c>
      <c r="H804" s="26" t="s">
        <v>1377</v>
      </c>
    </row>
    <row r="805" spans="1:8" ht="42.75" x14ac:dyDescent="0.2">
      <c r="A805" s="26">
        <f t="shared" si="13"/>
        <v>802</v>
      </c>
      <c r="B805" s="26" t="s">
        <v>2915</v>
      </c>
      <c r="C805" s="26" t="s">
        <v>2916</v>
      </c>
      <c r="D805" s="24" t="s">
        <v>4022</v>
      </c>
      <c r="E805" s="26" t="s">
        <v>42</v>
      </c>
      <c r="F805" s="26" t="s">
        <v>2202</v>
      </c>
      <c r="G805" s="26" t="s">
        <v>3331</v>
      </c>
      <c r="H805" s="26" t="s">
        <v>1377</v>
      </c>
    </row>
    <row r="806" spans="1:8" ht="42.75" x14ac:dyDescent="0.2">
      <c r="A806" s="26">
        <f t="shared" si="13"/>
        <v>803</v>
      </c>
      <c r="B806" s="26" t="s">
        <v>2917</v>
      </c>
      <c r="C806" s="26" t="s">
        <v>2918</v>
      </c>
      <c r="D806" s="24" t="s">
        <v>3608</v>
      </c>
      <c r="E806" s="26" t="s">
        <v>42</v>
      </c>
      <c r="F806" s="26" t="s">
        <v>2203</v>
      </c>
      <c r="G806" s="26" t="s">
        <v>3330</v>
      </c>
      <c r="H806" s="26" t="s">
        <v>1377</v>
      </c>
    </row>
    <row r="807" spans="1:8" ht="42.75" x14ac:dyDescent="0.2">
      <c r="A807" s="26">
        <f t="shared" si="13"/>
        <v>804</v>
      </c>
      <c r="B807" s="26" t="s">
        <v>2919</v>
      </c>
      <c r="C807" s="26" t="s">
        <v>2920</v>
      </c>
      <c r="D807" s="24" t="s">
        <v>1004</v>
      </c>
      <c r="E807" s="26" t="s">
        <v>42</v>
      </c>
      <c r="F807" s="26" t="s">
        <v>2204</v>
      </c>
      <c r="G807" s="26" t="s">
        <v>3328</v>
      </c>
      <c r="H807" s="26" t="s">
        <v>1378</v>
      </c>
    </row>
    <row r="808" spans="1:8" ht="42.75" x14ac:dyDescent="0.2">
      <c r="A808" s="26">
        <f t="shared" si="13"/>
        <v>805</v>
      </c>
      <c r="B808" s="26" t="s">
        <v>2921</v>
      </c>
      <c r="C808" s="26" t="s">
        <v>2922</v>
      </c>
      <c r="D808" s="24" t="s">
        <v>1005</v>
      </c>
      <c r="E808" s="26" t="s">
        <v>42</v>
      </c>
      <c r="F808" s="26" t="s">
        <v>2205</v>
      </c>
      <c r="G808" s="26" t="s">
        <v>3332</v>
      </c>
      <c r="H808" s="26" t="s">
        <v>1377</v>
      </c>
    </row>
    <row r="809" spans="1:8" ht="42.75" x14ac:dyDescent="0.2">
      <c r="A809" s="26">
        <f t="shared" si="13"/>
        <v>806</v>
      </c>
      <c r="B809" s="26" t="s">
        <v>2923</v>
      </c>
      <c r="C809" s="26" t="s">
        <v>2924</v>
      </c>
      <c r="D809" s="24" t="s">
        <v>3450</v>
      </c>
      <c r="E809" s="26" t="s">
        <v>42</v>
      </c>
      <c r="F809" s="26" t="s">
        <v>2206</v>
      </c>
      <c r="G809" s="26" t="s">
        <v>3332</v>
      </c>
      <c r="H809" s="26" t="s">
        <v>1377</v>
      </c>
    </row>
    <row r="810" spans="1:8" ht="42.75" x14ac:dyDescent="0.2">
      <c r="A810" s="26">
        <f t="shared" si="13"/>
        <v>807</v>
      </c>
      <c r="B810" s="26" t="s">
        <v>2925</v>
      </c>
      <c r="C810" s="26" t="s">
        <v>2926</v>
      </c>
      <c r="D810" s="24" t="s">
        <v>3409</v>
      </c>
      <c r="E810" s="26" t="s">
        <v>42</v>
      </c>
      <c r="F810" s="26" t="s">
        <v>2207</v>
      </c>
      <c r="G810" s="26" t="s">
        <v>3332</v>
      </c>
      <c r="H810" s="26" t="s">
        <v>1377</v>
      </c>
    </row>
    <row r="811" spans="1:8" ht="42.75" x14ac:dyDescent="0.2">
      <c r="A811" s="26">
        <f t="shared" si="13"/>
        <v>808</v>
      </c>
      <c r="B811" s="26" t="s">
        <v>2927</v>
      </c>
      <c r="C811" s="26" t="s">
        <v>2928</v>
      </c>
      <c r="D811" s="24" t="s">
        <v>3410</v>
      </c>
      <c r="E811" s="26" t="s">
        <v>42</v>
      </c>
      <c r="F811" s="26" t="s">
        <v>2208</v>
      </c>
      <c r="G811" s="26" t="s">
        <v>3332</v>
      </c>
      <c r="H811" s="26" t="s">
        <v>1377</v>
      </c>
    </row>
    <row r="812" spans="1:8" ht="42.75" x14ac:dyDescent="0.2">
      <c r="A812" s="26">
        <f t="shared" si="13"/>
        <v>809</v>
      </c>
      <c r="B812" s="26" t="s">
        <v>2929</v>
      </c>
      <c r="C812" s="26" t="s">
        <v>2930</v>
      </c>
      <c r="D812" s="24" t="s">
        <v>1006</v>
      </c>
      <c r="E812" s="26" t="s">
        <v>42</v>
      </c>
      <c r="F812" s="26" t="s">
        <v>2209</v>
      </c>
      <c r="G812" s="26" t="s">
        <v>3332</v>
      </c>
      <c r="H812" s="26" t="s">
        <v>1377</v>
      </c>
    </row>
    <row r="813" spans="1:8" ht="42.75" x14ac:dyDescent="0.2">
      <c r="A813" s="26">
        <f t="shared" si="13"/>
        <v>810</v>
      </c>
      <c r="B813" s="26" t="s">
        <v>2931</v>
      </c>
      <c r="C813" s="26" t="s">
        <v>2932</v>
      </c>
      <c r="D813" s="24" t="s">
        <v>1007</v>
      </c>
      <c r="E813" s="26" t="s">
        <v>42</v>
      </c>
      <c r="F813" s="26" t="s">
        <v>2210</v>
      </c>
      <c r="G813" s="26" t="s">
        <v>3328</v>
      </c>
      <c r="H813" s="26" t="s">
        <v>1377</v>
      </c>
    </row>
    <row r="814" spans="1:8" ht="42.75" x14ac:dyDescent="0.2">
      <c r="A814" s="26">
        <f t="shared" si="13"/>
        <v>811</v>
      </c>
      <c r="B814" s="26" t="s">
        <v>2933</v>
      </c>
      <c r="C814" s="26" t="s">
        <v>2934</v>
      </c>
      <c r="D814" s="24" t="s">
        <v>3609</v>
      </c>
      <c r="E814" s="26" t="s">
        <v>42</v>
      </c>
      <c r="F814" s="26" t="s">
        <v>2211</v>
      </c>
      <c r="G814" s="26" t="s">
        <v>3328</v>
      </c>
      <c r="H814" s="26" t="s">
        <v>1379</v>
      </c>
    </row>
    <row r="815" spans="1:8" ht="42.75" x14ac:dyDescent="0.2">
      <c r="A815" s="26">
        <f t="shared" si="13"/>
        <v>812</v>
      </c>
      <c r="B815" s="26" t="s">
        <v>2935</v>
      </c>
      <c r="C815" s="26" t="s">
        <v>2936</v>
      </c>
      <c r="D815" s="24" t="s">
        <v>4230</v>
      </c>
      <c r="E815" s="26" t="s">
        <v>42</v>
      </c>
      <c r="F815" s="26" t="s">
        <v>2212</v>
      </c>
      <c r="G815" s="26" t="s">
        <v>3330</v>
      </c>
      <c r="H815" s="26" t="s">
        <v>1380</v>
      </c>
    </row>
    <row r="816" spans="1:8" ht="42.75" x14ac:dyDescent="0.2">
      <c r="A816" s="26">
        <f t="shared" si="13"/>
        <v>813</v>
      </c>
      <c r="B816" s="26" t="s">
        <v>2937</v>
      </c>
      <c r="C816" s="26" t="s">
        <v>2938</v>
      </c>
      <c r="D816" s="24" t="s">
        <v>1008</v>
      </c>
      <c r="E816" s="26" t="s">
        <v>42</v>
      </c>
      <c r="F816" s="26" t="s">
        <v>2213</v>
      </c>
      <c r="G816" s="26" t="s">
        <v>3332</v>
      </c>
      <c r="H816" s="26" t="s">
        <v>1381</v>
      </c>
    </row>
    <row r="817" spans="1:8" ht="42.75" x14ac:dyDescent="0.2">
      <c r="A817" s="26">
        <f t="shared" si="13"/>
        <v>814</v>
      </c>
      <c r="B817" s="26" t="s">
        <v>2939</v>
      </c>
      <c r="C817" s="26" t="s">
        <v>2940</v>
      </c>
      <c r="D817" s="24" t="s">
        <v>1009</v>
      </c>
      <c r="E817" s="26" t="s">
        <v>42</v>
      </c>
      <c r="F817" s="26" t="s">
        <v>2214</v>
      </c>
      <c r="G817" s="26" t="s">
        <v>3330</v>
      </c>
      <c r="H817" s="26" t="s">
        <v>1381</v>
      </c>
    </row>
    <row r="818" spans="1:8" ht="42.75" x14ac:dyDescent="0.2">
      <c r="A818" s="26">
        <f t="shared" si="13"/>
        <v>815</v>
      </c>
      <c r="B818" s="26" t="s">
        <v>2941</v>
      </c>
      <c r="C818" s="26" t="s">
        <v>2942</v>
      </c>
      <c r="D818" s="24" t="s">
        <v>1010</v>
      </c>
      <c r="E818" s="26" t="s">
        <v>42</v>
      </c>
      <c r="F818" s="26" t="s">
        <v>2215</v>
      </c>
      <c r="G818" s="26" t="s">
        <v>3330</v>
      </c>
      <c r="H818" s="26" t="s">
        <v>1381</v>
      </c>
    </row>
    <row r="819" spans="1:8" ht="42.75" x14ac:dyDescent="0.2">
      <c r="A819" s="26">
        <f t="shared" si="13"/>
        <v>816</v>
      </c>
      <c r="B819" s="26" t="s">
        <v>2943</v>
      </c>
      <c r="C819" s="26" t="s">
        <v>3555</v>
      </c>
      <c r="D819" s="24" t="s">
        <v>1013</v>
      </c>
      <c r="E819" s="26" t="s">
        <v>42</v>
      </c>
      <c r="F819" s="26" t="s">
        <v>2216</v>
      </c>
      <c r="G819" s="26" t="s">
        <v>3330</v>
      </c>
      <c r="H819" s="26" t="s">
        <v>1380</v>
      </c>
    </row>
    <row r="820" spans="1:8" ht="42.75" x14ac:dyDescent="0.2">
      <c r="A820" s="26">
        <f t="shared" si="13"/>
        <v>817</v>
      </c>
      <c r="B820" s="26" t="s">
        <v>2944</v>
      </c>
      <c r="C820" s="26" t="s">
        <v>2945</v>
      </c>
      <c r="D820" s="24" t="s">
        <v>1011</v>
      </c>
      <c r="E820" s="26" t="s">
        <v>42</v>
      </c>
      <c r="F820" s="26" t="s">
        <v>2217</v>
      </c>
      <c r="G820" s="26" t="s">
        <v>3332</v>
      </c>
      <c r="H820" s="26" t="s">
        <v>1382</v>
      </c>
    </row>
    <row r="821" spans="1:8" ht="57" x14ac:dyDescent="0.2">
      <c r="A821" s="26">
        <f t="shared" si="13"/>
        <v>818</v>
      </c>
      <c r="B821" s="26" t="s">
        <v>2946</v>
      </c>
      <c r="C821" s="26" t="s">
        <v>2947</v>
      </c>
      <c r="D821" s="24" t="s">
        <v>1012</v>
      </c>
      <c r="E821" s="26" t="s">
        <v>42</v>
      </c>
      <c r="F821" s="26" t="s">
        <v>2218</v>
      </c>
      <c r="G821" s="26" t="s">
        <v>3330</v>
      </c>
      <c r="H821" s="26" t="s">
        <v>1383</v>
      </c>
    </row>
    <row r="822" spans="1:8" ht="42.75" x14ac:dyDescent="0.2">
      <c r="A822" s="26">
        <f t="shared" si="13"/>
        <v>819</v>
      </c>
      <c r="B822" s="26" t="s">
        <v>2948</v>
      </c>
      <c r="C822" s="26" t="s">
        <v>2949</v>
      </c>
      <c r="D822" s="24" t="s">
        <v>3411</v>
      </c>
      <c r="E822" s="26" t="s">
        <v>3361</v>
      </c>
      <c r="F822" s="26" t="s">
        <v>2219</v>
      </c>
      <c r="G822" s="26" t="s">
        <v>3333</v>
      </c>
      <c r="H822" s="26" t="s">
        <v>4053</v>
      </c>
    </row>
    <row r="823" spans="1:8" ht="42.75" x14ac:dyDescent="0.2">
      <c r="A823" s="26">
        <f t="shared" si="13"/>
        <v>820</v>
      </c>
      <c r="B823" s="26" t="s">
        <v>2948</v>
      </c>
      <c r="C823" s="26" t="s">
        <v>2950</v>
      </c>
      <c r="D823" s="24" t="s">
        <v>3412</v>
      </c>
      <c r="E823" s="26" t="s">
        <v>3364</v>
      </c>
      <c r="F823" s="26" t="s">
        <v>2220</v>
      </c>
      <c r="G823" s="26" t="s">
        <v>3333</v>
      </c>
      <c r="H823" s="26" t="s">
        <v>4053</v>
      </c>
    </row>
    <row r="824" spans="1:8" ht="42.75" x14ac:dyDescent="0.2">
      <c r="A824" s="26">
        <f t="shared" si="13"/>
        <v>821</v>
      </c>
      <c r="B824" s="26" t="s">
        <v>2951</v>
      </c>
      <c r="C824" s="26" t="s">
        <v>2952</v>
      </c>
      <c r="D824" s="24" t="s">
        <v>3413</v>
      </c>
      <c r="E824" s="26" t="s">
        <v>3361</v>
      </c>
      <c r="F824" s="26" t="s">
        <v>2221</v>
      </c>
      <c r="G824" s="26" t="s">
        <v>3334</v>
      </c>
      <c r="H824" s="26" t="s">
        <v>4053</v>
      </c>
    </row>
    <row r="825" spans="1:8" ht="42.75" x14ac:dyDescent="0.2">
      <c r="A825" s="26">
        <f t="shared" si="13"/>
        <v>822</v>
      </c>
      <c r="B825" s="26" t="s">
        <v>2951</v>
      </c>
      <c r="C825" s="26" t="s">
        <v>2953</v>
      </c>
      <c r="D825" s="24" t="s">
        <v>3414</v>
      </c>
      <c r="E825" s="26" t="s">
        <v>3364</v>
      </c>
      <c r="F825" s="26" t="s">
        <v>2222</v>
      </c>
      <c r="G825" s="26" t="s">
        <v>3308</v>
      </c>
      <c r="H825" s="26" t="s">
        <v>4053</v>
      </c>
    </row>
    <row r="826" spans="1:8" ht="42.75" x14ac:dyDescent="0.2">
      <c r="A826" s="26">
        <f t="shared" si="13"/>
        <v>823</v>
      </c>
      <c r="B826" s="26" t="s">
        <v>2954</v>
      </c>
      <c r="C826" s="26" t="s">
        <v>2955</v>
      </c>
      <c r="D826" s="24" t="s">
        <v>3982</v>
      </c>
      <c r="E826" s="26" t="s">
        <v>3361</v>
      </c>
      <c r="F826" s="26" t="s">
        <v>2223</v>
      </c>
      <c r="G826" s="26" t="s">
        <v>3140</v>
      </c>
      <c r="H826" s="26" t="s">
        <v>4053</v>
      </c>
    </row>
    <row r="827" spans="1:8" ht="42.75" x14ac:dyDescent="0.2">
      <c r="A827" s="26">
        <f t="shared" si="13"/>
        <v>824</v>
      </c>
      <c r="B827" s="26" t="s">
        <v>2954</v>
      </c>
      <c r="C827" s="26" t="s">
        <v>2956</v>
      </c>
      <c r="D827" s="24" t="s">
        <v>3983</v>
      </c>
      <c r="E827" s="26" t="s">
        <v>3364</v>
      </c>
      <c r="F827" s="26" t="s">
        <v>2224</v>
      </c>
      <c r="G827" s="26" t="s">
        <v>3141</v>
      </c>
      <c r="H827" s="26" t="s">
        <v>4053</v>
      </c>
    </row>
    <row r="828" spans="1:8" ht="42.75" x14ac:dyDescent="0.2">
      <c r="A828" s="26">
        <f t="shared" si="13"/>
        <v>825</v>
      </c>
      <c r="B828" s="26" t="s">
        <v>2957</v>
      </c>
      <c r="C828" s="26" t="s">
        <v>2958</v>
      </c>
      <c r="D828" s="24" t="s">
        <v>3415</v>
      </c>
      <c r="E828" s="26" t="s">
        <v>3363</v>
      </c>
      <c r="F828" s="26" t="s">
        <v>2225</v>
      </c>
      <c r="G828" s="26" t="s">
        <v>3289</v>
      </c>
      <c r="H828" s="26" t="s">
        <v>1385</v>
      </c>
    </row>
    <row r="829" spans="1:8" ht="42.75" x14ac:dyDescent="0.2">
      <c r="A829" s="26">
        <f t="shared" si="13"/>
        <v>826</v>
      </c>
      <c r="B829" s="26" t="s">
        <v>2959</v>
      </c>
      <c r="C829" s="26" t="s">
        <v>2960</v>
      </c>
      <c r="D829" s="24" t="s">
        <v>4023</v>
      </c>
      <c r="E829" s="26" t="s">
        <v>3362</v>
      </c>
      <c r="F829" s="26" t="s">
        <v>2226</v>
      </c>
      <c r="G829" s="26" t="s">
        <v>3291</v>
      </c>
      <c r="H829" s="26" t="s">
        <v>4053</v>
      </c>
    </row>
    <row r="830" spans="1:8" ht="42.75" x14ac:dyDescent="0.2">
      <c r="A830" s="26">
        <f t="shared" si="13"/>
        <v>827</v>
      </c>
      <c r="B830" s="26" t="s">
        <v>2961</v>
      </c>
      <c r="C830" s="26" t="s">
        <v>2962</v>
      </c>
      <c r="D830" s="24" t="s">
        <v>3610</v>
      </c>
      <c r="E830" s="26" t="s">
        <v>3361</v>
      </c>
      <c r="F830" s="26" t="s">
        <v>2227</v>
      </c>
      <c r="G830" s="26" t="s">
        <v>3335</v>
      </c>
      <c r="H830" s="26" t="s">
        <v>4053</v>
      </c>
    </row>
    <row r="831" spans="1:8" ht="42.75" x14ac:dyDescent="0.2">
      <c r="A831" s="26">
        <f t="shared" si="13"/>
        <v>828</v>
      </c>
      <c r="B831" s="26" t="s">
        <v>2961</v>
      </c>
      <c r="C831" s="26" t="s">
        <v>2963</v>
      </c>
      <c r="D831" s="24" t="s">
        <v>3611</v>
      </c>
      <c r="E831" s="26" t="s">
        <v>3364</v>
      </c>
      <c r="F831" s="26" t="s">
        <v>2228</v>
      </c>
      <c r="G831" s="26" t="s">
        <v>3336</v>
      </c>
      <c r="H831" s="26" t="s">
        <v>4053</v>
      </c>
    </row>
    <row r="832" spans="1:8" ht="42.75" x14ac:dyDescent="0.2">
      <c r="A832" s="26">
        <f t="shared" si="13"/>
        <v>829</v>
      </c>
      <c r="B832" s="26" t="s">
        <v>2964</v>
      </c>
      <c r="C832" s="26" t="s">
        <v>2965</v>
      </c>
      <c r="D832" s="24" t="s">
        <v>3416</v>
      </c>
      <c r="E832" s="26" t="s">
        <v>3361</v>
      </c>
      <c r="F832" s="26" t="s">
        <v>2229</v>
      </c>
      <c r="G832" s="26" t="s">
        <v>3297</v>
      </c>
      <c r="H832" s="26" t="s">
        <v>4053</v>
      </c>
    </row>
    <row r="833" spans="1:8" ht="42.75" x14ac:dyDescent="0.2">
      <c r="A833" s="26">
        <f t="shared" si="13"/>
        <v>830</v>
      </c>
      <c r="B833" s="26" t="s">
        <v>2964</v>
      </c>
      <c r="C833" s="26" t="s">
        <v>2966</v>
      </c>
      <c r="D833" s="24" t="s">
        <v>3417</v>
      </c>
      <c r="E833" s="26" t="s">
        <v>3364</v>
      </c>
      <c r="F833" s="26" t="s">
        <v>2230</v>
      </c>
      <c r="G833" s="26" t="s">
        <v>3316</v>
      </c>
      <c r="H833" s="26" t="s">
        <v>4053</v>
      </c>
    </row>
    <row r="834" spans="1:8" ht="42.75" x14ac:dyDescent="0.2">
      <c r="A834" s="26">
        <f t="shared" si="13"/>
        <v>831</v>
      </c>
      <c r="B834" s="26" t="s">
        <v>2967</v>
      </c>
      <c r="C834" s="26" t="s">
        <v>2968</v>
      </c>
      <c r="D834" s="24" t="s">
        <v>3418</v>
      </c>
      <c r="E834" s="26" t="s">
        <v>3361</v>
      </c>
      <c r="F834" s="26" t="s">
        <v>2231</v>
      </c>
      <c r="G834" s="26" t="s">
        <v>3308</v>
      </c>
      <c r="H834" s="26" t="s">
        <v>4053</v>
      </c>
    </row>
    <row r="835" spans="1:8" ht="42.75" x14ac:dyDescent="0.2">
      <c r="A835" s="26">
        <f t="shared" si="13"/>
        <v>832</v>
      </c>
      <c r="B835" s="26" t="s">
        <v>2967</v>
      </c>
      <c r="C835" s="26" t="s">
        <v>2969</v>
      </c>
      <c r="D835" s="24" t="s">
        <v>3419</v>
      </c>
      <c r="E835" s="26" t="s">
        <v>3364</v>
      </c>
      <c r="F835" s="26" t="s">
        <v>2232</v>
      </c>
      <c r="G835" s="26" t="s">
        <v>3295</v>
      </c>
      <c r="H835" s="26" t="s">
        <v>4053</v>
      </c>
    </row>
    <row r="836" spans="1:8" ht="42.75" x14ac:dyDescent="0.2">
      <c r="A836" s="26">
        <f t="shared" si="13"/>
        <v>833</v>
      </c>
      <c r="B836" s="26" t="s">
        <v>2970</v>
      </c>
      <c r="C836" s="26" t="s">
        <v>2971</v>
      </c>
      <c r="D836" s="24" t="s">
        <v>3420</v>
      </c>
      <c r="E836" s="26" t="s">
        <v>3361</v>
      </c>
      <c r="F836" s="26" t="s">
        <v>2233</v>
      </c>
      <c r="G836" s="26" t="s">
        <v>3337</v>
      </c>
      <c r="H836" s="26" t="s">
        <v>4053</v>
      </c>
    </row>
    <row r="837" spans="1:8" ht="42.75" x14ac:dyDescent="0.2">
      <c r="A837" s="26">
        <f t="shared" ref="A837:A877" si="14">IF(AND(NOT(ISERR(FIND($K$4,D837))),NOT(ISERR(FIND($K$5,D837))),NOT(ISERR(FIND($K$6,D837))),NOT(ISERR(FIND($K$7,D837))) ),A836+1,A836)</f>
        <v>834</v>
      </c>
      <c r="B837" s="26" t="s">
        <v>2970</v>
      </c>
      <c r="C837" s="26" t="s">
        <v>2972</v>
      </c>
      <c r="D837" s="24" t="s">
        <v>3421</v>
      </c>
      <c r="E837" s="26" t="s">
        <v>3364</v>
      </c>
      <c r="F837" s="26" t="s">
        <v>2234</v>
      </c>
      <c r="G837" s="26" t="s">
        <v>3338</v>
      </c>
      <c r="H837" s="26" t="s">
        <v>4053</v>
      </c>
    </row>
    <row r="838" spans="1:8" ht="42.75" x14ac:dyDescent="0.2">
      <c r="A838" s="26">
        <f t="shared" si="14"/>
        <v>835</v>
      </c>
      <c r="B838" s="26" t="s">
        <v>2973</v>
      </c>
      <c r="C838" s="26" t="s">
        <v>2974</v>
      </c>
      <c r="D838" s="24" t="s">
        <v>3422</v>
      </c>
      <c r="E838" s="26" t="s">
        <v>3361</v>
      </c>
      <c r="F838" s="26" t="s">
        <v>2235</v>
      </c>
      <c r="G838" s="26" t="s">
        <v>3306</v>
      </c>
      <c r="H838" s="26" t="s">
        <v>4053</v>
      </c>
    </row>
    <row r="839" spans="1:8" ht="42.75" x14ac:dyDescent="0.2">
      <c r="A839" s="26">
        <f t="shared" si="14"/>
        <v>836</v>
      </c>
      <c r="B839" s="26" t="s">
        <v>2973</v>
      </c>
      <c r="C839" s="26" t="s">
        <v>2975</v>
      </c>
      <c r="D839" s="24" t="s">
        <v>3423</v>
      </c>
      <c r="E839" s="26" t="s">
        <v>3364</v>
      </c>
      <c r="F839" s="26" t="s">
        <v>2236</v>
      </c>
      <c r="G839" s="26" t="s">
        <v>3339</v>
      </c>
      <c r="H839" s="26" t="s">
        <v>4053</v>
      </c>
    </row>
    <row r="840" spans="1:8" ht="42.75" x14ac:dyDescent="0.2">
      <c r="A840" s="26">
        <f t="shared" si="14"/>
        <v>837</v>
      </c>
      <c r="B840" s="26" t="s">
        <v>2976</v>
      </c>
      <c r="C840" s="26" t="s">
        <v>2977</v>
      </c>
      <c r="D840" s="24" t="s">
        <v>3451</v>
      </c>
      <c r="E840" s="26" t="s">
        <v>3361</v>
      </c>
      <c r="F840" s="26" t="s">
        <v>2237</v>
      </c>
      <c r="G840" s="26" t="s">
        <v>3340</v>
      </c>
      <c r="H840" s="26" t="s">
        <v>4053</v>
      </c>
    </row>
    <row r="841" spans="1:8" ht="42.75" x14ac:dyDescent="0.2">
      <c r="A841" s="26">
        <f t="shared" si="14"/>
        <v>838</v>
      </c>
      <c r="B841" s="26" t="s">
        <v>2976</v>
      </c>
      <c r="C841" s="26" t="s">
        <v>2978</v>
      </c>
      <c r="D841" s="24" t="s">
        <v>3452</v>
      </c>
      <c r="E841" s="26" t="s">
        <v>3364</v>
      </c>
      <c r="F841" s="26" t="s">
        <v>2238</v>
      </c>
      <c r="G841" s="26" t="s">
        <v>3341</v>
      </c>
      <c r="H841" s="26" t="s">
        <v>4053</v>
      </c>
    </row>
    <row r="842" spans="1:8" ht="42.75" x14ac:dyDescent="0.2">
      <c r="A842" s="26">
        <f t="shared" si="14"/>
        <v>839</v>
      </c>
      <c r="B842" s="26" t="s">
        <v>2979</v>
      </c>
      <c r="C842" s="26" t="s">
        <v>2980</v>
      </c>
      <c r="D842" s="24" t="s">
        <v>3424</v>
      </c>
      <c r="E842" s="26" t="s">
        <v>3361</v>
      </c>
      <c r="F842" s="26" t="s">
        <v>2239</v>
      </c>
      <c r="G842" s="26" t="s">
        <v>3342</v>
      </c>
      <c r="H842" s="26" t="s">
        <v>4053</v>
      </c>
    </row>
    <row r="843" spans="1:8" ht="42.75" x14ac:dyDescent="0.2">
      <c r="A843" s="26">
        <f t="shared" si="14"/>
        <v>840</v>
      </c>
      <c r="B843" s="26" t="s">
        <v>2979</v>
      </c>
      <c r="C843" s="26" t="s">
        <v>2981</v>
      </c>
      <c r="D843" s="24" t="s">
        <v>3425</v>
      </c>
      <c r="E843" s="26" t="s">
        <v>3364</v>
      </c>
      <c r="F843" s="26" t="s">
        <v>2240</v>
      </c>
      <c r="G843" s="26" t="s">
        <v>3304</v>
      </c>
      <c r="H843" s="26" t="s">
        <v>4053</v>
      </c>
    </row>
    <row r="844" spans="1:8" ht="42.75" x14ac:dyDescent="0.2">
      <c r="A844" s="26">
        <f t="shared" si="14"/>
        <v>841</v>
      </c>
      <c r="B844" s="26" t="s">
        <v>2982</v>
      </c>
      <c r="C844" s="26" t="s">
        <v>2983</v>
      </c>
      <c r="D844" s="24" t="s">
        <v>3426</v>
      </c>
      <c r="E844" s="26" t="s">
        <v>3361</v>
      </c>
      <c r="F844" s="26" t="s">
        <v>2241</v>
      </c>
      <c r="G844" s="26" t="s">
        <v>3292</v>
      </c>
      <c r="H844" s="26" t="s">
        <v>4053</v>
      </c>
    </row>
    <row r="845" spans="1:8" ht="42.75" x14ac:dyDescent="0.2">
      <c r="A845" s="26">
        <f t="shared" si="14"/>
        <v>842</v>
      </c>
      <c r="B845" s="26" t="s">
        <v>2982</v>
      </c>
      <c r="C845" s="26" t="s">
        <v>2984</v>
      </c>
      <c r="D845" s="24" t="s">
        <v>3427</v>
      </c>
      <c r="E845" s="26" t="s">
        <v>3364</v>
      </c>
      <c r="F845" s="26" t="s">
        <v>2242</v>
      </c>
      <c r="G845" s="26" t="s">
        <v>3306</v>
      </c>
      <c r="H845" s="26" t="s">
        <v>4053</v>
      </c>
    </row>
    <row r="846" spans="1:8" ht="42.75" x14ac:dyDescent="0.2">
      <c r="A846" s="26">
        <f t="shared" si="14"/>
        <v>843</v>
      </c>
      <c r="B846" s="26" t="s">
        <v>2985</v>
      </c>
      <c r="C846" s="26" t="s">
        <v>2986</v>
      </c>
      <c r="D846" s="24" t="s">
        <v>3428</v>
      </c>
      <c r="E846" s="26" t="s">
        <v>3361</v>
      </c>
      <c r="F846" s="26" t="s">
        <v>2243</v>
      </c>
      <c r="G846" s="26" t="s">
        <v>3340</v>
      </c>
      <c r="H846" s="26" t="s">
        <v>4053</v>
      </c>
    </row>
    <row r="847" spans="1:8" ht="42.75" x14ac:dyDescent="0.2">
      <c r="A847" s="26">
        <f t="shared" si="14"/>
        <v>844</v>
      </c>
      <c r="B847" s="26" t="s">
        <v>2985</v>
      </c>
      <c r="C847" s="26" t="s">
        <v>2987</v>
      </c>
      <c r="D847" s="24" t="s">
        <v>3429</v>
      </c>
      <c r="E847" s="26" t="s">
        <v>3364</v>
      </c>
      <c r="F847" s="26" t="s">
        <v>2244</v>
      </c>
      <c r="G847" s="26" t="s">
        <v>3308</v>
      </c>
      <c r="H847" s="26" t="s">
        <v>4053</v>
      </c>
    </row>
    <row r="848" spans="1:8" ht="57" x14ac:dyDescent="0.2">
      <c r="A848" s="26">
        <f t="shared" si="14"/>
        <v>845</v>
      </c>
      <c r="B848" s="26" t="s">
        <v>2988</v>
      </c>
      <c r="C848" s="26" t="s">
        <v>2989</v>
      </c>
      <c r="D848" s="24" t="s">
        <v>3430</v>
      </c>
      <c r="E848" s="26" t="s">
        <v>3361</v>
      </c>
      <c r="F848" s="26" t="s">
        <v>2245</v>
      </c>
      <c r="G848" s="26" t="s">
        <v>3343</v>
      </c>
      <c r="H848" s="26" t="s">
        <v>4054</v>
      </c>
    </row>
    <row r="849" spans="1:8" ht="57" x14ac:dyDescent="0.2">
      <c r="A849" s="26">
        <f t="shared" si="14"/>
        <v>846</v>
      </c>
      <c r="B849" s="26" t="s">
        <v>2988</v>
      </c>
      <c r="C849" s="26" t="s">
        <v>2990</v>
      </c>
      <c r="D849" s="24" t="s">
        <v>3431</v>
      </c>
      <c r="E849" s="26" t="s">
        <v>3364</v>
      </c>
      <c r="F849" s="26" t="s">
        <v>2246</v>
      </c>
      <c r="G849" s="26" t="s">
        <v>3310</v>
      </c>
      <c r="H849" s="26" t="s">
        <v>4054</v>
      </c>
    </row>
    <row r="850" spans="1:8" ht="42.75" x14ac:dyDescent="0.2">
      <c r="A850" s="26">
        <f t="shared" si="14"/>
        <v>847</v>
      </c>
      <c r="B850" s="26" t="s">
        <v>2991</v>
      </c>
      <c r="C850" s="26" t="s">
        <v>2992</v>
      </c>
      <c r="D850" s="24" t="s">
        <v>3432</v>
      </c>
      <c r="E850" s="26" t="s">
        <v>3361</v>
      </c>
      <c r="F850" s="26" t="s">
        <v>2247</v>
      </c>
      <c r="G850" s="26" t="s">
        <v>3316</v>
      </c>
      <c r="H850" s="26" t="s">
        <v>4053</v>
      </c>
    </row>
    <row r="851" spans="1:8" ht="42.75" x14ac:dyDescent="0.2">
      <c r="A851" s="26">
        <f t="shared" si="14"/>
        <v>848</v>
      </c>
      <c r="B851" s="26" t="s">
        <v>2991</v>
      </c>
      <c r="C851" s="26" t="s">
        <v>2993</v>
      </c>
      <c r="D851" s="24" t="s">
        <v>3433</v>
      </c>
      <c r="E851" s="26" t="s">
        <v>3364</v>
      </c>
      <c r="F851" s="26" t="s">
        <v>2248</v>
      </c>
      <c r="G851" s="26" t="s">
        <v>3304</v>
      </c>
      <c r="H851" s="26" t="s">
        <v>4053</v>
      </c>
    </row>
    <row r="852" spans="1:8" ht="42.75" x14ac:dyDescent="0.2">
      <c r="A852" s="26">
        <f t="shared" si="14"/>
        <v>849</v>
      </c>
      <c r="B852" s="26" t="s">
        <v>2994</v>
      </c>
      <c r="C852" s="26" t="s">
        <v>2995</v>
      </c>
      <c r="D852" s="24" t="s">
        <v>3984</v>
      </c>
      <c r="E852" s="26" t="s">
        <v>3362</v>
      </c>
      <c r="F852" s="26" t="s">
        <v>2249</v>
      </c>
      <c r="G852" s="26" t="s">
        <v>3344</v>
      </c>
      <c r="H852" s="26" t="s">
        <v>4053</v>
      </c>
    </row>
    <row r="853" spans="1:8" ht="42.75" x14ac:dyDescent="0.2">
      <c r="A853" s="26">
        <f t="shared" si="14"/>
        <v>850</v>
      </c>
      <c r="B853" s="26" t="s">
        <v>2996</v>
      </c>
      <c r="C853" s="26" t="s">
        <v>2997</v>
      </c>
      <c r="D853" s="24" t="s">
        <v>3985</v>
      </c>
      <c r="E853" s="26" t="s">
        <v>3362</v>
      </c>
      <c r="F853" s="26" t="s">
        <v>2250</v>
      </c>
      <c r="G853" s="26" t="s">
        <v>3345</v>
      </c>
      <c r="H853" s="26" t="s">
        <v>4053</v>
      </c>
    </row>
    <row r="854" spans="1:8" ht="42.75" x14ac:dyDescent="0.2">
      <c r="A854" s="26">
        <f t="shared" si="14"/>
        <v>851</v>
      </c>
      <c r="B854" s="26" t="s">
        <v>2998</v>
      </c>
      <c r="C854" s="26" t="s">
        <v>2999</v>
      </c>
      <c r="D854" s="24" t="s">
        <v>3434</v>
      </c>
      <c r="E854" s="26" t="s">
        <v>3361</v>
      </c>
      <c r="F854" s="26" t="s">
        <v>2251</v>
      </c>
      <c r="G854" s="26" t="s">
        <v>3308</v>
      </c>
      <c r="H854" s="26" t="s">
        <v>4053</v>
      </c>
    </row>
    <row r="855" spans="1:8" ht="42.75" x14ac:dyDescent="0.2">
      <c r="A855" s="26">
        <f t="shared" si="14"/>
        <v>852</v>
      </c>
      <c r="B855" s="26" t="s">
        <v>2998</v>
      </c>
      <c r="C855" s="26" t="s">
        <v>3000</v>
      </c>
      <c r="D855" s="24" t="s">
        <v>3435</v>
      </c>
      <c r="E855" s="26" t="s">
        <v>3364</v>
      </c>
      <c r="F855" s="26" t="s">
        <v>2252</v>
      </c>
      <c r="G855" s="26" t="s">
        <v>3342</v>
      </c>
      <c r="H855" s="26" t="s">
        <v>4053</v>
      </c>
    </row>
    <row r="856" spans="1:8" ht="42.75" x14ac:dyDescent="0.2">
      <c r="A856" s="26">
        <f t="shared" si="14"/>
        <v>853</v>
      </c>
      <c r="B856" s="26" t="s">
        <v>3001</v>
      </c>
      <c r="C856" s="26" t="s">
        <v>3002</v>
      </c>
      <c r="D856" s="24" t="s">
        <v>3436</v>
      </c>
      <c r="E856" s="26" t="s">
        <v>3361</v>
      </c>
      <c r="F856" s="26" t="s">
        <v>2253</v>
      </c>
      <c r="G856" s="26" t="s">
        <v>3346</v>
      </c>
      <c r="H856" s="26" t="s">
        <v>4053</v>
      </c>
    </row>
    <row r="857" spans="1:8" ht="42.75" x14ac:dyDescent="0.2">
      <c r="A857" s="26">
        <f t="shared" si="14"/>
        <v>854</v>
      </c>
      <c r="B857" s="26" t="s">
        <v>3001</v>
      </c>
      <c r="C857" s="26" t="s">
        <v>3003</v>
      </c>
      <c r="D857" s="24" t="s">
        <v>3437</v>
      </c>
      <c r="E857" s="26" t="s">
        <v>3364</v>
      </c>
      <c r="F857" s="26" t="s">
        <v>2254</v>
      </c>
      <c r="G857" s="26" t="s">
        <v>3308</v>
      </c>
      <c r="H857" s="26" t="s">
        <v>4053</v>
      </c>
    </row>
    <row r="858" spans="1:8" ht="42.75" x14ac:dyDescent="0.2">
      <c r="A858" s="26">
        <f t="shared" si="14"/>
        <v>855</v>
      </c>
      <c r="B858" s="26" t="s">
        <v>3004</v>
      </c>
      <c r="C858" s="26" t="s">
        <v>3005</v>
      </c>
      <c r="D858" s="24" t="s">
        <v>3438</v>
      </c>
      <c r="E858" s="26" t="s">
        <v>3361</v>
      </c>
      <c r="F858" s="26" t="s">
        <v>2255</v>
      </c>
      <c r="G858" s="26" t="s">
        <v>3310</v>
      </c>
      <c r="H858" s="26" t="s">
        <v>4053</v>
      </c>
    </row>
    <row r="859" spans="1:8" ht="42.75" x14ac:dyDescent="0.2">
      <c r="A859" s="26">
        <f t="shared" si="14"/>
        <v>856</v>
      </c>
      <c r="B859" s="26" t="s">
        <v>3004</v>
      </c>
      <c r="C859" s="26" t="s">
        <v>3006</v>
      </c>
      <c r="D859" s="24" t="s">
        <v>3439</v>
      </c>
      <c r="E859" s="26" t="s">
        <v>3364</v>
      </c>
      <c r="F859" s="26" t="s">
        <v>2256</v>
      </c>
      <c r="G859" s="26" t="s">
        <v>3347</v>
      </c>
      <c r="H859" s="26" t="s">
        <v>4053</v>
      </c>
    </row>
    <row r="860" spans="1:8" ht="42.75" x14ac:dyDescent="0.2">
      <c r="A860" s="26">
        <f t="shared" si="14"/>
        <v>857</v>
      </c>
      <c r="B860" s="26" t="s">
        <v>3007</v>
      </c>
      <c r="C860" s="26" t="s">
        <v>3008</v>
      </c>
      <c r="D860" s="24" t="s">
        <v>3612</v>
      </c>
      <c r="E860" s="26" t="s">
        <v>3361</v>
      </c>
      <c r="F860" s="26" t="s">
        <v>2257</v>
      </c>
      <c r="G860" s="26" t="s">
        <v>3348</v>
      </c>
      <c r="H860" s="26" t="s">
        <v>4053</v>
      </c>
    </row>
    <row r="861" spans="1:8" ht="42.75" x14ac:dyDescent="0.2">
      <c r="A861" s="26">
        <f t="shared" si="14"/>
        <v>858</v>
      </c>
      <c r="B861" s="26" t="s">
        <v>3007</v>
      </c>
      <c r="C861" s="26" t="s">
        <v>3009</v>
      </c>
      <c r="D861" s="24" t="s">
        <v>3613</v>
      </c>
      <c r="E861" s="26" t="s">
        <v>3364</v>
      </c>
      <c r="F861" s="26" t="s">
        <v>2258</v>
      </c>
      <c r="G861" s="26" t="s">
        <v>3349</v>
      </c>
      <c r="H861" s="26" t="s">
        <v>4053</v>
      </c>
    </row>
    <row r="862" spans="1:8" ht="42.75" x14ac:dyDescent="0.2">
      <c r="A862" s="26">
        <f t="shared" si="14"/>
        <v>859</v>
      </c>
      <c r="B862" s="26" t="s">
        <v>3010</v>
      </c>
      <c r="C862" s="26" t="s">
        <v>3556</v>
      </c>
      <c r="D862" s="24" t="s">
        <v>3440</v>
      </c>
      <c r="E862" s="26" t="s">
        <v>3361</v>
      </c>
      <c r="F862" s="26" t="s">
        <v>2259</v>
      </c>
      <c r="G862" s="26" t="s">
        <v>3350</v>
      </c>
      <c r="H862" s="26" t="s">
        <v>4053</v>
      </c>
    </row>
    <row r="863" spans="1:8" ht="42.75" x14ac:dyDescent="0.2">
      <c r="A863" s="26">
        <f t="shared" si="14"/>
        <v>860</v>
      </c>
      <c r="B863" s="26" t="s">
        <v>3010</v>
      </c>
      <c r="C863" s="26" t="s">
        <v>3557</v>
      </c>
      <c r="D863" s="24" t="s">
        <v>3441</v>
      </c>
      <c r="E863" s="26" t="s">
        <v>3364</v>
      </c>
      <c r="F863" s="26" t="s">
        <v>2260</v>
      </c>
      <c r="G863" s="26" t="s">
        <v>3351</v>
      </c>
      <c r="H863" s="26" t="s">
        <v>4053</v>
      </c>
    </row>
    <row r="864" spans="1:8" ht="57" x14ac:dyDescent="0.2">
      <c r="A864" s="26">
        <f t="shared" si="14"/>
        <v>861</v>
      </c>
      <c r="B864" s="26" t="s">
        <v>3011</v>
      </c>
      <c r="C864" s="26" t="s">
        <v>3012</v>
      </c>
      <c r="D864" s="24" t="s">
        <v>3442</v>
      </c>
      <c r="E864" s="26" t="s">
        <v>3361</v>
      </c>
      <c r="F864" s="26" t="s">
        <v>2261</v>
      </c>
      <c r="G864" s="26" t="s">
        <v>3302</v>
      </c>
      <c r="H864" s="26" t="s">
        <v>2262</v>
      </c>
    </row>
    <row r="865" spans="1:8" ht="57" x14ac:dyDescent="0.2">
      <c r="A865" s="26">
        <f t="shared" si="14"/>
        <v>862</v>
      </c>
      <c r="B865" s="26" t="s">
        <v>3011</v>
      </c>
      <c r="C865" s="26" t="s">
        <v>3013</v>
      </c>
      <c r="D865" s="24" t="s">
        <v>3443</v>
      </c>
      <c r="E865" s="26" t="s">
        <v>3364</v>
      </c>
      <c r="F865" s="26" t="s">
        <v>2263</v>
      </c>
      <c r="G865" s="26" t="s">
        <v>3341</v>
      </c>
      <c r="H865" s="26" t="s">
        <v>2262</v>
      </c>
    </row>
    <row r="866" spans="1:8" ht="42.75" x14ac:dyDescent="0.2">
      <c r="A866" s="26">
        <f t="shared" si="14"/>
        <v>863</v>
      </c>
      <c r="B866" s="26" t="s">
        <v>3014</v>
      </c>
      <c r="C866" s="26" t="s">
        <v>3015</v>
      </c>
      <c r="D866" s="24" t="s">
        <v>3986</v>
      </c>
      <c r="E866" s="26" t="s">
        <v>3362</v>
      </c>
      <c r="F866" s="26" t="s">
        <v>2264</v>
      </c>
      <c r="G866" s="26" t="s">
        <v>3220</v>
      </c>
      <c r="H866" s="26" t="s">
        <v>4053</v>
      </c>
    </row>
    <row r="867" spans="1:8" ht="42.75" x14ac:dyDescent="0.2">
      <c r="A867" s="26">
        <f t="shared" si="14"/>
        <v>864</v>
      </c>
      <c r="B867" s="26" t="s">
        <v>3016</v>
      </c>
      <c r="C867" s="26" t="s">
        <v>3017</v>
      </c>
      <c r="D867" s="24" t="s">
        <v>3987</v>
      </c>
      <c r="E867" s="26" t="s">
        <v>3362</v>
      </c>
      <c r="F867" s="26" t="s">
        <v>2265</v>
      </c>
      <c r="G867" s="26" t="s">
        <v>3352</v>
      </c>
      <c r="H867" s="26" t="s">
        <v>4053</v>
      </c>
    </row>
    <row r="868" spans="1:8" ht="42.75" x14ac:dyDescent="0.2">
      <c r="A868" s="26">
        <f t="shared" si="14"/>
        <v>865</v>
      </c>
      <c r="B868" s="26" t="s">
        <v>3018</v>
      </c>
      <c r="C868" s="26" t="s">
        <v>3019</v>
      </c>
      <c r="D868" s="24" t="s">
        <v>3988</v>
      </c>
      <c r="E868" s="26" t="s">
        <v>3362</v>
      </c>
      <c r="F868" s="26" t="s">
        <v>2266</v>
      </c>
      <c r="G868" s="26" t="s">
        <v>3353</v>
      </c>
      <c r="H868" s="26" t="s">
        <v>4053</v>
      </c>
    </row>
    <row r="869" spans="1:8" ht="42.75" x14ac:dyDescent="0.2">
      <c r="A869" s="26">
        <f t="shared" si="14"/>
        <v>866</v>
      </c>
      <c r="B869" s="26" t="s">
        <v>3020</v>
      </c>
      <c r="C869" s="26" t="s">
        <v>3021</v>
      </c>
      <c r="D869" s="24" t="s">
        <v>3444</v>
      </c>
      <c r="E869" s="26" t="s">
        <v>3361</v>
      </c>
      <c r="F869" s="26" t="s">
        <v>2267</v>
      </c>
      <c r="G869" s="26" t="s">
        <v>3304</v>
      </c>
      <c r="H869" s="26" t="s">
        <v>4053</v>
      </c>
    </row>
    <row r="870" spans="1:8" ht="42.75" x14ac:dyDescent="0.2">
      <c r="A870" s="26">
        <f t="shared" si="14"/>
        <v>867</v>
      </c>
      <c r="B870" s="26" t="s">
        <v>3020</v>
      </c>
      <c r="C870" s="26" t="s">
        <v>3022</v>
      </c>
      <c r="D870" s="24" t="s">
        <v>3445</v>
      </c>
      <c r="E870" s="26" t="s">
        <v>3364</v>
      </c>
      <c r="F870" s="26" t="s">
        <v>2268</v>
      </c>
      <c r="G870" s="26" t="s">
        <v>3354</v>
      </c>
      <c r="H870" s="26" t="s">
        <v>4053</v>
      </c>
    </row>
    <row r="871" spans="1:8" ht="42.75" x14ac:dyDescent="0.2">
      <c r="A871" s="26">
        <f t="shared" si="14"/>
        <v>868</v>
      </c>
      <c r="B871" s="26" t="s">
        <v>3023</v>
      </c>
      <c r="C871" s="26" t="s">
        <v>3024</v>
      </c>
      <c r="D871" s="24" t="s">
        <v>3446</v>
      </c>
      <c r="E871" s="26" t="s">
        <v>3361</v>
      </c>
      <c r="F871" s="26" t="s">
        <v>2269</v>
      </c>
      <c r="G871" s="26" t="s">
        <v>3355</v>
      </c>
      <c r="H871" s="26" t="s">
        <v>4053</v>
      </c>
    </row>
    <row r="872" spans="1:8" ht="42.75" x14ac:dyDescent="0.2">
      <c r="A872" s="26">
        <f t="shared" si="14"/>
        <v>869</v>
      </c>
      <c r="B872" s="26" t="s">
        <v>3023</v>
      </c>
      <c r="C872" s="26" t="s">
        <v>3025</v>
      </c>
      <c r="D872" s="24" t="s">
        <v>3447</v>
      </c>
      <c r="E872" s="26" t="s">
        <v>3364</v>
      </c>
      <c r="F872" s="26" t="s">
        <v>2270</v>
      </c>
      <c r="G872" s="26" t="s">
        <v>3356</v>
      </c>
      <c r="H872" s="26" t="s">
        <v>4053</v>
      </c>
    </row>
    <row r="873" spans="1:8" ht="42.75" x14ac:dyDescent="0.2">
      <c r="A873" s="26">
        <f t="shared" si="14"/>
        <v>870</v>
      </c>
      <c r="B873" s="26" t="s">
        <v>3026</v>
      </c>
      <c r="C873" s="26" t="s">
        <v>3027</v>
      </c>
      <c r="D873" s="24" t="s">
        <v>3989</v>
      </c>
      <c r="E873" s="26" t="s">
        <v>3362</v>
      </c>
      <c r="F873" s="26" t="s">
        <v>2271</v>
      </c>
      <c r="G873" s="26" t="s">
        <v>3357</v>
      </c>
      <c r="H873" s="26" t="s">
        <v>4053</v>
      </c>
    </row>
    <row r="874" spans="1:8" ht="42.75" x14ac:dyDescent="0.2">
      <c r="A874" s="26">
        <f t="shared" si="14"/>
        <v>871</v>
      </c>
      <c r="B874" s="26" t="s">
        <v>3028</v>
      </c>
      <c r="C874" s="26" t="s">
        <v>3029</v>
      </c>
      <c r="D874" s="24" t="s">
        <v>3990</v>
      </c>
      <c r="E874" s="26" t="s">
        <v>3362</v>
      </c>
      <c r="F874" s="26" t="s">
        <v>2272</v>
      </c>
      <c r="G874" s="26" t="s">
        <v>3358</v>
      </c>
      <c r="H874" s="26" t="s">
        <v>4053</v>
      </c>
    </row>
    <row r="875" spans="1:8" ht="42.75" x14ac:dyDescent="0.2">
      <c r="A875" s="26">
        <f t="shared" si="14"/>
        <v>872</v>
      </c>
      <c r="B875" s="26" t="s">
        <v>3030</v>
      </c>
      <c r="C875" s="26" t="s">
        <v>3031</v>
      </c>
      <c r="D875" s="24" t="s">
        <v>3991</v>
      </c>
      <c r="E875" s="26" t="s">
        <v>3362</v>
      </c>
      <c r="F875" s="26" t="s">
        <v>2273</v>
      </c>
      <c r="G875" s="26" t="s">
        <v>3221</v>
      </c>
      <c r="H875" s="26" t="s">
        <v>4053</v>
      </c>
    </row>
    <row r="876" spans="1:8" ht="42.75" x14ac:dyDescent="0.2">
      <c r="A876" s="26">
        <f t="shared" si="14"/>
        <v>873</v>
      </c>
      <c r="B876" s="26" t="s">
        <v>3032</v>
      </c>
      <c r="C876" s="26" t="s">
        <v>3033</v>
      </c>
      <c r="D876" s="24" t="s">
        <v>3992</v>
      </c>
      <c r="E876" s="26" t="s">
        <v>3362</v>
      </c>
      <c r="F876" s="26" t="s">
        <v>2274</v>
      </c>
      <c r="G876" s="26" t="s">
        <v>3359</v>
      </c>
      <c r="H876" s="26" t="s">
        <v>4053</v>
      </c>
    </row>
    <row r="877" spans="1:8" ht="42.75" x14ac:dyDescent="0.2">
      <c r="A877" s="26">
        <f t="shared" si="14"/>
        <v>874</v>
      </c>
      <c r="B877" s="26" t="s">
        <v>3034</v>
      </c>
      <c r="C877" s="26" t="s">
        <v>3035</v>
      </c>
      <c r="D877" s="24" t="s">
        <v>3993</v>
      </c>
      <c r="E877" s="26" t="s">
        <v>3362</v>
      </c>
      <c r="F877" s="26" t="s">
        <v>2275</v>
      </c>
      <c r="G877" s="26" t="s">
        <v>3359</v>
      </c>
      <c r="H877" s="26" t="s">
        <v>4053</v>
      </c>
    </row>
  </sheetData>
  <autoFilter ref="A3:H877"/>
  <sortState ref="B385:H397">
    <sortCondition ref="B385"/>
  </sortState>
  <conditionalFormatting sqref="B128">
    <cfRule type="expression" dxfId="101" priority="165">
      <formula>#REF!="Y"</formula>
    </cfRule>
  </conditionalFormatting>
  <conditionalFormatting sqref="B117:C121">
    <cfRule type="expression" dxfId="100" priority="164">
      <formula>$D117="Y"</formula>
    </cfRule>
  </conditionalFormatting>
  <conditionalFormatting sqref="B128 B117:C121">
    <cfRule type="expression" dxfId="99" priority="156">
      <formula>#REF!="Y"</formula>
    </cfRule>
  </conditionalFormatting>
  <conditionalFormatting sqref="B122:C127">
    <cfRule type="cellIs" dxfId="98" priority="141" operator="equal">
      <formula>"PRINTED"</formula>
    </cfRule>
    <cfRule type="cellIs" dxfId="97" priority="142" operator="equal">
      <formula>"SIGNED OFF"</formula>
    </cfRule>
    <cfRule type="cellIs" dxfId="96" priority="143" operator="equal">
      <formula>"DMcG"</formula>
    </cfRule>
    <cfRule type="cellIs" dxfId="95" priority="144" operator="equal">
      <formula>"AW"</formula>
    </cfRule>
    <cfRule type="cellIs" dxfId="94" priority="145" operator="equal">
      <formula>"RE"</formula>
    </cfRule>
    <cfRule type="cellIs" dxfId="93" priority="146" operator="equal">
      <formula>"HI"</formula>
    </cfRule>
  </conditionalFormatting>
  <conditionalFormatting sqref="B4:B8 B10 B122:C127">
    <cfRule type="expression" dxfId="92" priority="140">
      <formula>#REF!="Y"</formula>
    </cfRule>
  </conditionalFormatting>
  <hyperlinks>
    <hyperlink ref="F4" r:id="rId1"/>
  </hyperlinks>
  <pageMargins left="0.25" right="0.25" top="0.75" bottom="0.75" header="0.3" footer="0.3"/>
  <pageSetup paperSize="8" scale="4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7"/>
  <sheetViews>
    <sheetView zoomScaleNormal="100" workbookViewId="0">
      <pane ySplit="2" topLeftCell="A3" activePane="bottomLeft" state="frozen"/>
      <selection pane="bottomLeft"/>
    </sheetView>
  </sheetViews>
  <sheetFormatPr defaultColWidth="9.140625" defaultRowHeight="15" x14ac:dyDescent="0.2"/>
  <cols>
    <col min="1" max="1" width="73.28515625" style="5" bestFit="1" customWidth="1"/>
    <col min="2" max="16384" width="9.140625" style="5"/>
  </cols>
  <sheetData>
    <row r="1" spans="1:1" ht="19.5" x14ac:dyDescent="0.3">
      <c r="A1" s="33" t="s">
        <v>724</v>
      </c>
    </row>
    <row r="2" spans="1:1" ht="30" customHeight="1" x14ac:dyDescent="0.2">
      <c r="A2" s="41" t="s">
        <v>1396</v>
      </c>
    </row>
    <row r="3" spans="1:1" x14ac:dyDescent="0.2">
      <c r="A3" s="6" t="s">
        <v>725</v>
      </c>
    </row>
    <row r="4" spans="1:1" x14ac:dyDescent="0.2">
      <c r="A4" s="6" t="s">
        <v>726</v>
      </c>
    </row>
    <row r="5" spans="1:1" x14ac:dyDescent="0.2">
      <c r="A5" s="6" t="s">
        <v>727</v>
      </c>
    </row>
    <row r="6" spans="1:1" x14ac:dyDescent="0.2">
      <c r="A6" s="6" t="s">
        <v>728</v>
      </c>
    </row>
    <row r="7" spans="1:1" x14ac:dyDescent="0.2">
      <c r="A7" s="6" t="s">
        <v>729</v>
      </c>
    </row>
    <row r="8" spans="1:1" x14ac:dyDescent="0.2">
      <c r="A8" s="6"/>
    </row>
    <row r="9" spans="1:1" x14ac:dyDescent="0.2">
      <c r="A9" s="6"/>
    </row>
    <row r="10" spans="1:1" x14ac:dyDescent="0.2">
      <c r="A10" s="6"/>
    </row>
    <row r="11" spans="1:1" x14ac:dyDescent="0.2">
      <c r="A11" s="6"/>
    </row>
    <row r="12" spans="1:1" x14ac:dyDescent="0.2">
      <c r="A12" s="6"/>
    </row>
    <row r="13" spans="1:1" x14ac:dyDescent="0.2">
      <c r="A13" s="6"/>
    </row>
    <row r="14" spans="1:1" x14ac:dyDescent="0.2">
      <c r="A14" s="6"/>
    </row>
    <row r="15" spans="1:1" x14ac:dyDescent="0.2">
      <c r="A15" s="6"/>
    </row>
    <row r="16" spans="1:1"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6"/>
    </row>
    <row r="25" spans="1:1" x14ac:dyDescent="0.2">
      <c r="A25" s="6"/>
    </row>
    <row r="26" spans="1:1" x14ac:dyDescent="0.2">
      <c r="A26" s="7"/>
    </row>
    <row r="27" spans="1:1" x14ac:dyDescent="0.2">
      <c r="A27" s="6"/>
    </row>
    <row r="28" spans="1:1" x14ac:dyDescent="0.2">
      <c r="A28" s="6"/>
    </row>
    <row r="29" spans="1:1" x14ac:dyDescent="0.2">
      <c r="A29" s="6"/>
    </row>
    <row r="30" spans="1:1" x14ac:dyDescent="0.2">
      <c r="A30" s="6"/>
    </row>
    <row r="31" spans="1:1" x14ac:dyDescent="0.2">
      <c r="A31" s="6"/>
    </row>
    <row r="32" spans="1:1"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8"/>
    </row>
  </sheetData>
  <pageMargins left="0.23622047244094491" right="0.23622047244094491" top="0.74803149606299213" bottom="0.74803149606299213" header="0.31496062992125984" footer="0.31496062992125984"/>
  <pageSetup paperSize="9" scale="78" orientation="portrait" r:id="rId1"/>
  <headerFooter alignWithMargins="0">
    <oddHeader>&amp;A</oddHeader>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7"/>
  <sheetViews>
    <sheetView zoomScaleNormal="100" workbookViewId="0">
      <pane ySplit="2" topLeftCell="A3" activePane="bottomLeft" state="frozen"/>
      <selection pane="bottomLeft"/>
    </sheetView>
  </sheetViews>
  <sheetFormatPr defaultColWidth="9.140625" defaultRowHeight="15" x14ac:dyDescent="0.2"/>
  <cols>
    <col min="1" max="1" width="17.140625" style="30" customWidth="1"/>
    <col min="2" max="2" width="129.140625" style="30" bestFit="1" customWidth="1"/>
    <col min="3" max="16384" width="9.140625" style="5"/>
  </cols>
  <sheetData>
    <row r="1" spans="1:2" ht="19.5" x14ac:dyDescent="0.3">
      <c r="A1" s="34" t="s">
        <v>4</v>
      </c>
    </row>
    <row r="2" spans="1:2" s="32" customFormat="1" ht="30" customHeight="1" x14ac:dyDescent="0.2">
      <c r="A2" s="31" t="s">
        <v>1395</v>
      </c>
      <c r="B2" s="31" t="s">
        <v>5</v>
      </c>
    </row>
    <row r="3" spans="1:2" x14ac:dyDescent="0.2">
      <c r="A3" s="6" t="s">
        <v>55</v>
      </c>
      <c r="B3" s="6" t="s">
        <v>56</v>
      </c>
    </row>
    <row r="4" spans="1:2" x14ac:dyDescent="0.2">
      <c r="A4" s="6" t="s">
        <v>57</v>
      </c>
      <c r="B4" s="6" t="s">
        <v>29</v>
      </c>
    </row>
    <row r="5" spans="1:2" x14ac:dyDescent="0.2">
      <c r="A5" s="6" t="s">
        <v>58</v>
      </c>
      <c r="B5" s="6" t="s">
        <v>59</v>
      </c>
    </row>
    <row r="6" spans="1:2" x14ac:dyDescent="0.2">
      <c r="A6" s="6" t="s">
        <v>60</v>
      </c>
      <c r="B6" s="6" t="s">
        <v>30</v>
      </c>
    </row>
    <row r="7" spans="1:2" x14ac:dyDescent="0.2">
      <c r="A7" s="6" t="s">
        <v>61</v>
      </c>
      <c r="B7" s="6" t="s">
        <v>40</v>
      </c>
    </row>
    <row r="8" spans="1:2" x14ac:dyDescent="0.2">
      <c r="A8" s="6" t="s">
        <v>62</v>
      </c>
      <c r="B8" s="6" t="s">
        <v>63</v>
      </c>
    </row>
    <row r="9" spans="1:2" x14ac:dyDescent="0.2">
      <c r="A9" s="6" t="s">
        <v>64</v>
      </c>
      <c r="B9" s="6" t="s">
        <v>41</v>
      </c>
    </row>
    <row r="10" spans="1:2" x14ac:dyDescent="0.2">
      <c r="A10" s="6" t="s">
        <v>65</v>
      </c>
      <c r="B10" s="6" t="s">
        <v>32</v>
      </c>
    </row>
    <row r="11" spans="1:2" x14ac:dyDescent="0.2">
      <c r="A11" s="6" t="s">
        <v>66</v>
      </c>
      <c r="B11" s="6" t="s">
        <v>67</v>
      </c>
    </row>
    <row r="12" spans="1:2" x14ac:dyDescent="0.2">
      <c r="A12" s="6" t="s">
        <v>68</v>
      </c>
      <c r="B12" s="6" t="s">
        <v>69</v>
      </c>
    </row>
    <row r="13" spans="1:2" x14ac:dyDescent="0.2">
      <c r="A13" s="6" t="s">
        <v>70</v>
      </c>
      <c r="B13" s="6" t="s">
        <v>31</v>
      </c>
    </row>
    <row r="14" spans="1:2" x14ac:dyDescent="0.2">
      <c r="A14" s="6" t="s">
        <v>71</v>
      </c>
      <c r="B14" s="6" t="s">
        <v>72</v>
      </c>
    </row>
    <row r="15" spans="1:2" x14ac:dyDescent="0.2">
      <c r="A15" s="27" t="s">
        <v>73</v>
      </c>
      <c r="B15" s="6" t="s">
        <v>74</v>
      </c>
    </row>
    <row r="16" spans="1:2" x14ac:dyDescent="0.2">
      <c r="A16" s="6" t="s">
        <v>75</v>
      </c>
      <c r="B16" s="6" t="s">
        <v>76</v>
      </c>
    </row>
    <row r="17" spans="1:2" x14ac:dyDescent="0.2">
      <c r="A17" s="6" t="s">
        <v>77</v>
      </c>
      <c r="B17" s="6" t="s">
        <v>78</v>
      </c>
    </row>
    <row r="18" spans="1:2" x14ac:dyDescent="0.2">
      <c r="A18" s="6" t="s">
        <v>79</v>
      </c>
      <c r="B18" s="6" t="s">
        <v>80</v>
      </c>
    </row>
    <row r="19" spans="1:2" x14ac:dyDescent="0.2">
      <c r="A19" s="6" t="s">
        <v>81</v>
      </c>
      <c r="B19" s="6" t="s">
        <v>82</v>
      </c>
    </row>
    <row r="20" spans="1:2" x14ac:dyDescent="0.2">
      <c r="A20" s="6" t="s">
        <v>83</v>
      </c>
      <c r="B20" s="6" t="s">
        <v>43</v>
      </c>
    </row>
    <row r="21" spans="1:2" x14ac:dyDescent="0.2">
      <c r="A21" s="6" t="s">
        <v>84</v>
      </c>
      <c r="B21" s="6" t="s">
        <v>85</v>
      </c>
    </row>
    <row r="22" spans="1:2" x14ac:dyDescent="0.2">
      <c r="A22" s="6" t="s">
        <v>86</v>
      </c>
      <c r="B22" s="6" t="s">
        <v>33</v>
      </c>
    </row>
    <row r="23" spans="1:2" x14ac:dyDescent="0.2">
      <c r="A23" s="28" t="s">
        <v>87</v>
      </c>
      <c r="B23" s="6" t="s">
        <v>88</v>
      </c>
    </row>
    <row r="24" spans="1:2" x14ac:dyDescent="0.2">
      <c r="A24" s="6" t="s">
        <v>89</v>
      </c>
      <c r="B24" s="6" t="s">
        <v>39</v>
      </c>
    </row>
    <row r="25" spans="1:2" x14ac:dyDescent="0.2">
      <c r="A25" s="6" t="s">
        <v>90</v>
      </c>
      <c r="B25" s="6" t="s">
        <v>91</v>
      </c>
    </row>
    <row r="26" spans="1:2" x14ac:dyDescent="0.2">
      <c r="A26" s="6" t="s">
        <v>92</v>
      </c>
      <c r="B26" s="6" t="s">
        <v>93</v>
      </c>
    </row>
    <row r="27" spans="1:2" x14ac:dyDescent="0.2">
      <c r="A27" s="6" t="s">
        <v>94</v>
      </c>
      <c r="B27" s="6" t="s">
        <v>95</v>
      </c>
    </row>
    <row r="28" spans="1:2" x14ac:dyDescent="0.2">
      <c r="A28" s="6" t="s">
        <v>96</v>
      </c>
      <c r="B28" s="6" t="s">
        <v>97</v>
      </c>
    </row>
    <row r="29" spans="1:2" x14ac:dyDescent="0.2">
      <c r="A29" s="28" t="s">
        <v>98</v>
      </c>
      <c r="B29" s="6" t="s">
        <v>99</v>
      </c>
    </row>
    <row r="30" spans="1:2" x14ac:dyDescent="0.2">
      <c r="A30" s="6" t="s">
        <v>100</v>
      </c>
      <c r="B30" s="6" t="s">
        <v>101</v>
      </c>
    </row>
    <row r="31" spans="1:2" x14ac:dyDescent="0.2">
      <c r="A31" s="6" t="s">
        <v>102</v>
      </c>
      <c r="B31" s="6" t="s">
        <v>38</v>
      </c>
    </row>
    <row r="32" spans="1:2" x14ac:dyDescent="0.2">
      <c r="A32" s="6" t="s">
        <v>103</v>
      </c>
      <c r="B32" s="6" t="s">
        <v>104</v>
      </c>
    </row>
    <row r="33" spans="1:2" x14ac:dyDescent="0.2">
      <c r="A33" s="6" t="s">
        <v>105</v>
      </c>
      <c r="B33" s="6" t="s">
        <v>34</v>
      </c>
    </row>
    <row r="34" spans="1:2" x14ac:dyDescent="0.2">
      <c r="A34" s="6" t="s">
        <v>106</v>
      </c>
      <c r="B34" s="6" t="s">
        <v>35</v>
      </c>
    </row>
    <row r="35" spans="1:2" x14ac:dyDescent="0.2">
      <c r="A35" s="6" t="s">
        <v>107</v>
      </c>
      <c r="B35" s="6" t="s">
        <v>36</v>
      </c>
    </row>
    <row r="36" spans="1:2" x14ac:dyDescent="0.2">
      <c r="A36" s="6" t="s">
        <v>108</v>
      </c>
      <c r="B36" s="6" t="s">
        <v>109</v>
      </c>
    </row>
    <row r="37" spans="1:2" x14ac:dyDescent="0.2">
      <c r="A37" s="6" t="s">
        <v>110</v>
      </c>
      <c r="B37" s="6" t="s">
        <v>48</v>
      </c>
    </row>
    <row r="38" spans="1:2" x14ac:dyDescent="0.2">
      <c r="A38" s="6" t="s">
        <v>111</v>
      </c>
      <c r="B38" s="6" t="s">
        <v>37</v>
      </c>
    </row>
    <row r="39" spans="1:2" x14ac:dyDescent="0.2">
      <c r="A39" s="6" t="s">
        <v>112</v>
      </c>
      <c r="B39" s="6" t="s">
        <v>1299</v>
      </c>
    </row>
    <row r="40" spans="1:2" x14ac:dyDescent="0.2">
      <c r="A40" s="6" t="s">
        <v>113</v>
      </c>
      <c r="B40" s="6" t="s">
        <v>1300</v>
      </c>
    </row>
    <row r="41" spans="1:2" x14ac:dyDescent="0.2">
      <c r="A41" s="6" t="s">
        <v>114</v>
      </c>
      <c r="B41" s="6" t="s">
        <v>1301</v>
      </c>
    </row>
    <row r="42" spans="1:2" x14ac:dyDescent="0.2">
      <c r="A42" s="6" t="s">
        <v>115</v>
      </c>
      <c r="B42" s="6" t="s">
        <v>116</v>
      </c>
    </row>
    <row r="43" spans="1:2" x14ac:dyDescent="0.2">
      <c r="A43" s="6" t="s">
        <v>117</v>
      </c>
      <c r="B43" s="6" t="s">
        <v>1523</v>
      </c>
    </row>
    <row r="44" spans="1:2" x14ac:dyDescent="0.2">
      <c r="A44" s="6" t="s">
        <v>118</v>
      </c>
      <c r="B44" s="6" t="s">
        <v>1524</v>
      </c>
    </row>
    <row r="45" spans="1:2" x14ac:dyDescent="0.2">
      <c r="A45" s="6" t="s">
        <v>119</v>
      </c>
      <c r="B45" s="6" t="s">
        <v>47</v>
      </c>
    </row>
    <row r="46" spans="1:2" x14ac:dyDescent="0.2">
      <c r="A46" s="6" t="s">
        <v>120</v>
      </c>
      <c r="B46" s="6" t="s">
        <v>121</v>
      </c>
    </row>
    <row r="47" spans="1:2" x14ac:dyDescent="0.2">
      <c r="A47" s="29" t="s">
        <v>122</v>
      </c>
      <c r="B47" s="29" t="s">
        <v>123</v>
      </c>
    </row>
  </sheetData>
  <pageMargins left="0.25" right="0.25" top="0.75" bottom="0.75" header="0.3" footer="0.3"/>
  <pageSetup paperSize="9" scale="61" orientation="portrait" r:id="rId1"/>
  <headerFooter alignWithMargins="0">
    <oddHeader>&amp;A</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74"/>
  <sheetViews>
    <sheetView zoomScaleNormal="100" workbookViewId="0">
      <pane ySplit="2" topLeftCell="A3" activePane="bottomLeft" state="frozen"/>
      <selection pane="bottomLeft"/>
    </sheetView>
  </sheetViews>
  <sheetFormatPr defaultColWidth="9.140625" defaultRowHeight="15" x14ac:dyDescent="0.2"/>
  <cols>
    <col min="1" max="1" width="17.140625" style="30" customWidth="1"/>
    <col min="2" max="2" width="97.42578125" style="5" bestFit="1" customWidth="1"/>
    <col min="3" max="16384" width="9.140625" style="5"/>
  </cols>
  <sheetData>
    <row r="1" spans="1:2" ht="19.5" x14ac:dyDescent="0.3">
      <c r="A1" s="34" t="s">
        <v>124</v>
      </c>
    </row>
    <row r="2" spans="1:2" ht="30" customHeight="1" x14ac:dyDescent="0.2">
      <c r="A2" s="31" t="s">
        <v>1395</v>
      </c>
      <c r="B2" s="16" t="s">
        <v>5</v>
      </c>
    </row>
    <row r="3" spans="1:2" x14ac:dyDescent="0.2">
      <c r="A3" s="9" t="s">
        <v>125</v>
      </c>
      <c r="B3" s="9" t="s">
        <v>126</v>
      </c>
    </row>
    <row r="4" spans="1:2" x14ac:dyDescent="0.2">
      <c r="A4" s="10" t="s">
        <v>127</v>
      </c>
      <c r="B4" s="10" t="s">
        <v>44</v>
      </c>
    </row>
    <row r="5" spans="1:2" x14ac:dyDescent="0.2">
      <c r="A5" s="9" t="s">
        <v>128</v>
      </c>
      <c r="B5" s="9" t="s">
        <v>129</v>
      </c>
    </row>
    <row r="6" spans="1:2" x14ac:dyDescent="0.2">
      <c r="A6" s="10" t="s">
        <v>130</v>
      </c>
      <c r="B6" s="9" t="s">
        <v>131</v>
      </c>
    </row>
    <row r="7" spans="1:2" x14ac:dyDescent="0.2">
      <c r="A7" s="9" t="s">
        <v>132</v>
      </c>
      <c r="B7" s="9" t="s">
        <v>0</v>
      </c>
    </row>
    <row r="8" spans="1:2" x14ac:dyDescent="0.2">
      <c r="A8" s="9" t="s">
        <v>133</v>
      </c>
      <c r="B8" s="9" t="s">
        <v>134</v>
      </c>
    </row>
    <row r="9" spans="1:2" x14ac:dyDescent="0.2">
      <c r="A9" s="9" t="s">
        <v>135</v>
      </c>
      <c r="B9" s="9" t="s">
        <v>30</v>
      </c>
    </row>
    <row r="10" spans="1:2" x14ac:dyDescent="0.2">
      <c r="A10" s="9" t="s">
        <v>136</v>
      </c>
      <c r="B10" s="9" t="s">
        <v>137</v>
      </c>
    </row>
    <row r="11" spans="1:2" x14ac:dyDescent="0.2">
      <c r="A11" s="9" t="s">
        <v>138</v>
      </c>
      <c r="B11" s="9" t="s">
        <v>139</v>
      </c>
    </row>
    <row r="12" spans="1:2" x14ac:dyDescent="0.2">
      <c r="A12" s="9" t="s">
        <v>140</v>
      </c>
      <c r="B12" s="9" t="s">
        <v>141</v>
      </c>
    </row>
    <row r="13" spans="1:2" x14ac:dyDescent="0.2">
      <c r="A13" s="9" t="s">
        <v>142</v>
      </c>
      <c r="B13" s="9" t="s">
        <v>143</v>
      </c>
    </row>
    <row r="14" spans="1:2" x14ac:dyDescent="0.2">
      <c r="A14" s="9" t="s">
        <v>144</v>
      </c>
      <c r="B14" s="9" t="s">
        <v>145</v>
      </c>
    </row>
    <row r="15" spans="1:2" x14ac:dyDescent="0.2">
      <c r="A15" s="9" t="s">
        <v>146</v>
      </c>
      <c r="B15" s="9" t="s">
        <v>147</v>
      </c>
    </row>
    <row r="16" spans="1:2" x14ac:dyDescent="0.2">
      <c r="A16" s="9" t="s">
        <v>148</v>
      </c>
      <c r="B16" s="9" t="s">
        <v>149</v>
      </c>
    </row>
    <row r="17" spans="1:2" x14ac:dyDescent="0.2">
      <c r="A17" s="9" t="s">
        <v>150</v>
      </c>
      <c r="B17" s="9" t="s">
        <v>151</v>
      </c>
    </row>
    <row r="18" spans="1:2" x14ac:dyDescent="0.2">
      <c r="A18" s="10" t="s">
        <v>152</v>
      </c>
      <c r="B18" s="9" t="s">
        <v>153</v>
      </c>
    </row>
    <row r="19" spans="1:2" x14ac:dyDescent="0.2">
      <c r="A19" s="10" t="s">
        <v>154</v>
      </c>
      <c r="B19" s="9" t="s">
        <v>155</v>
      </c>
    </row>
    <row r="20" spans="1:2" x14ac:dyDescent="0.2">
      <c r="A20" s="9" t="s">
        <v>156</v>
      </c>
      <c r="B20" s="9" t="s">
        <v>157</v>
      </c>
    </row>
    <row r="21" spans="1:2" x14ac:dyDescent="0.2">
      <c r="A21" s="10" t="s">
        <v>158</v>
      </c>
      <c r="B21" s="9" t="s">
        <v>159</v>
      </c>
    </row>
    <row r="22" spans="1:2" x14ac:dyDescent="0.2">
      <c r="A22" s="10" t="s">
        <v>160</v>
      </c>
      <c r="B22" s="9" t="s">
        <v>161</v>
      </c>
    </row>
    <row r="23" spans="1:2" x14ac:dyDescent="0.2">
      <c r="A23" s="9" t="s">
        <v>162</v>
      </c>
      <c r="B23" s="9" t="s">
        <v>45</v>
      </c>
    </row>
    <row r="24" spans="1:2" x14ac:dyDescent="0.2">
      <c r="A24" s="9" t="s">
        <v>163</v>
      </c>
      <c r="B24" s="11" t="s">
        <v>164</v>
      </c>
    </row>
    <row r="25" spans="1:2" x14ac:dyDescent="0.2">
      <c r="A25" s="9" t="s">
        <v>165</v>
      </c>
      <c r="B25" s="9" t="s">
        <v>166</v>
      </c>
    </row>
    <row r="26" spans="1:2" x14ac:dyDescent="0.2">
      <c r="A26" s="10" t="s">
        <v>167</v>
      </c>
      <c r="B26" s="9" t="s">
        <v>168</v>
      </c>
    </row>
    <row r="27" spans="1:2" x14ac:dyDescent="0.2">
      <c r="A27" s="10" t="s">
        <v>169</v>
      </c>
      <c r="B27" s="9" t="s">
        <v>170</v>
      </c>
    </row>
    <row r="28" spans="1:2" x14ac:dyDescent="0.2">
      <c r="A28" s="10" t="s">
        <v>171</v>
      </c>
      <c r="B28" s="9" t="s">
        <v>172</v>
      </c>
    </row>
    <row r="29" spans="1:2" x14ac:dyDescent="0.2">
      <c r="A29" s="10" t="s">
        <v>173</v>
      </c>
      <c r="B29" s="9" t="s">
        <v>174</v>
      </c>
    </row>
    <row r="30" spans="1:2" x14ac:dyDescent="0.2">
      <c r="A30" s="10" t="s">
        <v>175</v>
      </c>
      <c r="B30" s="9" t="s">
        <v>176</v>
      </c>
    </row>
    <row r="31" spans="1:2" x14ac:dyDescent="0.2">
      <c r="A31" s="9" t="s">
        <v>177</v>
      </c>
      <c r="B31" s="9" t="s">
        <v>178</v>
      </c>
    </row>
    <row r="32" spans="1:2" x14ac:dyDescent="0.2">
      <c r="A32" s="9" t="s">
        <v>179</v>
      </c>
      <c r="B32" s="9" t="s">
        <v>180</v>
      </c>
    </row>
    <row r="33" spans="1:2" x14ac:dyDescent="0.2">
      <c r="A33" s="9" t="s">
        <v>181</v>
      </c>
      <c r="B33" s="9" t="s">
        <v>182</v>
      </c>
    </row>
    <row r="34" spans="1:2" x14ac:dyDescent="0.2">
      <c r="A34" s="9" t="s">
        <v>183</v>
      </c>
      <c r="B34" s="9" t="s">
        <v>184</v>
      </c>
    </row>
    <row r="35" spans="1:2" x14ac:dyDescent="0.2">
      <c r="A35" s="10" t="s">
        <v>185</v>
      </c>
      <c r="B35" s="9" t="s">
        <v>186</v>
      </c>
    </row>
    <row r="36" spans="1:2" x14ac:dyDescent="0.2">
      <c r="A36" s="10" t="s">
        <v>187</v>
      </c>
      <c r="B36" s="9" t="s">
        <v>188</v>
      </c>
    </row>
    <row r="37" spans="1:2" x14ac:dyDescent="0.2">
      <c r="A37" s="9" t="s">
        <v>189</v>
      </c>
      <c r="B37" s="9" t="s">
        <v>190</v>
      </c>
    </row>
    <row r="38" spans="1:2" x14ac:dyDescent="0.2">
      <c r="A38" s="10" t="s">
        <v>191</v>
      </c>
      <c r="B38" s="9" t="s">
        <v>192</v>
      </c>
    </row>
    <row r="39" spans="1:2" x14ac:dyDescent="0.2">
      <c r="A39" s="10" t="s">
        <v>193</v>
      </c>
      <c r="B39" s="9" t="s">
        <v>194</v>
      </c>
    </row>
    <row r="40" spans="1:2" x14ac:dyDescent="0.2">
      <c r="A40" s="10" t="s">
        <v>195</v>
      </c>
      <c r="B40" s="9" t="s">
        <v>196</v>
      </c>
    </row>
    <row r="41" spans="1:2" x14ac:dyDescent="0.2">
      <c r="A41" s="9" t="s">
        <v>197</v>
      </c>
      <c r="B41" s="9" t="s">
        <v>49</v>
      </c>
    </row>
    <row r="42" spans="1:2" x14ac:dyDescent="0.2">
      <c r="A42" s="9" t="s">
        <v>198</v>
      </c>
      <c r="B42" s="9" t="s">
        <v>46</v>
      </c>
    </row>
    <row r="43" spans="1:2" x14ac:dyDescent="0.2">
      <c r="A43" s="9" t="s">
        <v>199</v>
      </c>
      <c r="B43" s="9" t="s">
        <v>200</v>
      </c>
    </row>
    <row r="44" spans="1:2" x14ac:dyDescent="0.2">
      <c r="A44" s="9" t="s">
        <v>201</v>
      </c>
      <c r="B44" s="9" t="s">
        <v>202</v>
      </c>
    </row>
    <row r="45" spans="1:2" x14ac:dyDescent="0.2">
      <c r="A45" s="9" t="s">
        <v>203</v>
      </c>
      <c r="B45" s="9" t="s">
        <v>204</v>
      </c>
    </row>
    <row r="46" spans="1:2" x14ac:dyDescent="0.2">
      <c r="A46" s="9" t="s">
        <v>205</v>
      </c>
      <c r="B46" s="9" t="s">
        <v>206</v>
      </c>
    </row>
    <row r="47" spans="1:2" x14ac:dyDescent="0.2">
      <c r="A47" s="9" t="s">
        <v>207</v>
      </c>
      <c r="B47" s="9" t="s">
        <v>208</v>
      </c>
    </row>
    <row r="48" spans="1:2" x14ac:dyDescent="0.2">
      <c r="A48" s="9" t="s">
        <v>209</v>
      </c>
      <c r="B48" s="9" t="s">
        <v>210</v>
      </c>
    </row>
    <row r="49" spans="1:2" x14ac:dyDescent="0.2">
      <c r="A49" s="9" t="s">
        <v>211</v>
      </c>
      <c r="B49" s="9" t="s">
        <v>50</v>
      </c>
    </row>
    <row r="50" spans="1:2" x14ac:dyDescent="0.2">
      <c r="A50" s="9" t="s">
        <v>212</v>
      </c>
      <c r="B50" s="9" t="s">
        <v>213</v>
      </c>
    </row>
    <row r="51" spans="1:2" x14ac:dyDescent="0.2">
      <c r="A51" s="9" t="s">
        <v>214</v>
      </c>
      <c r="B51" s="9" t="s">
        <v>215</v>
      </c>
    </row>
    <row r="52" spans="1:2" x14ac:dyDescent="0.2">
      <c r="A52" s="9" t="s">
        <v>216</v>
      </c>
      <c r="B52" s="9" t="s">
        <v>217</v>
      </c>
    </row>
    <row r="53" spans="1:2" x14ac:dyDescent="0.2">
      <c r="A53" s="9" t="s">
        <v>218</v>
      </c>
      <c r="B53" s="9" t="s">
        <v>219</v>
      </c>
    </row>
    <row r="54" spans="1:2" x14ac:dyDescent="0.2">
      <c r="A54" s="9" t="s">
        <v>220</v>
      </c>
      <c r="B54" s="9" t="s">
        <v>1</v>
      </c>
    </row>
    <row r="55" spans="1:2" x14ac:dyDescent="0.2">
      <c r="A55" s="9" t="s">
        <v>221</v>
      </c>
      <c r="B55" s="9" t="s">
        <v>222</v>
      </c>
    </row>
    <row r="56" spans="1:2" x14ac:dyDescent="0.2">
      <c r="A56" s="9" t="s">
        <v>223</v>
      </c>
      <c r="B56" s="9" t="s">
        <v>224</v>
      </c>
    </row>
    <row r="57" spans="1:2" x14ac:dyDescent="0.2">
      <c r="A57" s="9" t="s">
        <v>225</v>
      </c>
      <c r="B57" s="9" t="s">
        <v>226</v>
      </c>
    </row>
    <row r="58" spans="1:2" x14ac:dyDescent="0.2">
      <c r="A58" s="9" t="s">
        <v>227</v>
      </c>
      <c r="B58" s="9" t="s">
        <v>104</v>
      </c>
    </row>
    <row r="59" spans="1:2" x14ac:dyDescent="0.2">
      <c r="A59" s="9" t="s">
        <v>228</v>
      </c>
      <c r="B59" s="9" t="s">
        <v>229</v>
      </c>
    </row>
    <row r="60" spans="1:2" x14ac:dyDescent="0.2">
      <c r="A60" s="9" t="s">
        <v>230</v>
      </c>
      <c r="B60" s="9" t="s">
        <v>231</v>
      </c>
    </row>
    <row r="61" spans="1:2" x14ac:dyDescent="0.2">
      <c r="A61" s="9" t="s">
        <v>232</v>
      </c>
      <c r="B61" s="9" t="s">
        <v>233</v>
      </c>
    </row>
    <row r="62" spans="1:2" x14ac:dyDescent="0.2">
      <c r="A62" s="9" t="s">
        <v>234</v>
      </c>
      <c r="B62" s="9" t="s">
        <v>235</v>
      </c>
    </row>
    <row r="63" spans="1:2" x14ac:dyDescent="0.2">
      <c r="A63" s="9" t="s">
        <v>236</v>
      </c>
      <c r="B63" s="9" t="s">
        <v>116</v>
      </c>
    </row>
    <row r="64" spans="1:2" x14ac:dyDescent="0.2">
      <c r="A64" s="9" t="s">
        <v>237</v>
      </c>
      <c r="B64" s="9" t="s">
        <v>238</v>
      </c>
    </row>
    <row r="65" spans="1:2" x14ac:dyDescent="0.2">
      <c r="A65" s="9" t="s">
        <v>239</v>
      </c>
      <c r="B65" s="9" t="s">
        <v>240</v>
      </c>
    </row>
    <row r="66" spans="1:2" x14ac:dyDescent="0.2">
      <c r="A66" s="9" t="s">
        <v>241</v>
      </c>
      <c r="B66" s="9" t="s">
        <v>242</v>
      </c>
    </row>
    <row r="67" spans="1:2" x14ac:dyDescent="0.2">
      <c r="A67" s="9" t="s">
        <v>243</v>
      </c>
      <c r="B67" s="9" t="s">
        <v>244</v>
      </c>
    </row>
    <row r="68" spans="1:2" x14ac:dyDescent="0.2">
      <c r="A68" s="9" t="s">
        <v>245</v>
      </c>
      <c r="B68" s="9" t="s">
        <v>246</v>
      </c>
    </row>
    <row r="69" spans="1:2" x14ac:dyDescent="0.2">
      <c r="A69" s="9" t="s">
        <v>1279</v>
      </c>
      <c r="B69" s="9" t="s">
        <v>1280</v>
      </c>
    </row>
    <row r="70" spans="1:2" x14ac:dyDescent="0.2">
      <c r="A70" s="9" t="s">
        <v>1281</v>
      </c>
      <c r="B70" s="9" t="s">
        <v>1282</v>
      </c>
    </row>
    <row r="71" spans="1:2" x14ac:dyDescent="0.2">
      <c r="A71" s="9" t="s">
        <v>1283</v>
      </c>
      <c r="B71" s="9" t="s">
        <v>1284</v>
      </c>
    </row>
    <row r="72" spans="1:2" x14ac:dyDescent="0.2">
      <c r="A72" s="9" t="s">
        <v>1285</v>
      </c>
      <c r="B72" s="9" t="s">
        <v>1286</v>
      </c>
    </row>
    <row r="73" spans="1:2" x14ac:dyDescent="0.2">
      <c r="A73" s="9" t="s">
        <v>1287</v>
      </c>
      <c r="B73" s="9" t="s">
        <v>1288</v>
      </c>
    </row>
    <row r="74" spans="1:2" x14ac:dyDescent="0.2">
      <c r="A74" s="9" t="s">
        <v>1289</v>
      </c>
      <c r="B74" s="9" t="s">
        <v>1290</v>
      </c>
    </row>
  </sheetData>
  <sortState ref="A5:B75">
    <sortCondition ref="A4"/>
  </sortState>
  <pageMargins left="0.23622047244094491" right="0.23622047244094491" top="0.74803149606299213" bottom="0.74803149606299213" header="0.31496062992125984" footer="0.31496062992125984"/>
  <pageSetup paperSize="9" scale="83" orientation="portrait" r:id="rId1"/>
  <headerFooter alignWithMargins="0">
    <oddHeader>&amp;A</oddHead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69"/>
  <sheetViews>
    <sheetView zoomScaleNormal="100" workbookViewId="0">
      <pane ySplit="2" topLeftCell="A3" activePane="bottomLeft" state="frozen"/>
      <selection pane="bottomLeft"/>
    </sheetView>
  </sheetViews>
  <sheetFormatPr defaultColWidth="9.140625" defaultRowHeight="15" x14ac:dyDescent="0.2"/>
  <cols>
    <col min="1" max="1" width="17.140625" style="30" customWidth="1"/>
    <col min="2" max="2" width="132.140625" style="5" bestFit="1" customWidth="1"/>
    <col min="3" max="16384" width="9.140625" style="5"/>
  </cols>
  <sheetData>
    <row r="1" spans="1:2" ht="19.5" x14ac:dyDescent="0.3">
      <c r="A1" s="34" t="s">
        <v>247</v>
      </c>
    </row>
    <row r="2" spans="1:2" ht="30" customHeight="1" x14ac:dyDescent="0.2">
      <c r="A2" s="31" t="s">
        <v>1395</v>
      </c>
      <c r="B2" s="16" t="s">
        <v>5</v>
      </c>
    </row>
    <row r="3" spans="1:2" x14ac:dyDescent="0.2">
      <c r="A3" s="36" t="s">
        <v>248</v>
      </c>
      <c r="B3" s="12" t="s">
        <v>249</v>
      </c>
    </row>
    <row r="4" spans="1:2" x14ac:dyDescent="0.2">
      <c r="A4" s="36" t="s">
        <v>250</v>
      </c>
      <c r="B4" s="12" t="s">
        <v>251</v>
      </c>
    </row>
    <row r="5" spans="1:2" x14ac:dyDescent="0.2">
      <c r="A5" s="36" t="s">
        <v>252</v>
      </c>
      <c r="B5" s="12" t="s">
        <v>253</v>
      </c>
    </row>
    <row r="6" spans="1:2" x14ac:dyDescent="0.2">
      <c r="A6" s="36" t="s">
        <v>254</v>
      </c>
      <c r="B6" s="12" t="s">
        <v>255</v>
      </c>
    </row>
    <row r="7" spans="1:2" x14ac:dyDescent="0.2">
      <c r="A7" s="36" t="s">
        <v>256</v>
      </c>
      <c r="B7" s="12" t="s">
        <v>257</v>
      </c>
    </row>
    <row r="8" spans="1:2" x14ac:dyDescent="0.2">
      <c r="A8" s="36" t="s">
        <v>258</v>
      </c>
      <c r="B8" s="12" t="s">
        <v>259</v>
      </c>
    </row>
    <row r="9" spans="1:2" x14ac:dyDescent="0.2">
      <c r="A9" s="36" t="s">
        <v>260</v>
      </c>
      <c r="B9" s="12" t="s">
        <v>261</v>
      </c>
    </row>
    <row r="10" spans="1:2" x14ac:dyDescent="0.2">
      <c r="A10" s="36" t="s">
        <v>262</v>
      </c>
      <c r="B10" s="12" t="s">
        <v>263</v>
      </c>
    </row>
    <row r="11" spans="1:2" x14ac:dyDescent="0.2">
      <c r="A11" s="36" t="s">
        <v>264</v>
      </c>
      <c r="B11" s="12" t="s">
        <v>265</v>
      </c>
    </row>
    <row r="12" spans="1:2" x14ac:dyDescent="0.2">
      <c r="A12" s="36" t="s">
        <v>266</v>
      </c>
      <c r="B12" s="12" t="s">
        <v>267</v>
      </c>
    </row>
    <row r="13" spans="1:2" x14ac:dyDescent="0.2">
      <c r="A13" s="36" t="s">
        <v>268</v>
      </c>
      <c r="B13" s="12" t="s">
        <v>269</v>
      </c>
    </row>
    <row r="14" spans="1:2" x14ac:dyDescent="0.2">
      <c r="A14" s="36" t="s">
        <v>270</v>
      </c>
      <c r="B14" s="12" t="s">
        <v>271</v>
      </c>
    </row>
    <row r="15" spans="1:2" x14ac:dyDescent="0.2">
      <c r="A15" s="36" t="s">
        <v>272</v>
      </c>
      <c r="B15" s="12" t="s">
        <v>273</v>
      </c>
    </row>
    <row r="16" spans="1:2" x14ac:dyDescent="0.2">
      <c r="A16" s="37" t="s">
        <v>274</v>
      </c>
      <c r="B16" s="12" t="s">
        <v>275</v>
      </c>
    </row>
    <row r="17" spans="1:2" x14ac:dyDescent="0.2">
      <c r="A17" s="37" t="s">
        <v>276</v>
      </c>
      <c r="B17" s="12" t="s">
        <v>277</v>
      </c>
    </row>
    <row r="18" spans="1:2" x14ac:dyDescent="0.2">
      <c r="A18" s="36" t="s">
        <v>278</v>
      </c>
      <c r="B18" s="12" t="s">
        <v>279</v>
      </c>
    </row>
    <row r="19" spans="1:2" x14ac:dyDescent="0.2">
      <c r="A19" s="36" t="s">
        <v>280</v>
      </c>
      <c r="B19" s="12" t="s">
        <v>281</v>
      </c>
    </row>
    <row r="20" spans="1:2" x14ac:dyDescent="0.2">
      <c r="A20" s="36" t="s">
        <v>282</v>
      </c>
      <c r="B20" s="12" t="s">
        <v>283</v>
      </c>
    </row>
    <row r="21" spans="1:2" x14ac:dyDescent="0.2">
      <c r="A21" s="36" t="s">
        <v>284</v>
      </c>
      <c r="B21" s="12" t="s">
        <v>285</v>
      </c>
    </row>
    <row r="22" spans="1:2" x14ac:dyDescent="0.2">
      <c r="A22" s="36" t="s">
        <v>286</v>
      </c>
      <c r="B22" s="12" t="s">
        <v>287</v>
      </c>
    </row>
    <row r="23" spans="1:2" x14ac:dyDescent="0.2">
      <c r="A23" s="36" t="s">
        <v>288</v>
      </c>
      <c r="B23" s="12" t="s">
        <v>289</v>
      </c>
    </row>
    <row r="24" spans="1:2" x14ac:dyDescent="0.2">
      <c r="A24" s="36" t="s">
        <v>290</v>
      </c>
      <c r="B24" s="12" t="s">
        <v>291</v>
      </c>
    </row>
    <row r="25" spans="1:2" x14ac:dyDescent="0.2">
      <c r="A25" s="37" t="s">
        <v>292</v>
      </c>
      <c r="B25" s="12" t="s">
        <v>293</v>
      </c>
    </row>
    <row r="26" spans="1:2" x14ac:dyDescent="0.2">
      <c r="A26" s="37" t="s">
        <v>294</v>
      </c>
      <c r="B26" s="12" t="s">
        <v>295</v>
      </c>
    </row>
    <row r="27" spans="1:2" x14ac:dyDescent="0.2">
      <c r="A27" s="37" t="s">
        <v>296</v>
      </c>
      <c r="B27" s="12" t="s">
        <v>297</v>
      </c>
    </row>
    <row r="28" spans="1:2" x14ac:dyDescent="0.2">
      <c r="A28" s="37" t="s">
        <v>298</v>
      </c>
      <c r="B28" s="12" t="s">
        <v>299</v>
      </c>
    </row>
    <row r="29" spans="1:2" x14ac:dyDescent="0.2">
      <c r="A29" s="37" t="s">
        <v>300</v>
      </c>
      <c r="B29" s="12" t="s">
        <v>301</v>
      </c>
    </row>
    <row r="30" spans="1:2" x14ac:dyDescent="0.2">
      <c r="A30" s="37" t="s">
        <v>302</v>
      </c>
      <c r="B30" s="12" t="s">
        <v>303</v>
      </c>
    </row>
    <row r="31" spans="1:2" x14ac:dyDescent="0.2">
      <c r="A31" s="37" t="s">
        <v>304</v>
      </c>
      <c r="B31" s="12" t="s">
        <v>305</v>
      </c>
    </row>
    <row r="32" spans="1:2" x14ac:dyDescent="0.2">
      <c r="A32" s="37" t="s">
        <v>306</v>
      </c>
      <c r="B32" s="12" t="s">
        <v>307</v>
      </c>
    </row>
    <row r="33" spans="1:2" x14ac:dyDescent="0.2">
      <c r="A33" s="37" t="s">
        <v>308</v>
      </c>
      <c r="B33" s="12" t="s">
        <v>309</v>
      </c>
    </row>
    <row r="34" spans="1:2" x14ac:dyDescent="0.2">
      <c r="A34" s="37" t="s">
        <v>310</v>
      </c>
      <c r="B34" s="12" t="s">
        <v>311</v>
      </c>
    </row>
    <row r="35" spans="1:2" x14ac:dyDescent="0.2">
      <c r="A35" s="37" t="s">
        <v>312</v>
      </c>
      <c r="B35" s="12" t="s">
        <v>313</v>
      </c>
    </row>
    <row r="36" spans="1:2" x14ac:dyDescent="0.2">
      <c r="A36" s="36" t="s">
        <v>314</v>
      </c>
      <c r="B36" s="12" t="s">
        <v>315</v>
      </c>
    </row>
    <row r="37" spans="1:2" x14ac:dyDescent="0.2">
      <c r="A37" s="36" t="s">
        <v>316</v>
      </c>
      <c r="B37" s="12" t="s">
        <v>317</v>
      </c>
    </row>
    <row r="38" spans="1:2" x14ac:dyDescent="0.2">
      <c r="A38" s="36" t="s">
        <v>318</v>
      </c>
      <c r="B38" s="12" t="s">
        <v>52</v>
      </c>
    </row>
    <row r="39" spans="1:2" x14ac:dyDescent="0.2">
      <c r="A39" s="36" t="s">
        <v>319</v>
      </c>
      <c r="B39" s="12" t="s">
        <v>320</v>
      </c>
    </row>
    <row r="40" spans="1:2" x14ac:dyDescent="0.2">
      <c r="A40" s="36" t="s">
        <v>321</v>
      </c>
      <c r="B40" s="12" t="s">
        <v>322</v>
      </c>
    </row>
    <row r="41" spans="1:2" x14ac:dyDescent="0.2">
      <c r="A41" s="36" t="s">
        <v>323</v>
      </c>
      <c r="B41" s="12" t="s">
        <v>324</v>
      </c>
    </row>
    <row r="42" spans="1:2" x14ac:dyDescent="0.2">
      <c r="A42" s="36" t="s">
        <v>325</v>
      </c>
      <c r="B42" s="12" t="s">
        <v>326</v>
      </c>
    </row>
    <row r="43" spans="1:2" x14ac:dyDescent="0.2">
      <c r="A43" s="37" t="s">
        <v>327</v>
      </c>
      <c r="B43" s="12" t="s">
        <v>328</v>
      </c>
    </row>
    <row r="44" spans="1:2" x14ac:dyDescent="0.2">
      <c r="A44" s="37" t="s">
        <v>329</v>
      </c>
      <c r="B44" s="12" t="s">
        <v>330</v>
      </c>
    </row>
    <row r="45" spans="1:2" x14ac:dyDescent="0.2">
      <c r="A45" s="37" t="s">
        <v>331</v>
      </c>
      <c r="B45" s="12" t="s">
        <v>332</v>
      </c>
    </row>
    <row r="46" spans="1:2" x14ac:dyDescent="0.2">
      <c r="A46" s="37" t="s">
        <v>333</v>
      </c>
      <c r="B46" s="12" t="s">
        <v>334</v>
      </c>
    </row>
    <row r="47" spans="1:2" x14ac:dyDescent="0.2">
      <c r="A47" s="37" t="s">
        <v>335</v>
      </c>
      <c r="B47" s="12" t="s">
        <v>336</v>
      </c>
    </row>
    <row r="48" spans="1:2" x14ac:dyDescent="0.2">
      <c r="A48" s="37" t="s">
        <v>337</v>
      </c>
      <c r="B48" s="12" t="s">
        <v>338</v>
      </c>
    </row>
    <row r="49" spans="1:2" x14ac:dyDescent="0.2">
      <c r="A49" s="37" t="s">
        <v>339</v>
      </c>
      <c r="B49" s="12" t="s">
        <v>340</v>
      </c>
    </row>
    <row r="50" spans="1:2" x14ac:dyDescent="0.2">
      <c r="A50" s="37" t="s">
        <v>341</v>
      </c>
      <c r="B50" s="12" t="s">
        <v>342</v>
      </c>
    </row>
    <row r="51" spans="1:2" x14ac:dyDescent="0.2">
      <c r="A51" s="36" t="s">
        <v>343</v>
      </c>
      <c r="B51" s="12" t="s">
        <v>344</v>
      </c>
    </row>
    <row r="52" spans="1:2" x14ac:dyDescent="0.2">
      <c r="A52" s="36" t="s">
        <v>345</v>
      </c>
      <c r="B52" s="12" t="s">
        <v>346</v>
      </c>
    </row>
    <row r="53" spans="1:2" x14ac:dyDescent="0.2">
      <c r="A53" s="36" t="s">
        <v>347</v>
      </c>
      <c r="B53" s="12" t="s">
        <v>348</v>
      </c>
    </row>
    <row r="54" spans="1:2" x14ac:dyDescent="0.2">
      <c r="A54" s="36" t="s">
        <v>349</v>
      </c>
      <c r="B54" s="12" t="s">
        <v>350</v>
      </c>
    </row>
    <row r="55" spans="1:2" x14ac:dyDescent="0.2">
      <c r="A55" s="37" t="s">
        <v>351</v>
      </c>
      <c r="B55" s="12" t="s">
        <v>352</v>
      </c>
    </row>
    <row r="56" spans="1:2" x14ac:dyDescent="0.2">
      <c r="A56" s="37" t="s">
        <v>353</v>
      </c>
      <c r="B56" s="12" t="s">
        <v>354</v>
      </c>
    </row>
    <row r="57" spans="1:2" x14ac:dyDescent="0.2">
      <c r="A57" s="37" t="s">
        <v>355</v>
      </c>
      <c r="B57" s="12" t="s">
        <v>356</v>
      </c>
    </row>
    <row r="58" spans="1:2" x14ac:dyDescent="0.2">
      <c r="A58" s="37" t="s">
        <v>357</v>
      </c>
      <c r="B58" s="12" t="s">
        <v>358</v>
      </c>
    </row>
    <row r="59" spans="1:2" x14ac:dyDescent="0.2">
      <c r="A59" s="36" t="s">
        <v>359</v>
      </c>
      <c r="B59" s="12" t="s">
        <v>360</v>
      </c>
    </row>
    <row r="60" spans="1:2" x14ac:dyDescent="0.2">
      <c r="A60" s="36" t="s">
        <v>361</v>
      </c>
      <c r="B60" s="12" t="s">
        <v>362</v>
      </c>
    </row>
    <row r="61" spans="1:2" x14ac:dyDescent="0.2">
      <c r="A61" s="36" t="s">
        <v>363</v>
      </c>
      <c r="B61" s="12" t="s">
        <v>364</v>
      </c>
    </row>
    <row r="62" spans="1:2" x14ac:dyDescent="0.2">
      <c r="A62" s="36" t="s">
        <v>365</v>
      </c>
      <c r="B62" s="12" t="s">
        <v>366</v>
      </c>
    </row>
    <row r="63" spans="1:2" x14ac:dyDescent="0.2">
      <c r="A63" s="36" t="s">
        <v>367</v>
      </c>
      <c r="B63" s="12" t="s">
        <v>368</v>
      </c>
    </row>
    <row r="64" spans="1:2" x14ac:dyDescent="0.2">
      <c r="A64" s="36" t="s">
        <v>369</v>
      </c>
      <c r="B64" s="12" t="s">
        <v>370</v>
      </c>
    </row>
    <row r="65" spans="1:2" x14ac:dyDescent="0.2">
      <c r="A65" s="37" t="s">
        <v>371</v>
      </c>
      <c r="B65" s="12" t="s">
        <v>372</v>
      </c>
    </row>
    <row r="66" spans="1:2" x14ac:dyDescent="0.2">
      <c r="A66" s="37" t="s">
        <v>373</v>
      </c>
      <c r="B66" s="12" t="s">
        <v>374</v>
      </c>
    </row>
    <row r="67" spans="1:2" x14ac:dyDescent="0.2">
      <c r="A67" s="37" t="s">
        <v>375</v>
      </c>
      <c r="B67" s="12" t="s">
        <v>376</v>
      </c>
    </row>
    <row r="68" spans="1:2" x14ac:dyDescent="0.2">
      <c r="A68" s="37" t="s">
        <v>377</v>
      </c>
      <c r="B68" s="12" t="s">
        <v>378</v>
      </c>
    </row>
    <row r="69" spans="1:2" x14ac:dyDescent="0.2">
      <c r="A69" s="36" t="s">
        <v>379</v>
      </c>
      <c r="B69" s="12" t="s">
        <v>380</v>
      </c>
    </row>
    <row r="70" spans="1:2" x14ac:dyDescent="0.2">
      <c r="A70" s="36" t="s">
        <v>381</v>
      </c>
      <c r="B70" s="12" t="s">
        <v>382</v>
      </c>
    </row>
    <row r="71" spans="1:2" x14ac:dyDescent="0.2">
      <c r="A71" s="36" t="s">
        <v>383</v>
      </c>
      <c r="B71" s="12" t="s">
        <v>384</v>
      </c>
    </row>
    <row r="72" spans="1:2" x14ac:dyDescent="0.2">
      <c r="A72" s="36" t="s">
        <v>385</v>
      </c>
      <c r="B72" s="12" t="s">
        <v>386</v>
      </c>
    </row>
    <row r="73" spans="1:2" x14ac:dyDescent="0.2">
      <c r="A73" s="36" t="s">
        <v>387</v>
      </c>
      <c r="B73" s="12" t="s">
        <v>388</v>
      </c>
    </row>
    <row r="74" spans="1:2" x14ac:dyDescent="0.2">
      <c r="A74" s="37" t="s">
        <v>389</v>
      </c>
      <c r="B74" s="12" t="s">
        <v>390</v>
      </c>
    </row>
    <row r="75" spans="1:2" x14ac:dyDescent="0.2">
      <c r="A75" s="37" t="s">
        <v>391</v>
      </c>
      <c r="B75" s="12" t="s">
        <v>392</v>
      </c>
    </row>
    <row r="76" spans="1:2" x14ac:dyDescent="0.2">
      <c r="A76" s="37" t="s">
        <v>393</v>
      </c>
      <c r="B76" s="12" t="s">
        <v>394</v>
      </c>
    </row>
    <row r="77" spans="1:2" x14ac:dyDescent="0.2">
      <c r="A77" s="37" t="s">
        <v>395</v>
      </c>
      <c r="B77" s="12" t="s">
        <v>396</v>
      </c>
    </row>
    <row r="78" spans="1:2" x14ac:dyDescent="0.2">
      <c r="A78" s="37" t="s">
        <v>397</v>
      </c>
      <c r="B78" s="12" t="s">
        <v>398</v>
      </c>
    </row>
    <row r="79" spans="1:2" x14ac:dyDescent="0.2">
      <c r="A79" s="37" t="s">
        <v>399</v>
      </c>
      <c r="B79" s="12" t="s">
        <v>400</v>
      </c>
    </row>
    <row r="80" spans="1:2" x14ac:dyDescent="0.2">
      <c r="A80" s="37" t="s">
        <v>401</v>
      </c>
      <c r="B80" s="12" t="s">
        <v>402</v>
      </c>
    </row>
    <row r="81" spans="1:2" x14ac:dyDescent="0.2">
      <c r="A81" s="37" t="s">
        <v>403</v>
      </c>
      <c r="B81" s="12" t="s">
        <v>404</v>
      </c>
    </row>
    <row r="82" spans="1:2" x14ac:dyDescent="0.2">
      <c r="A82" s="37" t="s">
        <v>405</v>
      </c>
      <c r="B82" s="12" t="s">
        <v>406</v>
      </c>
    </row>
    <row r="83" spans="1:2" x14ac:dyDescent="0.2">
      <c r="A83" s="37" t="s">
        <v>407</v>
      </c>
      <c r="B83" s="12" t="s">
        <v>408</v>
      </c>
    </row>
    <row r="84" spans="1:2" x14ac:dyDescent="0.2">
      <c r="A84" s="37" t="s">
        <v>409</v>
      </c>
      <c r="B84" s="12" t="s">
        <v>410</v>
      </c>
    </row>
    <row r="85" spans="1:2" x14ac:dyDescent="0.2">
      <c r="A85" s="37" t="s">
        <v>411</v>
      </c>
      <c r="B85" s="12" t="s">
        <v>412</v>
      </c>
    </row>
    <row r="86" spans="1:2" x14ac:dyDescent="0.2">
      <c r="A86" s="37" t="s">
        <v>413</v>
      </c>
      <c r="B86" s="12" t="s">
        <v>414</v>
      </c>
    </row>
    <row r="87" spans="1:2" x14ac:dyDescent="0.2">
      <c r="A87" s="37" t="s">
        <v>415</v>
      </c>
      <c r="B87" s="12" t="s">
        <v>416</v>
      </c>
    </row>
    <row r="88" spans="1:2" x14ac:dyDescent="0.2">
      <c r="A88" s="37" t="s">
        <v>417</v>
      </c>
      <c r="B88" s="12" t="s">
        <v>418</v>
      </c>
    </row>
    <row r="89" spans="1:2" x14ac:dyDescent="0.2">
      <c r="A89" s="37" t="s">
        <v>419</v>
      </c>
      <c r="B89" s="12" t="s">
        <v>420</v>
      </c>
    </row>
    <row r="90" spans="1:2" x14ac:dyDescent="0.2">
      <c r="A90" s="37" t="s">
        <v>421</v>
      </c>
      <c r="B90" s="12" t="s">
        <v>422</v>
      </c>
    </row>
    <row r="91" spans="1:2" x14ac:dyDescent="0.2">
      <c r="A91" s="37" t="s">
        <v>423</v>
      </c>
      <c r="B91" s="12" t="s">
        <v>424</v>
      </c>
    </row>
    <row r="92" spans="1:2" x14ac:dyDescent="0.2">
      <c r="A92" s="36" t="s">
        <v>425</v>
      </c>
      <c r="B92" s="12" t="s">
        <v>426</v>
      </c>
    </row>
    <row r="93" spans="1:2" x14ac:dyDescent="0.2">
      <c r="A93" s="36" t="s">
        <v>427</v>
      </c>
      <c r="B93" s="12" t="s">
        <v>428</v>
      </c>
    </row>
    <row r="94" spans="1:2" x14ac:dyDescent="0.2">
      <c r="A94" s="36" t="s">
        <v>429</v>
      </c>
      <c r="B94" s="12" t="s">
        <v>430</v>
      </c>
    </row>
    <row r="95" spans="1:2" x14ac:dyDescent="0.2">
      <c r="A95" s="36" t="s">
        <v>431</v>
      </c>
      <c r="B95" s="12" t="s">
        <v>432</v>
      </c>
    </row>
    <row r="96" spans="1:2" x14ac:dyDescent="0.2">
      <c r="A96" s="36" t="s">
        <v>433</v>
      </c>
      <c r="B96" s="12" t="s">
        <v>434</v>
      </c>
    </row>
    <row r="97" spans="1:2" x14ac:dyDescent="0.2">
      <c r="A97" s="37" t="s">
        <v>435</v>
      </c>
      <c r="B97" s="12" t="s">
        <v>436</v>
      </c>
    </row>
    <row r="98" spans="1:2" x14ac:dyDescent="0.2">
      <c r="A98" s="37" t="s">
        <v>437</v>
      </c>
      <c r="B98" s="12" t="s">
        <v>438</v>
      </c>
    </row>
    <row r="99" spans="1:2" x14ac:dyDescent="0.2">
      <c r="A99" s="37" t="s">
        <v>439</v>
      </c>
      <c r="B99" s="12" t="s">
        <v>440</v>
      </c>
    </row>
    <row r="100" spans="1:2" x14ac:dyDescent="0.2">
      <c r="A100" s="37" t="s">
        <v>441</v>
      </c>
      <c r="B100" s="12" t="s">
        <v>442</v>
      </c>
    </row>
    <row r="101" spans="1:2" x14ac:dyDescent="0.2">
      <c r="A101" s="36" t="s">
        <v>443</v>
      </c>
      <c r="B101" s="12" t="s">
        <v>444</v>
      </c>
    </row>
    <row r="102" spans="1:2" x14ac:dyDescent="0.2">
      <c r="A102" s="36" t="s">
        <v>445</v>
      </c>
      <c r="B102" s="12" t="s">
        <v>446</v>
      </c>
    </row>
    <row r="103" spans="1:2" x14ac:dyDescent="0.2">
      <c r="A103" s="36" t="s">
        <v>447</v>
      </c>
      <c r="B103" s="12" t="s">
        <v>448</v>
      </c>
    </row>
    <row r="104" spans="1:2" x14ac:dyDescent="0.2">
      <c r="A104" s="36" t="s">
        <v>449</v>
      </c>
      <c r="B104" s="12" t="s">
        <v>450</v>
      </c>
    </row>
    <row r="105" spans="1:2" x14ac:dyDescent="0.2">
      <c r="A105" s="36" t="s">
        <v>451</v>
      </c>
      <c r="B105" s="12" t="s">
        <v>452</v>
      </c>
    </row>
    <row r="106" spans="1:2" x14ac:dyDescent="0.2">
      <c r="A106" s="36" t="s">
        <v>453</v>
      </c>
      <c r="B106" s="12" t="s">
        <v>454</v>
      </c>
    </row>
    <row r="107" spans="1:2" x14ac:dyDescent="0.2">
      <c r="A107" s="36" t="s">
        <v>455</v>
      </c>
      <c r="B107" s="12" t="s">
        <v>456</v>
      </c>
    </row>
    <row r="108" spans="1:2" x14ac:dyDescent="0.2">
      <c r="A108" s="36" t="s">
        <v>457</v>
      </c>
      <c r="B108" s="12" t="s">
        <v>458</v>
      </c>
    </row>
    <row r="109" spans="1:2" x14ac:dyDescent="0.2">
      <c r="A109" s="37" t="s">
        <v>459</v>
      </c>
      <c r="B109" s="12" t="s">
        <v>460</v>
      </c>
    </row>
    <row r="110" spans="1:2" x14ac:dyDescent="0.2">
      <c r="A110" s="37" t="s">
        <v>461</v>
      </c>
      <c r="B110" s="12" t="s">
        <v>462</v>
      </c>
    </row>
    <row r="111" spans="1:2" x14ac:dyDescent="0.2">
      <c r="A111" s="37" t="s">
        <v>463</v>
      </c>
      <c r="B111" s="12" t="s">
        <v>464</v>
      </c>
    </row>
    <row r="112" spans="1:2" x14ac:dyDescent="0.2">
      <c r="A112" s="37" t="s">
        <v>465</v>
      </c>
      <c r="B112" s="12" t="s">
        <v>466</v>
      </c>
    </row>
    <row r="113" spans="1:2" x14ac:dyDescent="0.2">
      <c r="A113" s="37" t="s">
        <v>467</v>
      </c>
      <c r="B113" s="12" t="s">
        <v>468</v>
      </c>
    </row>
    <row r="114" spans="1:2" x14ac:dyDescent="0.2">
      <c r="A114" s="37" t="s">
        <v>469</v>
      </c>
      <c r="B114" s="12" t="s">
        <v>470</v>
      </c>
    </row>
    <row r="115" spans="1:2" x14ac:dyDescent="0.2">
      <c r="A115" s="37" t="s">
        <v>471</v>
      </c>
      <c r="B115" s="12" t="s">
        <v>472</v>
      </c>
    </row>
    <row r="116" spans="1:2" x14ac:dyDescent="0.2">
      <c r="A116" s="37" t="s">
        <v>473</v>
      </c>
      <c r="B116" s="12" t="s">
        <v>474</v>
      </c>
    </row>
    <row r="117" spans="1:2" x14ac:dyDescent="0.2">
      <c r="A117" s="37" t="s">
        <v>475</v>
      </c>
      <c r="B117" s="12" t="s">
        <v>476</v>
      </c>
    </row>
    <row r="118" spans="1:2" x14ac:dyDescent="0.2">
      <c r="A118" s="37" t="s">
        <v>477</v>
      </c>
      <c r="B118" s="12" t="s">
        <v>478</v>
      </c>
    </row>
    <row r="119" spans="1:2" x14ac:dyDescent="0.2">
      <c r="A119" s="36" t="s">
        <v>479</v>
      </c>
      <c r="B119" s="12" t="s">
        <v>480</v>
      </c>
    </row>
    <row r="120" spans="1:2" x14ac:dyDescent="0.2">
      <c r="A120" s="36" t="s">
        <v>481</v>
      </c>
      <c r="B120" s="12" t="s">
        <v>482</v>
      </c>
    </row>
    <row r="121" spans="1:2" x14ac:dyDescent="0.2">
      <c r="A121" s="36" t="s">
        <v>483</v>
      </c>
      <c r="B121" s="12" t="s">
        <v>484</v>
      </c>
    </row>
    <row r="122" spans="1:2" x14ac:dyDescent="0.2">
      <c r="A122" s="36" t="s">
        <v>485</v>
      </c>
      <c r="B122" s="12" t="s">
        <v>486</v>
      </c>
    </row>
    <row r="123" spans="1:2" x14ac:dyDescent="0.2">
      <c r="A123" s="36" t="s">
        <v>487</v>
      </c>
      <c r="B123" s="12" t="s">
        <v>488</v>
      </c>
    </row>
    <row r="124" spans="1:2" x14ac:dyDescent="0.2">
      <c r="A124" s="37" t="s">
        <v>489</v>
      </c>
      <c r="B124" s="12" t="s">
        <v>490</v>
      </c>
    </row>
    <row r="125" spans="1:2" x14ac:dyDescent="0.2">
      <c r="A125" s="37" t="s">
        <v>491</v>
      </c>
      <c r="B125" s="12" t="s">
        <v>492</v>
      </c>
    </row>
    <row r="126" spans="1:2" x14ac:dyDescent="0.2">
      <c r="A126" s="37" t="s">
        <v>493</v>
      </c>
      <c r="B126" s="12" t="s">
        <v>494</v>
      </c>
    </row>
    <row r="127" spans="1:2" x14ac:dyDescent="0.2">
      <c r="A127" s="37" t="s">
        <v>495</v>
      </c>
      <c r="B127" s="12" t="s">
        <v>496</v>
      </c>
    </row>
    <row r="128" spans="1:2" x14ac:dyDescent="0.2">
      <c r="A128" s="36" t="s">
        <v>497</v>
      </c>
      <c r="B128" s="12" t="s">
        <v>498</v>
      </c>
    </row>
    <row r="129" spans="1:2" x14ac:dyDescent="0.2">
      <c r="A129" s="36" t="s">
        <v>499</v>
      </c>
      <c r="B129" s="12" t="s">
        <v>500</v>
      </c>
    </row>
    <row r="130" spans="1:2" x14ac:dyDescent="0.2">
      <c r="A130" s="36" t="s">
        <v>501</v>
      </c>
      <c r="B130" s="12" t="s">
        <v>502</v>
      </c>
    </row>
    <row r="131" spans="1:2" x14ac:dyDescent="0.2">
      <c r="A131" s="36" t="s">
        <v>503</v>
      </c>
      <c r="B131" s="12" t="s">
        <v>504</v>
      </c>
    </row>
    <row r="132" spans="1:2" x14ac:dyDescent="0.2">
      <c r="A132" s="36" t="s">
        <v>505</v>
      </c>
      <c r="B132" s="12" t="s">
        <v>506</v>
      </c>
    </row>
    <row r="133" spans="1:2" x14ac:dyDescent="0.2">
      <c r="A133" s="36" t="s">
        <v>507</v>
      </c>
      <c r="B133" s="12" t="s">
        <v>508</v>
      </c>
    </row>
    <row r="134" spans="1:2" x14ac:dyDescent="0.2">
      <c r="A134" s="36" t="s">
        <v>509</v>
      </c>
      <c r="B134" s="12" t="s">
        <v>510</v>
      </c>
    </row>
    <row r="135" spans="1:2" x14ac:dyDescent="0.2">
      <c r="A135" s="36" t="s">
        <v>511</v>
      </c>
      <c r="B135" s="12" t="s">
        <v>512</v>
      </c>
    </row>
    <row r="136" spans="1:2" x14ac:dyDescent="0.2">
      <c r="A136" s="36" t="s">
        <v>513</v>
      </c>
      <c r="B136" s="12" t="s">
        <v>514</v>
      </c>
    </row>
    <row r="137" spans="1:2" x14ac:dyDescent="0.2">
      <c r="A137" s="36" t="s">
        <v>515</v>
      </c>
      <c r="B137" s="12" t="s">
        <v>516</v>
      </c>
    </row>
    <row r="138" spans="1:2" x14ac:dyDescent="0.2">
      <c r="A138" s="37" t="s">
        <v>517</v>
      </c>
      <c r="B138" s="12" t="s">
        <v>518</v>
      </c>
    </row>
    <row r="139" spans="1:2" x14ac:dyDescent="0.2">
      <c r="A139" s="37" t="s">
        <v>519</v>
      </c>
      <c r="B139" s="12" t="s">
        <v>520</v>
      </c>
    </row>
    <row r="140" spans="1:2" x14ac:dyDescent="0.2">
      <c r="A140" s="37" t="s">
        <v>521</v>
      </c>
      <c r="B140" s="12" t="s">
        <v>522</v>
      </c>
    </row>
    <row r="141" spans="1:2" x14ac:dyDescent="0.2">
      <c r="A141" s="37" t="s">
        <v>523</v>
      </c>
      <c r="B141" s="12" t="s">
        <v>524</v>
      </c>
    </row>
    <row r="142" spans="1:2" x14ac:dyDescent="0.2">
      <c r="A142" s="37" t="s">
        <v>525</v>
      </c>
      <c r="B142" s="12" t="s">
        <v>526</v>
      </c>
    </row>
    <row r="143" spans="1:2" x14ac:dyDescent="0.2">
      <c r="A143" s="37" t="s">
        <v>527</v>
      </c>
      <c r="B143" s="12" t="s">
        <v>528</v>
      </c>
    </row>
    <row r="144" spans="1:2" x14ac:dyDescent="0.2">
      <c r="A144" s="37" t="s">
        <v>529</v>
      </c>
      <c r="B144" s="12" t="s">
        <v>530</v>
      </c>
    </row>
    <row r="145" spans="1:2" x14ac:dyDescent="0.2">
      <c r="A145" s="37" t="s">
        <v>531</v>
      </c>
      <c r="B145" s="12" t="s">
        <v>532</v>
      </c>
    </row>
    <row r="146" spans="1:2" x14ac:dyDescent="0.2">
      <c r="A146" s="37" t="s">
        <v>533</v>
      </c>
      <c r="B146" s="12" t="s">
        <v>534</v>
      </c>
    </row>
    <row r="147" spans="1:2" x14ac:dyDescent="0.2">
      <c r="A147" s="37" t="s">
        <v>535</v>
      </c>
      <c r="B147" s="12" t="s">
        <v>536</v>
      </c>
    </row>
    <row r="148" spans="1:2" x14ac:dyDescent="0.2">
      <c r="A148" s="36" t="s">
        <v>537</v>
      </c>
      <c r="B148" s="12" t="s">
        <v>538</v>
      </c>
    </row>
    <row r="149" spans="1:2" x14ac:dyDescent="0.2">
      <c r="A149" s="36" t="s">
        <v>539</v>
      </c>
      <c r="B149" s="12" t="s">
        <v>540</v>
      </c>
    </row>
    <row r="150" spans="1:2" x14ac:dyDescent="0.2">
      <c r="A150" s="36" t="s">
        <v>541</v>
      </c>
      <c r="B150" s="12" t="s">
        <v>542</v>
      </c>
    </row>
    <row r="151" spans="1:2" x14ac:dyDescent="0.2">
      <c r="A151" s="37" t="s">
        <v>543</v>
      </c>
      <c r="B151" s="13" t="s">
        <v>544</v>
      </c>
    </row>
    <row r="152" spans="1:2" x14ac:dyDescent="0.2">
      <c r="A152" s="10" t="s">
        <v>545</v>
      </c>
      <c r="B152" s="10" t="s">
        <v>546</v>
      </c>
    </row>
    <row r="153" spans="1:2" x14ac:dyDescent="0.2">
      <c r="A153" s="10" t="s">
        <v>547</v>
      </c>
      <c r="B153" s="10" t="s">
        <v>548</v>
      </c>
    </row>
    <row r="154" spans="1:2" x14ac:dyDescent="0.2">
      <c r="A154" s="10" t="s">
        <v>549</v>
      </c>
      <c r="B154" s="10" t="s">
        <v>550</v>
      </c>
    </row>
    <row r="155" spans="1:2" x14ac:dyDescent="0.2">
      <c r="A155" s="10" t="s">
        <v>551</v>
      </c>
      <c r="B155" s="10" t="s">
        <v>552</v>
      </c>
    </row>
    <row r="156" spans="1:2" x14ac:dyDescent="0.2">
      <c r="A156" s="10" t="s">
        <v>553</v>
      </c>
      <c r="B156" s="10" t="s">
        <v>554</v>
      </c>
    </row>
    <row r="157" spans="1:2" x14ac:dyDescent="0.2">
      <c r="A157" s="10" t="s">
        <v>555</v>
      </c>
      <c r="B157" s="10" t="s">
        <v>556</v>
      </c>
    </row>
    <row r="158" spans="1:2" x14ac:dyDescent="0.2">
      <c r="A158" s="10" t="s">
        <v>557</v>
      </c>
      <c r="B158" s="10" t="s">
        <v>558</v>
      </c>
    </row>
    <row r="159" spans="1:2" x14ac:dyDescent="0.2">
      <c r="A159" s="10" t="s">
        <v>559</v>
      </c>
      <c r="B159" s="10" t="s">
        <v>560</v>
      </c>
    </row>
    <row r="160" spans="1:2" x14ac:dyDescent="0.2">
      <c r="A160" s="10" t="s">
        <v>561</v>
      </c>
      <c r="B160" s="10" t="s">
        <v>562</v>
      </c>
    </row>
    <row r="161" spans="1:2" x14ac:dyDescent="0.2">
      <c r="A161" s="10" t="s">
        <v>563</v>
      </c>
      <c r="B161" s="10" t="s">
        <v>564</v>
      </c>
    </row>
    <row r="162" spans="1:2" x14ac:dyDescent="0.2">
      <c r="A162" s="10" t="s">
        <v>565</v>
      </c>
      <c r="B162" s="10" t="s">
        <v>566</v>
      </c>
    </row>
    <row r="163" spans="1:2" x14ac:dyDescent="0.2">
      <c r="A163" s="10" t="s">
        <v>567</v>
      </c>
      <c r="B163" s="10" t="s">
        <v>568</v>
      </c>
    </row>
    <row r="164" spans="1:2" x14ac:dyDescent="0.2">
      <c r="A164" s="10" t="s">
        <v>569</v>
      </c>
      <c r="B164" s="10" t="s">
        <v>570</v>
      </c>
    </row>
    <row r="165" spans="1:2" x14ac:dyDescent="0.2">
      <c r="A165" s="10" t="s">
        <v>571</v>
      </c>
      <c r="B165" s="10" t="s">
        <v>572</v>
      </c>
    </row>
    <row r="166" spans="1:2" x14ac:dyDescent="0.2">
      <c r="A166" s="10" t="s">
        <v>573</v>
      </c>
      <c r="B166" s="10" t="s">
        <v>574</v>
      </c>
    </row>
    <row r="167" spans="1:2" x14ac:dyDescent="0.2">
      <c r="A167" s="37" t="s">
        <v>575</v>
      </c>
      <c r="B167" s="13" t="s">
        <v>576</v>
      </c>
    </row>
    <row r="168" spans="1:2" x14ac:dyDescent="0.2">
      <c r="A168" s="10" t="s">
        <v>577</v>
      </c>
      <c r="B168" s="10" t="s">
        <v>578</v>
      </c>
    </row>
    <row r="169" spans="1:2" x14ac:dyDescent="0.2">
      <c r="A169" s="10" t="s">
        <v>579</v>
      </c>
      <c r="B169" s="10" t="s">
        <v>580</v>
      </c>
    </row>
    <row r="170" spans="1:2" x14ac:dyDescent="0.2">
      <c r="A170" s="10" t="s">
        <v>581</v>
      </c>
      <c r="B170" s="10" t="s">
        <v>582</v>
      </c>
    </row>
    <row r="171" spans="1:2" x14ac:dyDescent="0.2">
      <c r="A171" s="10" t="s">
        <v>583</v>
      </c>
      <c r="B171" s="10" t="s">
        <v>554</v>
      </c>
    </row>
    <row r="172" spans="1:2" x14ac:dyDescent="0.2">
      <c r="A172" s="10" t="s">
        <v>584</v>
      </c>
      <c r="B172" s="10" t="s">
        <v>585</v>
      </c>
    </row>
    <row r="173" spans="1:2" x14ac:dyDescent="0.2">
      <c r="A173" s="10" t="s">
        <v>586</v>
      </c>
      <c r="B173" s="10" t="s">
        <v>587</v>
      </c>
    </row>
    <row r="174" spans="1:2" x14ac:dyDescent="0.2">
      <c r="A174" s="10" t="s">
        <v>588</v>
      </c>
      <c r="B174" s="10" t="s">
        <v>589</v>
      </c>
    </row>
    <row r="175" spans="1:2" x14ac:dyDescent="0.2">
      <c r="A175" s="10" t="s">
        <v>590</v>
      </c>
      <c r="B175" s="10" t="s">
        <v>591</v>
      </c>
    </row>
    <row r="176" spans="1:2" x14ac:dyDescent="0.2">
      <c r="A176" s="10" t="s">
        <v>592</v>
      </c>
      <c r="B176" s="10" t="s">
        <v>593</v>
      </c>
    </row>
    <row r="177" spans="1:2" x14ac:dyDescent="0.2">
      <c r="A177" s="10" t="s">
        <v>594</v>
      </c>
      <c r="B177" s="10" t="s">
        <v>595</v>
      </c>
    </row>
    <row r="178" spans="1:2" x14ac:dyDescent="0.2">
      <c r="A178" s="10" t="s">
        <v>596</v>
      </c>
      <c r="B178" s="10" t="s">
        <v>597</v>
      </c>
    </row>
    <row r="179" spans="1:2" x14ac:dyDescent="0.2">
      <c r="A179" s="10" t="s">
        <v>598</v>
      </c>
      <c r="B179" s="10" t="s">
        <v>599</v>
      </c>
    </row>
    <row r="180" spans="1:2" x14ac:dyDescent="0.2">
      <c r="A180" s="10" t="s">
        <v>600</v>
      </c>
      <c r="B180" s="10" t="s">
        <v>601</v>
      </c>
    </row>
    <row r="181" spans="1:2" x14ac:dyDescent="0.2">
      <c r="A181" s="10" t="s">
        <v>602</v>
      </c>
      <c r="B181" s="10" t="s">
        <v>603</v>
      </c>
    </row>
    <row r="182" spans="1:2" x14ac:dyDescent="0.2">
      <c r="A182" s="10" t="s">
        <v>604</v>
      </c>
      <c r="B182" s="10" t="s">
        <v>605</v>
      </c>
    </row>
    <row r="183" spans="1:2" x14ac:dyDescent="0.2">
      <c r="A183" s="10" t="s">
        <v>606</v>
      </c>
      <c r="B183" s="10" t="s">
        <v>607</v>
      </c>
    </row>
    <row r="184" spans="1:2" x14ac:dyDescent="0.2">
      <c r="A184" s="10" t="s">
        <v>608</v>
      </c>
      <c r="B184" s="10" t="s">
        <v>609</v>
      </c>
    </row>
    <row r="185" spans="1:2" x14ac:dyDescent="0.2">
      <c r="A185" s="10" t="s">
        <v>610</v>
      </c>
      <c r="B185" s="10" t="s">
        <v>611</v>
      </c>
    </row>
    <row r="186" spans="1:2" x14ac:dyDescent="0.2">
      <c r="A186" s="10" t="s">
        <v>612</v>
      </c>
      <c r="B186" s="10" t="s">
        <v>613</v>
      </c>
    </row>
    <row r="187" spans="1:2" x14ac:dyDescent="0.2">
      <c r="A187" s="10" t="s">
        <v>614</v>
      </c>
      <c r="B187" s="10" t="s">
        <v>615</v>
      </c>
    </row>
    <row r="188" spans="1:2" x14ac:dyDescent="0.2">
      <c r="A188" s="10" t="s">
        <v>616</v>
      </c>
      <c r="B188" s="10" t="s">
        <v>617</v>
      </c>
    </row>
    <row r="189" spans="1:2" x14ac:dyDescent="0.2">
      <c r="A189" s="10" t="s">
        <v>618</v>
      </c>
      <c r="B189" s="10" t="s">
        <v>619</v>
      </c>
    </row>
    <row r="190" spans="1:2" x14ac:dyDescent="0.2">
      <c r="A190" s="10" t="s">
        <v>620</v>
      </c>
      <c r="B190" s="10" t="s">
        <v>621</v>
      </c>
    </row>
    <row r="191" spans="1:2" x14ac:dyDescent="0.2">
      <c r="A191" s="10" t="s">
        <v>622</v>
      </c>
      <c r="B191" s="10" t="s">
        <v>623</v>
      </c>
    </row>
    <row r="192" spans="1:2" x14ac:dyDescent="0.2">
      <c r="A192" s="10" t="s">
        <v>624</v>
      </c>
      <c r="B192" s="10" t="s">
        <v>625</v>
      </c>
    </row>
    <row r="193" spans="1:2" x14ac:dyDescent="0.2">
      <c r="A193" s="10" t="s">
        <v>626</v>
      </c>
      <c r="B193" s="10" t="s">
        <v>627</v>
      </c>
    </row>
    <row r="194" spans="1:2" x14ac:dyDescent="0.2">
      <c r="A194" s="10" t="s">
        <v>628</v>
      </c>
      <c r="B194" s="10" t="s">
        <v>629</v>
      </c>
    </row>
    <row r="195" spans="1:2" x14ac:dyDescent="0.2">
      <c r="A195" s="10" t="s">
        <v>630</v>
      </c>
      <c r="B195" s="10" t="s">
        <v>631</v>
      </c>
    </row>
    <row r="196" spans="1:2" x14ac:dyDescent="0.2">
      <c r="A196" s="10" t="s">
        <v>632</v>
      </c>
      <c r="B196" s="10" t="s">
        <v>633</v>
      </c>
    </row>
    <row r="197" spans="1:2" x14ac:dyDescent="0.2">
      <c r="A197" s="10" t="s">
        <v>634</v>
      </c>
      <c r="B197" s="10" t="s">
        <v>635</v>
      </c>
    </row>
    <row r="198" spans="1:2" x14ac:dyDescent="0.2">
      <c r="A198" s="10" t="s">
        <v>636</v>
      </c>
      <c r="B198" s="10" t="s">
        <v>637</v>
      </c>
    </row>
    <row r="199" spans="1:2" x14ac:dyDescent="0.2">
      <c r="A199" s="10" t="s">
        <v>638</v>
      </c>
      <c r="B199" s="10" t="s">
        <v>639</v>
      </c>
    </row>
    <row r="200" spans="1:2" x14ac:dyDescent="0.2">
      <c r="A200" s="10" t="s">
        <v>640</v>
      </c>
      <c r="B200" s="10" t="s">
        <v>641</v>
      </c>
    </row>
    <row r="201" spans="1:2" x14ac:dyDescent="0.2">
      <c r="A201" s="38" t="s">
        <v>1238</v>
      </c>
      <c r="B201" s="14" t="s">
        <v>1239</v>
      </c>
    </row>
    <row r="202" spans="1:2" x14ac:dyDescent="0.2">
      <c r="A202" s="38" t="s">
        <v>1240</v>
      </c>
      <c r="B202" s="14" t="s">
        <v>1241</v>
      </c>
    </row>
    <row r="203" spans="1:2" x14ac:dyDescent="0.2">
      <c r="A203" s="38" t="s">
        <v>1242</v>
      </c>
      <c r="B203" s="14" t="s">
        <v>1243</v>
      </c>
    </row>
    <row r="204" spans="1:2" x14ac:dyDescent="0.2">
      <c r="A204" s="38" t="s">
        <v>1244</v>
      </c>
      <c r="B204" s="14" t="s">
        <v>1245</v>
      </c>
    </row>
    <row r="205" spans="1:2" x14ac:dyDescent="0.2">
      <c r="A205" s="10" t="s">
        <v>642</v>
      </c>
      <c r="B205" s="10" t="s">
        <v>643</v>
      </c>
    </row>
    <row r="206" spans="1:2" x14ac:dyDescent="0.2">
      <c r="A206" s="10" t="s">
        <v>644</v>
      </c>
      <c r="B206" s="10" t="s">
        <v>645</v>
      </c>
    </row>
    <row r="207" spans="1:2" x14ac:dyDescent="0.2">
      <c r="A207" s="38" t="s">
        <v>1246</v>
      </c>
      <c r="B207" s="14" t="s">
        <v>1247</v>
      </c>
    </row>
    <row r="208" spans="1:2" x14ac:dyDescent="0.2">
      <c r="A208" s="38" t="s">
        <v>1248</v>
      </c>
      <c r="B208" s="14" t="s">
        <v>1249</v>
      </c>
    </row>
    <row r="209" spans="1:2" x14ac:dyDescent="0.2">
      <c r="A209" s="38" t="s">
        <v>1250</v>
      </c>
      <c r="B209" s="14" t="s">
        <v>1251</v>
      </c>
    </row>
    <row r="210" spans="1:2" x14ac:dyDescent="0.2">
      <c r="A210" s="38" t="s">
        <v>1252</v>
      </c>
      <c r="B210" s="14" t="s">
        <v>1253</v>
      </c>
    </row>
    <row r="211" spans="1:2" x14ac:dyDescent="0.2">
      <c r="A211" s="10" t="s">
        <v>646</v>
      </c>
      <c r="B211" s="10" t="s">
        <v>647</v>
      </c>
    </row>
    <row r="212" spans="1:2" x14ac:dyDescent="0.2">
      <c r="A212" s="10" t="s">
        <v>648</v>
      </c>
      <c r="B212" s="10" t="s">
        <v>649</v>
      </c>
    </row>
    <row r="213" spans="1:2" x14ac:dyDescent="0.2">
      <c r="A213" s="10" t="s">
        <v>650</v>
      </c>
      <c r="B213" s="10" t="s">
        <v>651</v>
      </c>
    </row>
    <row r="214" spans="1:2" x14ac:dyDescent="0.2">
      <c r="A214" s="10" t="s">
        <v>652</v>
      </c>
      <c r="B214" s="10" t="s">
        <v>653</v>
      </c>
    </row>
    <row r="215" spans="1:2" x14ac:dyDescent="0.2">
      <c r="A215" s="10" t="s">
        <v>654</v>
      </c>
      <c r="B215" s="10" t="s">
        <v>655</v>
      </c>
    </row>
    <row r="216" spans="1:2" x14ac:dyDescent="0.2">
      <c r="A216" s="10" t="s">
        <v>656</v>
      </c>
      <c r="B216" s="10" t="s">
        <v>51</v>
      </c>
    </row>
    <row r="217" spans="1:2" x14ac:dyDescent="0.2">
      <c r="A217" s="38" t="s">
        <v>1254</v>
      </c>
      <c r="B217" s="14" t="s">
        <v>1255</v>
      </c>
    </row>
    <row r="218" spans="1:2" x14ac:dyDescent="0.2">
      <c r="A218" s="10" t="s">
        <v>657</v>
      </c>
      <c r="B218" s="10" t="s">
        <v>658</v>
      </c>
    </row>
    <row r="219" spans="1:2" x14ac:dyDescent="0.2">
      <c r="A219" s="10" t="s">
        <v>659</v>
      </c>
      <c r="B219" s="10" t="s">
        <v>660</v>
      </c>
    </row>
    <row r="220" spans="1:2" x14ac:dyDescent="0.2">
      <c r="A220" s="10" t="s">
        <v>661</v>
      </c>
      <c r="B220" s="10" t="s">
        <v>662</v>
      </c>
    </row>
    <row r="221" spans="1:2" x14ac:dyDescent="0.2">
      <c r="A221" s="10" t="s">
        <v>663</v>
      </c>
      <c r="B221" s="10" t="s">
        <v>664</v>
      </c>
    </row>
    <row r="222" spans="1:2" x14ac:dyDescent="0.2">
      <c r="A222" s="10" t="s">
        <v>665</v>
      </c>
      <c r="B222" s="10" t="s">
        <v>666</v>
      </c>
    </row>
    <row r="223" spans="1:2" x14ac:dyDescent="0.2">
      <c r="A223" s="10" t="s">
        <v>667</v>
      </c>
      <c r="B223" s="10" t="s">
        <v>668</v>
      </c>
    </row>
    <row r="224" spans="1:2" x14ac:dyDescent="0.2">
      <c r="A224" s="10" t="s">
        <v>669</v>
      </c>
      <c r="B224" s="10" t="s">
        <v>670</v>
      </c>
    </row>
    <row r="225" spans="1:2" x14ac:dyDescent="0.2">
      <c r="A225" s="10" t="s">
        <v>671</v>
      </c>
      <c r="B225" s="10" t="s">
        <v>672</v>
      </c>
    </row>
    <row r="226" spans="1:2" x14ac:dyDescent="0.2">
      <c r="A226" s="10" t="s">
        <v>673</v>
      </c>
      <c r="B226" s="10" t="s">
        <v>53</v>
      </c>
    </row>
    <row r="227" spans="1:2" x14ac:dyDescent="0.2">
      <c r="A227" s="10" t="s">
        <v>674</v>
      </c>
      <c r="B227" s="10" t="s">
        <v>675</v>
      </c>
    </row>
    <row r="228" spans="1:2" x14ac:dyDescent="0.2">
      <c r="A228" s="10" t="s">
        <v>676</v>
      </c>
      <c r="B228" s="10" t="s">
        <v>677</v>
      </c>
    </row>
    <row r="229" spans="1:2" x14ac:dyDescent="0.2">
      <c r="A229" s="38" t="s">
        <v>1131</v>
      </c>
      <c r="B229" s="14" t="s">
        <v>1132</v>
      </c>
    </row>
    <row r="230" spans="1:2" x14ac:dyDescent="0.2">
      <c r="A230" s="38" t="s">
        <v>1133</v>
      </c>
      <c r="B230" s="14" t="s">
        <v>1134</v>
      </c>
    </row>
    <row r="231" spans="1:2" x14ac:dyDescent="0.2">
      <c r="A231" s="38" t="s">
        <v>1135</v>
      </c>
      <c r="B231" s="14" t="s">
        <v>1136</v>
      </c>
    </row>
    <row r="232" spans="1:2" x14ac:dyDescent="0.2">
      <c r="A232" s="38" t="s">
        <v>1137</v>
      </c>
      <c r="B232" s="14" t="s">
        <v>1138</v>
      </c>
    </row>
    <row r="233" spans="1:2" x14ac:dyDescent="0.2">
      <c r="A233" s="38" t="s">
        <v>1139</v>
      </c>
      <c r="B233" s="14" t="s">
        <v>1140</v>
      </c>
    </row>
    <row r="234" spans="1:2" x14ac:dyDescent="0.2">
      <c r="A234" s="38" t="s">
        <v>1141</v>
      </c>
      <c r="B234" s="14" t="s">
        <v>1142</v>
      </c>
    </row>
    <row r="235" spans="1:2" x14ac:dyDescent="0.2">
      <c r="A235" s="38" t="s">
        <v>1143</v>
      </c>
      <c r="B235" s="14" t="s">
        <v>1144</v>
      </c>
    </row>
    <row r="236" spans="1:2" x14ac:dyDescent="0.2">
      <c r="A236" s="38" t="s">
        <v>1145</v>
      </c>
      <c r="B236" s="14" t="s">
        <v>1146</v>
      </c>
    </row>
    <row r="237" spans="1:2" x14ac:dyDescent="0.2">
      <c r="A237" s="38" t="s">
        <v>1147</v>
      </c>
      <c r="B237" s="14" t="s">
        <v>1148</v>
      </c>
    </row>
    <row r="238" spans="1:2" x14ac:dyDescent="0.2">
      <c r="A238" s="38" t="s">
        <v>1149</v>
      </c>
      <c r="B238" s="14" t="s">
        <v>1230</v>
      </c>
    </row>
    <row r="239" spans="1:2" x14ac:dyDescent="0.2">
      <c r="A239" s="38" t="s">
        <v>1150</v>
      </c>
      <c r="B239" s="14" t="s">
        <v>1151</v>
      </c>
    </row>
    <row r="240" spans="1:2" x14ac:dyDescent="0.2">
      <c r="A240" s="38" t="s">
        <v>1152</v>
      </c>
      <c r="B240" s="14" t="s">
        <v>1153</v>
      </c>
    </row>
    <row r="241" spans="1:2" x14ac:dyDescent="0.2">
      <c r="A241" s="38" t="s">
        <v>1154</v>
      </c>
      <c r="B241" s="14" t="s">
        <v>1155</v>
      </c>
    </row>
    <row r="242" spans="1:2" x14ac:dyDescent="0.2">
      <c r="A242" s="38" t="s">
        <v>1156</v>
      </c>
      <c r="B242" s="14" t="s">
        <v>1157</v>
      </c>
    </row>
    <row r="243" spans="1:2" x14ac:dyDescent="0.2">
      <c r="A243" s="38" t="s">
        <v>1158</v>
      </c>
      <c r="B243" s="14" t="s">
        <v>1159</v>
      </c>
    </row>
    <row r="244" spans="1:2" x14ac:dyDescent="0.2">
      <c r="A244" s="38" t="s">
        <v>1160</v>
      </c>
      <c r="B244" s="14" t="s">
        <v>1161</v>
      </c>
    </row>
    <row r="245" spans="1:2" x14ac:dyDescent="0.2">
      <c r="A245" s="38" t="s">
        <v>1162</v>
      </c>
      <c r="B245" s="14" t="s">
        <v>1231</v>
      </c>
    </row>
    <row r="246" spans="1:2" x14ac:dyDescent="0.2">
      <c r="A246" s="38" t="s">
        <v>1163</v>
      </c>
      <c r="B246" s="14" t="s">
        <v>1232</v>
      </c>
    </row>
    <row r="247" spans="1:2" x14ac:dyDescent="0.2">
      <c r="A247" s="38" t="s">
        <v>1164</v>
      </c>
      <c r="B247" s="14" t="s">
        <v>1165</v>
      </c>
    </row>
    <row r="248" spans="1:2" x14ac:dyDescent="0.2">
      <c r="A248" s="38" t="s">
        <v>1166</v>
      </c>
      <c r="B248" s="14" t="s">
        <v>1167</v>
      </c>
    </row>
    <row r="249" spans="1:2" x14ac:dyDescent="0.2">
      <c r="A249" s="38" t="s">
        <v>1168</v>
      </c>
      <c r="B249" s="14" t="s">
        <v>1169</v>
      </c>
    </row>
    <row r="250" spans="1:2" x14ac:dyDescent="0.2">
      <c r="A250" s="38" t="s">
        <v>1170</v>
      </c>
      <c r="B250" s="14" t="s">
        <v>1171</v>
      </c>
    </row>
    <row r="251" spans="1:2" x14ac:dyDescent="0.2">
      <c r="A251" s="38" t="s">
        <v>1172</v>
      </c>
      <c r="B251" s="14" t="s">
        <v>1173</v>
      </c>
    </row>
    <row r="252" spans="1:2" x14ac:dyDescent="0.2">
      <c r="A252" s="38" t="s">
        <v>1174</v>
      </c>
      <c r="B252" s="14" t="s">
        <v>1175</v>
      </c>
    </row>
    <row r="253" spans="1:2" x14ac:dyDescent="0.2">
      <c r="A253" s="38" t="s">
        <v>1176</v>
      </c>
      <c r="B253" s="14" t="s">
        <v>1177</v>
      </c>
    </row>
    <row r="254" spans="1:2" x14ac:dyDescent="0.2">
      <c r="A254" s="38" t="s">
        <v>1178</v>
      </c>
      <c r="B254" s="14" t="s">
        <v>1179</v>
      </c>
    </row>
    <row r="255" spans="1:2" x14ac:dyDescent="0.2">
      <c r="A255" s="38" t="s">
        <v>1180</v>
      </c>
      <c r="B255" s="14" t="s">
        <v>1181</v>
      </c>
    </row>
    <row r="256" spans="1:2" x14ac:dyDescent="0.2">
      <c r="A256" s="38" t="s">
        <v>1182</v>
      </c>
      <c r="B256" s="14" t="s">
        <v>1233</v>
      </c>
    </row>
    <row r="257" spans="1:2" x14ac:dyDescent="0.2">
      <c r="A257" s="38" t="s">
        <v>1183</v>
      </c>
      <c r="B257" s="14" t="s">
        <v>1184</v>
      </c>
    </row>
    <row r="258" spans="1:2" x14ac:dyDescent="0.2">
      <c r="A258" s="38" t="s">
        <v>1185</v>
      </c>
      <c r="B258" s="14" t="s">
        <v>1186</v>
      </c>
    </row>
    <row r="259" spans="1:2" x14ac:dyDescent="0.2">
      <c r="A259" s="38" t="s">
        <v>1187</v>
      </c>
      <c r="B259" s="14" t="s">
        <v>1188</v>
      </c>
    </row>
    <row r="260" spans="1:2" x14ac:dyDescent="0.2">
      <c r="A260" s="38" t="s">
        <v>1256</v>
      </c>
      <c r="B260" s="14" t="s">
        <v>1257</v>
      </c>
    </row>
    <row r="261" spans="1:2" x14ac:dyDescent="0.2">
      <c r="A261" s="38" t="s">
        <v>1258</v>
      </c>
      <c r="B261" s="14" t="s">
        <v>1259</v>
      </c>
    </row>
    <row r="262" spans="1:2" x14ac:dyDescent="0.2">
      <c r="A262" s="38" t="s">
        <v>1260</v>
      </c>
      <c r="B262" s="14" t="s">
        <v>1261</v>
      </c>
    </row>
    <row r="263" spans="1:2" x14ac:dyDescent="0.2">
      <c r="A263" s="38" t="s">
        <v>1262</v>
      </c>
      <c r="B263" s="14" t="s">
        <v>1263</v>
      </c>
    </row>
    <row r="264" spans="1:2" x14ac:dyDescent="0.2">
      <c r="A264" s="38" t="s">
        <v>1264</v>
      </c>
      <c r="B264" s="14" t="s">
        <v>1265</v>
      </c>
    </row>
    <row r="265" spans="1:2" x14ac:dyDescent="0.2">
      <c r="A265" s="38" t="s">
        <v>1266</v>
      </c>
      <c r="B265" s="14" t="s">
        <v>1267</v>
      </c>
    </row>
    <row r="266" spans="1:2" x14ac:dyDescent="0.2">
      <c r="A266" s="38" t="s">
        <v>1268</v>
      </c>
      <c r="B266" s="14" t="s">
        <v>1269</v>
      </c>
    </row>
    <row r="267" spans="1:2" x14ac:dyDescent="0.2">
      <c r="A267" s="38" t="s">
        <v>1270</v>
      </c>
      <c r="B267" s="14" t="s">
        <v>1271</v>
      </c>
    </row>
    <row r="268" spans="1:2" x14ac:dyDescent="0.2">
      <c r="A268" s="38" t="s">
        <v>1272</v>
      </c>
      <c r="B268" s="14" t="s">
        <v>1273</v>
      </c>
    </row>
    <row r="269" spans="1:2" x14ac:dyDescent="0.2">
      <c r="A269" s="38" t="s">
        <v>1274</v>
      </c>
      <c r="B269" s="14" t="s">
        <v>1275</v>
      </c>
    </row>
  </sheetData>
  <sortState ref="A5:B271">
    <sortCondition ref="A5"/>
  </sortState>
  <conditionalFormatting sqref="A195:B195 A188:B188 A190:B191 A168:B168 A171:B171 A175:B178 A173:B173 A157:B157 A139:B139">
    <cfRule type="expression" dxfId="81" priority="35">
      <formula>#REF!="Y"</formula>
    </cfRule>
  </conditionalFormatting>
  <conditionalFormatting sqref="A3:B12 B88:B109">
    <cfRule type="expression" dxfId="80" priority="34">
      <formula>$C3="Y"</formula>
    </cfRule>
  </conditionalFormatting>
  <conditionalFormatting sqref="A11:A12">
    <cfRule type="expression" dxfId="79" priority="33">
      <formula>$C11="Y"</formula>
    </cfRule>
  </conditionalFormatting>
  <conditionalFormatting sqref="A88:A109">
    <cfRule type="expression" dxfId="78" priority="32">
      <formula>$C88="Y"</formula>
    </cfRule>
  </conditionalFormatting>
  <conditionalFormatting sqref="A110:A127 A131:A138 A140:A144 B110:B138 B140:B150">
    <cfRule type="expression" dxfId="77" priority="31">
      <formula>$C109="Y"</formula>
    </cfRule>
  </conditionalFormatting>
  <conditionalFormatting sqref="A128:A130">
    <cfRule type="expression" dxfId="76" priority="30">
      <formula>$C127="Y"</formula>
    </cfRule>
  </conditionalFormatting>
  <conditionalFormatting sqref="A140:A148">
    <cfRule type="expression" dxfId="75" priority="29">
      <formula>$C139="Y"</formula>
    </cfRule>
  </conditionalFormatting>
  <conditionalFormatting sqref="A144:A145">
    <cfRule type="expression" dxfId="74" priority="28">
      <formula>$C143="Y"</formula>
    </cfRule>
  </conditionalFormatting>
  <conditionalFormatting sqref="A146:A150">
    <cfRule type="expression" dxfId="73" priority="27">
      <formula>$C145="Y"</formula>
    </cfRule>
  </conditionalFormatting>
  <conditionalFormatting sqref="A185:B186 A183:B183 A181:B181 A179:B179">
    <cfRule type="expression" dxfId="72" priority="26">
      <formula>#REF!="Y"</formula>
    </cfRule>
  </conditionalFormatting>
  <conditionalFormatting sqref="A212:B212">
    <cfRule type="expression" dxfId="71" priority="25">
      <formula>#REF!="Y"</formula>
    </cfRule>
  </conditionalFormatting>
  <conditionalFormatting sqref="B213 A3:B150">
    <cfRule type="expression" dxfId="70" priority="24">
      <formula>#REF!="Y"</formula>
    </cfRule>
  </conditionalFormatting>
  <conditionalFormatting sqref="A201:B219 A192:B199 A189:B189 A184:B184 A182:B182 A180:B180 A172:B172 A186:B186 A159:B167 A110:B138 A140:B157">
    <cfRule type="expression" dxfId="69" priority="23">
      <formula>#REF!="Y"</formula>
    </cfRule>
  </conditionalFormatting>
  <conditionalFormatting sqref="A200:B200 A170:B170 A158:B158">
    <cfRule type="expression" dxfId="68" priority="22">
      <formula>#REF!="Y"</formula>
    </cfRule>
  </conditionalFormatting>
  <conditionalFormatting sqref="A174:B174">
    <cfRule type="expression" dxfId="67" priority="21">
      <formula>#REF!="Y"</formula>
    </cfRule>
  </conditionalFormatting>
  <conditionalFormatting sqref="A209:B209">
    <cfRule type="expression" dxfId="66" priority="20">
      <formula>#REF!="Y"</formula>
    </cfRule>
  </conditionalFormatting>
  <conditionalFormatting sqref="A187:B187">
    <cfRule type="expression" dxfId="65" priority="19">
      <formula>#REF!="Y"</formula>
    </cfRule>
  </conditionalFormatting>
  <conditionalFormatting sqref="A169:B169">
    <cfRule type="expression" dxfId="64" priority="18">
      <formula>#REF!="Y"</formula>
    </cfRule>
  </conditionalFormatting>
  <conditionalFormatting sqref="A220:A250">
    <cfRule type="expression" dxfId="63" priority="17">
      <formula>#REF!="Y"</formula>
    </cfRule>
  </conditionalFormatting>
  <conditionalFormatting sqref="A220:A250">
    <cfRule type="expression" dxfId="62" priority="16">
      <formula>#REF!="Y"</formula>
    </cfRule>
  </conditionalFormatting>
  <conditionalFormatting sqref="B220:B244">
    <cfRule type="expression" dxfId="61" priority="15">
      <formula>#REF!="Y"</formula>
    </cfRule>
  </conditionalFormatting>
  <conditionalFormatting sqref="B220:B244">
    <cfRule type="expression" dxfId="60" priority="14">
      <formula>#REF!="Y"</formula>
    </cfRule>
  </conditionalFormatting>
  <conditionalFormatting sqref="B220:B250">
    <cfRule type="expression" dxfId="59" priority="13">
      <formula>#REF!="Y"</formula>
    </cfRule>
  </conditionalFormatting>
  <conditionalFormatting sqref="B220:B250">
    <cfRule type="expression" dxfId="58" priority="12">
      <formula>#REF!="Y"</formula>
    </cfRule>
  </conditionalFormatting>
  <conditionalFormatting sqref="A251:A269">
    <cfRule type="cellIs" dxfId="57" priority="6" operator="equal">
      <formula>"PRINTED"</formula>
    </cfRule>
    <cfRule type="cellIs" dxfId="56" priority="7" operator="equal">
      <formula>"SIGNED OFF"</formula>
    </cfRule>
    <cfRule type="cellIs" dxfId="55" priority="8" operator="equal">
      <formula>"DMcG"</formula>
    </cfRule>
    <cfRule type="cellIs" dxfId="54" priority="9" operator="equal">
      <formula>"AW"</formula>
    </cfRule>
    <cfRule type="cellIs" dxfId="53" priority="10" operator="equal">
      <formula>"RE"</formula>
    </cfRule>
    <cfRule type="cellIs" dxfId="52" priority="11" operator="equal">
      <formula>"HI"</formula>
    </cfRule>
  </conditionalFormatting>
  <conditionalFormatting sqref="A251:A269">
    <cfRule type="expression" dxfId="51" priority="5">
      <formula>#REF!="Y"</formula>
    </cfRule>
  </conditionalFormatting>
  <conditionalFormatting sqref="A251:A269">
    <cfRule type="expression" dxfId="50" priority="4">
      <formula>#REF!="Y"</formula>
    </cfRule>
  </conditionalFormatting>
  <conditionalFormatting sqref="A251:A269">
    <cfRule type="expression" dxfId="49" priority="3">
      <formula>#REF!="Y"</formula>
    </cfRule>
  </conditionalFormatting>
  <conditionalFormatting sqref="B251:B269">
    <cfRule type="expression" dxfId="48" priority="2">
      <formula>#REF!="Y"</formula>
    </cfRule>
  </conditionalFormatting>
  <conditionalFormatting sqref="B251:B269">
    <cfRule type="expression" dxfId="47" priority="1">
      <formula>#REF!="Y"</formula>
    </cfRule>
  </conditionalFormatting>
  <pageMargins left="0.23622047244094491" right="0.23622047244094491" top="0.74803149606299213" bottom="0.74803149606299213" header="0.31496062992125984" footer="0.31496062992125984"/>
  <pageSetup paperSize="9" scale="63" orientation="portrait" r:id="rId1"/>
  <headerFooter alignWithMargins="0">
    <oddHeader>&amp;A</oddHeader>
    <oddFooter>Page &amp;P of &amp;N</oddFooter>
  </headerFooter>
  <rowBreaks count="1" manualBreakCount="1">
    <brk id="69"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6"/>
  <sheetViews>
    <sheetView zoomScaleNormal="100" workbookViewId="0">
      <pane ySplit="2" topLeftCell="A3" activePane="bottomLeft" state="frozen"/>
      <selection pane="bottomLeft"/>
    </sheetView>
  </sheetViews>
  <sheetFormatPr defaultColWidth="9.140625" defaultRowHeight="15" x14ac:dyDescent="0.2"/>
  <cols>
    <col min="1" max="1" width="17.140625" style="35" customWidth="1"/>
    <col min="2" max="2" width="101.140625" style="5" bestFit="1" customWidth="1"/>
    <col min="3" max="16384" width="9.140625" style="5"/>
  </cols>
  <sheetData>
    <row r="1" spans="1:8" ht="19.5" x14ac:dyDescent="0.3">
      <c r="A1" s="34" t="s">
        <v>678</v>
      </c>
      <c r="H1" s="4"/>
    </row>
    <row r="2" spans="1:8" ht="30" customHeight="1" x14ac:dyDescent="0.2">
      <c r="A2" s="31" t="s">
        <v>1395</v>
      </c>
      <c r="B2" s="16" t="s">
        <v>5</v>
      </c>
    </row>
    <row r="3" spans="1:8" x14ac:dyDescent="0.2">
      <c r="A3" s="27" t="s">
        <v>734</v>
      </c>
      <c r="B3" s="15" t="s">
        <v>735</v>
      </c>
    </row>
    <row r="4" spans="1:8" x14ac:dyDescent="0.2">
      <c r="A4" s="27" t="s">
        <v>736</v>
      </c>
      <c r="B4" s="15" t="s">
        <v>737</v>
      </c>
    </row>
    <row r="5" spans="1:8" x14ac:dyDescent="0.2">
      <c r="A5" s="27" t="s">
        <v>738</v>
      </c>
      <c r="B5" s="15" t="s">
        <v>255</v>
      </c>
    </row>
    <row r="6" spans="1:8" x14ac:dyDescent="0.2">
      <c r="A6" s="27" t="s">
        <v>739</v>
      </c>
      <c r="B6" s="15" t="s">
        <v>257</v>
      </c>
    </row>
    <row r="7" spans="1:8" x14ac:dyDescent="0.2">
      <c r="A7" s="27" t="s">
        <v>740</v>
      </c>
      <c r="B7" s="15" t="s">
        <v>741</v>
      </c>
    </row>
    <row r="8" spans="1:8" x14ac:dyDescent="0.2">
      <c r="A8" s="27" t="s">
        <v>742</v>
      </c>
      <c r="B8" s="15" t="s">
        <v>743</v>
      </c>
    </row>
    <row r="9" spans="1:8" x14ac:dyDescent="0.2">
      <c r="A9" s="27" t="s">
        <v>744</v>
      </c>
      <c r="B9" s="15" t="s">
        <v>745</v>
      </c>
    </row>
    <row r="10" spans="1:8" x14ac:dyDescent="0.2">
      <c r="A10" s="27" t="s">
        <v>746</v>
      </c>
      <c r="B10" s="15" t="s">
        <v>747</v>
      </c>
    </row>
    <row r="11" spans="1:8" x14ac:dyDescent="0.2">
      <c r="A11" s="27" t="s">
        <v>748</v>
      </c>
      <c r="B11" s="15" t="s">
        <v>749</v>
      </c>
    </row>
    <row r="12" spans="1:8" x14ac:dyDescent="0.2">
      <c r="A12" s="27" t="s">
        <v>750</v>
      </c>
      <c r="B12" s="15" t="s">
        <v>751</v>
      </c>
    </row>
    <row r="13" spans="1:8" x14ac:dyDescent="0.2">
      <c r="A13" s="27" t="s">
        <v>752</v>
      </c>
      <c r="B13" s="15" t="s">
        <v>753</v>
      </c>
    </row>
    <row r="14" spans="1:8" x14ac:dyDescent="0.2">
      <c r="A14" s="27" t="s">
        <v>754</v>
      </c>
      <c r="B14" s="15" t="s">
        <v>755</v>
      </c>
    </row>
    <row r="15" spans="1:8" x14ac:dyDescent="0.2">
      <c r="A15" s="27" t="s">
        <v>756</v>
      </c>
      <c r="B15" s="15" t="s">
        <v>757</v>
      </c>
    </row>
    <row r="16" spans="1:8" x14ac:dyDescent="0.2">
      <c r="A16" s="27" t="s">
        <v>758</v>
      </c>
      <c r="B16" s="15" t="s">
        <v>297</v>
      </c>
    </row>
    <row r="17" spans="1:2" x14ac:dyDescent="0.2">
      <c r="A17" s="27" t="s">
        <v>759</v>
      </c>
      <c r="B17" s="15" t="s">
        <v>299</v>
      </c>
    </row>
    <row r="18" spans="1:2" x14ac:dyDescent="0.2">
      <c r="A18" s="27" t="s">
        <v>760</v>
      </c>
      <c r="B18" s="15" t="s">
        <v>761</v>
      </c>
    </row>
    <row r="19" spans="1:2" x14ac:dyDescent="0.2">
      <c r="A19" s="27" t="s">
        <v>762</v>
      </c>
      <c r="B19" s="15" t="s">
        <v>763</v>
      </c>
    </row>
    <row r="20" spans="1:2" x14ac:dyDescent="0.2">
      <c r="A20" s="27" t="s">
        <v>764</v>
      </c>
      <c r="B20" s="15" t="s">
        <v>765</v>
      </c>
    </row>
    <row r="21" spans="1:2" x14ac:dyDescent="0.2">
      <c r="A21" s="27" t="s">
        <v>766</v>
      </c>
      <c r="B21" s="15" t="s">
        <v>767</v>
      </c>
    </row>
    <row r="22" spans="1:2" x14ac:dyDescent="0.2">
      <c r="A22" s="27" t="s">
        <v>768</v>
      </c>
      <c r="B22" s="15" t="s">
        <v>769</v>
      </c>
    </row>
    <row r="23" spans="1:2" x14ac:dyDescent="0.2">
      <c r="A23" s="27" t="s">
        <v>770</v>
      </c>
      <c r="B23" s="15" t="s">
        <v>771</v>
      </c>
    </row>
    <row r="24" spans="1:2" x14ac:dyDescent="0.2">
      <c r="A24" s="27" t="s">
        <v>772</v>
      </c>
      <c r="B24" s="15" t="s">
        <v>303</v>
      </c>
    </row>
    <row r="25" spans="1:2" x14ac:dyDescent="0.2">
      <c r="A25" s="27" t="s">
        <v>773</v>
      </c>
      <c r="B25" s="15" t="s">
        <v>305</v>
      </c>
    </row>
    <row r="26" spans="1:2" x14ac:dyDescent="0.2">
      <c r="A26" s="27" t="s">
        <v>774</v>
      </c>
      <c r="B26" s="15" t="s">
        <v>307</v>
      </c>
    </row>
    <row r="27" spans="1:2" x14ac:dyDescent="0.2">
      <c r="A27" s="27" t="s">
        <v>775</v>
      </c>
      <c r="B27" s="15" t="s">
        <v>309</v>
      </c>
    </row>
    <row r="28" spans="1:2" x14ac:dyDescent="0.2">
      <c r="A28" s="27" t="s">
        <v>776</v>
      </c>
      <c r="B28" s="15" t="s">
        <v>390</v>
      </c>
    </row>
    <row r="29" spans="1:2" x14ac:dyDescent="0.2">
      <c r="A29" s="27" t="s">
        <v>777</v>
      </c>
      <c r="B29" s="15" t="s">
        <v>398</v>
      </c>
    </row>
    <row r="30" spans="1:2" x14ac:dyDescent="0.2">
      <c r="A30" s="27" t="s">
        <v>778</v>
      </c>
      <c r="B30" s="15" t="s">
        <v>400</v>
      </c>
    </row>
    <row r="31" spans="1:2" x14ac:dyDescent="0.2">
      <c r="A31" s="27" t="s">
        <v>779</v>
      </c>
      <c r="B31" s="15" t="s">
        <v>780</v>
      </c>
    </row>
    <row r="32" spans="1:2" x14ac:dyDescent="0.2">
      <c r="A32" s="27" t="s">
        <v>781</v>
      </c>
      <c r="B32" s="15" t="s">
        <v>782</v>
      </c>
    </row>
    <row r="33" spans="1:2" x14ac:dyDescent="0.2">
      <c r="A33" s="27" t="s">
        <v>783</v>
      </c>
      <c r="B33" s="15" t="s">
        <v>784</v>
      </c>
    </row>
    <row r="34" spans="1:2" x14ac:dyDescent="0.2">
      <c r="A34" s="27" t="s">
        <v>785</v>
      </c>
      <c r="B34" s="15" t="s">
        <v>786</v>
      </c>
    </row>
    <row r="35" spans="1:2" x14ac:dyDescent="0.2">
      <c r="A35" s="27" t="s">
        <v>787</v>
      </c>
      <c r="B35" s="15" t="s">
        <v>788</v>
      </c>
    </row>
    <row r="36" spans="1:2" x14ac:dyDescent="0.2">
      <c r="A36" s="27" t="s">
        <v>789</v>
      </c>
      <c r="B36" s="15" t="s">
        <v>790</v>
      </c>
    </row>
    <row r="37" spans="1:2" x14ac:dyDescent="0.2">
      <c r="A37" s="27" t="s">
        <v>791</v>
      </c>
      <c r="B37" s="15" t="s">
        <v>392</v>
      </c>
    </row>
    <row r="38" spans="1:2" x14ac:dyDescent="0.2">
      <c r="A38" s="27" t="s">
        <v>792</v>
      </c>
      <c r="B38" s="15" t="s">
        <v>793</v>
      </c>
    </row>
    <row r="39" spans="1:2" x14ac:dyDescent="0.2">
      <c r="A39" s="27" t="s">
        <v>794</v>
      </c>
      <c r="B39" s="15" t="s">
        <v>795</v>
      </c>
    </row>
    <row r="40" spans="1:2" x14ac:dyDescent="0.2">
      <c r="A40" s="27" t="s">
        <v>796</v>
      </c>
      <c r="B40" s="15" t="s">
        <v>414</v>
      </c>
    </row>
    <row r="41" spans="1:2" x14ac:dyDescent="0.2">
      <c r="A41" s="27" t="s">
        <v>797</v>
      </c>
      <c r="B41" s="15" t="s">
        <v>416</v>
      </c>
    </row>
    <row r="42" spans="1:2" x14ac:dyDescent="0.2">
      <c r="A42" s="27" t="s">
        <v>798</v>
      </c>
      <c r="B42" s="15" t="s">
        <v>340</v>
      </c>
    </row>
    <row r="43" spans="1:2" x14ac:dyDescent="0.2">
      <c r="A43" s="27" t="s">
        <v>799</v>
      </c>
      <c r="B43" s="15" t="s">
        <v>800</v>
      </c>
    </row>
    <row r="44" spans="1:2" x14ac:dyDescent="0.2">
      <c r="A44" s="27" t="s">
        <v>801</v>
      </c>
      <c r="B44" s="15" t="s">
        <v>802</v>
      </c>
    </row>
    <row r="45" spans="1:2" x14ac:dyDescent="0.2">
      <c r="A45" s="27" t="s">
        <v>803</v>
      </c>
      <c r="B45" s="15" t="s">
        <v>804</v>
      </c>
    </row>
    <row r="46" spans="1:2" x14ac:dyDescent="0.2">
      <c r="A46" s="27" t="s">
        <v>805</v>
      </c>
      <c r="B46" s="15" t="s">
        <v>806</v>
      </c>
    </row>
    <row r="47" spans="1:2" x14ac:dyDescent="0.2">
      <c r="A47" s="27" t="s">
        <v>807</v>
      </c>
      <c r="B47" s="15" t="s">
        <v>808</v>
      </c>
    </row>
    <row r="48" spans="1:2" x14ac:dyDescent="0.2">
      <c r="A48" s="27" t="s">
        <v>809</v>
      </c>
      <c r="B48" s="15" t="s">
        <v>810</v>
      </c>
    </row>
    <row r="49" spans="1:2" x14ac:dyDescent="0.2">
      <c r="A49" s="27" t="s">
        <v>811</v>
      </c>
      <c r="B49" s="15" t="s">
        <v>472</v>
      </c>
    </row>
    <row r="50" spans="1:2" x14ac:dyDescent="0.2">
      <c r="A50" s="27" t="s">
        <v>812</v>
      </c>
      <c r="B50" s="15" t="s">
        <v>476</v>
      </c>
    </row>
    <row r="51" spans="1:2" x14ac:dyDescent="0.2">
      <c r="A51" s="27" t="s">
        <v>813</v>
      </c>
      <c r="B51" s="15" t="s">
        <v>814</v>
      </c>
    </row>
    <row r="52" spans="1:2" x14ac:dyDescent="0.2">
      <c r="A52" s="27" t="s">
        <v>815</v>
      </c>
      <c r="B52" s="15" t="s">
        <v>816</v>
      </c>
    </row>
    <row r="53" spans="1:2" x14ac:dyDescent="0.2">
      <c r="A53" s="27" t="s">
        <v>817</v>
      </c>
      <c r="B53" s="15" t="s">
        <v>818</v>
      </c>
    </row>
    <row r="54" spans="1:2" x14ac:dyDescent="0.2">
      <c r="A54" s="27" t="s">
        <v>819</v>
      </c>
      <c r="B54" s="15" t="s">
        <v>820</v>
      </c>
    </row>
    <row r="55" spans="1:2" x14ac:dyDescent="0.2">
      <c r="A55" s="27" t="s">
        <v>821</v>
      </c>
      <c r="B55" s="15" t="s">
        <v>458</v>
      </c>
    </row>
    <row r="56" spans="1:2" x14ac:dyDescent="0.2">
      <c r="A56" s="27" t="s">
        <v>822</v>
      </c>
      <c r="B56" s="15" t="s">
        <v>484</v>
      </c>
    </row>
    <row r="57" spans="1:2" x14ac:dyDescent="0.2">
      <c r="A57" s="27" t="s">
        <v>823</v>
      </c>
      <c r="B57" s="15" t="s">
        <v>824</v>
      </c>
    </row>
    <row r="58" spans="1:2" x14ac:dyDescent="0.2">
      <c r="A58" s="27" t="s">
        <v>825</v>
      </c>
      <c r="B58" s="15" t="s">
        <v>826</v>
      </c>
    </row>
    <row r="59" spans="1:2" x14ac:dyDescent="0.2">
      <c r="A59" s="27" t="s">
        <v>827</v>
      </c>
      <c r="B59" s="15" t="s">
        <v>828</v>
      </c>
    </row>
    <row r="60" spans="1:2" x14ac:dyDescent="0.2">
      <c r="A60" s="27" t="s">
        <v>829</v>
      </c>
      <c r="B60" s="15" t="s">
        <v>830</v>
      </c>
    </row>
    <row r="61" spans="1:2" x14ac:dyDescent="0.2">
      <c r="A61" s="27" t="s">
        <v>831</v>
      </c>
      <c r="B61" s="15" t="s">
        <v>832</v>
      </c>
    </row>
    <row r="62" spans="1:2" x14ac:dyDescent="0.2">
      <c r="A62" s="27" t="s">
        <v>833</v>
      </c>
      <c r="B62" s="15" t="s">
        <v>834</v>
      </c>
    </row>
    <row r="63" spans="1:2" x14ac:dyDescent="0.2">
      <c r="A63" s="27" t="s">
        <v>835</v>
      </c>
      <c r="B63" s="15" t="s">
        <v>836</v>
      </c>
    </row>
    <row r="64" spans="1:2" x14ac:dyDescent="0.2">
      <c r="A64" s="27" t="s">
        <v>837</v>
      </c>
      <c r="B64" s="15" t="s">
        <v>838</v>
      </c>
    </row>
    <row r="65" spans="1:2" x14ac:dyDescent="0.2">
      <c r="A65" s="27" t="s">
        <v>839</v>
      </c>
      <c r="B65" s="15" t="s">
        <v>840</v>
      </c>
    </row>
    <row r="66" spans="1:2" x14ac:dyDescent="0.2">
      <c r="A66" s="27" t="s">
        <v>841</v>
      </c>
      <c r="B66" s="15" t="s">
        <v>842</v>
      </c>
    </row>
    <row r="67" spans="1:2" x14ac:dyDescent="0.2">
      <c r="A67" s="27" t="s">
        <v>843</v>
      </c>
      <c r="B67" s="15" t="s">
        <v>844</v>
      </c>
    </row>
    <row r="68" spans="1:2" x14ac:dyDescent="0.2">
      <c r="A68" s="27" t="s">
        <v>845</v>
      </c>
      <c r="B68" s="15" t="s">
        <v>846</v>
      </c>
    </row>
    <row r="69" spans="1:2" x14ac:dyDescent="0.2">
      <c r="A69" s="27" t="s">
        <v>847</v>
      </c>
      <c r="B69" s="15" t="s">
        <v>848</v>
      </c>
    </row>
    <row r="70" spans="1:2" x14ac:dyDescent="0.2">
      <c r="A70" s="27" t="s">
        <v>849</v>
      </c>
      <c r="B70" s="15" t="s">
        <v>850</v>
      </c>
    </row>
    <row r="71" spans="1:2" x14ac:dyDescent="0.2">
      <c r="A71" s="27" t="s">
        <v>851</v>
      </c>
      <c r="B71" s="15" t="s">
        <v>852</v>
      </c>
    </row>
    <row r="72" spans="1:2" x14ac:dyDescent="0.2">
      <c r="A72" s="27" t="s">
        <v>853</v>
      </c>
      <c r="B72" s="15" t="s">
        <v>854</v>
      </c>
    </row>
    <row r="73" spans="1:2" x14ac:dyDescent="0.2">
      <c r="A73" s="27" t="s">
        <v>855</v>
      </c>
      <c r="B73" s="15" t="s">
        <v>856</v>
      </c>
    </row>
    <row r="74" spans="1:2" x14ac:dyDescent="0.2">
      <c r="A74" s="27" t="s">
        <v>857</v>
      </c>
      <c r="B74" s="15" t="s">
        <v>858</v>
      </c>
    </row>
    <row r="75" spans="1:2" x14ac:dyDescent="0.2">
      <c r="A75" s="27" t="s">
        <v>859</v>
      </c>
      <c r="B75" s="15" t="s">
        <v>860</v>
      </c>
    </row>
    <row r="76" spans="1:2" x14ac:dyDescent="0.2">
      <c r="A76" s="27" t="s">
        <v>861</v>
      </c>
      <c r="B76" s="15" t="s">
        <v>862</v>
      </c>
    </row>
    <row r="77" spans="1:2" x14ac:dyDescent="0.2">
      <c r="A77" s="27" t="s">
        <v>863</v>
      </c>
      <c r="B77" s="15" t="s">
        <v>961</v>
      </c>
    </row>
    <row r="78" spans="1:2" x14ac:dyDescent="0.2">
      <c r="A78" s="27" t="s">
        <v>864</v>
      </c>
      <c r="B78" s="15" t="s">
        <v>865</v>
      </c>
    </row>
    <row r="79" spans="1:2" x14ac:dyDescent="0.2">
      <c r="A79" s="27" t="s">
        <v>866</v>
      </c>
      <c r="B79" s="15" t="s">
        <v>867</v>
      </c>
    </row>
    <row r="80" spans="1:2" x14ac:dyDescent="0.2">
      <c r="A80" s="27" t="s">
        <v>868</v>
      </c>
      <c r="B80" s="15" t="s">
        <v>869</v>
      </c>
    </row>
    <row r="81" spans="1:2" x14ac:dyDescent="0.2">
      <c r="A81" s="27" t="s">
        <v>870</v>
      </c>
      <c r="B81" s="15" t="s">
        <v>871</v>
      </c>
    </row>
    <row r="82" spans="1:2" x14ac:dyDescent="0.2">
      <c r="A82" s="27" t="s">
        <v>872</v>
      </c>
      <c r="B82" s="15" t="s">
        <v>873</v>
      </c>
    </row>
    <row r="83" spans="1:2" x14ac:dyDescent="0.2">
      <c r="A83" s="27" t="s">
        <v>874</v>
      </c>
      <c r="B83" s="15" t="s">
        <v>875</v>
      </c>
    </row>
    <row r="84" spans="1:2" x14ac:dyDescent="0.2">
      <c r="A84" s="27" t="s">
        <v>876</v>
      </c>
      <c r="B84" s="15" t="s">
        <v>877</v>
      </c>
    </row>
    <row r="85" spans="1:2" x14ac:dyDescent="0.2">
      <c r="A85" s="10" t="s">
        <v>878</v>
      </c>
      <c r="B85" s="10" t="s">
        <v>566</v>
      </c>
    </row>
    <row r="86" spans="1:2" x14ac:dyDescent="0.2">
      <c r="A86" s="10" t="s">
        <v>879</v>
      </c>
      <c r="B86" s="10" t="s">
        <v>880</v>
      </c>
    </row>
    <row r="87" spans="1:2" x14ac:dyDescent="0.2">
      <c r="A87" s="10" t="s">
        <v>881</v>
      </c>
      <c r="B87" s="10" t="s">
        <v>882</v>
      </c>
    </row>
    <row r="88" spans="1:2" x14ac:dyDescent="0.2">
      <c r="A88" s="27" t="s">
        <v>883</v>
      </c>
      <c r="B88" s="15" t="s">
        <v>880</v>
      </c>
    </row>
    <row r="89" spans="1:2" x14ac:dyDescent="0.2">
      <c r="A89" s="27" t="s">
        <v>884</v>
      </c>
      <c r="B89" s="15" t="s">
        <v>885</v>
      </c>
    </row>
    <row r="90" spans="1:2" x14ac:dyDescent="0.2">
      <c r="A90" s="10" t="s">
        <v>886</v>
      </c>
      <c r="B90" s="10" t="s">
        <v>887</v>
      </c>
    </row>
    <row r="91" spans="1:2" x14ac:dyDescent="0.2">
      <c r="A91" s="10" t="s">
        <v>888</v>
      </c>
      <c r="B91" s="10" t="s">
        <v>889</v>
      </c>
    </row>
    <row r="92" spans="1:2" x14ac:dyDescent="0.2">
      <c r="A92" s="10" t="s">
        <v>890</v>
      </c>
      <c r="B92" s="10" t="s">
        <v>891</v>
      </c>
    </row>
    <row r="93" spans="1:2" x14ac:dyDescent="0.2">
      <c r="A93" s="10" t="s">
        <v>892</v>
      </c>
      <c r="B93" s="10" t="s">
        <v>893</v>
      </c>
    </row>
    <row r="94" spans="1:2" x14ac:dyDescent="0.2">
      <c r="A94" s="10" t="s">
        <v>894</v>
      </c>
      <c r="B94" s="10" t="s">
        <v>895</v>
      </c>
    </row>
    <row r="95" spans="1:2" x14ac:dyDescent="0.2">
      <c r="A95" s="10" t="s">
        <v>896</v>
      </c>
      <c r="B95" s="10" t="s">
        <v>605</v>
      </c>
    </row>
    <row r="96" spans="1:2" x14ac:dyDescent="0.2">
      <c r="A96" s="10" t="s">
        <v>897</v>
      </c>
      <c r="B96" s="10" t="s">
        <v>898</v>
      </c>
    </row>
    <row r="97" spans="1:2" x14ac:dyDescent="0.2">
      <c r="A97" s="10" t="s">
        <v>899</v>
      </c>
      <c r="B97" s="10" t="s">
        <v>900</v>
      </c>
    </row>
    <row r="98" spans="1:2" x14ac:dyDescent="0.2">
      <c r="A98" s="10" t="s">
        <v>901</v>
      </c>
      <c r="B98" s="10" t="s">
        <v>902</v>
      </c>
    </row>
    <row r="99" spans="1:2" x14ac:dyDescent="0.2">
      <c r="A99" s="10" t="s">
        <v>903</v>
      </c>
      <c r="B99" s="10" t="s">
        <v>904</v>
      </c>
    </row>
    <row r="100" spans="1:2" x14ac:dyDescent="0.2">
      <c r="A100" s="27" t="s">
        <v>905</v>
      </c>
      <c r="B100" s="15" t="s">
        <v>906</v>
      </c>
    </row>
    <row r="101" spans="1:2" x14ac:dyDescent="0.2">
      <c r="A101" s="27" t="s">
        <v>907</v>
      </c>
      <c r="B101" s="15" t="s">
        <v>908</v>
      </c>
    </row>
    <row r="102" spans="1:2" x14ac:dyDescent="0.2">
      <c r="A102" s="10" t="s">
        <v>909</v>
      </c>
      <c r="B102" s="10" t="s">
        <v>910</v>
      </c>
    </row>
    <row r="103" spans="1:2" x14ac:dyDescent="0.2">
      <c r="A103" s="27" t="s">
        <v>911</v>
      </c>
      <c r="B103" s="15" t="s">
        <v>912</v>
      </c>
    </row>
    <row r="104" spans="1:2" x14ac:dyDescent="0.2">
      <c r="A104" s="10" t="s">
        <v>913</v>
      </c>
      <c r="B104" s="10" t="s">
        <v>641</v>
      </c>
    </row>
    <row r="105" spans="1:2" x14ac:dyDescent="0.2">
      <c r="A105" s="10" t="s">
        <v>914</v>
      </c>
      <c r="B105" s="10" t="s">
        <v>915</v>
      </c>
    </row>
    <row r="106" spans="1:2" x14ac:dyDescent="0.2">
      <c r="A106" s="10" t="s">
        <v>916</v>
      </c>
      <c r="B106" s="10" t="s">
        <v>917</v>
      </c>
    </row>
    <row r="107" spans="1:2" x14ac:dyDescent="0.2">
      <c r="A107" s="10" t="s">
        <v>918</v>
      </c>
      <c r="B107" s="10" t="s">
        <v>919</v>
      </c>
    </row>
    <row r="108" spans="1:2" x14ac:dyDescent="0.2">
      <c r="A108" s="10" t="s">
        <v>920</v>
      </c>
      <c r="B108" s="10" t="s">
        <v>921</v>
      </c>
    </row>
    <row r="109" spans="1:2" x14ac:dyDescent="0.2">
      <c r="A109" s="10" t="s">
        <v>922</v>
      </c>
      <c r="B109" s="10" t="s">
        <v>923</v>
      </c>
    </row>
    <row r="110" spans="1:2" x14ac:dyDescent="0.2">
      <c r="A110" s="27" t="s">
        <v>924</v>
      </c>
      <c r="B110" s="15" t="s">
        <v>925</v>
      </c>
    </row>
    <row r="111" spans="1:2" x14ac:dyDescent="0.2">
      <c r="A111" s="27" t="s">
        <v>926</v>
      </c>
      <c r="B111" s="15" t="s">
        <v>927</v>
      </c>
    </row>
    <row r="112" spans="1:2" x14ac:dyDescent="0.2">
      <c r="A112" s="27" t="s">
        <v>928</v>
      </c>
      <c r="B112" s="15" t="s">
        <v>929</v>
      </c>
    </row>
    <row r="113" spans="1:2" x14ac:dyDescent="0.2">
      <c r="A113" s="27" t="s">
        <v>930</v>
      </c>
      <c r="B113" s="15" t="s">
        <v>931</v>
      </c>
    </row>
    <row r="114" spans="1:2" x14ac:dyDescent="0.2">
      <c r="A114" s="27" t="s">
        <v>932</v>
      </c>
      <c r="B114" s="15" t="s">
        <v>933</v>
      </c>
    </row>
    <row r="115" spans="1:2" x14ac:dyDescent="0.2">
      <c r="A115" s="27" t="s">
        <v>934</v>
      </c>
      <c r="B115" s="15" t="s">
        <v>935</v>
      </c>
    </row>
    <row r="116" spans="1:2" x14ac:dyDescent="0.2">
      <c r="A116" s="27" t="s">
        <v>936</v>
      </c>
      <c r="B116" s="15" t="s">
        <v>937</v>
      </c>
    </row>
    <row r="117" spans="1:2" x14ac:dyDescent="0.2">
      <c r="A117" s="27" t="s">
        <v>1276</v>
      </c>
      <c r="B117" s="15" t="s">
        <v>1239</v>
      </c>
    </row>
    <row r="118" spans="1:2" x14ac:dyDescent="0.2">
      <c r="A118" s="27" t="s">
        <v>1277</v>
      </c>
      <c r="B118" s="15" t="s">
        <v>1241</v>
      </c>
    </row>
    <row r="119" spans="1:2" x14ac:dyDescent="0.2">
      <c r="A119" s="10" t="s">
        <v>938</v>
      </c>
      <c r="B119" s="10" t="s">
        <v>647</v>
      </c>
    </row>
    <row r="120" spans="1:2" x14ac:dyDescent="0.2">
      <c r="A120" s="27" t="s">
        <v>939</v>
      </c>
      <c r="B120" s="15" t="s">
        <v>940</v>
      </c>
    </row>
    <row r="121" spans="1:2" x14ac:dyDescent="0.2">
      <c r="A121" s="27" t="s">
        <v>941</v>
      </c>
      <c r="B121" s="15" t="s">
        <v>942</v>
      </c>
    </row>
    <row r="122" spans="1:2" x14ac:dyDescent="0.2">
      <c r="A122" s="10" t="s">
        <v>943</v>
      </c>
      <c r="B122" s="10" t="s">
        <v>51</v>
      </c>
    </row>
    <row r="123" spans="1:2" x14ac:dyDescent="0.2">
      <c r="A123" s="27" t="s">
        <v>944</v>
      </c>
      <c r="B123" s="15" t="s">
        <v>945</v>
      </c>
    </row>
    <row r="124" spans="1:2" x14ac:dyDescent="0.2">
      <c r="A124" s="27" t="s">
        <v>946</v>
      </c>
      <c r="B124" s="15" t="s">
        <v>947</v>
      </c>
    </row>
    <row r="125" spans="1:2" x14ac:dyDescent="0.2">
      <c r="A125" s="27" t="s">
        <v>948</v>
      </c>
      <c r="B125" s="15" t="s">
        <v>664</v>
      </c>
    </row>
    <row r="126" spans="1:2" x14ac:dyDescent="0.2">
      <c r="A126" s="27" t="s">
        <v>949</v>
      </c>
      <c r="B126" s="15" t="s">
        <v>950</v>
      </c>
    </row>
    <row r="127" spans="1:2" x14ac:dyDescent="0.2">
      <c r="A127" s="27" t="s">
        <v>951</v>
      </c>
      <c r="B127" s="15" t="s">
        <v>952</v>
      </c>
    </row>
    <row r="128" spans="1:2" x14ac:dyDescent="0.2">
      <c r="A128" s="27" t="s">
        <v>953</v>
      </c>
      <c r="B128" s="15" t="s">
        <v>677</v>
      </c>
    </row>
    <row r="129" spans="1:2" x14ac:dyDescent="0.2">
      <c r="A129" s="27" t="s">
        <v>954</v>
      </c>
      <c r="B129" s="15" t="s">
        <v>668</v>
      </c>
    </row>
    <row r="130" spans="1:2" x14ac:dyDescent="0.2">
      <c r="A130" s="27" t="s">
        <v>955</v>
      </c>
      <c r="B130" s="15" t="s">
        <v>956</v>
      </c>
    </row>
    <row r="131" spans="1:2" x14ac:dyDescent="0.2">
      <c r="A131" s="27" t="s">
        <v>1189</v>
      </c>
      <c r="B131" s="15" t="s">
        <v>1190</v>
      </c>
    </row>
    <row r="132" spans="1:2" x14ac:dyDescent="0.2">
      <c r="A132" s="27" t="s">
        <v>1191</v>
      </c>
      <c r="B132" s="15" t="s">
        <v>1192</v>
      </c>
    </row>
    <row r="133" spans="1:2" x14ac:dyDescent="0.2">
      <c r="A133" s="27" t="s">
        <v>1193</v>
      </c>
      <c r="B133" s="15" t="s">
        <v>1194</v>
      </c>
    </row>
    <row r="134" spans="1:2" x14ac:dyDescent="0.2">
      <c r="A134" s="27" t="s">
        <v>1195</v>
      </c>
      <c r="B134" s="15" t="s">
        <v>1196</v>
      </c>
    </row>
    <row r="135" spans="1:2" x14ac:dyDescent="0.2">
      <c r="A135" s="27" t="s">
        <v>1197</v>
      </c>
      <c r="B135" s="15" t="s">
        <v>1159</v>
      </c>
    </row>
    <row r="136" spans="1:2" x14ac:dyDescent="0.2">
      <c r="A136" s="27" t="s">
        <v>1198</v>
      </c>
      <c r="B136" s="15" t="s">
        <v>1161</v>
      </c>
    </row>
    <row r="137" spans="1:2" x14ac:dyDescent="0.2">
      <c r="A137" s="27" t="s">
        <v>1199</v>
      </c>
      <c r="B137" s="15" t="s">
        <v>1200</v>
      </c>
    </row>
    <row r="138" spans="1:2" x14ac:dyDescent="0.2">
      <c r="A138" s="27" t="s">
        <v>1201</v>
      </c>
      <c r="B138" s="15" t="s">
        <v>1202</v>
      </c>
    </row>
    <row r="139" spans="1:2" x14ac:dyDescent="0.2">
      <c r="A139" s="27" t="s">
        <v>1203</v>
      </c>
      <c r="B139" s="15" t="s">
        <v>1204</v>
      </c>
    </row>
    <row r="140" spans="1:2" x14ac:dyDescent="0.2">
      <c r="A140" s="27" t="s">
        <v>1205</v>
      </c>
      <c r="B140" s="15" t="s">
        <v>1206</v>
      </c>
    </row>
    <row r="141" spans="1:2" x14ac:dyDescent="0.2">
      <c r="A141" s="27" t="s">
        <v>1207</v>
      </c>
      <c r="B141" s="15" t="s">
        <v>1175</v>
      </c>
    </row>
    <row r="142" spans="1:2" x14ac:dyDescent="0.2">
      <c r="A142" s="27" t="s">
        <v>1208</v>
      </c>
      <c r="B142" s="15" t="s">
        <v>1209</v>
      </c>
    </row>
    <row r="143" spans="1:2" x14ac:dyDescent="0.2">
      <c r="A143" s="27" t="s">
        <v>1210</v>
      </c>
      <c r="B143" s="15" t="s">
        <v>1211</v>
      </c>
    </row>
    <row r="144" spans="1:2" x14ac:dyDescent="0.2">
      <c r="A144" s="27" t="s">
        <v>1212</v>
      </c>
      <c r="B144" s="15" t="s">
        <v>1213</v>
      </c>
    </row>
    <row r="145" spans="1:2" x14ac:dyDescent="0.2">
      <c r="A145" s="27" t="s">
        <v>1214</v>
      </c>
      <c r="B145" s="15" t="s">
        <v>1215</v>
      </c>
    </row>
    <row r="146" spans="1:2" x14ac:dyDescent="0.2">
      <c r="A146" s="27" t="s">
        <v>1216</v>
      </c>
      <c r="B146" s="15" t="s">
        <v>1186</v>
      </c>
    </row>
  </sheetData>
  <sortState ref="A5:B148">
    <sortCondition ref="A5"/>
  </sortState>
  <conditionalFormatting sqref="A3:B144">
    <cfRule type="expression" dxfId="44" priority="27">
      <formula>#REF!="Y"</formula>
    </cfRule>
  </conditionalFormatting>
  <conditionalFormatting sqref="A110:B116 A118:B119 A103:B103 A88:B89 A100:B101 A3:B84 A121:B144">
    <cfRule type="cellIs" dxfId="43" priority="21" operator="equal">
      <formula>"PRINTED"</formula>
    </cfRule>
    <cfRule type="cellIs" dxfId="42" priority="22" operator="equal">
      <formula>"SIGNED OFF"</formula>
    </cfRule>
    <cfRule type="cellIs" dxfId="41" priority="23" operator="equal">
      <formula>"DMcG"</formula>
    </cfRule>
    <cfRule type="cellIs" dxfId="40" priority="24" operator="equal">
      <formula>"AW"</formula>
    </cfRule>
    <cfRule type="cellIs" dxfId="39" priority="25" operator="equal">
      <formula>"RE"</formula>
    </cfRule>
    <cfRule type="cellIs" dxfId="38" priority="26" operator="equal">
      <formula>"HI"</formula>
    </cfRule>
  </conditionalFormatting>
  <conditionalFormatting sqref="A8:B84 A110:B116 A118:B119 A103:B103 A88:B89 A100:B101 A121:B144">
    <cfRule type="expression" dxfId="37" priority="20">
      <formula>#REF!="Y"</formula>
    </cfRule>
  </conditionalFormatting>
  <conditionalFormatting sqref="A129:B144">
    <cfRule type="expression" dxfId="36" priority="19">
      <formula>#REF!="Y"</formula>
    </cfRule>
  </conditionalFormatting>
  <conditionalFormatting sqref="A129:B144">
    <cfRule type="expression" dxfId="35" priority="18">
      <formula>#REF!="Y"</formula>
    </cfRule>
  </conditionalFormatting>
  <conditionalFormatting sqref="A145:A146">
    <cfRule type="cellIs" dxfId="34" priority="12" operator="equal">
      <formula>"PRINTED"</formula>
    </cfRule>
    <cfRule type="cellIs" dxfId="33" priority="13" operator="equal">
      <formula>"SIGNED OFF"</formula>
    </cfRule>
    <cfRule type="cellIs" dxfId="32" priority="14" operator="equal">
      <formula>"DMcG"</formula>
    </cfRule>
    <cfRule type="cellIs" dxfId="31" priority="15" operator="equal">
      <formula>"AW"</formula>
    </cfRule>
    <cfRule type="cellIs" dxfId="30" priority="16" operator="equal">
      <formula>"RE"</formula>
    </cfRule>
    <cfRule type="cellIs" dxfId="29" priority="17" operator="equal">
      <formula>"HI"</formula>
    </cfRule>
  </conditionalFormatting>
  <conditionalFormatting sqref="A145:A146">
    <cfRule type="expression" dxfId="28" priority="11">
      <formula>#REF!="Y"</formula>
    </cfRule>
  </conditionalFormatting>
  <conditionalFormatting sqref="A145:B146">
    <cfRule type="expression" dxfId="27" priority="10">
      <formula>#REF!="Y"</formula>
    </cfRule>
  </conditionalFormatting>
  <conditionalFormatting sqref="A145:B146">
    <cfRule type="cellIs" dxfId="26" priority="4" operator="equal">
      <formula>"PRINTED"</formula>
    </cfRule>
    <cfRule type="cellIs" dxfId="25" priority="5" operator="equal">
      <formula>"SIGNED OFF"</formula>
    </cfRule>
    <cfRule type="cellIs" dxfId="24" priority="6" operator="equal">
      <formula>"DMcG"</formula>
    </cfRule>
    <cfRule type="cellIs" dxfId="23" priority="7" operator="equal">
      <formula>"AW"</formula>
    </cfRule>
    <cfRule type="cellIs" dxfId="22" priority="8" operator="equal">
      <formula>"RE"</formula>
    </cfRule>
    <cfRule type="cellIs" dxfId="21" priority="9" operator="equal">
      <formula>"HI"</formula>
    </cfRule>
  </conditionalFormatting>
  <conditionalFormatting sqref="A145:B146">
    <cfRule type="expression" dxfId="20" priority="3">
      <formula>#REF!="Y"</formula>
    </cfRule>
  </conditionalFormatting>
  <conditionalFormatting sqref="A145:B146">
    <cfRule type="expression" dxfId="19" priority="2">
      <formula>#REF!="Y"</formula>
    </cfRule>
  </conditionalFormatting>
  <conditionalFormatting sqref="A145:B146">
    <cfRule type="expression" dxfId="18" priority="1">
      <formula>#REF!="Y"</formula>
    </cfRule>
  </conditionalFormatting>
  <pageMargins left="0.23622047244094491" right="0.23622047244094491" top="0.74803149606299213" bottom="0.74803149606299213" header="0.31496062992125984" footer="0.31496062992125984"/>
  <pageSetup paperSize="9" scale="76" orientation="portrait" r:id="rId1"/>
  <headerFooter alignWithMargins="0">
    <oddHeader>&amp;CLocal Characteristics</oddHeader>
    <oddFooter>&amp;C&amp;P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3"/>
  <sheetViews>
    <sheetView zoomScaleNormal="100" workbookViewId="0">
      <pane ySplit="1" topLeftCell="A2" activePane="bottomLeft" state="frozen"/>
      <selection pane="bottomLeft"/>
    </sheetView>
  </sheetViews>
  <sheetFormatPr defaultColWidth="9.140625" defaultRowHeight="15" x14ac:dyDescent="0.2"/>
  <cols>
    <col min="1" max="1" width="53.85546875" style="30" bestFit="1" customWidth="1"/>
    <col min="2" max="16384" width="9.140625" style="5"/>
  </cols>
  <sheetData>
    <row r="1" spans="1:1" ht="19.5" x14ac:dyDescent="0.3">
      <c r="A1" s="34" t="s">
        <v>732</v>
      </c>
    </row>
    <row r="2" spans="1:1" s="40" customFormat="1" ht="30" customHeight="1" x14ac:dyDescent="0.2">
      <c r="A2" s="39" t="s">
        <v>5</v>
      </c>
    </row>
    <row r="3" spans="1:1" x14ac:dyDescent="0.2">
      <c r="A3" s="30" t="s">
        <v>731</v>
      </c>
    </row>
  </sheetData>
  <pageMargins left="0.23622047244094491" right="0.23622047244094491" top="0.74803149606299213" bottom="0.74803149606299213" header="0.31496062992125984" footer="0.31496062992125984"/>
  <pageSetup paperSize="9" orientation="portrait" r:id="rId1"/>
  <headerFooter>
    <oddHeader>&amp;A</oddHead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80"/>
  <sheetViews>
    <sheetView zoomScaleNormal="100" workbookViewId="0">
      <pane ySplit="2" topLeftCell="A3" activePane="bottomLeft" state="frozen"/>
      <selection pane="bottomLeft"/>
    </sheetView>
  </sheetViews>
  <sheetFormatPr defaultColWidth="9.140625" defaultRowHeight="15" x14ac:dyDescent="0.2"/>
  <cols>
    <col min="1" max="1" width="17.140625" style="30" customWidth="1"/>
    <col min="2" max="2" width="87.140625" style="5" bestFit="1" customWidth="1"/>
    <col min="3" max="16384" width="9.140625" style="5"/>
  </cols>
  <sheetData>
    <row r="1" spans="1:2" ht="19.5" x14ac:dyDescent="0.3">
      <c r="A1" s="34" t="s">
        <v>1229</v>
      </c>
    </row>
    <row r="2" spans="1:2" ht="30" customHeight="1" x14ac:dyDescent="0.2">
      <c r="A2" s="31" t="s">
        <v>1395</v>
      </c>
      <c r="B2" s="16" t="s">
        <v>5</v>
      </c>
    </row>
    <row r="3" spans="1:2" x14ac:dyDescent="0.2">
      <c r="A3" s="27" t="s">
        <v>962</v>
      </c>
      <c r="B3" s="15" t="s">
        <v>963</v>
      </c>
    </row>
    <row r="4" spans="1:2" x14ac:dyDescent="0.2">
      <c r="A4" s="27" t="s">
        <v>964</v>
      </c>
      <c r="B4" s="15" t="s">
        <v>965</v>
      </c>
    </row>
    <row r="5" spans="1:2" x14ac:dyDescent="0.2">
      <c r="A5" s="27" t="s">
        <v>966</v>
      </c>
      <c r="B5" s="15" t="s">
        <v>967</v>
      </c>
    </row>
    <row r="6" spans="1:2" x14ac:dyDescent="0.2">
      <c r="A6" s="27" t="s">
        <v>968</v>
      </c>
      <c r="B6" s="15" t="s">
        <v>969</v>
      </c>
    </row>
    <row r="7" spans="1:2" x14ac:dyDescent="0.2">
      <c r="A7" s="27" t="s">
        <v>970</v>
      </c>
      <c r="B7" s="15" t="s">
        <v>971</v>
      </c>
    </row>
    <row r="8" spans="1:2" x14ac:dyDescent="0.2">
      <c r="A8" s="27" t="s">
        <v>972</v>
      </c>
      <c r="B8" s="15" t="s">
        <v>973</v>
      </c>
    </row>
    <row r="9" spans="1:2" x14ac:dyDescent="0.2">
      <c r="A9" s="27" t="s">
        <v>974</v>
      </c>
      <c r="B9" s="15" t="s">
        <v>975</v>
      </c>
    </row>
    <row r="10" spans="1:2" x14ac:dyDescent="0.2">
      <c r="A10" s="27" t="s">
        <v>976</v>
      </c>
      <c r="B10" s="15" t="s">
        <v>977</v>
      </c>
    </row>
    <row r="11" spans="1:2" x14ac:dyDescent="0.2">
      <c r="A11" s="27" t="s">
        <v>978</v>
      </c>
      <c r="B11" s="15" t="s">
        <v>979</v>
      </c>
    </row>
    <row r="12" spans="1:2" x14ac:dyDescent="0.2">
      <c r="A12" s="27" t="s">
        <v>980</v>
      </c>
      <c r="B12" s="15" t="s">
        <v>981</v>
      </c>
    </row>
    <row r="13" spans="1:2" x14ac:dyDescent="0.2">
      <c r="A13" s="27" t="s">
        <v>982</v>
      </c>
      <c r="B13" s="15" t="s">
        <v>983</v>
      </c>
    </row>
    <row r="14" spans="1:2" x14ac:dyDescent="0.2">
      <c r="A14" s="27" t="s">
        <v>984</v>
      </c>
      <c r="B14" s="15" t="s">
        <v>985</v>
      </c>
    </row>
    <row r="15" spans="1:2" x14ac:dyDescent="0.2">
      <c r="A15" s="27" t="s">
        <v>986</v>
      </c>
      <c r="B15" s="15" t="s">
        <v>987</v>
      </c>
    </row>
    <row r="16" spans="1:2" x14ac:dyDescent="0.2">
      <c r="A16" s="27" t="s">
        <v>988</v>
      </c>
      <c r="B16" s="15" t="s">
        <v>989</v>
      </c>
    </row>
    <row r="17" spans="1:2" x14ac:dyDescent="0.2">
      <c r="A17" s="27" t="s">
        <v>990</v>
      </c>
      <c r="B17" s="15" t="s">
        <v>991</v>
      </c>
    </row>
    <row r="18" spans="1:2" x14ac:dyDescent="0.2">
      <c r="A18" s="27" t="s">
        <v>992</v>
      </c>
      <c r="B18" s="15" t="s">
        <v>993</v>
      </c>
    </row>
    <row r="19" spans="1:2" x14ac:dyDescent="0.2">
      <c r="A19" s="27" t="s">
        <v>994</v>
      </c>
      <c r="B19" s="15" t="s">
        <v>995</v>
      </c>
    </row>
    <row r="20" spans="1:2" x14ac:dyDescent="0.2">
      <c r="A20" s="27" t="s">
        <v>996</v>
      </c>
      <c r="B20" s="15" t="s">
        <v>997</v>
      </c>
    </row>
    <row r="21" spans="1:2" x14ac:dyDescent="0.2">
      <c r="A21" s="27" t="s">
        <v>998</v>
      </c>
      <c r="B21" s="15" t="s">
        <v>999</v>
      </c>
    </row>
    <row r="22" spans="1:2" x14ac:dyDescent="0.2">
      <c r="A22" s="27" t="s">
        <v>1000</v>
      </c>
      <c r="B22" s="15" t="s">
        <v>1001</v>
      </c>
    </row>
    <row r="23" spans="1:2" x14ac:dyDescent="0.2">
      <c r="A23" s="27" t="s">
        <v>1014</v>
      </c>
      <c r="B23" s="15" t="s">
        <v>1015</v>
      </c>
    </row>
    <row r="24" spans="1:2" x14ac:dyDescent="0.2">
      <c r="A24" s="27" t="s">
        <v>1016</v>
      </c>
      <c r="B24" s="15" t="s">
        <v>1017</v>
      </c>
    </row>
    <row r="25" spans="1:2" x14ac:dyDescent="0.2">
      <c r="A25" s="27" t="s">
        <v>1018</v>
      </c>
      <c r="B25" s="15" t="s">
        <v>1019</v>
      </c>
    </row>
    <row r="26" spans="1:2" x14ac:dyDescent="0.2">
      <c r="A26" s="27" t="s">
        <v>1020</v>
      </c>
      <c r="B26" s="15" t="s">
        <v>1082</v>
      </c>
    </row>
    <row r="27" spans="1:2" x14ac:dyDescent="0.2">
      <c r="A27" s="27" t="s">
        <v>1021</v>
      </c>
      <c r="B27" s="15" t="s">
        <v>1022</v>
      </c>
    </row>
    <row r="28" spans="1:2" x14ac:dyDescent="0.2">
      <c r="A28" s="27" t="s">
        <v>1023</v>
      </c>
      <c r="B28" s="15" t="s">
        <v>1024</v>
      </c>
    </row>
    <row r="29" spans="1:2" x14ac:dyDescent="0.2">
      <c r="A29" s="27" t="s">
        <v>1025</v>
      </c>
      <c r="B29" s="15" t="s">
        <v>1026</v>
      </c>
    </row>
    <row r="30" spans="1:2" x14ac:dyDescent="0.2">
      <c r="A30" s="27" t="s">
        <v>1027</v>
      </c>
      <c r="B30" s="15" t="s">
        <v>1028</v>
      </c>
    </row>
    <row r="31" spans="1:2" x14ac:dyDescent="0.2">
      <c r="A31" s="27" t="s">
        <v>1029</v>
      </c>
      <c r="B31" s="15" t="s">
        <v>1030</v>
      </c>
    </row>
    <row r="32" spans="1:2" x14ac:dyDescent="0.2">
      <c r="A32" s="27" t="s">
        <v>1031</v>
      </c>
      <c r="B32" s="15" t="s">
        <v>1032</v>
      </c>
    </row>
    <row r="33" spans="1:2" x14ac:dyDescent="0.2">
      <c r="A33" s="27" t="s">
        <v>1033</v>
      </c>
      <c r="B33" s="15" t="s">
        <v>1034</v>
      </c>
    </row>
    <row r="34" spans="1:2" x14ac:dyDescent="0.2">
      <c r="A34" s="27" t="s">
        <v>1035</v>
      </c>
      <c r="B34" s="15" t="s">
        <v>1036</v>
      </c>
    </row>
    <row r="35" spans="1:2" x14ac:dyDescent="0.2">
      <c r="A35" s="27" t="s">
        <v>1037</v>
      </c>
      <c r="B35" s="15" t="s">
        <v>1038</v>
      </c>
    </row>
    <row r="36" spans="1:2" x14ac:dyDescent="0.2">
      <c r="A36" s="27" t="s">
        <v>1039</v>
      </c>
      <c r="B36" s="15" t="s">
        <v>1040</v>
      </c>
    </row>
    <row r="37" spans="1:2" x14ac:dyDescent="0.2">
      <c r="A37" s="27" t="s">
        <v>1041</v>
      </c>
      <c r="B37" s="15" t="s">
        <v>1042</v>
      </c>
    </row>
    <row r="38" spans="1:2" x14ac:dyDescent="0.2">
      <c r="A38" s="27" t="s">
        <v>1043</v>
      </c>
      <c r="B38" s="15" t="s">
        <v>1044</v>
      </c>
    </row>
    <row r="39" spans="1:2" x14ac:dyDescent="0.2">
      <c r="A39" s="27" t="s">
        <v>1045</v>
      </c>
      <c r="B39" s="15" t="s">
        <v>1046</v>
      </c>
    </row>
    <row r="40" spans="1:2" x14ac:dyDescent="0.2">
      <c r="A40" s="27" t="s">
        <v>1047</v>
      </c>
      <c r="B40" s="15" t="s">
        <v>1048</v>
      </c>
    </row>
    <row r="41" spans="1:2" x14ac:dyDescent="0.2">
      <c r="A41" s="27" t="s">
        <v>1049</v>
      </c>
      <c r="B41" s="15" t="s">
        <v>1050</v>
      </c>
    </row>
    <row r="42" spans="1:2" x14ac:dyDescent="0.2">
      <c r="A42" s="27" t="s">
        <v>1051</v>
      </c>
      <c r="B42" s="15" t="s">
        <v>1052</v>
      </c>
    </row>
    <row r="43" spans="1:2" x14ac:dyDescent="0.2">
      <c r="A43" s="27" t="s">
        <v>1053</v>
      </c>
      <c r="B43" s="15" t="s">
        <v>1054</v>
      </c>
    </row>
    <row r="44" spans="1:2" x14ac:dyDescent="0.2">
      <c r="A44" s="27" t="s">
        <v>1055</v>
      </c>
      <c r="B44" s="15" t="s">
        <v>1056</v>
      </c>
    </row>
    <row r="45" spans="1:2" x14ac:dyDescent="0.2">
      <c r="A45" s="27" t="s">
        <v>1057</v>
      </c>
      <c r="B45" s="15" t="s">
        <v>1058</v>
      </c>
    </row>
    <row r="46" spans="1:2" x14ac:dyDescent="0.2">
      <c r="A46" s="27" t="s">
        <v>1059</v>
      </c>
      <c r="B46" s="15" t="s">
        <v>1060</v>
      </c>
    </row>
    <row r="47" spans="1:2" x14ac:dyDescent="0.2">
      <c r="A47" s="27" t="s">
        <v>1061</v>
      </c>
      <c r="B47" s="15" t="s">
        <v>1062</v>
      </c>
    </row>
    <row r="48" spans="1:2" x14ac:dyDescent="0.2">
      <c r="A48" s="27" t="s">
        <v>1063</v>
      </c>
      <c r="B48" s="15" t="s">
        <v>1064</v>
      </c>
    </row>
    <row r="49" spans="1:2" x14ac:dyDescent="0.2">
      <c r="A49" s="27" t="s">
        <v>1065</v>
      </c>
      <c r="B49" s="15" t="s">
        <v>1066</v>
      </c>
    </row>
    <row r="50" spans="1:2" x14ac:dyDescent="0.2">
      <c r="A50" s="27" t="s">
        <v>1067</v>
      </c>
      <c r="B50" s="15" t="s">
        <v>1068</v>
      </c>
    </row>
    <row r="51" spans="1:2" x14ac:dyDescent="0.2">
      <c r="A51" s="27" t="s">
        <v>1217</v>
      </c>
      <c r="B51" s="15" t="s">
        <v>1218</v>
      </c>
    </row>
    <row r="52" spans="1:2" x14ac:dyDescent="0.2">
      <c r="A52" s="27" t="s">
        <v>1219</v>
      </c>
      <c r="B52" s="15" t="s">
        <v>1220</v>
      </c>
    </row>
    <row r="53" spans="1:2" x14ac:dyDescent="0.2">
      <c r="A53" s="27" t="s">
        <v>1221</v>
      </c>
      <c r="B53" s="15" t="s">
        <v>1222</v>
      </c>
    </row>
    <row r="54" spans="1:2" x14ac:dyDescent="0.2">
      <c r="A54" s="27" t="s">
        <v>1223</v>
      </c>
      <c r="B54" s="15" t="s">
        <v>1224</v>
      </c>
    </row>
    <row r="55" spans="1:2" x14ac:dyDescent="0.2">
      <c r="A55" s="27" t="s">
        <v>1069</v>
      </c>
      <c r="B55" s="15" t="s">
        <v>1070</v>
      </c>
    </row>
    <row r="56" spans="1:2" x14ac:dyDescent="0.2">
      <c r="A56" s="27" t="s">
        <v>1225</v>
      </c>
      <c r="B56" s="15" t="s">
        <v>1226</v>
      </c>
    </row>
    <row r="57" spans="1:2" x14ac:dyDescent="0.2">
      <c r="A57" s="27" t="s">
        <v>1083</v>
      </c>
      <c r="B57" s="15" t="s">
        <v>1084</v>
      </c>
    </row>
    <row r="58" spans="1:2" x14ac:dyDescent="0.2">
      <c r="A58" s="27" t="s">
        <v>1085</v>
      </c>
      <c r="B58" s="15" t="s">
        <v>1086</v>
      </c>
    </row>
    <row r="59" spans="1:2" x14ac:dyDescent="0.2">
      <c r="A59" s="27" t="s">
        <v>1087</v>
      </c>
      <c r="B59" s="15" t="s">
        <v>1088</v>
      </c>
    </row>
    <row r="60" spans="1:2" x14ac:dyDescent="0.2">
      <c r="A60" s="27" t="s">
        <v>1089</v>
      </c>
      <c r="B60" s="15" t="s">
        <v>1090</v>
      </c>
    </row>
    <row r="61" spans="1:2" x14ac:dyDescent="0.2">
      <c r="A61" s="27" t="s">
        <v>1091</v>
      </c>
      <c r="B61" s="15" t="s">
        <v>1092</v>
      </c>
    </row>
    <row r="62" spans="1:2" x14ac:dyDescent="0.2">
      <c r="A62" s="27" t="s">
        <v>1093</v>
      </c>
      <c r="B62" s="15" t="s">
        <v>1094</v>
      </c>
    </row>
    <row r="63" spans="1:2" x14ac:dyDescent="0.2">
      <c r="A63" s="27" t="s">
        <v>1095</v>
      </c>
      <c r="B63" s="15" t="s">
        <v>1096</v>
      </c>
    </row>
    <row r="64" spans="1:2" x14ac:dyDescent="0.2">
      <c r="A64" s="27" t="s">
        <v>1097</v>
      </c>
      <c r="B64" s="15" t="s">
        <v>1098</v>
      </c>
    </row>
    <row r="65" spans="1:2" x14ac:dyDescent="0.2">
      <c r="A65" s="27" t="s">
        <v>1099</v>
      </c>
      <c r="B65" s="15" t="s">
        <v>1100</v>
      </c>
    </row>
    <row r="66" spans="1:2" x14ac:dyDescent="0.2">
      <c r="A66" s="27" t="s">
        <v>1101</v>
      </c>
      <c r="B66" s="15" t="s">
        <v>1102</v>
      </c>
    </row>
    <row r="67" spans="1:2" x14ac:dyDescent="0.2">
      <c r="A67" s="27" t="s">
        <v>1103</v>
      </c>
      <c r="B67" s="15" t="s">
        <v>1104</v>
      </c>
    </row>
    <row r="68" spans="1:2" x14ac:dyDescent="0.2">
      <c r="A68" s="27" t="s">
        <v>1105</v>
      </c>
      <c r="B68" s="15" t="s">
        <v>1106</v>
      </c>
    </row>
    <row r="69" spans="1:2" x14ac:dyDescent="0.2">
      <c r="A69" s="27" t="s">
        <v>1107</v>
      </c>
      <c r="B69" s="15" t="s">
        <v>1108</v>
      </c>
    </row>
    <row r="70" spans="1:2" x14ac:dyDescent="0.2">
      <c r="A70" s="27" t="s">
        <v>1109</v>
      </c>
      <c r="B70" s="15" t="s">
        <v>1110</v>
      </c>
    </row>
    <row r="71" spans="1:2" x14ac:dyDescent="0.2">
      <c r="A71" s="27" t="s">
        <v>1111</v>
      </c>
      <c r="B71" s="15" t="s">
        <v>1112</v>
      </c>
    </row>
    <row r="72" spans="1:2" x14ac:dyDescent="0.2">
      <c r="A72" s="27" t="s">
        <v>1113</v>
      </c>
      <c r="B72" s="15" t="s">
        <v>1114</v>
      </c>
    </row>
    <row r="73" spans="1:2" x14ac:dyDescent="0.2">
      <c r="A73" s="27" t="s">
        <v>1115</v>
      </c>
      <c r="B73" s="15" t="s">
        <v>1116</v>
      </c>
    </row>
    <row r="74" spans="1:2" x14ac:dyDescent="0.2">
      <c r="A74" s="27" t="s">
        <v>1117</v>
      </c>
      <c r="B74" s="15" t="s">
        <v>1118</v>
      </c>
    </row>
    <row r="75" spans="1:2" x14ac:dyDescent="0.2">
      <c r="A75" s="27" t="s">
        <v>1119</v>
      </c>
      <c r="B75" s="15" t="s">
        <v>1120</v>
      </c>
    </row>
    <row r="76" spans="1:2" x14ac:dyDescent="0.2">
      <c r="A76" s="27" t="s">
        <v>1121</v>
      </c>
      <c r="B76" s="15" t="s">
        <v>1122</v>
      </c>
    </row>
    <row r="77" spans="1:2" x14ac:dyDescent="0.2">
      <c r="A77" s="27" t="s">
        <v>1123</v>
      </c>
      <c r="B77" s="15" t="s">
        <v>1124</v>
      </c>
    </row>
    <row r="78" spans="1:2" x14ac:dyDescent="0.2">
      <c r="A78" s="27" t="s">
        <v>1125</v>
      </c>
      <c r="B78" s="15" t="s">
        <v>1126</v>
      </c>
    </row>
    <row r="79" spans="1:2" x14ac:dyDescent="0.2">
      <c r="A79" s="27" t="s">
        <v>1127</v>
      </c>
      <c r="B79" s="15" t="s">
        <v>1128</v>
      </c>
    </row>
    <row r="80" spans="1:2" x14ac:dyDescent="0.2">
      <c r="A80" s="27" t="s">
        <v>1227</v>
      </c>
      <c r="B80" s="15" t="s">
        <v>1228</v>
      </c>
    </row>
  </sheetData>
  <conditionalFormatting sqref="A3:B80">
    <cfRule type="expression" dxfId="12" priority="8">
      <formula>#REF!="Y"</formula>
    </cfRule>
  </conditionalFormatting>
  <conditionalFormatting sqref="A3:B80">
    <cfRule type="cellIs" dxfId="11" priority="2" operator="equal">
      <formula>"PRINTED"</formula>
    </cfRule>
    <cfRule type="cellIs" dxfId="10" priority="3" operator="equal">
      <formula>"SIGNED OFF"</formula>
    </cfRule>
    <cfRule type="cellIs" dxfId="9" priority="4" operator="equal">
      <formula>"DMcG"</formula>
    </cfRule>
    <cfRule type="cellIs" dxfId="8" priority="5" operator="equal">
      <formula>"AW"</formula>
    </cfRule>
    <cfRule type="cellIs" dxfId="7" priority="6" operator="equal">
      <formula>"RE"</formula>
    </cfRule>
    <cfRule type="cellIs" dxfId="6" priority="7" operator="equal">
      <formula>"HI"</formula>
    </cfRule>
  </conditionalFormatting>
  <conditionalFormatting sqref="A56:B56 A80:B80 A51:B54">
    <cfRule type="expression" dxfId="5" priority="1">
      <formula>#REF!="Y"</formula>
    </cfRule>
  </conditionalFormatting>
  <pageMargins left="0.23622047244094491" right="0.23622047244094491" top="0.74803149606299213" bottom="0.74803149606299213" header="0.31496062992125984" footer="0.31496062992125984"/>
  <pageSetup paperSize="9" scale="95" orientation="portrait" r:id="rId1"/>
  <headerFooter alignWithMargins="0">
    <oddHeader>&amp;CAlternative Populations</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Find table</vt:lpstr>
      <vt:lpstr>List of tables</vt:lpstr>
      <vt:lpstr>Population Estimates</vt:lpstr>
      <vt:lpstr>Key Statistics</vt:lpstr>
      <vt:lpstr>Quick Statistics</vt:lpstr>
      <vt:lpstr>Detailed Characteristics</vt:lpstr>
      <vt:lpstr>Local Characteristics</vt:lpstr>
      <vt:lpstr>Postcode</vt:lpstr>
      <vt:lpstr>Alternative Populations</vt:lpstr>
      <vt:lpstr>Settlement2015</vt:lpstr>
      <vt:lpstr>Notes to Tables</vt:lpstr>
      <vt:lpstr>'Find table'!Print_Area</vt:lpstr>
      <vt:lpstr>'List of tables'!Print_Area</vt:lpstr>
      <vt:lpstr>'Alternative Populations'!Print_Titles</vt:lpstr>
      <vt:lpstr>'Detailed Characteristics'!Print_Titles</vt:lpstr>
      <vt:lpstr>'Find table'!Print_Titles</vt:lpstr>
      <vt:lpstr>'List of tables'!Print_Titles</vt:lpstr>
      <vt:lpstr>'Local Characteristics'!Print_Titles</vt:lpstr>
      <vt:lpstr>'Quick Statistics'!Print_Titles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Standard Table Lookup</dc:title>
  <dc:creator>Census Office - NISRA</dc:creator>
  <cp:keywords>Census 2011, Table finder</cp:keywords>
  <cp:lastModifiedBy>Census Office - NISRA</cp:lastModifiedBy>
  <cp:lastPrinted>2016-07-20T14:42:34Z</cp:lastPrinted>
  <dcterms:created xsi:type="dcterms:W3CDTF">2002-04-03T15:37:49Z</dcterms:created>
  <dcterms:modified xsi:type="dcterms:W3CDTF">2023-09-22T10:57:20Z</dcterms:modified>
</cp:coreProperties>
</file>